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yesha Abid\Desktop\"/>
    </mc:Choice>
  </mc:AlternateContent>
  <bookViews>
    <workbookView xWindow="0" yWindow="0" windowWidth="23040" windowHeight="9264"/>
  </bookViews>
  <sheets>
    <sheet name="Project" sheetId="10" r:id="rId1"/>
    <sheet name="Q1" sheetId="1" r:id="rId2"/>
    <sheet name="Explanation" sheetId="9" r:id="rId3"/>
    <sheet name="Q2&amp;Q3" sheetId="3" r:id="rId4"/>
    <sheet name="Continued" sheetId="4" r:id="rId5"/>
    <sheet name="Q4" sheetId="5" r:id="rId6"/>
    <sheet name="Q5" sheetId="6" r:id="rId7"/>
    <sheet name="Q5(1)" sheetId="7" r:id="rId8"/>
    <sheet name="Q5(2)" sheetId="8" r:id="rId9"/>
  </sheets>
  <externalReferences>
    <externalReference r:id="rId10"/>
  </externalReferences>
  <calcPr calcId="152511"/>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L5" i="7" l="1"/>
  <c r="K5" i="7"/>
  <c r="J5" i="7"/>
  <c r="I5" i="7"/>
  <c r="L4" i="7"/>
  <c r="L6" i="7" s="1"/>
  <c r="K4" i="7"/>
  <c r="K6" i="7" s="1"/>
  <c r="J4" i="7"/>
  <c r="I4" i="7"/>
  <c r="M5" i="7" l="1"/>
  <c r="I6" i="7"/>
  <c r="J6" i="7"/>
  <c r="M4" i="7"/>
  <c r="J11" i="7" l="1"/>
  <c r="J16" i="7" s="1"/>
  <c r="I11" i="7"/>
  <c r="I16" i="7" s="1"/>
  <c r="J10" i="7"/>
  <c r="J15" i="7" s="1"/>
  <c r="I10" i="7"/>
  <c r="I15" i="7" s="1"/>
  <c r="L10" i="7"/>
  <c r="L15" i="7" s="1"/>
  <c r="K10" i="7"/>
  <c r="K15" i="7" s="1"/>
  <c r="M6" i="7"/>
  <c r="L11" i="7" s="1"/>
  <c r="L16" i="7" s="1"/>
  <c r="U304" i="5"/>
  <c r="U303" i="5"/>
  <c r="T303" i="5"/>
  <c r="U302" i="5"/>
  <c r="T302" i="5"/>
  <c r="U301" i="5"/>
  <c r="P301" i="5"/>
  <c r="Q301" i="5" s="1"/>
  <c r="R301" i="5" s="1"/>
  <c r="U300" i="5"/>
  <c r="U299" i="5"/>
  <c r="T299" i="5"/>
  <c r="U298" i="5"/>
  <c r="U297" i="5"/>
  <c r="U296" i="5"/>
  <c r="P296" i="5"/>
  <c r="Q296" i="5" s="1"/>
  <c r="R296" i="5" s="1"/>
  <c r="U295" i="5"/>
  <c r="U294" i="5"/>
  <c r="T294" i="5"/>
  <c r="Q294" i="5"/>
  <c r="R294" i="5" s="1"/>
  <c r="P294" i="5"/>
  <c r="U293" i="5"/>
  <c r="U292" i="5"/>
  <c r="U291" i="5"/>
  <c r="T291" i="5"/>
  <c r="U290" i="5"/>
  <c r="U289" i="5"/>
  <c r="U288" i="5"/>
  <c r="U287" i="5"/>
  <c r="T287" i="5"/>
  <c r="U286" i="5"/>
  <c r="T286" i="5"/>
  <c r="U285" i="5"/>
  <c r="P285" i="5"/>
  <c r="Q285" i="5" s="1"/>
  <c r="R285" i="5" s="1"/>
  <c r="U284" i="5"/>
  <c r="U283" i="5"/>
  <c r="T283" i="5"/>
  <c r="U282" i="5"/>
  <c r="T282" i="5"/>
  <c r="U281" i="5"/>
  <c r="U280" i="5"/>
  <c r="P280" i="5"/>
  <c r="Q280" i="5" s="1"/>
  <c r="R280" i="5" s="1"/>
  <c r="U279" i="5"/>
  <c r="U278" i="5"/>
  <c r="P278" i="5"/>
  <c r="Q278" i="5" s="1"/>
  <c r="R278" i="5" s="1"/>
  <c r="U277" i="5"/>
  <c r="U276" i="5"/>
  <c r="U275" i="5"/>
  <c r="T275" i="5"/>
  <c r="P275" i="5"/>
  <c r="Q275" i="5" s="1"/>
  <c r="R275" i="5" s="1"/>
  <c r="U274" i="5"/>
  <c r="U273" i="5"/>
  <c r="T273" i="5"/>
  <c r="U272" i="5"/>
  <c r="T272" i="5"/>
  <c r="U271" i="5"/>
  <c r="P271" i="5"/>
  <c r="Q271" i="5" s="1"/>
  <c r="R271" i="5" s="1"/>
  <c r="U270" i="5"/>
  <c r="U269" i="5"/>
  <c r="U268" i="5"/>
  <c r="P268" i="5"/>
  <c r="Q268" i="5" s="1"/>
  <c r="R268" i="5" s="1"/>
  <c r="U267" i="5"/>
  <c r="U266" i="5"/>
  <c r="T266" i="5"/>
  <c r="U265" i="5"/>
  <c r="U264" i="5"/>
  <c r="T264" i="5"/>
  <c r="U263" i="5"/>
  <c r="T263" i="5"/>
  <c r="U262" i="5"/>
  <c r="U261" i="5"/>
  <c r="U260" i="5"/>
  <c r="P260" i="5"/>
  <c r="Q260" i="5" s="1"/>
  <c r="R260" i="5" s="1"/>
  <c r="U259" i="5"/>
  <c r="U258" i="5"/>
  <c r="U257" i="5"/>
  <c r="T257" i="5"/>
  <c r="U256" i="5"/>
  <c r="U255" i="5"/>
  <c r="T255" i="5"/>
  <c r="P255" i="5"/>
  <c r="Q255" i="5" s="1"/>
  <c r="R255" i="5" s="1"/>
  <c r="U254" i="5"/>
  <c r="U253" i="5"/>
  <c r="U252" i="5"/>
  <c r="U251" i="5"/>
  <c r="U250" i="5"/>
  <c r="U249" i="5"/>
  <c r="U248" i="5"/>
  <c r="T248" i="5"/>
  <c r="U247" i="5"/>
  <c r="P247" i="5"/>
  <c r="Q247" i="5" s="1"/>
  <c r="R247" i="5" s="1"/>
  <c r="U246" i="5"/>
  <c r="Q246" i="5"/>
  <c r="R246" i="5" s="1"/>
  <c r="P246" i="5"/>
  <c r="U245" i="5"/>
  <c r="U244" i="5"/>
  <c r="U243" i="5"/>
  <c r="U242" i="5"/>
  <c r="U241" i="5"/>
  <c r="U240" i="5"/>
  <c r="T240" i="5"/>
  <c r="U239" i="5"/>
  <c r="U238" i="5"/>
  <c r="T238" i="5"/>
  <c r="U237" i="5"/>
  <c r="P237" i="5"/>
  <c r="Q237" i="5" s="1"/>
  <c r="R237" i="5" s="1"/>
  <c r="U236" i="5"/>
  <c r="Q236" i="5"/>
  <c r="R236" i="5" s="1"/>
  <c r="P236" i="5"/>
  <c r="U235" i="5"/>
  <c r="T235" i="5"/>
  <c r="U234" i="5"/>
  <c r="U233" i="5"/>
  <c r="U232" i="5"/>
  <c r="T232" i="5"/>
  <c r="U231" i="5"/>
  <c r="U230" i="5"/>
  <c r="T230" i="5"/>
  <c r="P230" i="5"/>
  <c r="Q230" i="5" s="1"/>
  <c r="R230" i="5" s="1"/>
  <c r="U229" i="5"/>
  <c r="U228" i="5"/>
  <c r="U227" i="5"/>
  <c r="T227" i="5"/>
  <c r="U226" i="5"/>
  <c r="U225" i="5"/>
  <c r="U224" i="5"/>
  <c r="R224" i="5"/>
  <c r="P224" i="5"/>
  <c r="Q224" i="5" s="1"/>
  <c r="U223" i="5"/>
  <c r="P223" i="5"/>
  <c r="Q223" i="5" s="1"/>
  <c r="R223" i="5" s="1"/>
  <c r="U222" i="5"/>
  <c r="U221" i="5"/>
  <c r="U220" i="5"/>
  <c r="P220" i="5"/>
  <c r="Q220" i="5" s="1"/>
  <c r="R220" i="5" s="1"/>
  <c r="U219" i="5"/>
  <c r="T219" i="5"/>
  <c r="U218" i="5"/>
  <c r="T218" i="5"/>
  <c r="U217" i="5"/>
  <c r="U216" i="5"/>
  <c r="P216" i="5"/>
  <c r="Q216" i="5" s="1"/>
  <c r="R216" i="5" s="1"/>
  <c r="U215" i="5"/>
  <c r="P215" i="5"/>
  <c r="Q215" i="5" s="1"/>
  <c r="R215" i="5" s="1"/>
  <c r="U214" i="5"/>
  <c r="U213" i="5"/>
  <c r="Q213" i="5"/>
  <c r="R213" i="5" s="1"/>
  <c r="P213" i="5"/>
  <c r="U212" i="5"/>
  <c r="U211" i="5"/>
  <c r="U210" i="5"/>
  <c r="U209" i="5"/>
  <c r="U208" i="5"/>
  <c r="T208" i="5"/>
  <c r="U207" i="5"/>
  <c r="P207" i="5"/>
  <c r="Q207" i="5" s="1"/>
  <c r="R207" i="5" s="1"/>
  <c r="U206" i="5"/>
  <c r="T206" i="5"/>
  <c r="U205" i="5"/>
  <c r="P205" i="5"/>
  <c r="Q205" i="5" s="1"/>
  <c r="R205" i="5" s="1"/>
  <c r="U204" i="5"/>
  <c r="U203" i="5"/>
  <c r="T203" i="5"/>
  <c r="U202" i="5"/>
  <c r="U201" i="5"/>
  <c r="T201" i="5"/>
  <c r="U200" i="5"/>
  <c r="U199" i="5"/>
  <c r="T199" i="5"/>
  <c r="P199" i="5"/>
  <c r="Q199" i="5" s="1"/>
  <c r="R199" i="5" s="1"/>
  <c r="U198" i="5"/>
  <c r="T198" i="5"/>
  <c r="U197" i="5"/>
  <c r="U196" i="5"/>
  <c r="P196" i="5"/>
  <c r="Q196" i="5" s="1"/>
  <c r="R196" i="5" s="1"/>
  <c r="U195" i="5"/>
  <c r="T195" i="5"/>
  <c r="U194" i="5"/>
  <c r="U193" i="5"/>
  <c r="U192" i="5"/>
  <c r="P192" i="5"/>
  <c r="Q192" i="5" s="1"/>
  <c r="R192" i="5" s="1"/>
  <c r="U191" i="5"/>
  <c r="U190" i="5"/>
  <c r="T190" i="5"/>
  <c r="U189" i="5"/>
  <c r="U188" i="5"/>
  <c r="U187" i="5"/>
  <c r="U186" i="5"/>
  <c r="T186" i="5"/>
  <c r="U185" i="5"/>
  <c r="P185" i="5"/>
  <c r="Q185" i="5" s="1"/>
  <c r="R185" i="5" s="1"/>
  <c r="U184" i="5"/>
  <c r="R184" i="5"/>
  <c r="P184" i="5"/>
  <c r="Q184" i="5" s="1"/>
  <c r="U183" i="5"/>
  <c r="U182" i="5"/>
  <c r="T182" i="5"/>
  <c r="U181" i="5"/>
  <c r="T181" i="5"/>
  <c r="U180" i="5"/>
  <c r="U179" i="5"/>
  <c r="U178" i="5"/>
  <c r="U177" i="5"/>
  <c r="T177" i="5"/>
  <c r="U176" i="5"/>
  <c r="U175" i="5"/>
  <c r="T175" i="5"/>
  <c r="P175" i="5"/>
  <c r="Q175" i="5" s="1"/>
  <c r="R175" i="5" s="1"/>
  <c r="U174" i="5"/>
  <c r="P174" i="5"/>
  <c r="Q174" i="5" s="1"/>
  <c r="R174" i="5" s="1"/>
  <c r="U173" i="5"/>
  <c r="T173" i="5"/>
  <c r="U172" i="5"/>
  <c r="T172" i="5"/>
  <c r="U171" i="5"/>
  <c r="U170" i="5"/>
  <c r="U169" i="5"/>
  <c r="U168" i="5"/>
  <c r="U167" i="5"/>
  <c r="P167" i="5"/>
  <c r="Q167" i="5" s="1"/>
  <c r="R167" i="5" s="1"/>
  <c r="U166" i="5"/>
  <c r="P166" i="5"/>
  <c r="Q166" i="5" s="1"/>
  <c r="R166" i="5" s="1"/>
  <c r="U165" i="5"/>
  <c r="U164" i="5"/>
  <c r="P164" i="5"/>
  <c r="Q164" i="5" s="1"/>
  <c r="R164" i="5" s="1"/>
  <c r="U163" i="5"/>
  <c r="V162" i="5"/>
  <c r="V163" i="5" s="1"/>
  <c r="V164" i="5" s="1"/>
  <c r="V165" i="5" s="1"/>
  <c r="V166" i="5" s="1"/>
  <c r="V167" i="5" s="1"/>
  <c r="V168" i="5" s="1"/>
  <c r="V169" i="5" s="1"/>
  <c r="V170" i="5" s="1"/>
  <c r="V171" i="5" s="1"/>
  <c r="V172" i="5" s="1"/>
  <c r="V173" i="5" s="1"/>
  <c r="V174" i="5" s="1"/>
  <c r="V175" i="5" s="1"/>
  <c r="V176" i="5" s="1"/>
  <c r="V177" i="5" s="1"/>
  <c r="V178" i="5" s="1"/>
  <c r="V179" i="5" s="1"/>
  <c r="V180" i="5" s="1"/>
  <c r="V181" i="5" s="1"/>
  <c r="V182" i="5" s="1"/>
  <c r="V183" i="5" s="1"/>
  <c r="V184" i="5" s="1"/>
  <c r="V185" i="5" s="1"/>
  <c r="V186" i="5" s="1"/>
  <c r="V187" i="5" s="1"/>
  <c r="V188" i="5" s="1"/>
  <c r="V189" i="5" s="1"/>
  <c r="V190" i="5" s="1"/>
  <c r="V191" i="5" s="1"/>
  <c r="V192" i="5" s="1"/>
  <c r="V193" i="5" s="1"/>
  <c r="V194" i="5" s="1"/>
  <c r="V195" i="5" s="1"/>
  <c r="V196" i="5" s="1"/>
  <c r="V197" i="5" s="1"/>
  <c r="V198" i="5" s="1"/>
  <c r="V199" i="5" s="1"/>
  <c r="V200" i="5" s="1"/>
  <c r="V201" i="5" s="1"/>
  <c r="V202" i="5" s="1"/>
  <c r="V203" i="5" s="1"/>
  <c r="V204" i="5" s="1"/>
  <c r="V205" i="5" s="1"/>
  <c r="V206" i="5" s="1"/>
  <c r="V207" i="5" s="1"/>
  <c r="V208" i="5" s="1"/>
  <c r="V209" i="5" s="1"/>
  <c r="V210" i="5" s="1"/>
  <c r="V211" i="5" s="1"/>
  <c r="V212" i="5" s="1"/>
  <c r="V213" i="5" s="1"/>
  <c r="V214" i="5" s="1"/>
  <c r="V215" i="5" s="1"/>
  <c r="V216" i="5" s="1"/>
  <c r="V217" i="5" s="1"/>
  <c r="V218" i="5" s="1"/>
  <c r="V219" i="5" s="1"/>
  <c r="V220" i="5" s="1"/>
  <c r="V221" i="5" s="1"/>
  <c r="V222" i="5" s="1"/>
  <c r="V223" i="5" s="1"/>
  <c r="V224" i="5" s="1"/>
  <c r="V225" i="5" s="1"/>
  <c r="V226" i="5" s="1"/>
  <c r="V227" i="5" s="1"/>
  <c r="V228" i="5" s="1"/>
  <c r="V229" i="5" s="1"/>
  <c r="V230" i="5" s="1"/>
  <c r="V231" i="5" s="1"/>
  <c r="V232" i="5" s="1"/>
  <c r="V233" i="5" s="1"/>
  <c r="V234" i="5" s="1"/>
  <c r="V235" i="5" s="1"/>
  <c r="V236" i="5" s="1"/>
  <c r="V237" i="5" s="1"/>
  <c r="V238" i="5" s="1"/>
  <c r="V239" i="5" s="1"/>
  <c r="V240" i="5" s="1"/>
  <c r="V241" i="5" s="1"/>
  <c r="V242" i="5" s="1"/>
  <c r="V243" i="5" s="1"/>
  <c r="V244" i="5" s="1"/>
  <c r="V245" i="5" s="1"/>
  <c r="V246" i="5" s="1"/>
  <c r="V247" i="5" s="1"/>
  <c r="V248" i="5" s="1"/>
  <c r="V249" i="5" s="1"/>
  <c r="V250" i="5" s="1"/>
  <c r="V251" i="5" s="1"/>
  <c r="V252" i="5" s="1"/>
  <c r="V253" i="5" s="1"/>
  <c r="V254" i="5" s="1"/>
  <c r="V255" i="5" s="1"/>
  <c r="V256" i="5" s="1"/>
  <c r="V257" i="5" s="1"/>
  <c r="V258" i="5" s="1"/>
  <c r="V259" i="5" s="1"/>
  <c r="V260" i="5" s="1"/>
  <c r="V261" i="5" s="1"/>
  <c r="V262" i="5" s="1"/>
  <c r="V263" i="5" s="1"/>
  <c r="V264" i="5" s="1"/>
  <c r="V265" i="5" s="1"/>
  <c r="V266" i="5" s="1"/>
  <c r="V267" i="5" s="1"/>
  <c r="V268" i="5" s="1"/>
  <c r="V269" i="5" s="1"/>
  <c r="V270" i="5" s="1"/>
  <c r="V271" i="5" s="1"/>
  <c r="V272" i="5" s="1"/>
  <c r="V273" i="5" s="1"/>
  <c r="V274" i="5" s="1"/>
  <c r="V275" i="5" s="1"/>
  <c r="V276" i="5" s="1"/>
  <c r="V277" i="5" s="1"/>
  <c r="V278" i="5" s="1"/>
  <c r="V279" i="5" s="1"/>
  <c r="V280" i="5" s="1"/>
  <c r="V281" i="5" s="1"/>
  <c r="V282" i="5" s="1"/>
  <c r="V283" i="5" s="1"/>
  <c r="V284" i="5" s="1"/>
  <c r="V285" i="5" s="1"/>
  <c r="V286" i="5" s="1"/>
  <c r="V287" i="5" s="1"/>
  <c r="V288" i="5" s="1"/>
  <c r="V289" i="5" s="1"/>
  <c r="V290" i="5" s="1"/>
  <c r="V291" i="5" s="1"/>
  <c r="V292" i="5" s="1"/>
  <c r="V293" i="5" s="1"/>
  <c r="V294" i="5" s="1"/>
  <c r="V295" i="5" s="1"/>
  <c r="V296" i="5" s="1"/>
  <c r="V297" i="5" s="1"/>
  <c r="V298" i="5" s="1"/>
  <c r="V299" i="5" s="1"/>
  <c r="V300" i="5" s="1"/>
  <c r="V301" i="5" s="1"/>
  <c r="V302" i="5" s="1"/>
  <c r="V303" i="5" s="1"/>
  <c r="V304" i="5" s="1"/>
  <c r="U162" i="5"/>
  <c r="U161" i="5"/>
  <c r="P161" i="5"/>
  <c r="Q161" i="5" s="1"/>
  <c r="R161" i="5" s="1"/>
  <c r="U160" i="5"/>
  <c r="U159" i="5"/>
  <c r="T159" i="5"/>
  <c r="R159" i="5"/>
  <c r="P159" i="5"/>
  <c r="Q159" i="5" s="1"/>
  <c r="U158" i="5"/>
  <c r="V157" i="5"/>
  <c r="V158" i="5" s="1"/>
  <c r="V159" i="5" s="1"/>
  <c r="V160" i="5" s="1"/>
  <c r="V161" i="5" s="1"/>
  <c r="U157" i="5"/>
  <c r="V156" i="5"/>
  <c r="U156" i="5"/>
  <c r="P156" i="5"/>
  <c r="Q156" i="5" s="1"/>
  <c r="R156" i="5" s="1"/>
  <c r="K156" i="5"/>
  <c r="L156" i="5" s="1"/>
  <c r="J156" i="5"/>
  <c r="I156" i="5"/>
  <c r="H156" i="5"/>
  <c r="H155" i="5"/>
  <c r="T298" i="5" s="1"/>
  <c r="U151" i="5"/>
  <c r="U150" i="5"/>
  <c r="N150" i="5"/>
  <c r="U149" i="5"/>
  <c r="U148" i="5"/>
  <c r="U147" i="5"/>
  <c r="U146" i="5"/>
  <c r="U145" i="5"/>
  <c r="U144" i="5"/>
  <c r="U143" i="5"/>
  <c r="U142" i="5"/>
  <c r="U141" i="5"/>
  <c r="U140" i="5"/>
  <c r="N140" i="5"/>
  <c r="U139" i="5"/>
  <c r="U138" i="5"/>
  <c r="U137" i="5"/>
  <c r="P137" i="5"/>
  <c r="Q137" i="5" s="1"/>
  <c r="R137" i="5" s="1"/>
  <c r="U136" i="5"/>
  <c r="U135" i="5"/>
  <c r="U134" i="5"/>
  <c r="U133" i="5"/>
  <c r="T133" i="5"/>
  <c r="U132" i="5"/>
  <c r="U131" i="5"/>
  <c r="U130" i="5"/>
  <c r="U129" i="5"/>
  <c r="U128" i="5"/>
  <c r="U127" i="5"/>
  <c r="P127" i="5"/>
  <c r="Q127" i="5" s="1"/>
  <c r="R127" i="5" s="1"/>
  <c r="U126" i="5"/>
  <c r="U125" i="5"/>
  <c r="U124" i="5"/>
  <c r="U123" i="5"/>
  <c r="T123" i="5"/>
  <c r="P123" i="5"/>
  <c r="Q123" i="5" s="1"/>
  <c r="R123" i="5" s="1"/>
  <c r="U122" i="5"/>
  <c r="U121" i="5"/>
  <c r="U120" i="5"/>
  <c r="U119" i="5"/>
  <c r="T119" i="5"/>
  <c r="U118" i="5"/>
  <c r="U117" i="5"/>
  <c r="U116" i="5"/>
  <c r="U115" i="5"/>
  <c r="U114" i="5"/>
  <c r="T114" i="5"/>
  <c r="U113" i="5"/>
  <c r="U112" i="5"/>
  <c r="U111" i="5"/>
  <c r="T111" i="5"/>
  <c r="U110" i="5"/>
  <c r="U109" i="5"/>
  <c r="U108" i="5"/>
  <c r="U107" i="5"/>
  <c r="U106" i="5"/>
  <c r="U105" i="5"/>
  <c r="U104" i="5"/>
  <c r="T104" i="5"/>
  <c r="U103" i="5"/>
  <c r="U102" i="5"/>
  <c r="U101" i="5"/>
  <c r="U100" i="5"/>
  <c r="T100" i="5"/>
  <c r="U99" i="5"/>
  <c r="U98" i="5"/>
  <c r="U97" i="5"/>
  <c r="U96" i="5"/>
  <c r="U95" i="5"/>
  <c r="T95" i="5"/>
  <c r="P95" i="5"/>
  <c r="Q95" i="5" s="1"/>
  <c r="R95" i="5" s="1"/>
  <c r="U94" i="5"/>
  <c r="U93" i="5"/>
  <c r="T93" i="5"/>
  <c r="U92" i="5"/>
  <c r="U91" i="5"/>
  <c r="U90" i="5"/>
  <c r="T90" i="5"/>
  <c r="U89" i="5"/>
  <c r="U88" i="5"/>
  <c r="U87" i="5"/>
  <c r="P87" i="5"/>
  <c r="Q87" i="5" s="1"/>
  <c r="R87" i="5" s="1"/>
  <c r="U86" i="5"/>
  <c r="U85" i="5"/>
  <c r="T85" i="5"/>
  <c r="U84" i="5"/>
  <c r="U83" i="5"/>
  <c r="U82" i="5"/>
  <c r="P82" i="5"/>
  <c r="Q82" i="5" s="1"/>
  <c r="R82" i="5" s="1"/>
  <c r="U81" i="5"/>
  <c r="N81" i="5"/>
  <c r="U80" i="5"/>
  <c r="U79" i="5"/>
  <c r="Q79" i="5"/>
  <c r="R79" i="5" s="1"/>
  <c r="P79" i="5"/>
  <c r="U78" i="5"/>
  <c r="U77" i="5"/>
  <c r="U76" i="5"/>
  <c r="U75" i="5"/>
  <c r="U74" i="5"/>
  <c r="P74" i="5"/>
  <c r="Q74" i="5" s="1"/>
  <c r="R74" i="5" s="1"/>
  <c r="N74" i="5"/>
  <c r="U73" i="5"/>
  <c r="U72" i="5"/>
  <c r="U71" i="5"/>
  <c r="U70" i="5"/>
  <c r="U69" i="5"/>
  <c r="U68" i="5"/>
  <c r="P68" i="5"/>
  <c r="Q68" i="5" s="1"/>
  <c r="R68" i="5" s="1"/>
  <c r="U67" i="5"/>
  <c r="U66" i="5"/>
  <c r="T66" i="5"/>
  <c r="P66" i="5"/>
  <c r="Q66" i="5" s="1"/>
  <c r="R66" i="5" s="1"/>
  <c r="U65" i="5"/>
  <c r="U64" i="5"/>
  <c r="U63" i="5"/>
  <c r="T63" i="5"/>
  <c r="P63" i="5"/>
  <c r="Q63" i="5" s="1"/>
  <c r="R63" i="5" s="1"/>
  <c r="U62" i="5"/>
  <c r="U61" i="5"/>
  <c r="U60" i="5"/>
  <c r="P60" i="5"/>
  <c r="Q60" i="5" s="1"/>
  <c r="R60" i="5" s="1"/>
  <c r="N60" i="5"/>
  <c r="U59" i="5"/>
  <c r="U58" i="5"/>
  <c r="U57" i="5"/>
  <c r="U56" i="5"/>
  <c r="U55" i="5"/>
  <c r="P55" i="5"/>
  <c r="Q55" i="5" s="1"/>
  <c r="R55" i="5" s="1"/>
  <c r="N55" i="5"/>
  <c r="U54" i="5"/>
  <c r="U53" i="5"/>
  <c r="U52" i="5"/>
  <c r="P52" i="5"/>
  <c r="Q52" i="5" s="1"/>
  <c r="R52" i="5" s="1"/>
  <c r="U51" i="5"/>
  <c r="T51" i="5"/>
  <c r="U50" i="5"/>
  <c r="U49" i="5"/>
  <c r="U48" i="5"/>
  <c r="U47" i="5"/>
  <c r="P47" i="5"/>
  <c r="Q47" i="5" s="1"/>
  <c r="R47" i="5" s="1"/>
  <c r="U46" i="5"/>
  <c r="T46" i="5"/>
  <c r="U45" i="5"/>
  <c r="U44" i="5"/>
  <c r="Q44" i="5"/>
  <c r="R44" i="5" s="1"/>
  <c r="P44" i="5"/>
  <c r="U43" i="5"/>
  <c r="U42" i="5"/>
  <c r="N42" i="5"/>
  <c r="U41" i="5"/>
  <c r="U40" i="5"/>
  <c r="U39" i="5"/>
  <c r="U38" i="5"/>
  <c r="P38" i="5"/>
  <c r="Q38" i="5" s="1"/>
  <c r="R38" i="5" s="1"/>
  <c r="N38" i="5"/>
  <c r="U37" i="5"/>
  <c r="U36" i="5"/>
  <c r="U35" i="5"/>
  <c r="T35" i="5"/>
  <c r="P35" i="5"/>
  <c r="Q35" i="5" s="1"/>
  <c r="R35" i="5" s="1"/>
  <c r="U34" i="5"/>
  <c r="U33" i="5"/>
  <c r="U32" i="5"/>
  <c r="U31" i="5"/>
  <c r="U30" i="5"/>
  <c r="U29" i="5"/>
  <c r="P29" i="5"/>
  <c r="Q29" i="5" s="1"/>
  <c r="R29" i="5" s="1"/>
  <c r="U28" i="5"/>
  <c r="U27" i="5"/>
  <c r="T27" i="5"/>
  <c r="U26" i="5"/>
  <c r="T26" i="5"/>
  <c r="U25" i="5"/>
  <c r="U24" i="5"/>
  <c r="P24" i="5"/>
  <c r="Q24" i="5" s="1"/>
  <c r="R24" i="5" s="1"/>
  <c r="U23" i="5"/>
  <c r="U22" i="5"/>
  <c r="T22" i="5"/>
  <c r="U21" i="5"/>
  <c r="U20" i="5"/>
  <c r="P20" i="5"/>
  <c r="Q20" i="5" s="1"/>
  <c r="R20" i="5" s="1"/>
  <c r="N20" i="5"/>
  <c r="U19" i="5"/>
  <c r="U18" i="5"/>
  <c r="T18" i="5"/>
  <c r="U17" i="5"/>
  <c r="T17" i="5"/>
  <c r="U16" i="5"/>
  <c r="P16" i="5"/>
  <c r="Q16" i="5" s="1"/>
  <c r="R16" i="5" s="1"/>
  <c r="U15" i="5"/>
  <c r="U14" i="5"/>
  <c r="T14" i="5"/>
  <c r="U13" i="5"/>
  <c r="U12" i="5"/>
  <c r="P12" i="5"/>
  <c r="Q12" i="5" s="1"/>
  <c r="R12" i="5" s="1"/>
  <c r="U11" i="5"/>
  <c r="U10" i="5"/>
  <c r="P10" i="5"/>
  <c r="Q10" i="5" s="1"/>
  <c r="R10" i="5" s="1"/>
  <c r="U9" i="5"/>
  <c r="U8" i="5"/>
  <c r="T8" i="5"/>
  <c r="U7" i="5"/>
  <c r="P7" i="5"/>
  <c r="Q7" i="5" s="1"/>
  <c r="R7" i="5" s="1"/>
  <c r="N7" i="5"/>
  <c r="U6" i="5"/>
  <c r="U5" i="5"/>
  <c r="P5" i="5"/>
  <c r="Q5" i="5" s="1"/>
  <c r="R5" i="5" s="1"/>
  <c r="V4" i="5"/>
  <c r="V5" i="5" s="1"/>
  <c r="V6" i="5" s="1"/>
  <c r="V7" i="5" s="1"/>
  <c r="V8" i="5" s="1"/>
  <c r="V9" i="5" s="1"/>
  <c r="V10" i="5" s="1"/>
  <c r="V11" i="5" s="1"/>
  <c r="V12" i="5" s="1"/>
  <c r="V13" i="5" s="1"/>
  <c r="V14" i="5" s="1"/>
  <c r="V15" i="5" s="1"/>
  <c r="V16" i="5" s="1"/>
  <c r="V17" i="5" s="1"/>
  <c r="V18" i="5" s="1"/>
  <c r="V19" i="5" s="1"/>
  <c r="V20" i="5" s="1"/>
  <c r="V21" i="5" s="1"/>
  <c r="V22" i="5" s="1"/>
  <c r="V23" i="5" s="1"/>
  <c r="V24" i="5" s="1"/>
  <c r="V25" i="5" s="1"/>
  <c r="V26" i="5" s="1"/>
  <c r="V27" i="5" s="1"/>
  <c r="V28" i="5" s="1"/>
  <c r="V29" i="5" s="1"/>
  <c r="V30" i="5" s="1"/>
  <c r="V31" i="5" s="1"/>
  <c r="V32" i="5" s="1"/>
  <c r="V33" i="5" s="1"/>
  <c r="V34" i="5" s="1"/>
  <c r="V35" i="5" s="1"/>
  <c r="V36" i="5" s="1"/>
  <c r="V37" i="5" s="1"/>
  <c r="V38" i="5" s="1"/>
  <c r="V39" i="5" s="1"/>
  <c r="V40" i="5" s="1"/>
  <c r="V41" i="5" s="1"/>
  <c r="V42" i="5" s="1"/>
  <c r="V43" i="5" s="1"/>
  <c r="V44" i="5" s="1"/>
  <c r="V45" i="5" s="1"/>
  <c r="V46" i="5" s="1"/>
  <c r="V47" i="5" s="1"/>
  <c r="V48" i="5" s="1"/>
  <c r="V49" i="5" s="1"/>
  <c r="V50" i="5" s="1"/>
  <c r="V51" i="5" s="1"/>
  <c r="V52" i="5" s="1"/>
  <c r="V53" i="5" s="1"/>
  <c r="V54" i="5" s="1"/>
  <c r="V55" i="5" s="1"/>
  <c r="V56" i="5" s="1"/>
  <c r="V57" i="5" s="1"/>
  <c r="V58" i="5" s="1"/>
  <c r="V59" i="5" s="1"/>
  <c r="V60" i="5" s="1"/>
  <c r="V61" i="5" s="1"/>
  <c r="V62" i="5" s="1"/>
  <c r="V63" i="5" s="1"/>
  <c r="V64" i="5" s="1"/>
  <c r="V65" i="5" s="1"/>
  <c r="V66" i="5" s="1"/>
  <c r="V67" i="5" s="1"/>
  <c r="V68" i="5" s="1"/>
  <c r="V69" i="5" s="1"/>
  <c r="V70" i="5" s="1"/>
  <c r="V71" i="5" s="1"/>
  <c r="V72" i="5" s="1"/>
  <c r="V73" i="5" s="1"/>
  <c r="V74" i="5" s="1"/>
  <c r="V75" i="5" s="1"/>
  <c r="V76" i="5" s="1"/>
  <c r="V77" i="5" s="1"/>
  <c r="V78" i="5" s="1"/>
  <c r="V79" i="5" s="1"/>
  <c r="V80" i="5" s="1"/>
  <c r="V81" i="5" s="1"/>
  <c r="V82" i="5" s="1"/>
  <c r="V83" i="5" s="1"/>
  <c r="V84" i="5" s="1"/>
  <c r="V85" i="5" s="1"/>
  <c r="V86" i="5" s="1"/>
  <c r="V87" i="5" s="1"/>
  <c r="V88" i="5" s="1"/>
  <c r="V89" i="5" s="1"/>
  <c r="V90" i="5" s="1"/>
  <c r="V91" i="5" s="1"/>
  <c r="V92" i="5" s="1"/>
  <c r="V93" i="5" s="1"/>
  <c r="V94" i="5" s="1"/>
  <c r="V95" i="5" s="1"/>
  <c r="V96" i="5" s="1"/>
  <c r="V97" i="5" s="1"/>
  <c r="V98" i="5" s="1"/>
  <c r="V99" i="5" s="1"/>
  <c r="V100" i="5" s="1"/>
  <c r="V101" i="5" s="1"/>
  <c r="V102" i="5" s="1"/>
  <c r="V103" i="5" s="1"/>
  <c r="V104" i="5" s="1"/>
  <c r="V105" i="5" s="1"/>
  <c r="V106" i="5" s="1"/>
  <c r="V107" i="5" s="1"/>
  <c r="V108" i="5" s="1"/>
  <c r="V109" i="5" s="1"/>
  <c r="V110" i="5" s="1"/>
  <c r="V111" i="5" s="1"/>
  <c r="V112" i="5" s="1"/>
  <c r="V113" i="5" s="1"/>
  <c r="V114" i="5" s="1"/>
  <c r="V115" i="5" s="1"/>
  <c r="V116" i="5" s="1"/>
  <c r="V117" i="5" s="1"/>
  <c r="V118" i="5" s="1"/>
  <c r="V119" i="5" s="1"/>
  <c r="V120" i="5" s="1"/>
  <c r="V121" i="5" s="1"/>
  <c r="V122" i="5" s="1"/>
  <c r="V123" i="5" s="1"/>
  <c r="V124" i="5" s="1"/>
  <c r="V125" i="5" s="1"/>
  <c r="V126" i="5" s="1"/>
  <c r="V127" i="5" s="1"/>
  <c r="V128" i="5" s="1"/>
  <c r="V129" i="5" s="1"/>
  <c r="V130" i="5" s="1"/>
  <c r="V131" i="5" s="1"/>
  <c r="V132" i="5" s="1"/>
  <c r="V133" i="5" s="1"/>
  <c r="V134" i="5" s="1"/>
  <c r="V135" i="5" s="1"/>
  <c r="V136" i="5" s="1"/>
  <c r="V137" i="5" s="1"/>
  <c r="V138" i="5" s="1"/>
  <c r="V139" i="5" s="1"/>
  <c r="V140" i="5" s="1"/>
  <c r="V141" i="5" s="1"/>
  <c r="V142" i="5" s="1"/>
  <c r="V143" i="5" s="1"/>
  <c r="V144" i="5" s="1"/>
  <c r="V145" i="5" s="1"/>
  <c r="V146" i="5" s="1"/>
  <c r="V147" i="5" s="1"/>
  <c r="V148" i="5" s="1"/>
  <c r="V149" i="5" s="1"/>
  <c r="V150" i="5" s="1"/>
  <c r="V151" i="5" s="1"/>
  <c r="U4" i="5"/>
  <c r="V3" i="5"/>
  <c r="U3" i="5"/>
  <c r="T3" i="5"/>
  <c r="P3" i="5"/>
  <c r="Q3" i="5" s="1"/>
  <c r="R3" i="5" s="1"/>
  <c r="K3" i="5"/>
  <c r="M3" i="5" s="1"/>
  <c r="J3" i="5"/>
  <c r="L3" i="5" s="1"/>
  <c r="N127" i="5" s="1"/>
  <c r="I3" i="5"/>
  <c r="H3" i="5"/>
  <c r="H2" i="5"/>
  <c r="T141" i="5" s="1"/>
  <c r="I20" i="7" l="1"/>
  <c r="I21" i="7" s="1"/>
  <c r="K11" i="7"/>
  <c r="K16" i="7" s="1"/>
  <c r="N14" i="5"/>
  <c r="N47" i="5"/>
  <c r="N79" i="5"/>
  <c r="N146" i="5"/>
  <c r="N141" i="5"/>
  <c r="N133" i="5"/>
  <c r="N125" i="5"/>
  <c r="N117" i="5"/>
  <c r="N109" i="5"/>
  <c r="N101" i="5"/>
  <c r="N124" i="5"/>
  <c r="N115" i="5"/>
  <c r="N96" i="5"/>
  <c r="N88" i="5"/>
  <c r="N80" i="5"/>
  <c r="N72" i="5"/>
  <c r="N64" i="5"/>
  <c r="N56" i="5"/>
  <c r="N48" i="5"/>
  <c r="N40" i="5"/>
  <c r="N32" i="5"/>
  <c r="N24" i="5"/>
  <c r="N16" i="5"/>
  <c r="N8" i="5"/>
  <c r="N149" i="5"/>
  <c r="N138" i="5"/>
  <c r="N134" i="5"/>
  <c r="N129" i="5"/>
  <c r="N120" i="5"/>
  <c r="N111" i="5"/>
  <c r="N106" i="5"/>
  <c r="N145" i="5"/>
  <c r="N143" i="5"/>
  <c r="N130" i="5"/>
  <c r="N114" i="5"/>
  <c r="N93" i="5"/>
  <c r="N89" i="5"/>
  <c r="N84" i="5"/>
  <c r="N75" i="5"/>
  <c r="N66" i="5"/>
  <c r="N61" i="5"/>
  <c r="N57" i="5"/>
  <c r="N52" i="5"/>
  <c r="N122" i="5"/>
  <c r="N112" i="5"/>
  <c r="N107" i="5"/>
  <c r="N104" i="5"/>
  <c r="N98" i="5"/>
  <c r="N94" i="5"/>
  <c r="N71" i="5"/>
  <c r="N62" i="5"/>
  <c r="N137" i="5"/>
  <c r="N95" i="5"/>
  <c r="N90" i="5"/>
  <c r="N87" i="5"/>
  <c r="N82" i="5"/>
  <c r="N44" i="5"/>
  <c r="N35" i="5"/>
  <c r="N26" i="5"/>
  <c r="N21" i="5"/>
  <c r="N17" i="5"/>
  <c r="N12" i="5"/>
  <c r="N3" i="5"/>
  <c r="N126" i="5"/>
  <c r="N116" i="5"/>
  <c r="N100" i="5"/>
  <c r="N59" i="5"/>
  <c r="N54" i="5"/>
  <c r="N45" i="5"/>
  <c r="N36" i="5"/>
  <c r="N27" i="5"/>
  <c r="N18" i="5"/>
  <c r="N136" i="5"/>
  <c r="N118" i="5"/>
  <c r="N83" i="5"/>
  <c r="N46" i="5"/>
  <c r="N147" i="5"/>
  <c r="N110" i="5"/>
  <c r="N108" i="5"/>
  <c r="N85" i="5"/>
  <c r="N77" i="5"/>
  <c r="N69" i="5"/>
  <c r="N51" i="5"/>
  <c r="N31" i="5"/>
  <c r="N22" i="5"/>
  <c r="N128" i="5"/>
  <c r="N67" i="5"/>
  <c r="N49" i="5"/>
  <c r="N41" i="5"/>
  <c r="N13" i="5"/>
  <c r="N9" i="5"/>
  <c r="N4" i="5"/>
  <c r="N70" i="5"/>
  <c r="N23" i="5"/>
  <c r="N142" i="5"/>
  <c r="N139" i="5"/>
  <c r="N132" i="5"/>
  <c r="N103" i="5"/>
  <c r="N73" i="5"/>
  <c r="N68" i="5"/>
  <c r="N65" i="5"/>
  <c r="N37" i="5"/>
  <c r="N10" i="5"/>
  <c r="N113" i="5"/>
  <c r="N97" i="5"/>
  <c r="N92" i="5"/>
  <c r="N86" i="5"/>
  <c r="N78" i="5"/>
  <c r="N28" i="5"/>
  <c r="N91" i="5"/>
  <c r="N53" i="5"/>
  <c r="N34" i="5"/>
  <c r="N151" i="5"/>
  <c r="N144" i="5"/>
  <c r="N121" i="5"/>
  <c r="N58" i="5"/>
  <c r="N25" i="5"/>
  <c r="N11" i="5"/>
  <c r="N148" i="5"/>
  <c r="N135" i="5"/>
  <c r="N119" i="5"/>
  <c r="N39" i="5"/>
  <c r="N30" i="5"/>
  <c r="N19" i="5"/>
  <c r="N6" i="5"/>
  <c r="N131" i="5"/>
  <c r="N102" i="5"/>
  <c r="N99" i="5"/>
  <c r="N43" i="5"/>
  <c r="N15" i="5"/>
  <c r="N105" i="5"/>
  <c r="N50" i="5"/>
  <c r="N29" i="5"/>
  <c r="N63" i="5"/>
  <c r="N123" i="5"/>
  <c r="N5" i="5"/>
  <c r="N33" i="5"/>
  <c r="N76" i="5"/>
  <c r="P11" i="5"/>
  <c r="Q11" i="5" s="1"/>
  <c r="R11" i="5" s="1"/>
  <c r="T31" i="5"/>
  <c r="T58" i="5"/>
  <c r="T72" i="5"/>
  <c r="T88" i="5"/>
  <c r="P105" i="5"/>
  <c r="Q105" i="5" s="1"/>
  <c r="R105" i="5" s="1"/>
  <c r="P121" i="5"/>
  <c r="Q121" i="5" s="1"/>
  <c r="R121" i="5" s="1"/>
  <c r="T127" i="5"/>
  <c r="P141" i="5"/>
  <c r="Q141" i="5" s="1"/>
  <c r="R141" i="5" s="1"/>
  <c r="P144" i="5"/>
  <c r="Q144" i="5" s="1"/>
  <c r="R144" i="5" s="1"/>
  <c r="T7" i="5"/>
  <c r="P15" i="5"/>
  <c r="Q15" i="5" s="1"/>
  <c r="R15" i="5" s="1"/>
  <c r="T23" i="5"/>
  <c r="P34" i="5"/>
  <c r="Q34" i="5" s="1"/>
  <c r="R34" i="5" s="1"/>
  <c r="P43" i="5"/>
  <c r="Q43" i="5" s="1"/>
  <c r="R43" i="5" s="1"/>
  <c r="T45" i="5"/>
  <c r="T61" i="5"/>
  <c r="T69" i="5"/>
  <c r="T80" i="5"/>
  <c r="P99" i="5"/>
  <c r="Q99" i="5" s="1"/>
  <c r="R99" i="5" s="1"/>
  <c r="P115" i="5"/>
  <c r="Q115" i="5" s="1"/>
  <c r="R115" i="5" s="1"/>
  <c r="P131" i="5"/>
  <c r="Q131" i="5" s="1"/>
  <c r="R131" i="5" s="1"/>
  <c r="T150" i="5"/>
  <c r="P147" i="5"/>
  <c r="Q147" i="5" s="1"/>
  <c r="R147" i="5" s="1"/>
  <c r="T142" i="5"/>
  <c r="P151" i="5"/>
  <c r="Q151" i="5" s="1"/>
  <c r="R151" i="5" s="1"/>
  <c r="T148" i="5"/>
  <c r="T144" i="5"/>
  <c r="P142" i="5"/>
  <c r="Q142" i="5" s="1"/>
  <c r="R142" i="5" s="1"/>
  <c r="T137" i="5"/>
  <c r="P134" i="5"/>
  <c r="Q134" i="5" s="1"/>
  <c r="R134" i="5" s="1"/>
  <c r="T129" i="5"/>
  <c r="P126" i="5"/>
  <c r="Q126" i="5" s="1"/>
  <c r="R126" i="5" s="1"/>
  <c r="T121" i="5"/>
  <c r="P118" i="5"/>
  <c r="Q118" i="5" s="1"/>
  <c r="R118" i="5" s="1"/>
  <c r="T113" i="5"/>
  <c r="P110" i="5"/>
  <c r="Q110" i="5" s="1"/>
  <c r="R110" i="5" s="1"/>
  <c r="T105" i="5"/>
  <c r="P102" i="5"/>
  <c r="Q102" i="5" s="1"/>
  <c r="R102" i="5" s="1"/>
  <c r="T97" i="5"/>
  <c r="P149" i="5"/>
  <c r="Q149" i="5" s="1"/>
  <c r="R149" i="5" s="1"/>
  <c r="T140" i="5"/>
  <c r="P138" i="5"/>
  <c r="Q138" i="5" s="1"/>
  <c r="R138" i="5" s="1"/>
  <c r="T135" i="5"/>
  <c r="T131" i="5"/>
  <c r="P129" i="5"/>
  <c r="Q129" i="5" s="1"/>
  <c r="R129" i="5" s="1"/>
  <c r="T126" i="5"/>
  <c r="P120" i="5"/>
  <c r="Q120" i="5" s="1"/>
  <c r="R120" i="5" s="1"/>
  <c r="T117" i="5"/>
  <c r="T112" i="5"/>
  <c r="P111" i="5"/>
  <c r="Q111" i="5" s="1"/>
  <c r="R111" i="5" s="1"/>
  <c r="T108" i="5"/>
  <c r="P106" i="5"/>
  <c r="Q106" i="5" s="1"/>
  <c r="R106" i="5" s="1"/>
  <c r="T103" i="5"/>
  <c r="T99" i="5"/>
  <c r="P97" i="5"/>
  <c r="Q97" i="5" s="1"/>
  <c r="R97" i="5" s="1"/>
  <c r="T92" i="5"/>
  <c r="P89" i="5"/>
  <c r="Q89" i="5" s="1"/>
  <c r="R89" i="5" s="1"/>
  <c r="T84" i="5"/>
  <c r="P81" i="5"/>
  <c r="Q81" i="5" s="1"/>
  <c r="R81" i="5" s="1"/>
  <c r="T76" i="5"/>
  <c r="P73" i="5"/>
  <c r="Q73" i="5" s="1"/>
  <c r="R73" i="5" s="1"/>
  <c r="T68" i="5"/>
  <c r="P65" i="5"/>
  <c r="Q65" i="5" s="1"/>
  <c r="R65" i="5" s="1"/>
  <c r="T60" i="5"/>
  <c r="P57" i="5"/>
  <c r="Q57" i="5" s="1"/>
  <c r="R57" i="5" s="1"/>
  <c r="T52" i="5"/>
  <c r="P49" i="5"/>
  <c r="Q49" i="5" s="1"/>
  <c r="R49" i="5" s="1"/>
  <c r="T44" i="5"/>
  <c r="P41" i="5"/>
  <c r="Q41" i="5" s="1"/>
  <c r="R41" i="5" s="1"/>
  <c r="T36" i="5"/>
  <c r="P33" i="5"/>
  <c r="Q33" i="5" s="1"/>
  <c r="R33" i="5" s="1"/>
  <c r="T28" i="5"/>
  <c r="P25" i="5"/>
  <c r="Q25" i="5" s="1"/>
  <c r="R25" i="5" s="1"/>
  <c r="T20" i="5"/>
  <c r="P17" i="5"/>
  <c r="Q17" i="5" s="1"/>
  <c r="R17" i="5" s="1"/>
  <c r="T12" i="5"/>
  <c r="P9" i="5"/>
  <c r="Q9" i="5" s="1"/>
  <c r="R9" i="5" s="1"/>
  <c r="T4" i="5"/>
  <c r="T147" i="5"/>
  <c r="P146" i="5"/>
  <c r="Q146" i="5" s="1"/>
  <c r="R146" i="5" s="1"/>
  <c r="P143" i="5"/>
  <c r="Q143" i="5" s="1"/>
  <c r="R143" i="5" s="1"/>
  <c r="P139" i="5"/>
  <c r="Q139" i="5" s="1"/>
  <c r="R139" i="5" s="1"/>
  <c r="P125" i="5"/>
  <c r="Q125" i="5" s="1"/>
  <c r="R125" i="5" s="1"/>
  <c r="T122" i="5"/>
  <c r="P116" i="5"/>
  <c r="Q116" i="5" s="1"/>
  <c r="R116" i="5" s="1"/>
  <c r="P107" i="5"/>
  <c r="Q107" i="5" s="1"/>
  <c r="R107" i="5" s="1"/>
  <c r="T136" i="5"/>
  <c r="P122" i="5"/>
  <c r="Q122" i="5" s="1"/>
  <c r="R122" i="5" s="1"/>
  <c r="T120" i="5"/>
  <c r="P117" i="5"/>
  <c r="Q117" i="5" s="1"/>
  <c r="R117" i="5" s="1"/>
  <c r="P112" i="5"/>
  <c r="Q112" i="5" s="1"/>
  <c r="R112" i="5" s="1"/>
  <c r="T110" i="5"/>
  <c r="P109" i="5"/>
  <c r="Q109" i="5" s="1"/>
  <c r="R109" i="5" s="1"/>
  <c r="P104" i="5"/>
  <c r="Q104" i="5" s="1"/>
  <c r="R104" i="5" s="1"/>
  <c r="T102" i="5"/>
  <c r="P101" i="5"/>
  <c r="Q101" i="5" s="1"/>
  <c r="R101" i="5" s="1"/>
  <c r="P98" i="5"/>
  <c r="Q98" i="5" s="1"/>
  <c r="R98" i="5" s="1"/>
  <c r="P94" i="5"/>
  <c r="Q94" i="5" s="1"/>
  <c r="R94" i="5" s="1"/>
  <c r="P80" i="5"/>
  <c r="Q80" i="5" s="1"/>
  <c r="R80" i="5" s="1"/>
  <c r="T77" i="5"/>
  <c r="P71" i="5"/>
  <c r="Q71" i="5" s="1"/>
  <c r="R71" i="5" s="1"/>
  <c r="P62" i="5"/>
  <c r="Q62" i="5" s="1"/>
  <c r="R62" i="5" s="1"/>
  <c r="P48" i="5"/>
  <c r="Q48" i="5" s="1"/>
  <c r="R48" i="5" s="1"/>
  <c r="P150" i="5"/>
  <c r="Q150" i="5" s="1"/>
  <c r="R150" i="5" s="1"/>
  <c r="P148" i="5"/>
  <c r="Q148" i="5" s="1"/>
  <c r="R148" i="5" s="1"/>
  <c r="T146" i="5"/>
  <c r="T139" i="5"/>
  <c r="P133" i="5"/>
  <c r="Q133" i="5" s="1"/>
  <c r="R133" i="5" s="1"/>
  <c r="P128" i="5"/>
  <c r="Q128" i="5" s="1"/>
  <c r="R128" i="5" s="1"/>
  <c r="T118" i="5"/>
  <c r="T96" i="5"/>
  <c r="T91" i="5"/>
  <c r="P90" i="5"/>
  <c r="Q90" i="5" s="1"/>
  <c r="R90" i="5" s="1"/>
  <c r="T87" i="5"/>
  <c r="P85" i="5"/>
  <c r="Q85" i="5" s="1"/>
  <c r="R85" i="5" s="1"/>
  <c r="T82" i="5"/>
  <c r="T78" i="5"/>
  <c r="P76" i="5"/>
  <c r="Q76" i="5" s="1"/>
  <c r="R76" i="5" s="1"/>
  <c r="T73" i="5"/>
  <c r="P67" i="5"/>
  <c r="Q67" i="5" s="1"/>
  <c r="R67" i="5" s="1"/>
  <c r="T64" i="5"/>
  <c r="T59" i="5"/>
  <c r="P58" i="5"/>
  <c r="Q58" i="5" s="1"/>
  <c r="R58" i="5" s="1"/>
  <c r="T55" i="5"/>
  <c r="P53" i="5"/>
  <c r="Q53" i="5" s="1"/>
  <c r="R53" i="5" s="1"/>
  <c r="T50" i="5"/>
  <c r="T143" i="5"/>
  <c r="T132" i="5"/>
  <c r="T124" i="5"/>
  <c r="T116" i="5"/>
  <c r="P108" i="5"/>
  <c r="Q108" i="5" s="1"/>
  <c r="R108" i="5" s="1"/>
  <c r="T98" i="5"/>
  <c r="T83" i="5"/>
  <c r="P77" i="5"/>
  <c r="Q77" i="5" s="1"/>
  <c r="R77" i="5" s="1"/>
  <c r="T75" i="5"/>
  <c r="P72" i="5"/>
  <c r="Q72" i="5" s="1"/>
  <c r="R72" i="5" s="1"/>
  <c r="P69" i="5"/>
  <c r="Q69" i="5" s="1"/>
  <c r="R69" i="5" s="1"/>
  <c r="T62" i="5"/>
  <c r="P61" i="5"/>
  <c r="Q61" i="5" s="1"/>
  <c r="R61" i="5" s="1"/>
  <c r="P56" i="5"/>
  <c r="Q56" i="5" s="1"/>
  <c r="R56" i="5" s="1"/>
  <c r="T54" i="5"/>
  <c r="P51" i="5"/>
  <c r="Q51" i="5" s="1"/>
  <c r="R51" i="5" s="1"/>
  <c r="P40" i="5"/>
  <c r="Q40" i="5" s="1"/>
  <c r="R40" i="5" s="1"/>
  <c r="T37" i="5"/>
  <c r="P31" i="5"/>
  <c r="Q31" i="5" s="1"/>
  <c r="R31" i="5" s="1"/>
  <c r="P22" i="5"/>
  <c r="Q22" i="5" s="1"/>
  <c r="R22" i="5" s="1"/>
  <c r="P8" i="5"/>
  <c r="Q8" i="5" s="1"/>
  <c r="R8" i="5" s="1"/>
  <c r="T5" i="5"/>
  <c r="T138" i="5"/>
  <c r="T130" i="5"/>
  <c r="P93" i="5"/>
  <c r="Q93" i="5" s="1"/>
  <c r="R93" i="5" s="1"/>
  <c r="P75" i="5"/>
  <c r="Q75" i="5" s="1"/>
  <c r="R75" i="5" s="1"/>
  <c r="P14" i="5"/>
  <c r="Q14" i="5" s="1"/>
  <c r="R14" i="5" s="1"/>
  <c r="P130" i="5"/>
  <c r="Q130" i="5" s="1"/>
  <c r="R130" i="5" s="1"/>
  <c r="T107" i="5"/>
  <c r="P103" i="5"/>
  <c r="Q103" i="5" s="1"/>
  <c r="R103" i="5" s="1"/>
  <c r="P96" i="5"/>
  <c r="Q96" i="5" s="1"/>
  <c r="R96" i="5" s="1"/>
  <c r="T89" i="5"/>
  <c r="P86" i="5"/>
  <c r="Q86" i="5" s="1"/>
  <c r="R86" i="5" s="1"/>
  <c r="T81" i="5"/>
  <c r="P78" i="5"/>
  <c r="Q78" i="5" s="1"/>
  <c r="R78" i="5" s="1"/>
  <c r="T71" i="5"/>
  <c r="T43" i="5"/>
  <c r="T151" i="5"/>
  <c r="T149" i="5"/>
  <c r="P145" i="5"/>
  <c r="Q145" i="5" s="1"/>
  <c r="R145" i="5" s="1"/>
  <c r="T134" i="5"/>
  <c r="T128" i="5"/>
  <c r="P100" i="5"/>
  <c r="Q100" i="5" s="1"/>
  <c r="R100" i="5" s="1"/>
  <c r="T67" i="5"/>
  <c r="T65" i="5"/>
  <c r="P64" i="5"/>
  <c r="Q64" i="5" s="1"/>
  <c r="R64" i="5" s="1"/>
  <c r="P59" i="5"/>
  <c r="Q59" i="5" s="1"/>
  <c r="R59" i="5" s="1"/>
  <c r="T57" i="5"/>
  <c r="P54" i="5"/>
  <c r="Q54" i="5" s="1"/>
  <c r="R54" i="5" s="1"/>
  <c r="T49" i="5"/>
  <c r="T47" i="5"/>
  <c r="P45" i="5"/>
  <c r="Q45" i="5" s="1"/>
  <c r="R45" i="5" s="1"/>
  <c r="T42" i="5"/>
  <c r="T38" i="5"/>
  <c r="P36" i="5"/>
  <c r="Q36" i="5" s="1"/>
  <c r="R36" i="5" s="1"/>
  <c r="T33" i="5"/>
  <c r="P27" i="5"/>
  <c r="Q27" i="5" s="1"/>
  <c r="R27" i="5" s="1"/>
  <c r="T24" i="5"/>
  <c r="T19" i="5"/>
  <c r="P18" i="5"/>
  <c r="Q18" i="5" s="1"/>
  <c r="R18" i="5" s="1"/>
  <c r="T15" i="5"/>
  <c r="P13" i="5"/>
  <c r="Q13" i="5" s="1"/>
  <c r="R13" i="5" s="1"/>
  <c r="T10" i="5"/>
  <c r="T6" i="5"/>
  <c r="P4" i="5"/>
  <c r="Q4" i="5" s="1"/>
  <c r="R4" i="5" s="1"/>
  <c r="P136" i="5"/>
  <c r="Q136" i="5" s="1"/>
  <c r="R136" i="5" s="1"/>
  <c r="P114" i="5"/>
  <c r="Q114" i="5" s="1"/>
  <c r="R114" i="5" s="1"/>
  <c r="T101" i="5"/>
  <c r="T94" i="5"/>
  <c r="P88" i="5"/>
  <c r="Q88" i="5" s="1"/>
  <c r="R88" i="5" s="1"/>
  <c r="T86" i="5"/>
  <c r="P83" i="5"/>
  <c r="Q83" i="5" s="1"/>
  <c r="R83" i="5" s="1"/>
  <c r="P70" i="5"/>
  <c r="Q70" i="5" s="1"/>
  <c r="R70" i="5" s="1"/>
  <c r="P46" i="5"/>
  <c r="Q46" i="5" s="1"/>
  <c r="R46" i="5" s="1"/>
  <c r="P32" i="5"/>
  <c r="Q32" i="5" s="1"/>
  <c r="R32" i="5" s="1"/>
  <c r="T29" i="5"/>
  <c r="P23" i="5"/>
  <c r="Q23" i="5" s="1"/>
  <c r="R23" i="5" s="1"/>
  <c r="P140" i="5"/>
  <c r="Q140" i="5" s="1"/>
  <c r="R140" i="5" s="1"/>
  <c r="P132" i="5"/>
  <c r="Q132" i="5" s="1"/>
  <c r="R132" i="5" s="1"/>
  <c r="P124" i="5"/>
  <c r="Q124" i="5" s="1"/>
  <c r="R124" i="5" s="1"/>
  <c r="T109" i="5"/>
  <c r="P91" i="5"/>
  <c r="Q91" i="5" s="1"/>
  <c r="R91" i="5" s="1"/>
  <c r="T79" i="5"/>
  <c r="P42" i="5"/>
  <c r="Q42" i="5" s="1"/>
  <c r="R42" i="5" s="1"/>
  <c r="T39" i="5"/>
  <c r="P37" i="5"/>
  <c r="Q37" i="5" s="1"/>
  <c r="R37" i="5" s="1"/>
  <c r="T34" i="5"/>
  <c r="T30" i="5"/>
  <c r="P28" i="5"/>
  <c r="Q28" i="5" s="1"/>
  <c r="R28" i="5" s="1"/>
  <c r="T25" i="5"/>
  <c r="P19" i="5"/>
  <c r="Q19" i="5" s="1"/>
  <c r="R19" i="5" s="1"/>
  <c r="T9" i="5"/>
  <c r="T16" i="5"/>
  <c r="P21" i="5"/>
  <c r="Q21" i="5" s="1"/>
  <c r="R21" i="5" s="1"/>
  <c r="T40" i="5"/>
  <c r="P50" i="5"/>
  <c r="Q50" i="5" s="1"/>
  <c r="R50" i="5" s="1"/>
  <c r="T74" i="5"/>
  <c r="P6" i="5"/>
  <c r="Q6" i="5" s="1"/>
  <c r="R6" i="5" s="1"/>
  <c r="T11" i="5"/>
  <c r="T13" i="5"/>
  <c r="P30" i="5"/>
  <c r="Q30" i="5" s="1"/>
  <c r="R30" i="5" s="1"/>
  <c r="T32" i="5"/>
  <c r="P39" i="5"/>
  <c r="Q39" i="5" s="1"/>
  <c r="R39" i="5" s="1"/>
  <c r="T41" i="5"/>
  <c r="T53" i="5"/>
  <c r="T115" i="5"/>
  <c r="P119" i="5"/>
  <c r="Q119" i="5" s="1"/>
  <c r="R119" i="5" s="1"/>
  <c r="T125" i="5"/>
  <c r="P135" i="5"/>
  <c r="Q135" i="5" s="1"/>
  <c r="R135" i="5" s="1"/>
  <c r="T21" i="5"/>
  <c r="P26" i="5"/>
  <c r="Q26" i="5" s="1"/>
  <c r="R26" i="5" s="1"/>
  <c r="T48" i="5"/>
  <c r="T56" i="5"/>
  <c r="T70" i="5"/>
  <c r="P84" i="5"/>
  <c r="Q84" i="5" s="1"/>
  <c r="R84" i="5" s="1"/>
  <c r="P92" i="5"/>
  <c r="Q92" i="5" s="1"/>
  <c r="R92" i="5" s="1"/>
  <c r="T106" i="5"/>
  <c r="P113" i="5"/>
  <c r="Q113" i="5" s="1"/>
  <c r="R113" i="5" s="1"/>
  <c r="T145" i="5"/>
  <c r="T162" i="5"/>
  <c r="T164" i="5"/>
  <c r="T166" i="5"/>
  <c r="T171" i="5"/>
  <c r="T180" i="5"/>
  <c r="P187" i="5"/>
  <c r="Q187" i="5" s="1"/>
  <c r="R187" i="5" s="1"/>
  <c r="P197" i="5"/>
  <c r="Q197" i="5" s="1"/>
  <c r="R197" i="5" s="1"/>
  <c r="P208" i="5"/>
  <c r="Q208" i="5" s="1"/>
  <c r="R208" i="5" s="1"/>
  <c r="P211" i="5"/>
  <c r="Q211" i="5" s="1"/>
  <c r="R211" i="5" s="1"/>
  <c r="T222" i="5"/>
  <c r="T234" i="5"/>
  <c r="T239" i="5"/>
  <c r="T247" i="5"/>
  <c r="P259" i="5"/>
  <c r="Q259" i="5" s="1"/>
  <c r="R259" i="5" s="1"/>
  <c r="P284" i="5"/>
  <c r="Q284" i="5" s="1"/>
  <c r="R284" i="5" s="1"/>
  <c r="T295" i="5"/>
  <c r="T300" i="5"/>
  <c r="P297" i="5"/>
  <c r="Q297" i="5" s="1"/>
  <c r="R297" i="5" s="1"/>
  <c r="T292" i="5"/>
  <c r="P289" i="5"/>
  <c r="Q289" i="5" s="1"/>
  <c r="R289" i="5" s="1"/>
  <c r="T284" i="5"/>
  <c r="P281" i="5"/>
  <c r="Q281" i="5" s="1"/>
  <c r="R281" i="5" s="1"/>
  <c r="T276" i="5"/>
  <c r="P273" i="5"/>
  <c r="Q273" i="5" s="1"/>
  <c r="R273" i="5" s="1"/>
  <c r="T268" i="5"/>
  <c r="P265" i="5"/>
  <c r="Q265" i="5" s="1"/>
  <c r="R265" i="5" s="1"/>
  <c r="T260" i="5"/>
  <c r="P257" i="5"/>
  <c r="Q257" i="5" s="1"/>
  <c r="R257" i="5" s="1"/>
  <c r="T252" i="5"/>
  <c r="P249" i="5"/>
  <c r="Q249" i="5" s="1"/>
  <c r="R249" i="5" s="1"/>
  <c r="T244" i="5"/>
  <c r="P241" i="5"/>
  <c r="Q241" i="5" s="1"/>
  <c r="R241" i="5" s="1"/>
  <c r="T236" i="5"/>
  <c r="P233" i="5"/>
  <c r="Q233" i="5" s="1"/>
  <c r="R233" i="5" s="1"/>
  <c r="T228" i="5"/>
  <c r="P225" i="5"/>
  <c r="Q225" i="5" s="1"/>
  <c r="R225" i="5" s="1"/>
  <c r="T220" i="5"/>
  <c r="P217" i="5"/>
  <c r="Q217" i="5" s="1"/>
  <c r="R217" i="5" s="1"/>
  <c r="T212" i="5"/>
  <c r="P209" i="5"/>
  <c r="Q209" i="5" s="1"/>
  <c r="R209" i="5" s="1"/>
  <c r="T204" i="5"/>
  <c r="P201" i="5"/>
  <c r="Q201" i="5" s="1"/>
  <c r="R201" i="5" s="1"/>
  <c r="T196" i="5"/>
  <c r="P193" i="5"/>
  <c r="Q193" i="5" s="1"/>
  <c r="R193" i="5" s="1"/>
  <c r="T301" i="5"/>
  <c r="P298" i="5"/>
  <c r="Q298" i="5" s="1"/>
  <c r="R298" i="5" s="1"/>
  <c r="T293" i="5"/>
  <c r="P290" i="5"/>
  <c r="Q290" i="5" s="1"/>
  <c r="R290" i="5" s="1"/>
  <c r="T285" i="5"/>
  <c r="P282" i="5"/>
  <c r="Q282" i="5" s="1"/>
  <c r="R282" i="5" s="1"/>
  <c r="T277" i="5"/>
  <c r="P274" i="5"/>
  <c r="Q274" i="5" s="1"/>
  <c r="R274" i="5" s="1"/>
  <c r="T269" i="5"/>
  <c r="P266" i="5"/>
  <c r="Q266" i="5" s="1"/>
  <c r="R266" i="5" s="1"/>
  <c r="T261" i="5"/>
  <c r="P258" i="5"/>
  <c r="Q258" i="5" s="1"/>
  <c r="R258" i="5" s="1"/>
  <c r="T253" i="5"/>
  <c r="P250" i="5"/>
  <c r="Q250" i="5" s="1"/>
  <c r="R250" i="5" s="1"/>
  <c r="T245" i="5"/>
  <c r="P242" i="5"/>
  <c r="Q242" i="5" s="1"/>
  <c r="R242" i="5" s="1"/>
  <c r="T237" i="5"/>
  <c r="P234" i="5"/>
  <c r="Q234" i="5" s="1"/>
  <c r="R234" i="5" s="1"/>
  <c r="T229" i="5"/>
  <c r="P226" i="5"/>
  <c r="Q226" i="5" s="1"/>
  <c r="R226" i="5" s="1"/>
  <c r="T221" i="5"/>
  <c r="P218" i="5"/>
  <c r="Q218" i="5" s="1"/>
  <c r="R218" i="5" s="1"/>
  <c r="T213" i="5"/>
  <c r="P210" i="5"/>
  <c r="Q210" i="5" s="1"/>
  <c r="R210" i="5" s="1"/>
  <c r="T205" i="5"/>
  <c r="P202" i="5"/>
  <c r="Q202" i="5" s="1"/>
  <c r="R202" i="5" s="1"/>
  <c r="T197" i="5"/>
  <c r="P194" i="5"/>
  <c r="Q194" i="5" s="1"/>
  <c r="R194" i="5" s="1"/>
  <c r="P302" i="5"/>
  <c r="Q302" i="5" s="1"/>
  <c r="R302" i="5" s="1"/>
  <c r="P299" i="5"/>
  <c r="Q299" i="5" s="1"/>
  <c r="R299" i="5" s="1"/>
  <c r="T290" i="5"/>
  <c r="P286" i="5"/>
  <c r="Q286" i="5" s="1"/>
  <c r="R286" i="5" s="1"/>
  <c r="P283" i="5"/>
  <c r="Q283" i="5" s="1"/>
  <c r="R283" i="5" s="1"/>
  <c r="T274" i="5"/>
  <c r="P270" i="5"/>
  <c r="Q270" i="5" s="1"/>
  <c r="R270" i="5" s="1"/>
  <c r="P267" i="5"/>
  <c r="Q267" i="5" s="1"/>
  <c r="R267" i="5" s="1"/>
  <c r="T258" i="5"/>
  <c r="P254" i="5"/>
  <c r="Q254" i="5" s="1"/>
  <c r="R254" i="5" s="1"/>
  <c r="P251" i="5"/>
  <c r="Q251" i="5" s="1"/>
  <c r="R251" i="5" s="1"/>
  <c r="T242" i="5"/>
  <c r="P238" i="5"/>
  <c r="Q238" i="5" s="1"/>
  <c r="R238" i="5" s="1"/>
  <c r="P235" i="5"/>
  <c r="Q235" i="5" s="1"/>
  <c r="R235" i="5" s="1"/>
  <c r="T226" i="5"/>
  <c r="P222" i="5"/>
  <c r="Q222" i="5" s="1"/>
  <c r="R222" i="5" s="1"/>
  <c r="P219" i="5"/>
  <c r="Q219" i="5" s="1"/>
  <c r="R219" i="5" s="1"/>
  <c r="T210" i="5"/>
  <c r="P206" i="5"/>
  <c r="Q206" i="5" s="1"/>
  <c r="R206" i="5" s="1"/>
  <c r="P203" i="5"/>
  <c r="Q203" i="5" s="1"/>
  <c r="R203" i="5" s="1"/>
  <c r="T194" i="5"/>
  <c r="P189" i="5"/>
  <c r="Q189" i="5" s="1"/>
  <c r="R189" i="5" s="1"/>
  <c r="T184" i="5"/>
  <c r="P181" i="5"/>
  <c r="Q181" i="5" s="1"/>
  <c r="R181" i="5" s="1"/>
  <c r="T176" i="5"/>
  <c r="P173" i="5"/>
  <c r="Q173" i="5" s="1"/>
  <c r="R173" i="5" s="1"/>
  <c r="T168" i="5"/>
  <c r="P165" i="5"/>
  <c r="Q165" i="5" s="1"/>
  <c r="R165" i="5" s="1"/>
  <c r="P303" i="5"/>
  <c r="Q303" i="5" s="1"/>
  <c r="R303" i="5" s="1"/>
  <c r="P295" i="5"/>
  <c r="Q295" i="5" s="1"/>
  <c r="R295" i="5" s="1"/>
  <c r="P292" i="5"/>
  <c r="Q292" i="5" s="1"/>
  <c r="R292" i="5" s="1"/>
  <c r="T288" i="5"/>
  <c r="T280" i="5"/>
  <c r="T254" i="5"/>
  <c r="P253" i="5"/>
  <c r="Q253" i="5" s="1"/>
  <c r="R253" i="5" s="1"/>
  <c r="T251" i="5"/>
  <c r="P248" i="5"/>
  <c r="Q248" i="5" s="1"/>
  <c r="R248" i="5" s="1"/>
  <c r="T246" i="5"/>
  <c r="P245" i="5"/>
  <c r="Q245" i="5" s="1"/>
  <c r="R245" i="5" s="1"/>
  <c r="T243" i="5"/>
  <c r="P240" i="5"/>
  <c r="Q240" i="5" s="1"/>
  <c r="R240" i="5" s="1"/>
  <c r="T233" i="5"/>
  <c r="P227" i="5"/>
  <c r="Q227" i="5" s="1"/>
  <c r="R227" i="5" s="1"/>
  <c r="T225" i="5"/>
  <c r="T215" i="5"/>
  <c r="T207" i="5"/>
  <c r="P198" i="5"/>
  <c r="Q198" i="5" s="1"/>
  <c r="R198" i="5" s="1"/>
  <c r="P186" i="5"/>
  <c r="Q186" i="5" s="1"/>
  <c r="R186" i="5" s="1"/>
  <c r="P172" i="5"/>
  <c r="Q172" i="5" s="1"/>
  <c r="R172" i="5" s="1"/>
  <c r="T169" i="5"/>
  <c r="P162" i="5"/>
  <c r="Q162" i="5" s="1"/>
  <c r="R162" i="5" s="1"/>
  <c r="T157" i="5"/>
  <c r="T304" i="5"/>
  <c r="T296" i="5"/>
  <c r="T270" i="5"/>
  <c r="P269" i="5"/>
  <c r="Q269" i="5" s="1"/>
  <c r="R269" i="5" s="1"/>
  <c r="T267" i="5"/>
  <c r="P264" i="5"/>
  <c r="Q264" i="5" s="1"/>
  <c r="R264" i="5" s="1"/>
  <c r="T262" i="5"/>
  <c r="P261" i="5"/>
  <c r="Q261" i="5" s="1"/>
  <c r="R261" i="5" s="1"/>
  <c r="T259" i="5"/>
  <c r="P256" i="5"/>
  <c r="Q256" i="5" s="1"/>
  <c r="R256" i="5" s="1"/>
  <c r="T249" i="5"/>
  <c r="P243" i="5"/>
  <c r="Q243" i="5" s="1"/>
  <c r="R243" i="5" s="1"/>
  <c r="T241" i="5"/>
  <c r="T231" i="5"/>
  <c r="T223" i="5"/>
  <c r="P214" i="5"/>
  <c r="Q214" i="5" s="1"/>
  <c r="R214" i="5" s="1"/>
  <c r="P204" i="5"/>
  <c r="Q204" i="5" s="1"/>
  <c r="R204" i="5" s="1"/>
  <c r="T202" i="5"/>
  <c r="P191" i="5"/>
  <c r="Q191" i="5" s="1"/>
  <c r="R191" i="5" s="1"/>
  <c r="T188" i="5"/>
  <c r="T183" i="5"/>
  <c r="P182" i="5"/>
  <c r="Q182" i="5" s="1"/>
  <c r="R182" i="5" s="1"/>
  <c r="T179" i="5"/>
  <c r="P177" i="5"/>
  <c r="Q177" i="5" s="1"/>
  <c r="R177" i="5" s="1"/>
  <c r="T174" i="5"/>
  <c r="T170" i="5"/>
  <c r="P168" i="5"/>
  <c r="Q168" i="5" s="1"/>
  <c r="R168" i="5" s="1"/>
  <c r="T165" i="5"/>
  <c r="P163" i="5"/>
  <c r="Q163" i="5" s="1"/>
  <c r="R163" i="5" s="1"/>
  <c r="T158" i="5"/>
  <c r="P304" i="5"/>
  <c r="Q304" i="5" s="1"/>
  <c r="R304" i="5" s="1"/>
  <c r="T297" i="5"/>
  <c r="P291" i="5"/>
  <c r="Q291" i="5" s="1"/>
  <c r="R291" i="5" s="1"/>
  <c r="T289" i="5"/>
  <c r="T279" i="5"/>
  <c r="T271" i="5"/>
  <c r="P262" i="5"/>
  <c r="Q262" i="5" s="1"/>
  <c r="R262" i="5" s="1"/>
  <c r="P252" i="5"/>
  <c r="Q252" i="5" s="1"/>
  <c r="R252" i="5" s="1"/>
  <c r="T250" i="5"/>
  <c r="P239" i="5"/>
  <c r="Q239" i="5" s="1"/>
  <c r="R239" i="5" s="1"/>
  <c r="P231" i="5"/>
  <c r="Q231" i="5" s="1"/>
  <c r="R231" i="5" s="1"/>
  <c r="P228" i="5"/>
  <c r="Q228" i="5" s="1"/>
  <c r="R228" i="5" s="1"/>
  <c r="T224" i="5"/>
  <c r="T216" i="5"/>
  <c r="P188" i="5"/>
  <c r="Q188" i="5" s="1"/>
  <c r="R188" i="5" s="1"/>
  <c r="T185" i="5"/>
  <c r="P179" i="5"/>
  <c r="Q179" i="5" s="1"/>
  <c r="R179" i="5" s="1"/>
  <c r="P170" i="5"/>
  <c r="Q170" i="5" s="1"/>
  <c r="R170" i="5" s="1"/>
  <c r="T161" i="5"/>
  <c r="P158" i="5"/>
  <c r="Q158" i="5" s="1"/>
  <c r="R158" i="5" s="1"/>
  <c r="P300" i="5"/>
  <c r="Q300" i="5" s="1"/>
  <c r="R300" i="5" s="1"/>
  <c r="P288" i="5"/>
  <c r="Q288" i="5" s="1"/>
  <c r="R288" i="5" s="1"/>
  <c r="T281" i="5"/>
  <c r="P279" i="5"/>
  <c r="Q279" i="5" s="1"/>
  <c r="R279" i="5" s="1"/>
  <c r="P277" i="5"/>
  <c r="Q277" i="5" s="1"/>
  <c r="R277" i="5" s="1"/>
  <c r="P272" i="5"/>
  <c r="Q272" i="5" s="1"/>
  <c r="R272" i="5" s="1"/>
  <c r="T265" i="5"/>
  <c r="P263" i="5"/>
  <c r="Q263" i="5" s="1"/>
  <c r="R263" i="5" s="1"/>
  <c r="T256" i="5"/>
  <c r="P229" i="5"/>
  <c r="Q229" i="5" s="1"/>
  <c r="R229" i="5" s="1"/>
  <c r="P200" i="5"/>
  <c r="Q200" i="5" s="1"/>
  <c r="R200" i="5" s="1"/>
  <c r="T191" i="5"/>
  <c r="T189" i="5"/>
  <c r="T178" i="5"/>
  <c r="P171" i="5"/>
  <c r="Q171" i="5" s="1"/>
  <c r="R171" i="5" s="1"/>
  <c r="T167" i="5"/>
  <c r="P157" i="5"/>
  <c r="Q157" i="5" s="1"/>
  <c r="R157" i="5" s="1"/>
  <c r="P293" i="5"/>
  <c r="Q293" i="5" s="1"/>
  <c r="R293" i="5" s="1"/>
  <c r="P244" i="5"/>
  <c r="Q244" i="5" s="1"/>
  <c r="R244" i="5" s="1"/>
  <c r="P221" i="5"/>
  <c r="Q221" i="5" s="1"/>
  <c r="R221" i="5" s="1"/>
  <c r="P212" i="5"/>
  <c r="Q212" i="5" s="1"/>
  <c r="R212" i="5" s="1"/>
  <c r="T209" i="5"/>
  <c r="T193" i="5"/>
  <c r="T187" i="5"/>
  <c r="P180" i="5"/>
  <c r="Q180" i="5" s="1"/>
  <c r="R180" i="5" s="1"/>
  <c r="P178" i="5"/>
  <c r="Q178" i="5" s="1"/>
  <c r="R178" i="5" s="1"/>
  <c r="P169" i="5"/>
  <c r="Q169" i="5" s="1"/>
  <c r="R169" i="5" s="1"/>
  <c r="T163" i="5"/>
  <c r="P160" i="5"/>
  <c r="Q160" i="5" s="1"/>
  <c r="R160" i="5" s="1"/>
  <c r="T156" i="5"/>
  <c r="T160" i="5"/>
  <c r="P176" i="5"/>
  <c r="Q176" i="5" s="1"/>
  <c r="R176" i="5" s="1"/>
  <c r="P183" i="5"/>
  <c r="Q183" i="5" s="1"/>
  <c r="R183" i="5" s="1"/>
  <c r="P190" i="5"/>
  <c r="Q190" i="5" s="1"/>
  <c r="R190" i="5" s="1"/>
  <c r="T192" i="5"/>
  <c r="P195" i="5"/>
  <c r="Q195" i="5" s="1"/>
  <c r="R195" i="5" s="1"/>
  <c r="T200" i="5"/>
  <c r="T211" i="5"/>
  <c r="T214" i="5"/>
  <c r="T217" i="5"/>
  <c r="P232" i="5"/>
  <c r="Q232" i="5" s="1"/>
  <c r="R232" i="5" s="1"/>
  <c r="P276" i="5"/>
  <c r="Q276" i="5" s="1"/>
  <c r="R276" i="5" s="1"/>
  <c r="T278" i="5"/>
  <c r="P287" i="5"/>
  <c r="Q287" i="5" s="1"/>
  <c r="R287" i="5" s="1"/>
  <c r="M156" i="5"/>
  <c r="N304" i="5" s="1"/>
  <c r="N230" i="5" l="1"/>
  <c r="N255" i="5"/>
  <c r="N171" i="5"/>
  <c r="N254" i="5"/>
  <c r="N270" i="5"/>
  <c r="N303" i="5"/>
  <c r="N260" i="5"/>
  <c r="N297" i="5"/>
  <c r="N194" i="5"/>
  <c r="N179" i="5"/>
  <c r="N160" i="5"/>
  <c r="N184" i="5"/>
  <c r="N183" i="5"/>
  <c r="N192" i="5"/>
  <c r="N163" i="5"/>
  <c r="N173" i="5"/>
  <c r="N195" i="5"/>
  <c r="N205" i="5"/>
  <c r="N210" i="5"/>
  <c r="N245" i="5"/>
  <c r="N235" i="5"/>
  <c r="N292" i="5"/>
  <c r="N200" i="5"/>
  <c r="N221" i="5"/>
  <c r="N234" i="5"/>
  <c r="N278" i="5"/>
  <c r="N231" i="5"/>
  <c r="N284" i="5"/>
  <c r="N299" i="5"/>
  <c r="N176" i="5"/>
  <c r="N272" i="5"/>
  <c r="N252" i="5"/>
  <c r="N262" i="5"/>
  <c r="N219" i="5"/>
  <c r="N280" i="5"/>
  <c r="N166" i="5"/>
  <c r="N294" i="5"/>
  <c r="N283" i="5"/>
  <c r="N269" i="5"/>
  <c r="N177" i="5"/>
  <c r="N178" i="5"/>
  <c r="N267" i="5"/>
  <c r="N226" i="5"/>
  <c r="N157" i="5"/>
  <c r="N223" i="5"/>
  <c r="N162" i="5"/>
  <c r="N290" i="5"/>
  <c r="N185" i="5"/>
  <c r="N279" i="5"/>
  <c r="N212" i="5"/>
  <c r="N209" i="5"/>
  <c r="N273" i="5"/>
  <c r="N224" i="5"/>
  <c r="N288" i="5"/>
  <c r="N168" i="5"/>
  <c r="N238" i="5"/>
  <c r="N291" i="5"/>
  <c r="N182" i="5"/>
  <c r="N174" i="5"/>
  <c r="N222" i="5"/>
  <c r="N211" i="5"/>
  <c r="N300" i="5"/>
  <c r="N233" i="5"/>
  <c r="N248" i="5"/>
  <c r="N158" i="5"/>
  <c r="N258" i="5"/>
  <c r="N191" i="5"/>
  <c r="N259" i="5"/>
  <c r="N275" i="5"/>
  <c r="N227" i="5"/>
  <c r="N161" i="5"/>
  <c r="N229" i="5"/>
  <c r="N172" i="5"/>
  <c r="N276" i="5"/>
  <c r="N241" i="5"/>
  <c r="N256" i="5"/>
  <c r="N202" i="5"/>
  <c r="N170" i="5"/>
  <c r="N268" i="5"/>
  <c r="N214" i="5"/>
  <c r="N261" i="5"/>
  <c r="N293" i="5"/>
  <c r="N167" i="5"/>
  <c r="N180" i="5"/>
  <c r="N249" i="5"/>
  <c r="N264" i="5"/>
  <c r="N271" i="5"/>
  <c r="N197" i="5"/>
  <c r="N250" i="5"/>
  <c r="N207" i="5"/>
  <c r="N215" i="5"/>
  <c r="N251" i="5"/>
  <c r="N237" i="5"/>
  <c r="N188" i="5"/>
  <c r="N193" i="5"/>
  <c r="N257" i="5"/>
  <c r="N208" i="5"/>
  <c r="N266" i="5"/>
  <c r="N199" i="5"/>
  <c r="N285" i="5"/>
  <c r="N263" i="5"/>
  <c r="N218" i="5"/>
  <c r="N301" i="5"/>
  <c r="N253" i="5"/>
  <c r="N181" i="5"/>
  <c r="N274" i="5"/>
  <c r="N196" i="5"/>
  <c r="N201" i="5"/>
  <c r="N265" i="5"/>
  <c r="N175" i="5"/>
  <c r="N156" i="5"/>
  <c r="N159" i="5"/>
  <c r="N204" i="5"/>
  <c r="N203" i="5"/>
  <c r="N277" i="5"/>
  <c r="N242" i="5"/>
  <c r="N165" i="5"/>
  <c r="N236" i="5"/>
  <c r="N186" i="5"/>
  <c r="N295" i="5"/>
  <c r="N190" i="5"/>
  <c r="N282" i="5"/>
  <c r="N228" i="5"/>
  <c r="N217" i="5"/>
  <c r="N281" i="5"/>
  <c r="N232" i="5"/>
  <c r="N296" i="5"/>
  <c r="N213" i="5"/>
  <c r="N286" i="5"/>
  <c r="N216" i="5"/>
  <c r="N243" i="5"/>
  <c r="N187" i="5"/>
  <c r="N189" i="5"/>
  <c r="N164" i="5"/>
  <c r="N239" i="5"/>
  <c r="N220" i="5"/>
  <c r="N302" i="5"/>
  <c r="N247" i="5"/>
  <c r="N169" i="5"/>
  <c r="N246" i="5"/>
  <c r="N198" i="5"/>
  <c r="N298" i="5"/>
  <c r="N206" i="5"/>
  <c r="N287" i="5"/>
  <c r="N244" i="5"/>
  <c r="N225" i="5"/>
  <c r="N289" i="5"/>
  <c r="N240" i="5"/>
  <c r="H15" i="1" l="1"/>
  <c r="L6" i="1"/>
  <c r="L5" i="1"/>
  <c r="L4"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20" i="1"/>
  <c r="H171" i="1"/>
  <c r="H168" i="1"/>
  <c r="H169" i="1"/>
  <c r="H170" i="1"/>
  <c r="H164" i="1"/>
  <c r="H165" i="1"/>
  <c r="H166" i="1"/>
  <c r="H167" i="1"/>
  <c r="H160" i="1"/>
  <c r="H156" i="1"/>
  <c r="H162" i="1"/>
  <c r="H163" i="1"/>
  <c r="H157" i="1"/>
  <c r="H158" i="1"/>
  <c r="H159" i="1"/>
  <c r="H161" i="1"/>
  <c r="H152" i="1"/>
  <c r="H153" i="1"/>
  <c r="H154" i="1"/>
  <c r="H155" i="1"/>
  <c r="H2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24" i="1"/>
  <c r="H25" i="1"/>
  <c r="H26" i="1"/>
  <c r="H27" i="1"/>
  <c r="H28" i="1"/>
  <c r="H29" i="1"/>
  <c r="H30" i="1"/>
  <c r="H21" i="1"/>
  <c r="H22" i="1"/>
  <c r="H23" i="1"/>
  <c r="H16" i="1"/>
  <c r="H14" i="1"/>
  <c r="H10" i="1"/>
  <c r="H12" i="1"/>
  <c r="H11" i="1"/>
  <c r="H9" i="1"/>
  <c r="H8" i="1"/>
  <c r="H5" i="1"/>
</calcChain>
</file>

<file path=xl/sharedStrings.xml><?xml version="1.0" encoding="utf-8"?>
<sst xmlns="http://schemas.openxmlformats.org/spreadsheetml/2006/main" count="371" uniqueCount="180">
  <si>
    <t>Adj Close</t>
  </si>
  <si>
    <t>Close</t>
  </si>
  <si>
    <t>High</t>
  </si>
  <si>
    <t>Low</t>
  </si>
  <si>
    <t>Adj close</t>
  </si>
  <si>
    <t>Samsung Stock Data 2024</t>
  </si>
  <si>
    <t>Apple Stock Data 2024</t>
  </si>
  <si>
    <t>iii. IF function &amp;NESTED IF</t>
  </si>
  <si>
    <t>Q3:</t>
  </si>
  <si>
    <t>Maximum:</t>
  </si>
  <si>
    <t>Median:</t>
  </si>
  <si>
    <t xml:space="preserve">Minimum: </t>
  </si>
  <si>
    <t>Q1:</t>
  </si>
  <si>
    <t>v. Match function</t>
  </si>
  <si>
    <t>vi. Vlookup</t>
  </si>
  <si>
    <t>Dates</t>
  </si>
  <si>
    <t>vii. Hlookup (for high values)</t>
  </si>
  <si>
    <t>iv. 5 Number Summary:</t>
  </si>
  <si>
    <t xml:space="preserve">iii. IF function </t>
  </si>
  <si>
    <t>Nested IF:</t>
  </si>
  <si>
    <t>ix. Countifs</t>
  </si>
  <si>
    <t>viii. Countif</t>
  </si>
  <si>
    <t>i. Sumif</t>
  </si>
  <si>
    <t>ii. Sumifs</t>
  </si>
  <si>
    <r>
      <rPr>
        <b/>
        <sz val="11"/>
        <color theme="1"/>
        <rFont val="Calibri"/>
        <family val="2"/>
        <scheme val="minor"/>
      </rPr>
      <t>Q1. (For Samsung Stock Data 2024</t>
    </r>
    <r>
      <rPr>
        <sz val="11"/>
        <color theme="1"/>
        <rFont val="Calibri"/>
        <family val="2"/>
        <charset val="1"/>
        <scheme val="minor"/>
      </rPr>
      <t>)</t>
    </r>
  </si>
  <si>
    <t>Pivot table Samsung</t>
  </si>
  <si>
    <t>Row Labels</t>
  </si>
  <si>
    <t>Sum of Adj Close</t>
  </si>
  <si>
    <t>Sum of Close</t>
  </si>
  <si>
    <t>Sum of High</t>
  </si>
  <si>
    <t>Sum of Low</t>
  </si>
  <si>
    <t>Mar</t>
  </si>
  <si>
    <t>Apr</t>
  </si>
  <si>
    <t>May</t>
  </si>
  <si>
    <t>Jun</t>
  </si>
  <si>
    <t>Jul</t>
  </si>
  <si>
    <t>Aug</t>
  </si>
  <si>
    <t>Sep</t>
  </si>
  <si>
    <t>Oct</t>
  </si>
  <si>
    <t>Grand Total</t>
  </si>
  <si>
    <t>This pivot table summarizes the monthly stock performance of Samsung,
showing how adjusted closing price, closing price, high and low prices 
evolved over time. It provides insights into trends, allowing for
comparisons across months to identify high performing periods and
potential dips. This data can help in understanding the stocks historical
behavior and infrorming investment decisions.</t>
  </si>
  <si>
    <t>Line chart</t>
  </si>
  <si>
    <t>BAR CHART</t>
  </si>
  <si>
    <t>COLUMN CHART</t>
  </si>
  <si>
    <t>The bar chart compares samsung's stock metrics(Adjusted close, close
high,low) across different months. It shows:
consistency: Close and Adjusted close values are nearly identical indicating minimal
adjustments.
Peaks: The highest values for all metrics occur around June to August.
Decline: A slight reduction in all metrics is visible by October.
Visual Comparison: The bar lenghts highlight the relative differences between High
and Low prices, showing consistent stability with small variances.</t>
  </si>
  <si>
    <t xml:space="preserve">The cloumn chart shows Samsungs stock performace
(Adjusted close, Close, High and Low) over time. Key observations:
Stability: All metrics are closely aligned, indicating minimal variations
across the periods.
Peaks: The highest values are seen arounf mid-year(June to August)
Decline: Agradual decrease is noticable toward October.
Consistent range: High and low proces remain close, reflecting low volatility throughout
the timeline.
The chart provides a clear month-to-month comparison of stock metrics. </t>
  </si>
  <si>
    <t>The chart shows Samsungs stock prices(adjusted close,
close, high, and low) over time. Prices are stable with a slight peak
mid-year, followed by a gradual decline towards October. Adjusted
close and close closely align, indicating minimal adjustments, while high
and low show little volatality.</t>
  </si>
  <si>
    <t>Pivot table Apple</t>
  </si>
  <si>
    <t>Sum of Adj close</t>
  </si>
  <si>
    <t>This pivot table reveals Apples monthly stock trends with
peak performance mid-year.(especially August) and a decline towards
October, offering a comprehensive view of stock stability and growth over time.</t>
  </si>
  <si>
    <t>LINE CHART</t>
  </si>
  <si>
    <t xml:space="preserve">The bar chart visually compares Apples stock performance
metrics(Adjusted close, Closing, High and Low) across months.
Key Observations:
Growth: August shows the longest bars for all metrics, indicating
peak performance during thr year.
Stability: Adjusted close and close values remain closely aligned,
showing minimal adjustments.
Volatility: High and low bars have a consistent range across months,
indicating stable stock fluctuations.
The chart highlights Apples mid-year peak and a slight decline towards October,
providing a clear comparison of performance trends. </t>
  </si>
  <si>
    <t>The column chart displays Apples stock performance metrics
(Adjusted close, Close, High and Low) across different months
Key observations:
Growth: Metrics peak in August reflecting strong stock performance.
Stability: Adjusted close and Closing values remain consistently close, with minimal adjustments.
Range: High and low values show consistent gaps, highlighting stable stock volatility across months.
Insights:
The chart effectively illustrates steady growthmid-year with slight declines in Septembe and October, offering a detailed view of Apples stock trends</t>
  </si>
  <si>
    <t xml:space="preserve">The chart illustrates Apples stock performance
metrics(Adjusted closing, Closing, High and Low) over time. Key observations:
Upward trend: A steady rise in all metrics is
observed around mid-year, peaking in August.
Stability: The high and low lines maintain a
cosistent gap, indicating moderate volatility.
Decline: A gradual decrease in stock performance metrics is evident towards October.
Insights: The chart shows a growth phase mid-year, followed by a stabilization and a slight decline in the latter months, reflecting seasonal or market dynamics in Apples stock Performance 
</t>
  </si>
  <si>
    <t>Mean</t>
  </si>
  <si>
    <t>Q1</t>
  </si>
  <si>
    <t>Q3</t>
  </si>
  <si>
    <t>IQR</t>
  </si>
  <si>
    <t>Upper Bound</t>
  </si>
  <si>
    <t>Lower Bound</t>
  </si>
  <si>
    <t>Outlier</t>
  </si>
  <si>
    <t>Z-score</t>
  </si>
  <si>
    <t>Abs. Value of Z</t>
  </si>
  <si>
    <t>Standardize</t>
  </si>
  <si>
    <t>Moving Avg</t>
  </si>
  <si>
    <t xml:space="preserve">Data Smoothing </t>
  </si>
  <si>
    <t>Standard dev</t>
  </si>
  <si>
    <t>Z score</t>
  </si>
  <si>
    <t>Data Smoothing</t>
  </si>
  <si>
    <t>t-Test: Paired Two Sample for Means</t>
  </si>
  <si>
    <t>SUMMARY OUTPUT</t>
  </si>
  <si>
    <t>Regression Statistics</t>
  </si>
  <si>
    <t>Variance</t>
  </si>
  <si>
    <t>Multiple R</t>
  </si>
  <si>
    <t>Observations</t>
  </si>
  <si>
    <t>R Square</t>
  </si>
  <si>
    <t>Pearson Correlation</t>
  </si>
  <si>
    <t>Adjusted R Square</t>
  </si>
  <si>
    <t>Hypothesized Mean Difference</t>
  </si>
  <si>
    <t>Standard Error</t>
  </si>
  <si>
    <t>df</t>
  </si>
  <si>
    <t>t Stat</t>
  </si>
  <si>
    <t>P(T&lt;=t) one-tail</t>
  </si>
  <si>
    <t>ANOVA</t>
  </si>
  <si>
    <t>t Critical one-tail</t>
  </si>
  <si>
    <t>SS</t>
  </si>
  <si>
    <t>MS</t>
  </si>
  <si>
    <t>F</t>
  </si>
  <si>
    <t>Significance F</t>
  </si>
  <si>
    <t>P(T&lt;=t) two-tail</t>
  </si>
  <si>
    <t>Regression</t>
  </si>
  <si>
    <t>t Critical two-tail</t>
  </si>
  <si>
    <t>Residual</t>
  </si>
  <si>
    <t>Total</t>
  </si>
  <si>
    <t>F-Test Two-Sample for Variances</t>
  </si>
  <si>
    <t>Coefficients</t>
  </si>
  <si>
    <t>P-value</t>
  </si>
  <si>
    <t>Lower 95%</t>
  </si>
  <si>
    <t>Upper 95%</t>
  </si>
  <si>
    <t>Lower 95.0%</t>
  </si>
  <si>
    <t>Upper 95.0%</t>
  </si>
  <si>
    <t>Intercept</t>
  </si>
  <si>
    <t>P(F&lt;=f) one-tail</t>
  </si>
  <si>
    <t>F Critical one-tail</t>
  </si>
  <si>
    <t>t-Test: Two-Sample Assuming Equal Variances</t>
  </si>
  <si>
    <t>Variable 1</t>
  </si>
  <si>
    <t>Variable 2</t>
  </si>
  <si>
    <t>Pooled Variance</t>
  </si>
  <si>
    <t>Correlation betweem closing price and high price</t>
  </si>
  <si>
    <t>Correlation between closing and high prices</t>
  </si>
  <si>
    <t>Chi-square</t>
  </si>
  <si>
    <t>Observed</t>
  </si>
  <si>
    <t>Below 60,000</t>
  </si>
  <si>
    <t>60,000-64000</t>
  </si>
  <si>
    <t>64,000-68,000</t>
  </si>
  <si>
    <t>Above 68,000</t>
  </si>
  <si>
    <t>Samsung</t>
  </si>
  <si>
    <t>Apple</t>
  </si>
  <si>
    <t>Expected</t>
  </si>
  <si>
    <t>60,000-64.000</t>
  </si>
  <si>
    <t>DF</t>
  </si>
  <si>
    <t>X^2</t>
  </si>
  <si>
    <t>p-value</t>
  </si>
  <si>
    <t>Apple Closing</t>
  </si>
  <si>
    <t>Samsung Closing</t>
  </si>
  <si>
    <t xml:space="preserve">Oppo Closing </t>
  </si>
  <si>
    <t>Anova: Single Factor</t>
  </si>
  <si>
    <t>SUMMARY</t>
  </si>
  <si>
    <t>Groups</t>
  </si>
  <si>
    <t>Count</t>
  </si>
  <si>
    <t>Sum</t>
  </si>
  <si>
    <t>Average</t>
  </si>
  <si>
    <t>Source of Variation</t>
  </si>
  <si>
    <t>F crit</t>
  </si>
  <si>
    <t>Between Groups</t>
  </si>
  <si>
    <t>Within Groups</t>
  </si>
  <si>
    <t>x-Avg if</t>
  </si>
  <si>
    <t>Explanation:</t>
  </si>
  <si>
    <t>National University of Computer and Emerging Sciences, Islamabad</t>
  </si>
  <si>
    <t xml:space="preserve">                                   </t>
  </si>
  <si>
    <t xml:space="preserve">                     Data Lab Project</t>
  </si>
  <si>
    <t>Anab Naveed (23i-5037)</t>
  </si>
  <si>
    <t xml:space="preserve">   Ali Raja (23i-5039)</t>
  </si>
  <si>
    <t xml:space="preserve"> Laiba Ayub (23i-5036)</t>
  </si>
  <si>
    <t xml:space="preserve"> Ayesha Riaz (23i-5026)</t>
  </si>
  <si>
    <t xml:space="preserve">         Submitted to:</t>
  </si>
  <si>
    <t xml:space="preserve">         Submitted by:</t>
  </si>
  <si>
    <t xml:space="preserve">  Aysha Abid (23i-5025)</t>
  </si>
  <si>
    <t xml:space="preserve">  Data Lab Project</t>
  </si>
  <si>
    <t xml:space="preserve">       Ma'am Sara Malik</t>
  </si>
  <si>
    <r>
      <t xml:space="preserve">FSM </t>
    </r>
    <r>
      <rPr>
        <b/>
        <sz val="17"/>
        <color theme="1"/>
        <rFont val="Times New Roman"/>
        <family val="1"/>
      </rPr>
      <t>(BS-BA)</t>
    </r>
  </si>
  <si>
    <r>
      <t xml:space="preserve">H1: </t>
    </r>
    <r>
      <rPr>
        <b/>
        <sz val="12"/>
        <color theme="1"/>
        <rFont val="Calibri"/>
        <family val="2"/>
      </rPr>
      <t>µ1Adj close≠µ2Close</t>
    </r>
  </si>
  <si>
    <r>
      <rPr>
        <b/>
        <sz val="12"/>
        <color theme="1"/>
        <rFont val="Calibri"/>
        <family val="2"/>
        <scheme val="minor"/>
      </rPr>
      <t xml:space="preserve">HO: </t>
    </r>
    <r>
      <rPr>
        <b/>
        <sz val="12"/>
        <color theme="1"/>
        <rFont val="Calibri"/>
        <family val="2"/>
      </rPr>
      <t>µAdj close=µ2Close</t>
    </r>
  </si>
  <si>
    <r>
      <rPr>
        <b/>
        <sz val="12"/>
        <color theme="1"/>
        <rFont val="Calibri"/>
        <family val="2"/>
        <scheme val="minor"/>
      </rPr>
      <t xml:space="preserve">Ho: </t>
    </r>
    <r>
      <rPr>
        <b/>
        <sz val="12"/>
        <color theme="1"/>
        <rFont val="Calibri"/>
        <family val="2"/>
      </rPr>
      <t>Ϭ^2Adj close=Ϭ^2Close</t>
    </r>
  </si>
  <si>
    <r>
      <rPr>
        <b/>
        <sz val="12"/>
        <color theme="1"/>
        <rFont val="Calibri"/>
        <family val="2"/>
        <scheme val="minor"/>
      </rPr>
      <t>H1 : Ϭ^2Adj close</t>
    </r>
    <r>
      <rPr>
        <b/>
        <sz val="12"/>
        <color theme="1"/>
        <rFont val="Calibri"/>
        <family val="2"/>
      </rPr>
      <t>≠</t>
    </r>
    <r>
      <rPr>
        <b/>
        <sz val="12"/>
        <color theme="1"/>
        <rFont val="Calibri"/>
        <family val="2"/>
        <scheme val="minor"/>
      </rPr>
      <t>Ϭ^2Close</t>
    </r>
  </si>
  <si>
    <r>
      <t xml:space="preserve">Ho: </t>
    </r>
    <r>
      <rPr>
        <b/>
        <sz val="12"/>
        <color theme="1"/>
        <rFont val="Calibri"/>
        <family val="2"/>
      </rPr>
      <t>ρ=0</t>
    </r>
  </si>
  <si>
    <r>
      <t>H1: ρ</t>
    </r>
    <r>
      <rPr>
        <b/>
        <sz val="12"/>
        <color theme="1"/>
        <rFont val="Calibri"/>
        <family val="2"/>
      </rPr>
      <t>≠</t>
    </r>
    <r>
      <rPr>
        <b/>
        <sz val="12"/>
        <color theme="1"/>
        <rFont val="Calibri"/>
        <family val="2"/>
        <scheme val="minor"/>
      </rPr>
      <t>0</t>
    </r>
  </si>
  <si>
    <t>H1: Atleast one of them is different</t>
  </si>
  <si>
    <r>
      <t xml:space="preserve">Ho: </t>
    </r>
    <r>
      <rPr>
        <b/>
        <sz val="11"/>
        <color theme="1"/>
        <rFont val="Calibri"/>
        <family val="2"/>
      </rPr>
      <t>µSamsung=µApple=µOppo</t>
    </r>
  </si>
  <si>
    <t>Sumif:</t>
  </si>
  <si>
    <t>The sumif function goes through the data column, and checks each entry
against the criteria set relating to the date. It then looks at the corresponding
closing prices and sums up the values for the closing prices that match the criteria.</t>
  </si>
  <si>
    <t>Sumifs</t>
  </si>
  <si>
    <t>The sumifs function will sum the values in high column only for the rows that meet
both of the following conditions, that is the value in low price cloumn should be
greater than 61,000 and the value in closing column should be greater than 62,000</t>
  </si>
  <si>
    <t>5-number summary</t>
  </si>
  <si>
    <t>The minimum function gives the minimum value from the low price column, on
the other hand Q1 gives the 25th percentile of the same data. The median gives the middle value from the low price column, Q3 gives the 75th percentile and
the maximum function gives the largest value from the same column.</t>
  </si>
  <si>
    <t>IF function and nested if</t>
  </si>
  <si>
    <t>In the IF function the logical test is that the values in the closing column should
be greater than 62,000. If this is true then Above average will be returned otherwise below average will be returned. In nested if, if condition 1 that the values in adj close column should be less than 59,000, then it will return "low",
however if the condition is false it will move onto the next if statement and will
check condition 2, if that is true it will return "moderate" otherwise "High"</t>
  </si>
  <si>
    <t>Match</t>
  </si>
  <si>
    <t>In the match function the value we are looking for is 70,000, the close column
is the reange of cells where the value will be searched. And 0 finds the exact match.</t>
  </si>
  <si>
    <t>Vlookup</t>
  </si>
  <si>
    <t>We are searching for Date in column A, returns the value from column 4.</t>
  </si>
  <si>
    <t>Hlookup</t>
  </si>
  <si>
    <t>We use it for horizontal lookups, and so we have arranged the data in rows. It
searches for the value in first row and returns the result from a specefied row.</t>
  </si>
  <si>
    <t>Countif</t>
  </si>
  <si>
    <t>In countif we have selected the closing price column as our range and the criteria
is that the values must be greater than 62,000.</t>
  </si>
  <si>
    <t>Countifs</t>
  </si>
  <si>
    <t>In countifs the range 1 is the closing column and criteria 1 is greater than 62,000 
and range 2 is high price column and the criteria is greater than 63,000.</t>
  </si>
  <si>
    <t>Averageif</t>
  </si>
  <si>
    <t>In averageif our range is the high price column, with criteria being greater than
63,000 and the average range is closing price column.</t>
  </si>
  <si>
    <t>https://www.kaggle.com/datasets/umerhaddii/samsung-stock-data-2024</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</si>
</sst>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1"/>
      <scheme val="minor"/>
    </font>
    <font>
      <sz val="11"/>
      <color theme="1"/>
      <name val="Calibri"/>
      <family val="2"/>
      <scheme val="minor"/>
    </font>
    <font>
      <b/>
      <sz val="14"/>
      <color theme="1"/>
      <name val="Calibri"/>
      <family val="2"/>
      <scheme val="minor"/>
    </font>
    <font>
      <b/>
      <sz val="11"/>
      <color theme="1"/>
      <name val="Calibri"/>
      <family val="2"/>
      <scheme val="minor"/>
    </font>
    <font>
      <sz val="11"/>
      <color theme="1"/>
      <name val="Calibri"/>
      <family val="2"/>
      <charset val="1"/>
      <scheme val="minor"/>
    </font>
    <font>
      <sz val="11"/>
      <color theme="0"/>
      <name val="Calibri"/>
      <family val="2"/>
      <charset val="1"/>
      <scheme val="minor"/>
    </font>
    <font>
      <sz val="14"/>
      <color theme="1"/>
      <name val="Algerian"/>
      <family val="5"/>
    </font>
    <font>
      <sz val="12"/>
      <color theme="1"/>
      <name val="Calibri"/>
      <family val="2"/>
      <scheme val="minor"/>
    </font>
    <font>
      <sz val="11"/>
      <color theme="1"/>
      <name val="Algerian"/>
      <family val="5"/>
    </font>
    <font>
      <sz val="12"/>
      <color theme="1"/>
      <name val="Calibri"/>
      <family val="2"/>
      <charset val="1"/>
      <scheme val="minor"/>
    </font>
    <font>
      <b/>
      <sz val="12"/>
      <color theme="1"/>
      <name val="Calibri"/>
      <family val="2"/>
      <scheme val="minor"/>
    </font>
    <font>
      <i/>
      <sz val="11"/>
      <color theme="1"/>
      <name val="Calibri"/>
      <family val="2"/>
      <charset val="1"/>
      <scheme val="minor"/>
    </font>
    <font>
      <b/>
      <i/>
      <sz val="11"/>
      <color theme="1"/>
      <name val="Calibri"/>
      <family val="2"/>
      <scheme val="minor"/>
    </font>
    <font>
      <sz val="14"/>
      <color theme="1"/>
      <name val="Calibri"/>
      <family val="2"/>
      <scheme val="minor"/>
    </font>
    <font>
      <sz val="14"/>
      <color theme="1"/>
      <name val="Calibri"/>
      <family val="2"/>
      <charset val="1"/>
      <scheme val="minor"/>
    </font>
    <font>
      <b/>
      <sz val="11"/>
      <color theme="1"/>
      <name val="Calibri"/>
      <family val="2"/>
      <charset val="1"/>
      <scheme val="minor"/>
    </font>
    <font>
      <sz val="18"/>
      <color theme="1"/>
      <name val="Times New Roman"/>
      <family val="1"/>
    </font>
    <font>
      <b/>
      <sz val="16"/>
      <color theme="1"/>
      <name val="Calibri"/>
      <family val="2"/>
      <scheme val="minor"/>
    </font>
    <font>
      <b/>
      <sz val="18"/>
      <color theme="1"/>
      <name val="Calibri"/>
      <family val="2"/>
      <scheme val="minor"/>
    </font>
    <font>
      <b/>
      <sz val="18"/>
      <color theme="1"/>
      <name val="Times New Roman"/>
      <family val="1"/>
    </font>
    <font>
      <b/>
      <sz val="17"/>
      <color theme="1"/>
      <name val="Times New Roman"/>
      <family val="1"/>
    </font>
    <font>
      <sz val="16"/>
      <color theme="1"/>
      <name val="Calibri"/>
      <family val="2"/>
      <charset val="1"/>
      <scheme val="minor"/>
    </font>
    <font>
      <u/>
      <sz val="11"/>
      <color theme="10"/>
      <name val="Calibri"/>
      <family val="2"/>
      <charset val="1"/>
      <scheme val="minor"/>
    </font>
    <font>
      <b/>
      <sz val="12"/>
      <color theme="1"/>
      <name val="Calibri"/>
      <family val="2"/>
    </font>
    <font>
      <b/>
      <sz val="11"/>
      <color theme="1"/>
      <name val="Calibri"/>
      <family val="2"/>
    </font>
  </fonts>
  <fills count="19">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8"/>
      </patternFill>
    </fill>
    <fill>
      <patternFill patternType="solid">
        <fgColor theme="9"/>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2">
    <xf numFmtId="0" fontId="0" fillId="0" borderId="0"/>
    <xf numFmtId="0" fontId="5"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2" fillId="0" borderId="0" applyNumberFormat="0" applyFill="0" applyBorder="0" applyAlignment="0" applyProtection="0"/>
  </cellStyleXfs>
  <cellXfs count="94">
    <xf numFmtId="0" fontId="0" fillId="0" borderId="0" xfId="0"/>
    <xf numFmtId="14" fontId="0" fillId="0" borderId="0" xfId="0" applyNumberFormat="1"/>
    <xf numFmtId="0" fontId="2" fillId="0" borderId="0" xfId="0" applyFont="1"/>
    <xf numFmtId="0" fontId="1" fillId="0" borderId="0" xfId="0" applyFont="1"/>
    <xf numFmtId="0" fontId="3" fillId="0" borderId="0" xfId="0" applyFont="1"/>
    <xf numFmtId="14" fontId="3" fillId="0" borderId="0" xfId="0" applyNumberFormat="1" applyFont="1"/>
    <xf numFmtId="0" fontId="6" fillId="0" borderId="0" xfId="0" applyFont="1"/>
    <xf numFmtId="0" fontId="0" fillId="0" borderId="0" xfId="0" applyAlignment="1">
      <alignment horizontal="left"/>
    </xf>
    <xf numFmtId="0" fontId="0" fillId="0" borderId="0" xfId="0" applyNumberFormat="1"/>
    <xf numFmtId="0" fontId="0" fillId="0" borderId="0" xfId="0" applyAlignment="1">
      <alignment wrapText="1"/>
    </xf>
    <xf numFmtId="0" fontId="7" fillId="0" borderId="0" xfId="0" applyFont="1" applyAlignment="1">
      <alignment wrapText="1"/>
    </xf>
    <xf numFmtId="0" fontId="8" fillId="0" borderId="0" xfId="0" applyFont="1"/>
    <xf numFmtId="0" fontId="0" fillId="0" borderId="0" xfId="0" pivotButton="1"/>
    <xf numFmtId="0" fontId="9" fillId="0" borderId="0" xfId="0" applyFont="1" applyAlignment="1">
      <alignment wrapText="1"/>
    </xf>
    <xf numFmtId="0" fontId="2" fillId="12" borderId="0" xfId="0" applyFont="1" applyFill="1" applyAlignment="1">
      <alignment horizontal="left"/>
    </xf>
    <xf numFmtId="0" fontId="0" fillId="12" borderId="0" xfId="0" applyFill="1" applyAlignment="1">
      <alignment horizontal="left"/>
    </xf>
    <xf numFmtId="0" fontId="10" fillId="13" borderId="0" xfId="0" applyFont="1" applyFill="1" applyAlignment="1">
      <alignment horizontal="left"/>
    </xf>
    <xf numFmtId="14" fontId="0" fillId="0" borderId="0" xfId="0" applyNumberFormat="1" applyAlignment="1">
      <alignment horizontal="left"/>
    </xf>
    <xf numFmtId="0" fontId="3" fillId="14" borderId="1" xfId="0" applyFont="1" applyFill="1" applyBorder="1"/>
    <xf numFmtId="0" fontId="3" fillId="0" borderId="2" xfId="0" applyFont="1" applyBorder="1"/>
    <xf numFmtId="0" fontId="0" fillId="0" borderId="3" xfId="0" applyBorder="1"/>
    <xf numFmtId="0" fontId="0" fillId="0" borderId="4" xfId="0" applyBorder="1"/>
    <xf numFmtId="0" fontId="0" fillId="0" borderId="5" xfId="0" applyBorder="1"/>
    <xf numFmtId="0" fontId="11" fillId="0" borderId="6" xfId="0" applyFont="1" applyBorder="1" applyAlignment="1">
      <alignment horizontal="center"/>
    </xf>
    <xf numFmtId="0" fontId="12" fillId="15" borderId="7" xfId="0" applyFont="1" applyFill="1" applyBorder="1" applyAlignment="1">
      <alignment horizontal="center"/>
    </xf>
    <xf numFmtId="0" fontId="12" fillId="15" borderId="8" xfId="0" applyFont="1" applyFill="1" applyBorder="1" applyAlignment="1">
      <alignment horizontal="center"/>
    </xf>
    <xf numFmtId="0" fontId="3" fillId="0" borderId="4" xfId="0" applyFont="1" applyBorder="1"/>
    <xf numFmtId="0" fontId="12" fillId="0" borderId="7" xfId="0" applyFont="1" applyFill="1" applyBorder="1" applyAlignment="1">
      <alignment horizontal="centerContinuous"/>
    </xf>
    <xf numFmtId="0" fontId="0" fillId="0" borderId="0" xfId="0" applyFill="1" applyBorder="1" applyAlignment="1"/>
    <xf numFmtId="0" fontId="0" fillId="0" borderId="9" xfId="0" applyFill="1" applyBorder="1" applyAlignment="1"/>
    <xf numFmtId="0" fontId="11" fillId="0" borderId="7" xfId="0" applyFont="1" applyFill="1" applyBorder="1" applyAlignment="1">
      <alignment horizontal="center"/>
    </xf>
    <xf numFmtId="0" fontId="3" fillId="0" borderId="10" xfId="0" applyFont="1" applyBorder="1"/>
    <xf numFmtId="0" fontId="0" fillId="0" borderId="9" xfId="0" applyBorder="1"/>
    <xf numFmtId="0" fontId="0" fillId="0" borderId="11" xfId="0" applyBorder="1"/>
    <xf numFmtId="0" fontId="10" fillId="14" borderId="0" xfId="0" applyFont="1" applyFill="1"/>
    <xf numFmtId="0" fontId="11" fillId="0" borderId="7" xfId="0" applyFont="1" applyBorder="1" applyAlignment="1">
      <alignment horizontal="center"/>
    </xf>
    <xf numFmtId="0" fontId="3" fillId="0" borderId="9" xfId="0" applyFont="1" applyBorder="1"/>
    <xf numFmtId="0" fontId="3" fillId="14" borderId="0" xfId="0" applyFont="1" applyFill="1"/>
    <xf numFmtId="0" fontId="12" fillId="16" borderId="7" xfId="0" applyFont="1" applyFill="1" applyBorder="1" applyAlignment="1">
      <alignment horizontal="center"/>
    </xf>
    <xf numFmtId="0" fontId="3" fillId="17" borderId="2" xfId="0" applyFont="1" applyFill="1" applyBorder="1"/>
    <xf numFmtId="0" fontId="0" fillId="17" borderId="2" xfId="0" applyFill="1" applyBorder="1"/>
    <xf numFmtId="0" fontId="11" fillId="17" borderId="7" xfId="0" applyFont="1" applyFill="1" applyBorder="1" applyAlignment="1">
      <alignment horizontal="center"/>
    </xf>
    <xf numFmtId="0" fontId="0" fillId="17" borderId="0" xfId="0" applyFill="1"/>
    <xf numFmtId="0" fontId="0" fillId="17" borderId="12" xfId="0" applyFill="1" applyBorder="1"/>
    <xf numFmtId="0" fontId="10" fillId="18" borderId="1" xfId="0" applyFont="1" applyFill="1" applyBorder="1"/>
    <xf numFmtId="0" fontId="0" fillId="17" borderId="3" xfId="0" applyFill="1" applyBorder="1"/>
    <xf numFmtId="0" fontId="0" fillId="17" borderId="4" xfId="0" applyFill="1" applyBorder="1"/>
    <xf numFmtId="0" fontId="0" fillId="17" borderId="0" xfId="0" applyFill="1" applyBorder="1"/>
    <xf numFmtId="0" fontId="0" fillId="17" borderId="5" xfId="0" applyFill="1" applyBorder="1"/>
    <xf numFmtId="0" fontId="11" fillId="17" borderId="6" xfId="0" applyFont="1" applyFill="1" applyBorder="1" applyAlignment="1">
      <alignment horizontal="center"/>
    </xf>
    <xf numFmtId="0" fontId="12" fillId="18" borderId="7" xfId="0" applyFont="1" applyFill="1" applyBorder="1" applyAlignment="1">
      <alignment horizontal="center"/>
    </xf>
    <xf numFmtId="0" fontId="12" fillId="18" borderId="8" xfId="0" applyFont="1" applyFill="1" applyBorder="1" applyAlignment="1">
      <alignment horizontal="center"/>
    </xf>
    <xf numFmtId="0" fontId="11" fillId="0" borderId="7" xfId="0" applyFont="1" applyFill="1" applyBorder="1" applyAlignment="1">
      <alignment horizontal="centerContinuous"/>
    </xf>
    <xf numFmtId="0" fontId="3" fillId="17" borderId="4" xfId="0" applyFont="1" applyFill="1" applyBorder="1" applyAlignment="1"/>
    <xf numFmtId="0" fontId="0" fillId="17" borderId="0" xfId="0" applyFill="1" applyBorder="1" applyAlignment="1"/>
    <xf numFmtId="0" fontId="0" fillId="17" borderId="5" xfId="0" applyFill="1" applyBorder="1" applyAlignment="1"/>
    <xf numFmtId="0" fontId="3" fillId="17" borderId="10" xfId="0" applyFont="1" applyFill="1" applyBorder="1" applyAlignment="1"/>
    <xf numFmtId="0" fontId="0" fillId="17" borderId="9" xfId="0" applyFill="1" applyBorder="1" applyAlignment="1"/>
    <xf numFmtId="0" fontId="0" fillId="17" borderId="11" xfId="0" applyFill="1" applyBorder="1" applyAlignment="1"/>
    <xf numFmtId="0" fontId="3" fillId="18" borderId="1" xfId="0" applyFont="1" applyFill="1" applyBorder="1"/>
    <xf numFmtId="0" fontId="0" fillId="0" borderId="2" xfId="0" applyBorder="1"/>
    <xf numFmtId="0" fontId="0" fillId="0" borderId="0" xfId="0" applyBorder="1"/>
    <xf numFmtId="0" fontId="11" fillId="0" borderId="6" xfId="0" applyFont="1" applyFill="1" applyBorder="1" applyAlignment="1">
      <alignment horizontal="center"/>
    </xf>
    <xf numFmtId="0" fontId="12" fillId="0" borderId="7" xfId="0" applyFont="1" applyFill="1" applyBorder="1" applyAlignment="1">
      <alignment horizontal="center"/>
    </xf>
    <xf numFmtId="0" fontId="12" fillId="0" borderId="8" xfId="0" applyFont="1" applyFill="1" applyBorder="1" applyAlignment="1">
      <alignment horizontal="center"/>
    </xf>
    <xf numFmtId="0" fontId="3" fillId="0" borderId="4" xfId="0" applyFont="1" applyFill="1" applyBorder="1" applyAlignment="1"/>
    <xf numFmtId="0" fontId="0" fillId="0" borderId="5" xfId="0" applyFill="1" applyBorder="1" applyAlignment="1"/>
    <xf numFmtId="0" fontId="2" fillId="18" borderId="0" xfId="0" applyFont="1" applyFill="1" applyAlignment="1">
      <alignment horizontal="left"/>
    </xf>
    <xf numFmtId="0" fontId="0" fillId="18" borderId="0" xfId="0" applyFill="1" applyAlignment="1">
      <alignment horizontal="left"/>
    </xf>
    <xf numFmtId="0" fontId="3" fillId="0" borderId="0" xfId="0" applyFont="1" applyAlignment="1">
      <alignment horizontal="left"/>
    </xf>
    <xf numFmtId="0" fontId="3" fillId="0" borderId="10" xfId="0" applyFont="1" applyFill="1" applyBorder="1" applyAlignment="1"/>
    <xf numFmtId="0" fontId="0" fillId="0" borderId="11" xfId="0" applyFill="1" applyBorder="1" applyAlignment="1"/>
    <xf numFmtId="0" fontId="13" fillId="0" borderId="0" xfId="0" applyFont="1"/>
    <xf numFmtId="0" fontId="14" fillId="0" borderId="0" xfId="0" applyFont="1"/>
    <xf numFmtId="0" fontId="4" fillId="6" borderId="0" xfId="5"/>
    <xf numFmtId="0" fontId="5" fillId="10" borderId="0" xfId="9"/>
    <xf numFmtId="0" fontId="5" fillId="9" borderId="0" xfId="8"/>
    <xf numFmtId="0" fontId="5" fillId="7" borderId="0" xfId="6"/>
    <xf numFmtId="0" fontId="5" fillId="8" borderId="0" xfId="7"/>
    <xf numFmtId="0" fontId="5" fillId="4" borderId="0" xfId="3"/>
    <xf numFmtId="0" fontId="5" fillId="2" borderId="0" xfId="1"/>
    <xf numFmtId="0" fontId="5" fillId="5" borderId="0" xfId="4"/>
    <xf numFmtId="0" fontId="5" fillId="5" borderId="12" xfId="4" applyBorder="1"/>
    <xf numFmtId="0" fontId="5" fillId="11" borderId="0" xfId="10"/>
    <xf numFmtId="0" fontId="4" fillId="3" borderId="0" xfId="2"/>
    <xf numFmtId="0" fontId="16" fillId="0" borderId="0" xfId="0" applyFont="1" applyAlignment="1">
      <alignment horizontal="center" vertical="center"/>
    </xf>
    <xf numFmtId="0" fontId="7" fillId="0" borderId="0" xfId="0" applyFont="1" applyAlignment="1">
      <alignment vertical="center"/>
    </xf>
    <xf numFmtId="0" fontId="17" fillId="0" borderId="0" xfId="0" applyFont="1"/>
    <xf numFmtId="0" fontId="18" fillId="0" borderId="0" xfId="0" applyFont="1"/>
    <xf numFmtId="0" fontId="15" fillId="0" borderId="0" xfId="0" applyFont="1"/>
    <xf numFmtId="0" fontId="19" fillId="0" borderId="0" xfId="0" applyFont="1" applyAlignment="1">
      <alignment horizontal="center" vertical="center"/>
    </xf>
    <xf numFmtId="0" fontId="21" fillId="0" borderId="0" xfId="0" applyFont="1"/>
    <xf numFmtId="0" fontId="10" fillId="0" borderId="0" xfId="0" applyFont="1"/>
    <xf numFmtId="0" fontId="22" fillId="0" borderId="0" xfId="11"/>
  </cellXfs>
  <cellStyles count="12">
    <cellStyle name="20% - Accent2" xfId="5" builtinId="34"/>
    <cellStyle name="40% - Accent1" xfId="2" builtinId="31"/>
    <cellStyle name="60% - Accent1" xfId="3" builtinId="32"/>
    <cellStyle name="60% - Accent3" xfId="7" builtinId="40"/>
    <cellStyle name="Accent1" xfId="1" builtinId="29"/>
    <cellStyle name="Accent2" xfId="4" builtinId="33"/>
    <cellStyle name="Accent3" xfId="6" builtinId="37"/>
    <cellStyle name="Accent4" xfId="8" builtinId="41"/>
    <cellStyle name="Accent5" xfId="9" builtinId="45"/>
    <cellStyle name="Accent6" xfId="10" builtinId="49"/>
    <cellStyle name="Hyperlink" xfId="1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ln>
                  <a:noFill/>
                </a:ln>
                <a:solidFill>
                  <a:schemeClr val="bg1"/>
                </a:solidFill>
                <a:effectLst>
                  <a:outerShdw blurRad="50800" dist="38100" dir="5400000" algn="t" rotWithShape="0">
                    <a:prstClr val="black">
                      <a:alpha val="40000"/>
                    </a:prstClr>
                  </a:outerShdw>
                </a:effectLst>
                <a:latin typeface="+mn-lt"/>
                <a:ea typeface="+mn-ea"/>
                <a:cs typeface="+mn-cs"/>
              </a:defRPr>
            </a:pPr>
            <a:r>
              <a:rPr lang="en-US"/>
              <a:t>Samsung</a:t>
            </a:r>
          </a:p>
        </c:rich>
      </c:tx>
      <c:overlay val="0"/>
      <c:spPr>
        <a:noFill/>
        <a:ln>
          <a:noFill/>
        </a:ln>
        <a:effectLst/>
      </c:spPr>
      <c:txPr>
        <a:bodyPr rot="0" spcFirstLastPara="1" vertOverflow="ellipsis" vert="horz" wrap="square" anchor="ctr" anchorCtr="1"/>
        <a:lstStyle/>
        <a:p>
          <a:pPr>
            <a:defRPr sz="1600" b="1" i="0" u="none" strike="noStrike" kern="1200" spc="100" baseline="0">
              <a:ln>
                <a:noFill/>
              </a:ln>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8.4185533105531229E-2"/>
          <c:y val="0.18483060763120665"/>
          <c:w val="0.85709957551602345"/>
          <c:h val="0.6339865850102071"/>
        </c:manualLayout>
      </c:layout>
      <c:lineChart>
        <c:grouping val="standard"/>
        <c:varyColors val="0"/>
        <c:ser>
          <c:idx val="0"/>
          <c:order val="0"/>
          <c:tx>
            <c:strRef>
              <c:f>[1]Data!$B$1:$B$2</c:f>
              <c:strCache>
                <c:ptCount val="1"/>
                <c:pt idx="0">
                  <c:v>Adj Close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[1]Data!$B$3:$B$151</c:f>
              <c:numCache>
                <c:formatCode>General</c:formatCode>
                <c:ptCount val="149"/>
                <c:pt idx="0">
                  <c:v>58210.226560000003</c:v>
                </c:pt>
                <c:pt idx="1">
                  <c:v>58982.503909999999</c:v>
                </c:pt>
                <c:pt idx="2">
                  <c:v>60140.917970000002</c:v>
                </c:pt>
                <c:pt idx="3">
                  <c:v>60816.65625</c:v>
                </c:pt>
                <c:pt idx="4">
                  <c:v>59947.84375</c:v>
                </c:pt>
                <c:pt idx="5">
                  <c:v>60720.125</c:v>
                </c:pt>
                <c:pt idx="6">
                  <c:v>60527.054689999997</c:v>
                </c:pt>
                <c:pt idx="7">
                  <c:v>61363.023439999997</c:v>
                </c:pt>
                <c:pt idx="8">
                  <c:v>62139.773439999997</c:v>
                </c:pt>
                <c:pt idx="9">
                  <c:v>61265.933590000001</c:v>
                </c:pt>
                <c:pt idx="10">
                  <c:v>61751.402340000001</c:v>
                </c:pt>
                <c:pt idx="11">
                  <c:v>62042.679689999997</c:v>
                </c:pt>
                <c:pt idx="12">
                  <c:v>60489.1875</c:v>
                </c:pt>
                <c:pt idx="13">
                  <c:v>63110.707029999998</c:v>
                </c:pt>
                <c:pt idx="14">
                  <c:v>63790.359380000002</c:v>
                </c:pt>
                <c:pt idx="15">
                  <c:v>63984.550779999998</c:v>
                </c:pt>
                <c:pt idx="16">
                  <c:v>64081.640630000002</c:v>
                </c:pt>
                <c:pt idx="17">
                  <c:v>64178.738279999998</c:v>
                </c:pt>
                <c:pt idx="18">
                  <c:v>63207.796880000002</c:v>
                </c:pt>
                <c:pt idx="19">
                  <c:v>63401.984380000002</c:v>
                </c:pt>
                <c:pt idx="20">
                  <c:v>63693.269529999998</c:v>
                </c:pt>
                <c:pt idx="21">
                  <c:v>63596.175779999998</c:v>
                </c:pt>
                <c:pt idx="22">
                  <c:v>63401.984380000002</c:v>
                </c:pt>
                <c:pt idx="23">
                  <c:v>63790.359380000002</c:v>
                </c:pt>
                <c:pt idx="24">
                  <c:v>63304.890630000002</c:v>
                </c:pt>
                <c:pt idx="25">
                  <c:v>61751.402340000001</c:v>
                </c:pt>
                <c:pt idx="26">
                  <c:v>62236.867189999997</c:v>
                </c:pt>
                <c:pt idx="27">
                  <c:v>62722.332029999998</c:v>
                </c:pt>
                <c:pt idx="28">
                  <c:v>63596.175779999998</c:v>
                </c:pt>
                <c:pt idx="29">
                  <c:v>63790.359380000002</c:v>
                </c:pt>
                <c:pt idx="30">
                  <c:v>63499.078130000002</c:v>
                </c:pt>
                <c:pt idx="31">
                  <c:v>63207.796880000002</c:v>
                </c:pt>
                <c:pt idx="32">
                  <c:v>63984.550779999998</c:v>
                </c:pt>
                <c:pt idx="33">
                  <c:v>63401.984380000002</c:v>
                </c:pt>
                <c:pt idx="34">
                  <c:v>62722.332029999998</c:v>
                </c:pt>
                <c:pt idx="35">
                  <c:v>62333.960939999997</c:v>
                </c:pt>
                <c:pt idx="36">
                  <c:v>62236.867189999997</c:v>
                </c:pt>
                <c:pt idx="37">
                  <c:v>62625.238279999998</c:v>
                </c:pt>
                <c:pt idx="38">
                  <c:v>63499.078130000002</c:v>
                </c:pt>
                <c:pt idx="39">
                  <c:v>63110.707029999998</c:v>
                </c:pt>
                <c:pt idx="40">
                  <c:v>64275.832029999998</c:v>
                </c:pt>
                <c:pt idx="41">
                  <c:v>66411.882809999996</c:v>
                </c:pt>
                <c:pt idx="42">
                  <c:v>66508.96875</c:v>
                </c:pt>
                <c:pt idx="43">
                  <c:v>66411.882809999996</c:v>
                </c:pt>
                <c:pt idx="44">
                  <c:v>66508.96875</c:v>
                </c:pt>
                <c:pt idx="45">
                  <c:v>66800.25</c:v>
                </c:pt>
                <c:pt idx="46">
                  <c:v>68256.65625</c:v>
                </c:pt>
                <c:pt idx="47">
                  <c:v>70198.523440000004</c:v>
                </c:pt>
                <c:pt idx="48">
                  <c:v>69324.6875</c:v>
                </c:pt>
                <c:pt idx="49">
                  <c:v>68839.210940000004</c:v>
                </c:pt>
                <c:pt idx="50">
                  <c:v>70101.445309999996</c:v>
                </c:pt>
                <c:pt idx="51">
                  <c:v>69615.960940000004</c:v>
                </c:pt>
                <c:pt idx="52">
                  <c:v>68936.304690000004</c:v>
                </c:pt>
                <c:pt idx="53">
                  <c:v>68839.210940000004</c:v>
                </c:pt>
                <c:pt idx="54">
                  <c:v>69907.25</c:v>
                </c:pt>
                <c:pt idx="55">
                  <c:v>68936.304690000004</c:v>
                </c:pt>
                <c:pt idx="56">
                  <c:v>69907.25</c:v>
                </c:pt>
                <c:pt idx="57">
                  <c:v>69810.148440000004</c:v>
                </c:pt>
                <c:pt idx="58">
                  <c:v>69421.789059999996</c:v>
                </c:pt>
                <c:pt idx="59">
                  <c:v>69713.054690000004</c:v>
                </c:pt>
                <c:pt idx="60">
                  <c:v>69130.5</c:v>
                </c:pt>
                <c:pt idx="61">
                  <c:v>69324.6875</c:v>
                </c:pt>
                <c:pt idx="62">
                  <c:v>68450.835940000004</c:v>
                </c:pt>
                <c:pt idx="63">
                  <c:v>69227.59375</c:v>
                </c:pt>
                <c:pt idx="64">
                  <c:v>69518.867190000004</c:v>
                </c:pt>
                <c:pt idx="65">
                  <c:v>70295.617190000004</c:v>
                </c:pt>
                <c:pt idx="66">
                  <c:v>70489.804690000004</c:v>
                </c:pt>
                <c:pt idx="67">
                  <c:v>70586.898440000004</c:v>
                </c:pt>
                <c:pt idx="68">
                  <c:v>70646.414059999996</c:v>
                </c:pt>
                <c:pt idx="69">
                  <c:v>70451.273440000004</c:v>
                </c:pt>
                <c:pt idx="70">
                  <c:v>71231.890629999994</c:v>
                </c:pt>
                <c:pt idx="71">
                  <c:v>71231.890629999994</c:v>
                </c:pt>
                <c:pt idx="72">
                  <c:v>70256.109379999994</c:v>
                </c:pt>
                <c:pt idx="73">
                  <c:v>69865.796879999994</c:v>
                </c:pt>
                <c:pt idx="74">
                  <c:v>68206.984379999994</c:v>
                </c:pt>
                <c:pt idx="75">
                  <c:v>67816.664059999996</c:v>
                </c:pt>
                <c:pt idx="76">
                  <c:v>69768.226559999996</c:v>
                </c:pt>
                <c:pt idx="77">
                  <c:v>70158.523440000004</c:v>
                </c:pt>
                <c:pt idx="78">
                  <c:v>70158.523440000004</c:v>
                </c:pt>
                <c:pt idx="79">
                  <c:v>71622.203129999994</c:v>
                </c:pt>
                <c:pt idx="80">
                  <c:v>71524.617190000004</c:v>
                </c:pt>
                <c:pt idx="81">
                  <c:v>70256.109379999994</c:v>
                </c:pt>
                <c:pt idx="82">
                  <c:v>69963.375</c:v>
                </c:pt>
                <c:pt idx="83">
                  <c:v>69280.328129999994</c:v>
                </c:pt>
                <c:pt idx="84">
                  <c:v>68597.289059999996</c:v>
                </c:pt>
                <c:pt idx="85">
                  <c:v>68694.867190000004</c:v>
                </c:pt>
                <c:pt idx="86">
                  <c:v>68304.546879999994</c:v>
                </c:pt>
                <c:pt idx="87">
                  <c:v>68109.390629999994</c:v>
                </c:pt>
                <c:pt idx="88">
                  <c:v>69963.375</c:v>
                </c:pt>
                <c:pt idx="89">
                  <c:v>68890.015629999994</c:v>
                </c:pt>
                <c:pt idx="90">
                  <c:v>68109.390629999994</c:v>
                </c:pt>
                <c:pt idx="91">
                  <c:v>69377.90625</c:v>
                </c:pt>
                <c:pt idx="92">
                  <c:v>68206.984379999994</c:v>
                </c:pt>
                <c:pt idx="93">
                  <c:v>67133.609379999994</c:v>
                </c:pt>
                <c:pt idx="94">
                  <c:v>66645.726559999996</c:v>
                </c:pt>
                <c:pt idx="95">
                  <c:v>66840.882809999996</c:v>
                </c:pt>
                <c:pt idx="96">
                  <c:v>65962.679690000004</c:v>
                </c:pt>
                <c:pt idx="97">
                  <c:v>67231.203129999994</c:v>
                </c:pt>
                <c:pt idx="98">
                  <c:v>66353</c:v>
                </c:pt>
                <c:pt idx="99">
                  <c:v>65865.109379999994</c:v>
                </c:pt>
                <c:pt idx="100">
                  <c:v>65669.945309999996</c:v>
                </c:pt>
                <c:pt idx="101">
                  <c:v>65377.214840000001</c:v>
                </c:pt>
                <c:pt idx="102">
                  <c:v>65084.472659999999</c:v>
                </c:pt>
                <c:pt idx="103">
                  <c:v>64694.171880000002</c:v>
                </c:pt>
                <c:pt idx="104">
                  <c:v>64986.902340000001</c:v>
                </c:pt>
                <c:pt idx="105">
                  <c:v>64986.902340000001</c:v>
                </c:pt>
                <c:pt idx="106">
                  <c:v>65474.792970000002</c:v>
                </c:pt>
                <c:pt idx="107">
                  <c:v>66548.148440000004</c:v>
                </c:pt>
                <c:pt idx="108">
                  <c:v>65474.792970000002</c:v>
                </c:pt>
                <c:pt idx="109">
                  <c:v>65182.058590000001</c:v>
                </c:pt>
                <c:pt idx="110">
                  <c:v>65182.058590000001</c:v>
                </c:pt>
                <c:pt idx="111">
                  <c:v>65474.792970000002</c:v>
                </c:pt>
                <c:pt idx="112">
                  <c:v>65279.632810000003</c:v>
                </c:pt>
                <c:pt idx="113">
                  <c:v>69280.328129999994</c:v>
                </c:pt>
                <c:pt idx="114">
                  <c:v>69475.492190000004</c:v>
                </c:pt>
                <c:pt idx="115">
                  <c:v>68987.59375</c:v>
                </c:pt>
                <c:pt idx="116">
                  <c:v>68304.546879999994</c:v>
                </c:pt>
                <c:pt idx="117">
                  <c:v>68694.867190000004</c:v>
                </c:pt>
                <c:pt idx="118">
                  <c:v>68597.289059999996</c:v>
                </c:pt>
                <c:pt idx="119">
                  <c:v>69085.179690000004</c:v>
                </c:pt>
                <c:pt idx="120">
                  <c:v>68792.4375</c:v>
                </c:pt>
                <c:pt idx="121">
                  <c:v>69182.75</c:v>
                </c:pt>
                <c:pt idx="122">
                  <c:v>69963.375</c:v>
                </c:pt>
                <c:pt idx="123">
                  <c:v>70256.109379999994</c:v>
                </c:pt>
                <c:pt idx="124">
                  <c:v>68499.703129999994</c:v>
                </c:pt>
                <c:pt idx="125">
                  <c:v>68109.390629999994</c:v>
                </c:pt>
                <c:pt idx="126">
                  <c:v>67914.242190000004</c:v>
                </c:pt>
                <c:pt idx="127">
                  <c:v>67231.203129999994</c:v>
                </c:pt>
                <c:pt idx="128">
                  <c:v>67133.609379999994</c:v>
                </c:pt>
                <c:pt idx="129">
                  <c:v>67719.085940000004</c:v>
                </c:pt>
                <c:pt idx="130">
                  <c:v>67288.476559999996</c:v>
                </c:pt>
                <c:pt idx="131">
                  <c:v>67092.304690000004</c:v>
                </c:pt>
                <c:pt idx="132">
                  <c:v>66209.515629999994</c:v>
                </c:pt>
                <c:pt idx="133">
                  <c:v>65424.796880000002</c:v>
                </c:pt>
                <c:pt idx="134">
                  <c:v>64738.1875</c:v>
                </c:pt>
                <c:pt idx="135">
                  <c:v>65130.535159999999</c:v>
                </c:pt>
                <c:pt idx="136">
                  <c:v>66896.125</c:v>
                </c:pt>
                <c:pt idx="137">
                  <c:v>67582.75</c:v>
                </c:pt>
                <c:pt idx="138">
                  <c:v>66699.953129999994</c:v>
                </c:pt>
                <c:pt idx="139">
                  <c:v>66013.328129999994</c:v>
                </c:pt>
                <c:pt idx="140">
                  <c:v>68073.1875</c:v>
                </c:pt>
                <c:pt idx="141">
                  <c:v>69152.148440000004</c:v>
                </c:pt>
                <c:pt idx="142">
                  <c:v>68171.273440000004</c:v>
                </c:pt>
                <c:pt idx="143">
                  <c:v>67484.648440000004</c:v>
                </c:pt>
                <c:pt idx="144">
                  <c:v>67092.304690000004</c:v>
                </c:pt>
                <c:pt idx="145">
                  <c:v>67190.390629999994</c:v>
                </c:pt>
                <c:pt idx="146">
                  <c:v>66699.953129999994</c:v>
                </c:pt>
                <c:pt idx="147">
                  <c:v>65424.796880000002</c:v>
                </c:pt>
                <c:pt idx="148">
                  <c:v>66013.328129999994</c:v>
                </c:pt>
              </c:numCache>
            </c:numRef>
          </c:val>
          <c:smooth val="0"/>
          <c:extLst xmlns:c16r2="http://schemas.microsoft.com/office/drawing/2015/06/chart">
            <c:ext xmlns:c16="http://schemas.microsoft.com/office/drawing/2014/chart" uri="{C3380CC4-5D6E-409C-BE32-E72D297353CC}">
              <c16:uniqueId val="{00000000-9B34-40D7-A854-7F255DAFAEF2}"/>
            </c:ext>
          </c:extLst>
        </c:ser>
        <c:ser>
          <c:idx val="1"/>
          <c:order val="1"/>
          <c:tx>
            <c:strRef>
              <c:f>[1]Data!$C$1:$C$2</c:f>
              <c:strCache>
                <c:ptCount val="1"/>
                <c:pt idx="0">
                  <c:v>Close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[1]Data!$C$3:$C$151</c:f>
              <c:numCache>
                <c:formatCode>General</c:formatCode>
                <c:ptCount val="149"/>
                <c:pt idx="0">
                  <c:v>60300</c:v>
                </c:pt>
                <c:pt idx="1">
                  <c:v>61100</c:v>
                </c:pt>
                <c:pt idx="2">
                  <c:v>62300</c:v>
                </c:pt>
                <c:pt idx="3">
                  <c:v>63000</c:v>
                </c:pt>
                <c:pt idx="4">
                  <c:v>62100</c:v>
                </c:pt>
                <c:pt idx="5">
                  <c:v>62900</c:v>
                </c:pt>
                <c:pt idx="6">
                  <c:v>62700</c:v>
                </c:pt>
                <c:pt idx="7">
                  <c:v>63200</c:v>
                </c:pt>
                <c:pt idx="8">
                  <c:v>64000</c:v>
                </c:pt>
                <c:pt idx="9">
                  <c:v>63100</c:v>
                </c:pt>
                <c:pt idx="10">
                  <c:v>63600</c:v>
                </c:pt>
                <c:pt idx="11">
                  <c:v>63900</c:v>
                </c:pt>
                <c:pt idx="12">
                  <c:v>62300</c:v>
                </c:pt>
                <c:pt idx="13">
                  <c:v>65000</c:v>
                </c:pt>
                <c:pt idx="14">
                  <c:v>65700</c:v>
                </c:pt>
                <c:pt idx="15">
                  <c:v>65900</c:v>
                </c:pt>
                <c:pt idx="16">
                  <c:v>66000</c:v>
                </c:pt>
                <c:pt idx="17">
                  <c:v>66100</c:v>
                </c:pt>
                <c:pt idx="18">
                  <c:v>65100</c:v>
                </c:pt>
                <c:pt idx="19">
                  <c:v>65300</c:v>
                </c:pt>
                <c:pt idx="20">
                  <c:v>65600</c:v>
                </c:pt>
                <c:pt idx="21">
                  <c:v>65500</c:v>
                </c:pt>
                <c:pt idx="22">
                  <c:v>65300</c:v>
                </c:pt>
                <c:pt idx="23">
                  <c:v>65700</c:v>
                </c:pt>
                <c:pt idx="24">
                  <c:v>65200</c:v>
                </c:pt>
                <c:pt idx="25">
                  <c:v>63600</c:v>
                </c:pt>
                <c:pt idx="26">
                  <c:v>64100</c:v>
                </c:pt>
                <c:pt idx="27">
                  <c:v>64600</c:v>
                </c:pt>
                <c:pt idx="28">
                  <c:v>65500</c:v>
                </c:pt>
                <c:pt idx="29">
                  <c:v>65700</c:v>
                </c:pt>
                <c:pt idx="30">
                  <c:v>65400</c:v>
                </c:pt>
                <c:pt idx="31">
                  <c:v>65100</c:v>
                </c:pt>
                <c:pt idx="32">
                  <c:v>65900</c:v>
                </c:pt>
                <c:pt idx="33">
                  <c:v>65300</c:v>
                </c:pt>
                <c:pt idx="34">
                  <c:v>64600</c:v>
                </c:pt>
                <c:pt idx="35">
                  <c:v>64200</c:v>
                </c:pt>
                <c:pt idx="36">
                  <c:v>64100</c:v>
                </c:pt>
                <c:pt idx="37">
                  <c:v>64500</c:v>
                </c:pt>
                <c:pt idx="38">
                  <c:v>65400</c:v>
                </c:pt>
                <c:pt idx="39">
                  <c:v>65000</c:v>
                </c:pt>
                <c:pt idx="40">
                  <c:v>66200</c:v>
                </c:pt>
                <c:pt idx="41">
                  <c:v>68400</c:v>
                </c:pt>
                <c:pt idx="42">
                  <c:v>68500</c:v>
                </c:pt>
                <c:pt idx="43">
                  <c:v>68400</c:v>
                </c:pt>
                <c:pt idx="44">
                  <c:v>68500</c:v>
                </c:pt>
                <c:pt idx="45">
                  <c:v>68800</c:v>
                </c:pt>
                <c:pt idx="46">
                  <c:v>70300</c:v>
                </c:pt>
                <c:pt idx="47">
                  <c:v>72300</c:v>
                </c:pt>
                <c:pt idx="48">
                  <c:v>71400</c:v>
                </c:pt>
                <c:pt idx="49">
                  <c:v>70900</c:v>
                </c:pt>
                <c:pt idx="50">
                  <c:v>72200</c:v>
                </c:pt>
                <c:pt idx="51">
                  <c:v>71700</c:v>
                </c:pt>
                <c:pt idx="52">
                  <c:v>71000</c:v>
                </c:pt>
                <c:pt idx="53">
                  <c:v>70900</c:v>
                </c:pt>
                <c:pt idx="54">
                  <c:v>72000</c:v>
                </c:pt>
                <c:pt idx="55">
                  <c:v>71000</c:v>
                </c:pt>
                <c:pt idx="56">
                  <c:v>72000</c:v>
                </c:pt>
                <c:pt idx="57">
                  <c:v>71900</c:v>
                </c:pt>
                <c:pt idx="58">
                  <c:v>71500</c:v>
                </c:pt>
                <c:pt idx="59">
                  <c:v>71800</c:v>
                </c:pt>
                <c:pt idx="60">
                  <c:v>71200</c:v>
                </c:pt>
                <c:pt idx="61">
                  <c:v>71400</c:v>
                </c:pt>
                <c:pt idx="62">
                  <c:v>70500</c:v>
                </c:pt>
                <c:pt idx="63">
                  <c:v>71300</c:v>
                </c:pt>
                <c:pt idx="64">
                  <c:v>71600</c:v>
                </c:pt>
                <c:pt idx="65">
                  <c:v>72400</c:v>
                </c:pt>
                <c:pt idx="66">
                  <c:v>72600</c:v>
                </c:pt>
                <c:pt idx="67">
                  <c:v>72700</c:v>
                </c:pt>
                <c:pt idx="68">
                  <c:v>72400</c:v>
                </c:pt>
                <c:pt idx="69">
                  <c:v>72200</c:v>
                </c:pt>
                <c:pt idx="70">
                  <c:v>73000</c:v>
                </c:pt>
                <c:pt idx="71">
                  <c:v>73000</c:v>
                </c:pt>
                <c:pt idx="72">
                  <c:v>72000</c:v>
                </c:pt>
                <c:pt idx="73">
                  <c:v>71600</c:v>
                </c:pt>
                <c:pt idx="74">
                  <c:v>69900</c:v>
                </c:pt>
                <c:pt idx="75">
                  <c:v>69500</c:v>
                </c:pt>
                <c:pt idx="76">
                  <c:v>71500</c:v>
                </c:pt>
                <c:pt idx="77">
                  <c:v>71900</c:v>
                </c:pt>
                <c:pt idx="78">
                  <c:v>71900</c:v>
                </c:pt>
                <c:pt idx="79">
                  <c:v>73400</c:v>
                </c:pt>
                <c:pt idx="80">
                  <c:v>73300</c:v>
                </c:pt>
                <c:pt idx="81">
                  <c:v>72000</c:v>
                </c:pt>
                <c:pt idx="82">
                  <c:v>71700</c:v>
                </c:pt>
                <c:pt idx="83">
                  <c:v>71000</c:v>
                </c:pt>
                <c:pt idx="84">
                  <c:v>70300</c:v>
                </c:pt>
                <c:pt idx="85">
                  <c:v>70400</c:v>
                </c:pt>
                <c:pt idx="86">
                  <c:v>70000</c:v>
                </c:pt>
                <c:pt idx="87">
                  <c:v>69800</c:v>
                </c:pt>
                <c:pt idx="88">
                  <c:v>71700</c:v>
                </c:pt>
                <c:pt idx="89">
                  <c:v>70600</c:v>
                </c:pt>
                <c:pt idx="90">
                  <c:v>69800</c:v>
                </c:pt>
                <c:pt idx="91">
                  <c:v>71100</c:v>
                </c:pt>
                <c:pt idx="92">
                  <c:v>69900</c:v>
                </c:pt>
                <c:pt idx="93">
                  <c:v>68800</c:v>
                </c:pt>
                <c:pt idx="94">
                  <c:v>68300</c:v>
                </c:pt>
                <c:pt idx="95">
                  <c:v>68500</c:v>
                </c:pt>
                <c:pt idx="96">
                  <c:v>67600</c:v>
                </c:pt>
                <c:pt idx="97">
                  <c:v>68900</c:v>
                </c:pt>
                <c:pt idx="98">
                  <c:v>68000</c:v>
                </c:pt>
                <c:pt idx="99">
                  <c:v>67500</c:v>
                </c:pt>
                <c:pt idx="100">
                  <c:v>67300</c:v>
                </c:pt>
                <c:pt idx="101">
                  <c:v>67000</c:v>
                </c:pt>
                <c:pt idx="102">
                  <c:v>66700</c:v>
                </c:pt>
                <c:pt idx="103">
                  <c:v>66300</c:v>
                </c:pt>
                <c:pt idx="104">
                  <c:v>66600</c:v>
                </c:pt>
                <c:pt idx="105">
                  <c:v>66600</c:v>
                </c:pt>
                <c:pt idx="106">
                  <c:v>67100</c:v>
                </c:pt>
                <c:pt idx="107">
                  <c:v>68200</c:v>
                </c:pt>
                <c:pt idx="108">
                  <c:v>67100</c:v>
                </c:pt>
                <c:pt idx="109">
                  <c:v>66800</c:v>
                </c:pt>
                <c:pt idx="110">
                  <c:v>66800</c:v>
                </c:pt>
                <c:pt idx="111">
                  <c:v>67100</c:v>
                </c:pt>
                <c:pt idx="112">
                  <c:v>66900</c:v>
                </c:pt>
                <c:pt idx="113">
                  <c:v>71000</c:v>
                </c:pt>
                <c:pt idx="114">
                  <c:v>71200</c:v>
                </c:pt>
                <c:pt idx="115">
                  <c:v>70700</c:v>
                </c:pt>
                <c:pt idx="116">
                  <c:v>70000</c:v>
                </c:pt>
                <c:pt idx="117">
                  <c:v>70400</c:v>
                </c:pt>
                <c:pt idx="118">
                  <c:v>70300</c:v>
                </c:pt>
                <c:pt idx="119">
                  <c:v>70800</c:v>
                </c:pt>
                <c:pt idx="120">
                  <c:v>70500</c:v>
                </c:pt>
                <c:pt idx="121">
                  <c:v>70900</c:v>
                </c:pt>
                <c:pt idx="122">
                  <c:v>71700</c:v>
                </c:pt>
                <c:pt idx="123">
                  <c:v>72000</c:v>
                </c:pt>
                <c:pt idx="124">
                  <c:v>70200</c:v>
                </c:pt>
                <c:pt idx="125">
                  <c:v>69800</c:v>
                </c:pt>
                <c:pt idx="126">
                  <c:v>69600</c:v>
                </c:pt>
                <c:pt idx="127">
                  <c:v>68900</c:v>
                </c:pt>
                <c:pt idx="128">
                  <c:v>68800</c:v>
                </c:pt>
                <c:pt idx="129">
                  <c:v>69400</c:v>
                </c:pt>
                <c:pt idx="130">
                  <c:v>68600</c:v>
                </c:pt>
                <c:pt idx="131">
                  <c:v>68400</c:v>
                </c:pt>
                <c:pt idx="132">
                  <c:v>67500</c:v>
                </c:pt>
                <c:pt idx="133">
                  <c:v>66700</c:v>
                </c:pt>
                <c:pt idx="134">
                  <c:v>66000</c:v>
                </c:pt>
                <c:pt idx="135">
                  <c:v>66400</c:v>
                </c:pt>
                <c:pt idx="136">
                  <c:v>68200</c:v>
                </c:pt>
                <c:pt idx="137">
                  <c:v>68900</c:v>
                </c:pt>
                <c:pt idx="138">
                  <c:v>68000</c:v>
                </c:pt>
                <c:pt idx="139">
                  <c:v>67300</c:v>
                </c:pt>
                <c:pt idx="140">
                  <c:v>69400</c:v>
                </c:pt>
                <c:pt idx="141">
                  <c:v>70500</c:v>
                </c:pt>
                <c:pt idx="142">
                  <c:v>69500</c:v>
                </c:pt>
                <c:pt idx="143">
                  <c:v>68800</c:v>
                </c:pt>
                <c:pt idx="144">
                  <c:v>68400</c:v>
                </c:pt>
                <c:pt idx="145">
                  <c:v>68500</c:v>
                </c:pt>
                <c:pt idx="146">
                  <c:v>68000</c:v>
                </c:pt>
                <c:pt idx="147">
                  <c:v>66700</c:v>
                </c:pt>
                <c:pt idx="148">
                  <c:v>67300</c:v>
                </c:pt>
              </c:numCache>
            </c:numRef>
          </c:val>
          <c:smooth val="0"/>
          <c:extLst xmlns:c16r2="http://schemas.microsoft.com/office/drawing/2015/06/chart">
            <c:ext xmlns:c16="http://schemas.microsoft.com/office/drawing/2014/chart" uri="{C3380CC4-5D6E-409C-BE32-E72D297353CC}">
              <c16:uniqueId val="{00000001-9B34-40D7-A854-7F255DAFAEF2}"/>
            </c:ext>
          </c:extLst>
        </c:ser>
        <c:ser>
          <c:idx val="2"/>
          <c:order val="2"/>
          <c:tx>
            <c:strRef>
              <c:f>[1]Data!$D$1:$D$2</c:f>
              <c:strCache>
                <c:ptCount val="1"/>
                <c:pt idx="0">
                  <c:v>High</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[1]Data!$D$3:$D$151</c:f>
              <c:numCache>
                <c:formatCode>General</c:formatCode>
                <c:ptCount val="149"/>
                <c:pt idx="0">
                  <c:v>60700</c:v>
                </c:pt>
                <c:pt idx="1">
                  <c:v>61200</c:v>
                </c:pt>
                <c:pt idx="2">
                  <c:v>62300</c:v>
                </c:pt>
                <c:pt idx="3">
                  <c:v>63300</c:v>
                </c:pt>
                <c:pt idx="4">
                  <c:v>62800</c:v>
                </c:pt>
                <c:pt idx="5">
                  <c:v>62900</c:v>
                </c:pt>
                <c:pt idx="6">
                  <c:v>62700</c:v>
                </c:pt>
                <c:pt idx="7">
                  <c:v>63700</c:v>
                </c:pt>
                <c:pt idx="8">
                  <c:v>64000</c:v>
                </c:pt>
                <c:pt idx="9">
                  <c:v>64000</c:v>
                </c:pt>
                <c:pt idx="10">
                  <c:v>63800</c:v>
                </c:pt>
                <c:pt idx="11">
                  <c:v>64000</c:v>
                </c:pt>
                <c:pt idx="12">
                  <c:v>63600</c:v>
                </c:pt>
                <c:pt idx="13">
                  <c:v>65200</c:v>
                </c:pt>
                <c:pt idx="14">
                  <c:v>66300</c:v>
                </c:pt>
                <c:pt idx="15">
                  <c:v>66200</c:v>
                </c:pt>
                <c:pt idx="16">
                  <c:v>66200</c:v>
                </c:pt>
                <c:pt idx="17">
                  <c:v>66100</c:v>
                </c:pt>
                <c:pt idx="18">
                  <c:v>66600</c:v>
                </c:pt>
                <c:pt idx="19">
                  <c:v>65600</c:v>
                </c:pt>
                <c:pt idx="20">
                  <c:v>66000</c:v>
                </c:pt>
                <c:pt idx="21">
                  <c:v>65800</c:v>
                </c:pt>
                <c:pt idx="22">
                  <c:v>65300</c:v>
                </c:pt>
                <c:pt idx="23">
                  <c:v>65900</c:v>
                </c:pt>
                <c:pt idx="24">
                  <c:v>65700</c:v>
                </c:pt>
                <c:pt idx="25">
                  <c:v>65400</c:v>
                </c:pt>
                <c:pt idx="26">
                  <c:v>64300</c:v>
                </c:pt>
                <c:pt idx="27">
                  <c:v>65000</c:v>
                </c:pt>
                <c:pt idx="28">
                  <c:v>65900</c:v>
                </c:pt>
                <c:pt idx="29">
                  <c:v>66300</c:v>
                </c:pt>
                <c:pt idx="30">
                  <c:v>65600</c:v>
                </c:pt>
                <c:pt idx="31">
                  <c:v>65700</c:v>
                </c:pt>
                <c:pt idx="32">
                  <c:v>66300</c:v>
                </c:pt>
                <c:pt idx="33">
                  <c:v>65800</c:v>
                </c:pt>
                <c:pt idx="34">
                  <c:v>65500</c:v>
                </c:pt>
                <c:pt idx="35">
                  <c:v>65100</c:v>
                </c:pt>
                <c:pt idx="36">
                  <c:v>64600</c:v>
                </c:pt>
                <c:pt idx="37">
                  <c:v>64600</c:v>
                </c:pt>
                <c:pt idx="38">
                  <c:v>65900</c:v>
                </c:pt>
                <c:pt idx="39">
                  <c:v>65900</c:v>
                </c:pt>
                <c:pt idx="40">
                  <c:v>66200</c:v>
                </c:pt>
                <c:pt idx="41">
                  <c:v>68400</c:v>
                </c:pt>
                <c:pt idx="42">
                  <c:v>69000</c:v>
                </c:pt>
                <c:pt idx="43">
                  <c:v>68700</c:v>
                </c:pt>
                <c:pt idx="44">
                  <c:v>68700</c:v>
                </c:pt>
                <c:pt idx="45">
                  <c:v>70000</c:v>
                </c:pt>
                <c:pt idx="46">
                  <c:v>70400</c:v>
                </c:pt>
                <c:pt idx="47">
                  <c:v>72300</c:v>
                </c:pt>
                <c:pt idx="48">
                  <c:v>72500</c:v>
                </c:pt>
                <c:pt idx="49">
                  <c:v>71600</c:v>
                </c:pt>
                <c:pt idx="50">
                  <c:v>72200</c:v>
                </c:pt>
                <c:pt idx="51">
                  <c:v>72700</c:v>
                </c:pt>
                <c:pt idx="52">
                  <c:v>71600</c:v>
                </c:pt>
                <c:pt idx="53">
                  <c:v>70900</c:v>
                </c:pt>
                <c:pt idx="54">
                  <c:v>72300</c:v>
                </c:pt>
                <c:pt idx="55">
                  <c:v>72400</c:v>
                </c:pt>
                <c:pt idx="56">
                  <c:v>72200</c:v>
                </c:pt>
                <c:pt idx="57">
                  <c:v>72200</c:v>
                </c:pt>
                <c:pt idx="58">
                  <c:v>72300</c:v>
                </c:pt>
                <c:pt idx="59">
                  <c:v>71900</c:v>
                </c:pt>
                <c:pt idx="60">
                  <c:v>71700</c:v>
                </c:pt>
                <c:pt idx="61">
                  <c:v>71400</c:v>
                </c:pt>
                <c:pt idx="62">
                  <c:v>71200</c:v>
                </c:pt>
                <c:pt idx="63">
                  <c:v>71500</c:v>
                </c:pt>
                <c:pt idx="64">
                  <c:v>72200</c:v>
                </c:pt>
                <c:pt idx="65">
                  <c:v>72500</c:v>
                </c:pt>
                <c:pt idx="66">
                  <c:v>72600</c:v>
                </c:pt>
                <c:pt idx="67">
                  <c:v>72700</c:v>
                </c:pt>
                <c:pt idx="68">
                  <c:v>73400</c:v>
                </c:pt>
                <c:pt idx="69">
                  <c:v>72700</c:v>
                </c:pt>
                <c:pt idx="70">
                  <c:v>73200</c:v>
                </c:pt>
                <c:pt idx="71">
                  <c:v>73600</c:v>
                </c:pt>
                <c:pt idx="72">
                  <c:v>73300</c:v>
                </c:pt>
                <c:pt idx="73">
                  <c:v>72400</c:v>
                </c:pt>
                <c:pt idx="74">
                  <c:v>71400</c:v>
                </c:pt>
                <c:pt idx="75">
                  <c:v>70400</c:v>
                </c:pt>
                <c:pt idx="76">
                  <c:v>71500</c:v>
                </c:pt>
                <c:pt idx="77">
                  <c:v>72000</c:v>
                </c:pt>
                <c:pt idx="78">
                  <c:v>72600</c:v>
                </c:pt>
                <c:pt idx="79">
                  <c:v>73400</c:v>
                </c:pt>
                <c:pt idx="80">
                  <c:v>73500</c:v>
                </c:pt>
                <c:pt idx="81">
                  <c:v>73500</c:v>
                </c:pt>
                <c:pt idx="82">
                  <c:v>72800</c:v>
                </c:pt>
                <c:pt idx="83">
                  <c:v>71500</c:v>
                </c:pt>
                <c:pt idx="84">
                  <c:v>70400</c:v>
                </c:pt>
                <c:pt idx="85">
                  <c:v>70900</c:v>
                </c:pt>
                <c:pt idx="86">
                  <c:v>70500</c:v>
                </c:pt>
                <c:pt idx="87">
                  <c:v>70600</c:v>
                </c:pt>
                <c:pt idx="88">
                  <c:v>71700</c:v>
                </c:pt>
                <c:pt idx="89">
                  <c:v>72400</c:v>
                </c:pt>
                <c:pt idx="90">
                  <c:v>71000</c:v>
                </c:pt>
                <c:pt idx="91">
                  <c:v>71200</c:v>
                </c:pt>
                <c:pt idx="92">
                  <c:v>71000</c:v>
                </c:pt>
                <c:pt idx="93">
                  <c:v>70200</c:v>
                </c:pt>
                <c:pt idx="94">
                  <c:v>69100</c:v>
                </c:pt>
                <c:pt idx="95">
                  <c:v>69200</c:v>
                </c:pt>
                <c:pt idx="96">
                  <c:v>69100</c:v>
                </c:pt>
                <c:pt idx="97">
                  <c:v>69600</c:v>
                </c:pt>
                <c:pt idx="98">
                  <c:v>68500</c:v>
                </c:pt>
                <c:pt idx="99">
                  <c:v>68800</c:v>
                </c:pt>
                <c:pt idx="100">
                  <c:v>67900</c:v>
                </c:pt>
                <c:pt idx="101">
                  <c:v>67100</c:v>
                </c:pt>
                <c:pt idx="102">
                  <c:v>66800</c:v>
                </c:pt>
                <c:pt idx="103">
                  <c:v>66700</c:v>
                </c:pt>
                <c:pt idx="104">
                  <c:v>67100</c:v>
                </c:pt>
                <c:pt idx="105">
                  <c:v>67700</c:v>
                </c:pt>
                <c:pt idx="106">
                  <c:v>67100</c:v>
                </c:pt>
                <c:pt idx="107">
                  <c:v>68700</c:v>
                </c:pt>
                <c:pt idx="108">
                  <c:v>67400</c:v>
                </c:pt>
                <c:pt idx="109">
                  <c:v>67000</c:v>
                </c:pt>
                <c:pt idx="110">
                  <c:v>67200</c:v>
                </c:pt>
                <c:pt idx="111">
                  <c:v>67700</c:v>
                </c:pt>
                <c:pt idx="112">
                  <c:v>67200</c:v>
                </c:pt>
                <c:pt idx="113">
                  <c:v>71000</c:v>
                </c:pt>
                <c:pt idx="114">
                  <c:v>72900</c:v>
                </c:pt>
                <c:pt idx="115">
                  <c:v>71500</c:v>
                </c:pt>
                <c:pt idx="116">
                  <c:v>70800</c:v>
                </c:pt>
                <c:pt idx="117">
                  <c:v>70600</c:v>
                </c:pt>
                <c:pt idx="118">
                  <c:v>70300</c:v>
                </c:pt>
                <c:pt idx="119">
                  <c:v>70800</c:v>
                </c:pt>
                <c:pt idx="120">
                  <c:v>71000</c:v>
                </c:pt>
                <c:pt idx="121">
                  <c:v>71600</c:v>
                </c:pt>
                <c:pt idx="122">
                  <c:v>71800</c:v>
                </c:pt>
                <c:pt idx="123">
                  <c:v>72300</c:v>
                </c:pt>
                <c:pt idx="124">
                  <c:v>71700</c:v>
                </c:pt>
                <c:pt idx="125">
                  <c:v>70800</c:v>
                </c:pt>
                <c:pt idx="126">
                  <c:v>70300</c:v>
                </c:pt>
                <c:pt idx="127">
                  <c:v>69800</c:v>
                </c:pt>
                <c:pt idx="128">
                  <c:v>68900</c:v>
                </c:pt>
                <c:pt idx="129">
                  <c:v>69700</c:v>
                </c:pt>
                <c:pt idx="130">
                  <c:v>70000</c:v>
                </c:pt>
                <c:pt idx="131">
                  <c:v>69100</c:v>
                </c:pt>
                <c:pt idx="132">
                  <c:v>67700</c:v>
                </c:pt>
                <c:pt idx="133">
                  <c:v>67400</c:v>
                </c:pt>
                <c:pt idx="134">
                  <c:v>67300</c:v>
                </c:pt>
                <c:pt idx="135">
                  <c:v>67600</c:v>
                </c:pt>
                <c:pt idx="136">
                  <c:v>69400</c:v>
                </c:pt>
                <c:pt idx="137">
                  <c:v>69700</c:v>
                </c:pt>
                <c:pt idx="138">
                  <c:v>68500</c:v>
                </c:pt>
                <c:pt idx="139">
                  <c:v>68500</c:v>
                </c:pt>
                <c:pt idx="140">
                  <c:v>69900</c:v>
                </c:pt>
                <c:pt idx="141">
                  <c:v>70500</c:v>
                </c:pt>
                <c:pt idx="142">
                  <c:v>70000</c:v>
                </c:pt>
                <c:pt idx="143">
                  <c:v>69200</c:v>
                </c:pt>
                <c:pt idx="144">
                  <c:v>69100</c:v>
                </c:pt>
                <c:pt idx="145">
                  <c:v>68800</c:v>
                </c:pt>
                <c:pt idx="146">
                  <c:v>68800</c:v>
                </c:pt>
                <c:pt idx="147">
                  <c:v>67900</c:v>
                </c:pt>
                <c:pt idx="148">
                  <c:v>67300</c:v>
                </c:pt>
              </c:numCache>
            </c:numRef>
          </c:val>
          <c:smooth val="0"/>
          <c:extLst xmlns:c16r2="http://schemas.microsoft.com/office/drawing/2015/06/chart">
            <c:ext xmlns:c16="http://schemas.microsoft.com/office/drawing/2014/chart" uri="{C3380CC4-5D6E-409C-BE32-E72D297353CC}">
              <c16:uniqueId val="{00000002-9B34-40D7-A854-7F255DAFAEF2}"/>
            </c:ext>
          </c:extLst>
        </c:ser>
        <c:ser>
          <c:idx val="3"/>
          <c:order val="3"/>
          <c:tx>
            <c:strRef>
              <c:f>[1]Data!$E$1:$E$2</c:f>
              <c:strCache>
                <c:ptCount val="1"/>
                <c:pt idx="0">
                  <c:v>Low</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[1]Data!$E$3:$E$151</c:f>
              <c:numCache>
                <c:formatCode>General</c:formatCode>
                <c:ptCount val="149"/>
                <c:pt idx="0">
                  <c:v>60100</c:v>
                </c:pt>
                <c:pt idx="1">
                  <c:v>60500</c:v>
                </c:pt>
                <c:pt idx="2">
                  <c:v>60600</c:v>
                </c:pt>
                <c:pt idx="3">
                  <c:v>62300</c:v>
                </c:pt>
                <c:pt idx="4">
                  <c:v>62000</c:v>
                </c:pt>
                <c:pt idx="5">
                  <c:v>62100</c:v>
                </c:pt>
                <c:pt idx="6">
                  <c:v>62200</c:v>
                </c:pt>
                <c:pt idx="7">
                  <c:v>63100</c:v>
                </c:pt>
                <c:pt idx="8">
                  <c:v>63700</c:v>
                </c:pt>
                <c:pt idx="9">
                  <c:v>63000</c:v>
                </c:pt>
                <c:pt idx="10">
                  <c:v>62800</c:v>
                </c:pt>
                <c:pt idx="11">
                  <c:v>63400</c:v>
                </c:pt>
                <c:pt idx="12">
                  <c:v>62300</c:v>
                </c:pt>
                <c:pt idx="13">
                  <c:v>63800</c:v>
                </c:pt>
                <c:pt idx="14">
                  <c:v>64700</c:v>
                </c:pt>
                <c:pt idx="15">
                  <c:v>65400</c:v>
                </c:pt>
                <c:pt idx="16">
                  <c:v>65300</c:v>
                </c:pt>
                <c:pt idx="17">
                  <c:v>65400</c:v>
                </c:pt>
                <c:pt idx="18">
                  <c:v>65000</c:v>
                </c:pt>
                <c:pt idx="19">
                  <c:v>64700</c:v>
                </c:pt>
                <c:pt idx="20">
                  <c:v>64800</c:v>
                </c:pt>
                <c:pt idx="21">
                  <c:v>65300</c:v>
                </c:pt>
                <c:pt idx="22">
                  <c:v>64600</c:v>
                </c:pt>
                <c:pt idx="23">
                  <c:v>65400</c:v>
                </c:pt>
                <c:pt idx="24">
                  <c:v>64800</c:v>
                </c:pt>
                <c:pt idx="25">
                  <c:v>63400</c:v>
                </c:pt>
                <c:pt idx="26">
                  <c:v>63300</c:v>
                </c:pt>
                <c:pt idx="27">
                  <c:v>63300</c:v>
                </c:pt>
                <c:pt idx="28">
                  <c:v>65000</c:v>
                </c:pt>
                <c:pt idx="29">
                  <c:v>65100</c:v>
                </c:pt>
                <c:pt idx="30">
                  <c:v>64900</c:v>
                </c:pt>
                <c:pt idx="31">
                  <c:v>64700</c:v>
                </c:pt>
                <c:pt idx="32">
                  <c:v>65400</c:v>
                </c:pt>
                <c:pt idx="33">
                  <c:v>65100</c:v>
                </c:pt>
                <c:pt idx="34">
                  <c:v>64300</c:v>
                </c:pt>
                <c:pt idx="35">
                  <c:v>64200</c:v>
                </c:pt>
                <c:pt idx="36">
                  <c:v>63600</c:v>
                </c:pt>
                <c:pt idx="37">
                  <c:v>63900</c:v>
                </c:pt>
                <c:pt idx="38">
                  <c:v>65300</c:v>
                </c:pt>
                <c:pt idx="39">
                  <c:v>64800</c:v>
                </c:pt>
                <c:pt idx="40">
                  <c:v>65700</c:v>
                </c:pt>
                <c:pt idx="41">
                  <c:v>67500</c:v>
                </c:pt>
                <c:pt idx="42">
                  <c:v>68000</c:v>
                </c:pt>
                <c:pt idx="43">
                  <c:v>68100</c:v>
                </c:pt>
                <c:pt idx="44">
                  <c:v>68000</c:v>
                </c:pt>
                <c:pt idx="45">
                  <c:v>68700</c:v>
                </c:pt>
                <c:pt idx="46">
                  <c:v>69500</c:v>
                </c:pt>
                <c:pt idx="47">
                  <c:v>71200</c:v>
                </c:pt>
                <c:pt idx="48">
                  <c:v>71000</c:v>
                </c:pt>
                <c:pt idx="49">
                  <c:v>70600</c:v>
                </c:pt>
                <c:pt idx="50">
                  <c:v>71600</c:v>
                </c:pt>
                <c:pt idx="51">
                  <c:v>71400</c:v>
                </c:pt>
                <c:pt idx="52">
                  <c:v>70800</c:v>
                </c:pt>
                <c:pt idx="53">
                  <c:v>70000</c:v>
                </c:pt>
                <c:pt idx="54">
                  <c:v>70800</c:v>
                </c:pt>
                <c:pt idx="55">
                  <c:v>70800</c:v>
                </c:pt>
                <c:pt idx="56">
                  <c:v>71600</c:v>
                </c:pt>
                <c:pt idx="57">
                  <c:v>71100</c:v>
                </c:pt>
                <c:pt idx="58">
                  <c:v>71300</c:v>
                </c:pt>
                <c:pt idx="59">
                  <c:v>70900</c:v>
                </c:pt>
                <c:pt idx="60">
                  <c:v>70900</c:v>
                </c:pt>
                <c:pt idx="61">
                  <c:v>70400</c:v>
                </c:pt>
                <c:pt idx="62">
                  <c:v>70400</c:v>
                </c:pt>
                <c:pt idx="63">
                  <c:v>70100</c:v>
                </c:pt>
                <c:pt idx="64">
                  <c:v>71600</c:v>
                </c:pt>
                <c:pt idx="65">
                  <c:v>71500</c:v>
                </c:pt>
                <c:pt idx="66">
                  <c:v>72000</c:v>
                </c:pt>
                <c:pt idx="67">
                  <c:v>72000</c:v>
                </c:pt>
                <c:pt idx="68">
                  <c:v>72400</c:v>
                </c:pt>
                <c:pt idx="69">
                  <c:v>71700</c:v>
                </c:pt>
                <c:pt idx="70">
                  <c:v>72600</c:v>
                </c:pt>
                <c:pt idx="71">
                  <c:v>72900</c:v>
                </c:pt>
                <c:pt idx="72">
                  <c:v>71900</c:v>
                </c:pt>
                <c:pt idx="73">
                  <c:v>71500</c:v>
                </c:pt>
                <c:pt idx="74">
                  <c:v>69800</c:v>
                </c:pt>
                <c:pt idx="75">
                  <c:v>69200</c:v>
                </c:pt>
                <c:pt idx="76">
                  <c:v>70100</c:v>
                </c:pt>
                <c:pt idx="77">
                  <c:v>71100</c:v>
                </c:pt>
                <c:pt idx="78">
                  <c:v>71900</c:v>
                </c:pt>
                <c:pt idx="79">
                  <c:v>72400</c:v>
                </c:pt>
                <c:pt idx="80">
                  <c:v>72800</c:v>
                </c:pt>
                <c:pt idx="81">
                  <c:v>72000</c:v>
                </c:pt>
                <c:pt idx="82">
                  <c:v>71300</c:v>
                </c:pt>
                <c:pt idx="83">
                  <c:v>70800</c:v>
                </c:pt>
                <c:pt idx="84">
                  <c:v>69400</c:v>
                </c:pt>
                <c:pt idx="85">
                  <c:v>69900</c:v>
                </c:pt>
                <c:pt idx="86">
                  <c:v>69800</c:v>
                </c:pt>
                <c:pt idx="87">
                  <c:v>68100</c:v>
                </c:pt>
                <c:pt idx="88">
                  <c:v>69300</c:v>
                </c:pt>
                <c:pt idx="89">
                  <c:v>70100</c:v>
                </c:pt>
                <c:pt idx="90">
                  <c:v>69800</c:v>
                </c:pt>
                <c:pt idx="91">
                  <c:v>70000</c:v>
                </c:pt>
                <c:pt idx="92">
                  <c:v>69800</c:v>
                </c:pt>
                <c:pt idx="93">
                  <c:v>68500</c:v>
                </c:pt>
                <c:pt idx="94">
                  <c:v>68200</c:v>
                </c:pt>
                <c:pt idx="95">
                  <c:v>67600</c:v>
                </c:pt>
                <c:pt idx="96">
                  <c:v>67400</c:v>
                </c:pt>
                <c:pt idx="97">
                  <c:v>67900</c:v>
                </c:pt>
                <c:pt idx="98">
                  <c:v>67800</c:v>
                </c:pt>
                <c:pt idx="99">
                  <c:v>67500</c:v>
                </c:pt>
                <c:pt idx="100">
                  <c:v>66900</c:v>
                </c:pt>
                <c:pt idx="101">
                  <c:v>66300</c:v>
                </c:pt>
                <c:pt idx="102">
                  <c:v>66000</c:v>
                </c:pt>
                <c:pt idx="103">
                  <c:v>65800</c:v>
                </c:pt>
                <c:pt idx="104">
                  <c:v>66300</c:v>
                </c:pt>
                <c:pt idx="105">
                  <c:v>66300</c:v>
                </c:pt>
                <c:pt idx="106">
                  <c:v>66400</c:v>
                </c:pt>
                <c:pt idx="107">
                  <c:v>67900</c:v>
                </c:pt>
                <c:pt idx="108">
                  <c:v>66900</c:v>
                </c:pt>
                <c:pt idx="109">
                  <c:v>66500</c:v>
                </c:pt>
                <c:pt idx="110">
                  <c:v>66600</c:v>
                </c:pt>
                <c:pt idx="111">
                  <c:v>67100</c:v>
                </c:pt>
                <c:pt idx="112">
                  <c:v>66400</c:v>
                </c:pt>
                <c:pt idx="113">
                  <c:v>66700</c:v>
                </c:pt>
                <c:pt idx="114">
                  <c:v>70700</c:v>
                </c:pt>
                <c:pt idx="115">
                  <c:v>70200</c:v>
                </c:pt>
                <c:pt idx="116">
                  <c:v>69700</c:v>
                </c:pt>
                <c:pt idx="117">
                  <c:v>69600</c:v>
                </c:pt>
                <c:pt idx="118">
                  <c:v>69600</c:v>
                </c:pt>
                <c:pt idx="119">
                  <c:v>70000</c:v>
                </c:pt>
                <c:pt idx="120">
                  <c:v>70400</c:v>
                </c:pt>
                <c:pt idx="121">
                  <c:v>70300</c:v>
                </c:pt>
                <c:pt idx="122">
                  <c:v>70800</c:v>
                </c:pt>
                <c:pt idx="123">
                  <c:v>71400</c:v>
                </c:pt>
                <c:pt idx="124">
                  <c:v>70200</c:v>
                </c:pt>
                <c:pt idx="125">
                  <c:v>69600</c:v>
                </c:pt>
                <c:pt idx="126">
                  <c:v>69500</c:v>
                </c:pt>
                <c:pt idx="127">
                  <c:v>68800</c:v>
                </c:pt>
                <c:pt idx="128">
                  <c:v>68300</c:v>
                </c:pt>
                <c:pt idx="129">
                  <c:v>68500</c:v>
                </c:pt>
                <c:pt idx="130">
                  <c:v>68400</c:v>
                </c:pt>
                <c:pt idx="131">
                  <c:v>68200</c:v>
                </c:pt>
                <c:pt idx="132">
                  <c:v>66700</c:v>
                </c:pt>
                <c:pt idx="133">
                  <c:v>66700</c:v>
                </c:pt>
                <c:pt idx="134">
                  <c:v>66000</c:v>
                </c:pt>
                <c:pt idx="135">
                  <c:v>66200</c:v>
                </c:pt>
                <c:pt idx="136">
                  <c:v>67900</c:v>
                </c:pt>
                <c:pt idx="137">
                  <c:v>68200</c:v>
                </c:pt>
                <c:pt idx="138">
                  <c:v>67700</c:v>
                </c:pt>
                <c:pt idx="139">
                  <c:v>66800</c:v>
                </c:pt>
                <c:pt idx="140">
                  <c:v>67400</c:v>
                </c:pt>
                <c:pt idx="141">
                  <c:v>68800</c:v>
                </c:pt>
                <c:pt idx="142">
                  <c:v>69400</c:v>
                </c:pt>
                <c:pt idx="143">
                  <c:v>68100</c:v>
                </c:pt>
                <c:pt idx="144">
                  <c:v>68200</c:v>
                </c:pt>
                <c:pt idx="145">
                  <c:v>67700</c:v>
                </c:pt>
                <c:pt idx="146">
                  <c:v>67900</c:v>
                </c:pt>
                <c:pt idx="147">
                  <c:v>66700</c:v>
                </c:pt>
                <c:pt idx="148">
                  <c:v>66700</c:v>
                </c:pt>
              </c:numCache>
            </c:numRef>
          </c:val>
          <c:smooth val="0"/>
          <c:extLst xmlns:c16r2="http://schemas.microsoft.com/office/drawing/2015/06/chart">
            <c:ext xmlns:c16="http://schemas.microsoft.com/office/drawing/2014/chart" uri="{C3380CC4-5D6E-409C-BE32-E72D297353CC}">
              <c16:uniqueId val="{00000003-9B34-40D7-A854-7F255DAFAEF2}"/>
            </c:ext>
          </c:extLst>
        </c:ser>
        <c:dLbls>
          <c:showLegendKey val="0"/>
          <c:showVal val="0"/>
          <c:showCatName val="0"/>
          <c:showSerName val="0"/>
          <c:showPercent val="0"/>
          <c:showBubbleSize val="0"/>
        </c:dLbls>
        <c:smooth val="0"/>
        <c:axId val="379442656"/>
        <c:axId val="379451360"/>
      </c:lineChart>
      <c:catAx>
        <c:axId val="379442656"/>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379451360"/>
        <c:crosses val="autoZero"/>
        <c:auto val="1"/>
        <c:lblAlgn val="ctr"/>
        <c:lblOffset val="100"/>
        <c:noMultiLvlLbl val="0"/>
      </c:catAx>
      <c:valAx>
        <c:axId val="3794513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379442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olidFill>
    </a:ln>
    <a:effectLst/>
  </c:spPr>
  <c:txPr>
    <a:bodyPr/>
    <a:lstStyle/>
    <a:p>
      <a:pPr>
        <a:defRPr>
          <a:ln>
            <a:noFill/>
          </a:ln>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Samsung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[1]Data!$B$2</c:f>
              <c:strCache>
                <c:ptCount val="1"/>
                <c:pt idx="0">
                  <c:v>Adj Close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[1]Data!$B$3:$B$151</c:f>
              <c:numCache>
                <c:formatCode>General</c:formatCode>
                <c:ptCount val="149"/>
                <c:pt idx="0">
                  <c:v>58210.226560000003</c:v>
                </c:pt>
                <c:pt idx="1">
                  <c:v>58982.503909999999</c:v>
                </c:pt>
                <c:pt idx="2">
                  <c:v>60140.917970000002</c:v>
                </c:pt>
                <c:pt idx="3">
                  <c:v>60816.65625</c:v>
                </c:pt>
                <c:pt idx="4">
                  <c:v>59947.84375</c:v>
                </c:pt>
                <c:pt idx="5">
                  <c:v>60720.125</c:v>
                </c:pt>
                <c:pt idx="6">
                  <c:v>60527.054689999997</c:v>
                </c:pt>
                <c:pt idx="7">
                  <c:v>61363.023439999997</c:v>
                </c:pt>
                <c:pt idx="8">
                  <c:v>62139.773439999997</c:v>
                </c:pt>
                <c:pt idx="9">
                  <c:v>61265.933590000001</c:v>
                </c:pt>
                <c:pt idx="10">
                  <c:v>61751.402340000001</c:v>
                </c:pt>
                <c:pt idx="11">
                  <c:v>62042.679689999997</c:v>
                </c:pt>
                <c:pt idx="12">
                  <c:v>60489.1875</c:v>
                </c:pt>
                <c:pt idx="13">
                  <c:v>63110.707029999998</c:v>
                </c:pt>
                <c:pt idx="14">
                  <c:v>63790.359380000002</c:v>
                </c:pt>
                <c:pt idx="15">
                  <c:v>63984.550779999998</c:v>
                </c:pt>
                <c:pt idx="16">
                  <c:v>64081.640630000002</c:v>
                </c:pt>
                <c:pt idx="17">
                  <c:v>64178.738279999998</c:v>
                </c:pt>
                <c:pt idx="18">
                  <c:v>63207.796880000002</c:v>
                </c:pt>
                <c:pt idx="19">
                  <c:v>63401.984380000002</c:v>
                </c:pt>
                <c:pt idx="20">
                  <c:v>63693.269529999998</c:v>
                </c:pt>
                <c:pt idx="21">
                  <c:v>63596.175779999998</c:v>
                </c:pt>
                <c:pt idx="22">
                  <c:v>63401.984380000002</c:v>
                </c:pt>
                <c:pt idx="23">
                  <c:v>63790.359380000002</c:v>
                </c:pt>
                <c:pt idx="24">
                  <c:v>63304.890630000002</c:v>
                </c:pt>
                <c:pt idx="25">
                  <c:v>61751.402340000001</c:v>
                </c:pt>
                <c:pt idx="26">
                  <c:v>62236.867189999997</c:v>
                </c:pt>
                <c:pt idx="27">
                  <c:v>62722.332029999998</c:v>
                </c:pt>
                <c:pt idx="28">
                  <c:v>63596.175779999998</c:v>
                </c:pt>
                <c:pt idx="29">
                  <c:v>63790.359380000002</c:v>
                </c:pt>
                <c:pt idx="30">
                  <c:v>63499.078130000002</c:v>
                </c:pt>
                <c:pt idx="31">
                  <c:v>63207.796880000002</c:v>
                </c:pt>
                <c:pt idx="32">
                  <c:v>63984.550779999998</c:v>
                </c:pt>
                <c:pt idx="33">
                  <c:v>63401.984380000002</c:v>
                </c:pt>
                <c:pt idx="34">
                  <c:v>62722.332029999998</c:v>
                </c:pt>
                <c:pt idx="35">
                  <c:v>62333.960939999997</c:v>
                </c:pt>
                <c:pt idx="36">
                  <c:v>62236.867189999997</c:v>
                </c:pt>
                <c:pt idx="37">
                  <c:v>62625.238279999998</c:v>
                </c:pt>
                <c:pt idx="38">
                  <c:v>63499.078130000002</c:v>
                </c:pt>
                <c:pt idx="39">
                  <c:v>63110.707029999998</c:v>
                </c:pt>
                <c:pt idx="40">
                  <c:v>64275.832029999998</c:v>
                </c:pt>
                <c:pt idx="41">
                  <c:v>66411.882809999996</c:v>
                </c:pt>
                <c:pt idx="42">
                  <c:v>66508.96875</c:v>
                </c:pt>
                <c:pt idx="43">
                  <c:v>66411.882809999996</c:v>
                </c:pt>
                <c:pt idx="44">
                  <c:v>66508.96875</c:v>
                </c:pt>
                <c:pt idx="45">
                  <c:v>66800.25</c:v>
                </c:pt>
                <c:pt idx="46">
                  <c:v>68256.65625</c:v>
                </c:pt>
                <c:pt idx="47">
                  <c:v>70198.523440000004</c:v>
                </c:pt>
                <c:pt idx="48">
                  <c:v>69324.6875</c:v>
                </c:pt>
                <c:pt idx="49">
                  <c:v>68839.210940000004</c:v>
                </c:pt>
                <c:pt idx="50">
                  <c:v>70101.445309999996</c:v>
                </c:pt>
                <c:pt idx="51">
                  <c:v>69615.960940000004</c:v>
                </c:pt>
                <c:pt idx="52">
                  <c:v>68936.304690000004</c:v>
                </c:pt>
                <c:pt idx="53">
                  <c:v>68839.210940000004</c:v>
                </c:pt>
                <c:pt idx="54">
                  <c:v>69907.25</c:v>
                </c:pt>
                <c:pt idx="55">
                  <c:v>68936.304690000004</c:v>
                </c:pt>
                <c:pt idx="56">
                  <c:v>69907.25</c:v>
                </c:pt>
                <c:pt idx="57">
                  <c:v>69810.148440000004</c:v>
                </c:pt>
                <c:pt idx="58">
                  <c:v>69421.789059999996</c:v>
                </c:pt>
                <c:pt idx="59">
                  <c:v>69713.054690000004</c:v>
                </c:pt>
                <c:pt idx="60">
                  <c:v>69130.5</c:v>
                </c:pt>
                <c:pt idx="61">
                  <c:v>69324.6875</c:v>
                </c:pt>
                <c:pt idx="62">
                  <c:v>68450.835940000004</c:v>
                </c:pt>
                <c:pt idx="63">
                  <c:v>69227.59375</c:v>
                </c:pt>
                <c:pt idx="64">
                  <c:v>69518.867190000004</c:v>
                </c:pt>
                <c:pt idx="65">
                  <c:v>70295.617190000004</c:v>
                </c:pt>
                <c:pt idx="66">
                  <c:v>70489.804690000004</c:v>
                </c:pt>
                <c:pt idx="67">
                  <c:v>70586.898440000004</c:v>
                </c:pt>
                <c:pt idx="68">
                  <c:v>70646.414059999996</c:v>
                </c:pt>
                <c:pt idx="69">
                  <c:v>70451.273440000004</c:v>
                </c:pt>
                <c:pt idx="70">
                  <c:v>71231.890629999994</c:v>
                </c:pt>
                <c:pt idx="71">
                  <c:v>71231.890629999994</c:v>
                </c:pt>
                <c:pt idx="72">
                  <c:v>70256.109379999994</c:v>
                </c:pt>
                <c:pt idx="73">
                  <c:v>69865.796879999994</c:v>
                </c:pt>
                <c:pt idx="74">
                  <c:v>68206.984379999994</c:v>
                </c:pt>
                <c:pt idx="75">
                  <c:v>67816.664059999996</c:v>
                </c:pt>
                <c:pt idx="76">
                  <c:v>69768.226559999996</c:v>
                </c:pt>
                <c:pt idx="77">
                  <c:v>70158.523440000004</c:v>
                </c:pt>
                <c:pt idx="78">
                  <c:v>70158.523440000004</c:v>
                </c:pt>
                <c:pt idx="79">
                  <c:v>71622.203129999994</c:v>
                </c:pt>
                <c:pt idx="80">
                  <c:v>71524.617190000004</c:v>
                </c:pt>
                <c:pt idx="81">
                  <c:v>70256.109379999994</c:v>
                </c:pt>
                <c:pt idx="82">
                  <c:v>69963.375</c:v>
                </c:pt>
                <c:pt idx="83">
                  <c:v>69280.328129999994</c:v>
                </c:pt>
                <c:pt idx="84">
                  <c:v>68597.289059999996</c:v>
                </c:pt>
                <c:pt idx="85">
                  <c:v>68694.867190000004</c:v>
                </c:pt>
                <c:pt idx="86">
                  <c:v>68304.546879999994</c:v>
                </c:pt>
                <c:pt idx="87">
                  <c:v>68109.390629999994</c:v>
                </c:pt>
                <c:pt idx="88">
                  <c:v>69963.375</c:v>
                </c:pt>
                <c:pt idx="89">
                  <c:v>68890.015629999994</c:v>
                </c:pt>
                <c:pt idx="90">
                  <c:v>68109.390629999994</c:v>
                </c:pt>
                <c:pt idx="91">
                  <c:v>69377.90625</c:v>
                </c:pt>
                <c:pt idx="92">
                  <c:v>68206.984379999994</c:v>
                </c:pt>
                <c:pt idx="93">
                  <c:v>67133.609379999994</c:v>
                </c:pt>
                <c:pt idx="94">
                  <c:v>66645.726559999996</c:v>
                </c:pt>
                <c:pt idx="95">
                  <c:v>66840.882809999996</c:v>
                </c:pt>
                <c:pt idx="96">
                  <c:v>65962.679690000004</c:v>
                </c:pt>
                <c:pt idx="97">
                  <c:v>67231.203129999994</c:v>
                </c:pt>
                <c:pt idx="98">
                  <c:v>66353</c:v>
                </c:pt>
                <c:pt idx="99">
                  <c:v>65865.109379999994</c:v>
                </c:pt>
                <c:pt idx="100">
                  <c:v>65669.945309999996</c:v>
                </c:pt>
                <c:pt idx="101">
                  <c:v>65377.214840000001</c:v>
                </c:pt>
                <c:pt idx="102">
                  <c:v>65084.472659999999</c:v>
                </c:pt>
                <c:pt idx="103">
                  <c:v>64694.171880000002</c:v>
                </c:pt>
                <c:pt idx="104">
                  <c:v>64986.902340000001</c:v>
                </c:pt>
                <c:pt idx="105">
                  <c:v>64986.902340000001</c:v>
                </c:pt>
                <c:pt idx="106">
                  <c:v>65474.792970000002</c:v>
                </c:pt>
                <c:pt idx="107">
                  <c:v>66548.148440000004</c:v>
                </c:pt>
                <c:pt idx="108">
                  <c:v>65474.792970000002</c:v>
                </c:pt>
                <c:pt idx="109">
                  <c:v>65182.058590000001</c:v>
                </c:pt>
                <c:pt idx="110">
                  <c:v>65182.058590000001</c:v>
                </c:pt>
                <c:pt idx="111">
                  <c:v>65474.792970000002</c:v>
                </c:pt>
                <c:pt idx="112">
                  <c:v>65279.632810000003</c:v>
                </c:pt>
                <c:pt idx="113">
                  <c:v>69280.328129999994</c:v>
                </c:pt>
                <c:pt idx="114">
                  <c:v>69475.492190000004</c:v>
                </c:pt>
                <c:pt idx="115">
                  <c:v>68987.59375</c:v>
                </c:pt>
                <c:pt idx="116">
                  <c:v>68304.546879999994</c:v>
                </c:pt>
                <c:pt idx="117">
                  <c:v>68694.867190000004</c:v>
                </c:pt>
                <c:pt idx="118">
                  <c:v>68597.289059999996</c:v>
                </c:pt>
                <c:pt idx="119">
                  <c:v>69085.179690000004</c:v>
                </c:pt>
                <c:pt idx="120">
                  <c:v>68792.4375</c:v>
                </c:pt>
                <c:pt idx="121">
                  <c:v>69182.75</c:v>
                </c:pt>
                <c:pt idx="122">
                  <c:v>69963.375</c:v>
                </c:pt>
                <c:pt idx="123">
                  <c:v>70256.109379999994</c:v>
                </c:pt>
                <c:pt idx="124">
                  <c:v>68499.703129999994</c:v>
                </c:pt>
                <c:pt idx="125">
                  <c:v>68109.390629999994</c:v>
                </c:pt>
                <c:pt idx="126">
                  <c:v>67914.242190000004</c:v>
                </c:pt>
                <c:pt idx="127">
                  <c:v>67231.203129999994</c:v>
                </c:pt>
                <c:pt idx="128">
                  <c:v>67133.609379999994</c:v>
                </c:pt>
                <c:pt idx="129">
                  <c:v>67719.085940000004</c:v>
                </c:pt>
                <c:pt idx="130">
                  <c:v>67288.476559999996</c:v>
                </c:pt>
                <c:pt idx="131">
                  <c:v>67092.304690000004</c:v>
                </c:pt>
                <c:pt idx="132">
                  <c:v>66209.515629999994</c:v>
                </c:pt>
                <c:pt idx="133">
                  <c:v>65424.796880000002</c:v>
                </c:pt>
                <c:pt idx="134">
                  <c:v>64738.1875</c:v>
                </c:pt>
                <c:pt idx="135">
                  <c:v>65130.535159999999</c:v>
                </c:pt>
                <c:pt idx="136">
                  <c:v>66896.125</c:v>
                </c:pt>
                <c:pt idx="137">
                  <c:v>67582.75</c:v>
                </c:pt>
                <c:pt idx="138">
                  <c:v>66699.953129999994</c:v>
                </c:pt>
                <c:pt idx="139">
                  <c:v>66013.328129999994</c:v>
                </c:pt>
                <c:pt idx="140">
                  <c:v>68073.1875</c:v>
                </c:pt>
                <c:pt idx="141">
                  <c:v>69152.148440000004</c:v>
                </c:pt>
                <c:pt idx="142">
                  <c:v>68171.273440000004</c:v>
                </c:pt>
                <c:pt idx="143">
                  <c:v>67484.648440000004</c:v>
                </c:pt>
                <c:pt idx="144">
                  <c:v>67092.304690000004</c:v>
                </c:pt>
                <c:pt idx="145">
                  <c:v>67190.390629999994</c:v>
                </c:pt>
                <c:pt idx="146">
                  <c:v>66699.953129999994</c:v>
                </c:pt>
                <c:pt idx="147">
                  <c:v>65424.796880000002</c:v>
                </c:pt>
                <c:pt idx="148">
                  <c:v>66013.328129999994</c:v>
                </c:pt>
              </c:numCache>
            </c:numRef>
          </c:val>
          <c:extLst xmlns:c16r2="http://schemas.microsoft.com/office/drawing/2015/06/chart">
            <c:ext xmlns:c16="http://schemas.microsoft.com/office/drawing/2014/chart" uri="{C3380CC4-5D6E-409C-BE32-E72D297353CC}">
              <c16:uniqueId val="{00000000-CB25-48C2-ACC6-A441221E3B41}"/>
            </c:ext>
          </c:extLst>
        </c:ser>
        <c:ser>
          <c:idx val="1"/>
          <c:order val="1"/>
          <c:tx>
            <c:strRef>
              <c:f>[1]Data!$C$2</c:f>
              <c:strCache>
                <c:ptCount val="1"/>
                <c:pt idx="0">
                  <c:v>Close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[1]Data!$C$3:$C$151</c:f>
              <c:numCache>
                <c:formatCode>General</c:formatCode>
                <c:ptCount val="149"/>
                <c:pt idx="0">
                  <c:v>60300</c:v>
                </c:pt>
                <c:pt idx="1">
                  <c:v>61100</c:v>
                </c:pt>
                <c:pt idx="2">
                  <c:v>62300</c:v>
                </c:pt>
                <c:pt idx="3">
                  <c:v>63000</c:v>
                </c:pt>
                <c:pt idx="4">
                  <c:v>62100</c:v>
                </c:pt>
                <c:pt idx="5">
                  <c:v>62900</c:v>
                </c:pt>
                <c:pt idx="6">
                  <c:v>62700</c:v>
                </c:pt>
                <c:pt idx="7">
                  <c:v>63200</c:v>
                </c:pt>
                <c:pt idx="8">
                  <c:v>64000</c:v>
                </c:pt>
                <c:pt idx="9">
                  <c:v>63100</c:v>
                </c:pt>
                <c:pt idx="10">
                  <c:v>63600</c:v>
                </c:pt>
                <c:pt idx="11">
                  <c:v>63900</c:v>
                </c:pt>
                <c:pt idx="12">
                  <c:v>62300</c:v>
                </c:pt>
                <c:pt idx="13">
                  <c:v>65000</c:v>
                </c:pt>
                <c:pt idx="14">
                  <c:v>65700</c:v>
                </c:pt>
                <c:pt idx="15">
                  <c:v>65900</c:v>
                </c:pt>
                <c:pt idx="16">
                  <c:v>66000</c:v>
                </c:pt>
                <c:pt idx="17">
                  <c:v>66100</c:v>
                </c:pt>
                <c:pt idx="18">
                  <c:v>65100</c:v>
                </c:pt>
                <c:pt idx="19">
                  <c:v>65300</c:v>
                </c:pt>
                <c:pt idx="20">
                  <c:v>65600</c:v>
                </c:pt>
                <c:pt idx="21">
                  <c:v>65500</c:v>
                </c:pt>
                <c:pt idx="22">
                  <c:v>65300</c:v>
                </c:pt>
                <c:pt idx="23">
                  <c:v>65700</c:v>
                </c:pt>
                <c:pt idx="24">
                  <c:v>65200</c:v>
                </c:pt>
                <c:pt idx="25">
                  <c:v>63600</c:v>
                </c:pt>
                <c:pt idx="26">
                  <c:v>64100</c:v>
                </c:pt>
                <c:pt idx="27">
                  <c:v>64600</c:v>
                </c:pt>
                <c:pt idx="28">
                  <c:v>65500</c:v>
                </c:pt>
                <c:pt idx="29">
                  <c:v>65700</c:v>
                </c:pt>
                <c:pt idx="30">
                  <c:v>65400</c:v>
                </c:pt>
                <c:pt idx="31">
                  <c:v>65100</c:v>
                </c:pt>
                <c:pt idx="32">
                  <c:v>65900</c:v>
                </c:pt>
                <c:pt idx="33">
                  <c:v>65300</c:v>
                </c:pt>
                <c:pt idx="34">
                  <c:v>64600</c:v>
                </c:pt>
                <c:pt idx="35">
                  <c:v>64200</c:v>
                </c:pt>
                <c:pt idx="36">
                  <c:v>64100</c:v>
                </c:pt>
                <c:pt idx="37">
                  <c:v>64500</c:v>
                </c:pt>
                <c:pt idx="38">
                  <c:v>65400</c:v>
                </c:pt>
                <c:pt idx="39">
                  <c:v>65000</c:v>
                </c:pt>
                <c:pt idx="40">
                  <c:v>66200</c:v>
                </c:pt>
                <c:pt idx="41">
                  <c:v>68400</c:v>
                </c:pt>
                <c:pt idx="42">
                  <c:v>68500</c:v>
                </c:pt>
                <c:pt idx="43">
                  <c:v>68400</c:v>
                </c:pt>
                <c:pt idx="44">
                  <c:v>68500</c:v>
                </c:pt>
                <c:pt idx="45">
                  <c:v>68800</c:v>
                </c:pt>
                <c:pt idx="46">
                  <c:v>70300</c:v>
                </c:pt>
                <c:pt idx="47">
                  <c:v>72300</c:v>
                </c:pt>
                <c:pt idx="48">
                  <c:v>71400</c:v>
                </c:pt>
                <c:pt idx="49">
                  <c:v>70900</c:v>
                </c:pt>
                <c:pt idx="50">
                  <c:v>72200</c:v>
                </c:pt>
                <c:pt idx="51">
                  <c:v>71700</c:v>
                </c:pt>
                <c:pt idx="52">
                  <c:v>71000</c:v>
                </c:pt>
                <c:pt idx="53">
                  <c:v>70900</c:v>
                </c:pt>
                <c:pt idx="54">
                  <c:v>72000</c:v>
                </c:pt>
                <c:pt idx="55">
                  <c:v>71000</c:v>
                </c:pt>
                <c:pt idx="56">
                  <c:v>72000</c:v>
                </c:pt>
                <c:pt idx="57">
                  <c:v>71900</c:v>
                </c:pt>
                <c:pt idx="58">
                  <c:v>71500</c:v>
                </c:pt>
                <c:pt idx="59">
                  <c:v>71800</c:v>
                </c:pt>
                <c:pt idx="60">
                  <c:v>71200</c:v>
                </c:pt>
                <c:pt idx="61">
                  <c:v>71400</c:v>
                </c:pt>
                <c:pt idx="62">
                  <c:v>70500</c:v>
                </c:pt>
                <c:pt idx="63">
                  <c:v>71300</c:v>
                </c:pt>
                <c:pt idx="64">
                  <c:v>71600</c:v>
                </c:pt>
                <c:pt idx="65">
                  <c:v>72400</c:v>
                </c:pt>
                <c:pt idx="66">
                  <c:v>72600</c:v>
                </c:pt>
                <c:pt idx="67">
                  <c:v>72700</c:v>
                </c:pt>
                <c:pt idx="68">
                  <c:v>72400</c:v>
                </c:pt>
                <c:pt idx="69">
                  <c:v>72200</c:v>
                </c:pt>
                <c:pt idx="70">
                  <c:v>73000</c:v>
                </c:pt>
                <c:pt idx="71">
                  <c:v>73000</c:v>
                </c:pt>
                <c:pt idx="72">
                  <c:v>72000</c:v>
                </c:pt>
                <c:pt idx="73">
                  <c:v>71600</c:v>
                </c:pt>
                <c:pt idx="74">
                  <c:v>69900</c:v>
                </c:pt>
                <c:pt idx="75">
                  <c:v>69500</c:v>
                </c:pt>
                <c:pt idx="76">
                  <c:v>71500</c:v>
                </c:pt>
                <c:pt idx="77">
                  <c:v>71900</c:v>
                </c:pt>
                <c:pt idx="78">
                  <c:v>71900</c:v>
                </c:pt>
                <c:pt idx="79">
                  <c:v>73400</c:v>
                </c:pt>
                <c:pt idx="80">
                  <c:v>73300</c:v>
                </c:pt>
                <c:pt idx="81">
                  <c:v>72000</c:v>
                </c:pt>
                <c:pt idx="82">
                  <c:v>71700</c:v>
                </c:pt>
                <c:pt idx="83">
                  <c:v>71000</c:v>
                </c:pt>
                <c:pt idx="84">
                  <c:v>70300</c:v>
                </c:pt>
                <c:pt idx="85">
                  <c:v>70400</c:v>
                </c:pt>
                <c:pt idx="86">
                  <c:v>70000</c:v>
                </c:pt>
                <c:pt idx="87">
                  <c:v>69800</c:v>
                </c:pt>
                <c:pt idx="88">
                  <c:v>71700</c:v>
                </c:pt>
                <c:pt idx="89">
                  <c:v>70600</c:v>
                </c:pt>
                <c:pt idx="90">
                  <c:v>69800</c:v>
                </c:pt>
                <c:pt idx="91">
                  <c:v>71100</c:v>
                </c:pt>
                <c:pt idx="92">
                  <c:v>69900</c:v>
                </c:pt>
                <c:pt idx="93">
                  <c:v>68800</c:v>
                </c:pt>
                <c:pt idx="94">
                  <c:v>68300</c:v>
                </c:pt>
                <c:pt idx="95">
                  <c:v>68500</c:v>
                </c:pt>
                <c:pt idx="96">
                  <c:v>67600</c:v>
                </c:pt>
                <c:pt idx="97">
                  <c:v>68900</c:v>
                </c:pt>
                <c:pt idx="98">
                  <c:v>68000</c:v>
                </c:pt>
                <c:pt idx="99">
                  <c:v>67500</c:v>
                </c:pt>
                <c:pt idx="100">
                  <c:v>67300</c:v>
                </c:pt>
                <c:pt idx="101">
                  <c:v>67000</c:v>
                </c:pt>
                <c:pt idx="102">
                  <c:v>66700</c:v>
                </c:pt>
                <c:pt idx="103">
                  <c:v>66300</c:v>
                </c:pt>
                <c:pt idx="104">
                  <c:v>66600</c:v>
                </c:pt>
                <c:pt idx="105">
                  <c:v>66600</c:v>
                </c:pt>
                <c:pt idx="106">
                  <c:v>67100</c:v>
                </c:pt>
                <c:pt idx="107">
                  <c:v>68200</c:v>
                </c:pt>
                <c:pt idx="108">
                  <c:v>67100</c:v>
                </c:pt>
                <c:pt idx="109">
                  <c:v>66800</c:v>
                </c:pt>
                <c:pt idx="110">
                  <c:v>66800</c:v>
                </c:pt>
                <c:pt idx="111">
                  <c:v>67100</c:v>
                </c:pt>
                <c:pt idx="112">
                  <c:v>66900</c:v>
                </c:pt>
                <c:pt idx="113">
                  <c:v>71000</c:v>
                </c:pt>
                <c:pt idx="114">
                  <c:v>71200</c:v>
                </c:pt>
                <c:pt idx="115">
                  <c:v>70700</c:v>
                </c:pt>
                <c:pt idx="116">
                  <c:v>70000</c:v>
                </c:pt>
                <c:pt idx="117">
                  <c:v>70400</c:v>
                </c:pt>
                <c:pt idx="118">
                  <c:v>70300</c:v>
                </c:pt>
                <c:pt idx="119">
                  <c:v>70800</c:v>
                </c:pt>
                <c:pt idx="120">
                  <c:v>70500</c:v>
                </c:pt>
                <c:pt idx="121">
                  <c:v>70900</c:v>
                </c:pt>
                <c:pt idx="122">
                  <c:v>71700</c:v>
                </c:pt>
                <c:pt idx="123">
                  <c:v>72000</c:v>
                </c:pt>
                <c:pt idx="124">
                  <c:v>70200</c:v>
                </c:pt>
                <c:pt idx="125">
                  <c:v>69800</c:v>
                </c:pt>
                <c:pt idx="126">
                  <c:v>69600</c:v>
                </c:pt>
                <c:pt idx="127">
                  <c:v>68900</c:v>
                </c:pt>
                <c:pt idx="128">
                  <c:v>68800</c:v>
                </c:pt>
                <c:pt idx="129">
                  <c:v>69400</c:v>
                </c:pt>
                <c:pt idx="130">
                  <c:v>68600</c:v>
                </c:pt>
                <c:pt idx="131">
                  <c:v>68400</c:v>
                </c:pt>
                <c:pt idx="132">
                  <c:v>67500</c:v>
                </c:pt>
                <c:pt idx="133">
                  <c:v>66700</c:v>
                </c:pt>
                <c:pt idx="134">
                  <c:v>66000</c:v>
                </c:pt>
                <c:pt idx="135">
                  <c:v>66400</c:v>
                </c:pt>
                <c:pt idx="136">
                  <c:v>68200</c:v>
                </c:pt>
                <c:pt idx="137">
                  <c:v>68900</c:v>
                </c:pt>
                <c:pt idx="138">
                  <c:v>68000</c:v>
                </c:pt>
                <c:pt idx="139">
                  <c:v>67300</c:v>
                </c:pt>
                <c:pt idx="140">
                  <c:v>69400</c:v>
                </c:pt>
                <c:pt idx="141">
                  <c:v>70500</c:v>
                </c:pt>
                <c:pt idx="142">
                  <c:v>69500</c:v>
                </c:pt>
                <c:pt idx="143">
                  <c:v>68800</c:v>
                </c:pt>
                <c:pt idx="144">
                  <c:v>68400</c:v>
                </c:pt>
                <c:pt idx="145">
                  <c:v>68500</c:v>
                </c:pt>
                <c:pt idx="146">
                  <c:v>68000</c:v>
                </c:pt>
                <c:pt idx="147">
                  <c:v>66700</c:v>
                </c:pt>
                <c:pt idx="148">
                  <c:v>67300</c:v>
                </c:pt>
              </c:numCache>
            </c:numRef>
          </c:val>
          <c:extLst xmlns:c16r2="http://schemas.microsoft.com/office/drawing/2015/06/chart">
            <c:ext xmlns:c16="http://schemas.microsoft.com/office/drawing/2014/chart" uri="{C3380CC4-5D6E-409C-BE32-E72D297353CC}">
              <c16:uniqueId val="{00000001-CB25-48C2-ACC6-A441221E3B41}"/>
            </c:ext>
          </c:extLst>
        </c:ser>
        <c:ser>
          <c:idx val="2"/>
          <c:order val="2"/>
          <c:tx>
            <c:strRef>
              <c:f>[1]Data!$D$2</c:f>
              <c:strCache>
                <c:ptCount val="1"/>
                <c:pt idx="0">
                  <c:v>High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[1]Data!$D$3:$D$151</c:f>
              <c:numCache>
                <c:formatCode>General</c:formatCode>
                <c:ptCount val="149"/>
                <c:pt idx="0">
                  <c:v>60700</c:v>
                </c:pt>
                <c:pt idx="1">
                  <c:v>61200</c:v>
                </c:pt>
                <c:pt idx="2">
                  <c:v>62300</c:v>
                </c:pt>
                <c:pt idx="3">
                  <c:v>63300</c:v>
                </c:pt>
                <c:pt idx="4">
                  <c:v>62800</c:v>
                </c:pt>
                <c:pt idx="5">
                  <c:v>62900</c:v>
                </c:pt>
                <c:pt idx="6">
                  <c:v>62700</c:v>
                </c:pt>
                <c:pt idx="7">
                  <c:v>63700</c:v>
                </c:pt>
                <c:pt idx="8">
                  <c:v>64000</c:v>
                </c:pt>
                <c:pt idx="9">
                  <c:v>64000</c:v>
                </c:pt>
                <c:pt idx="10">
                  <c:v>63800</c:v>
                </c:pt>
                <c:pt idx="11">
                  <c:v>64000</c:v>
                </c:pt>
                <c:pt idx="12">
                  <c:v>63600</c:v>
                </c:pt>
                <c:pt idx="13">
                  <c:v>65200</c:v>
                </c:pt>
                <c:pt idx="14">
                  <c:v>66300</c:v>
                </c:pt>
                <c:pt idx="15">
                  <c:v>66200</c:v>
                </c:pt>
                <c:pt idx="16">
                  <c:v>66200</c:v>
                </c:pt>
                <c:pt idx="17">
                  <c:v>66100</c:v>
                </c:pt>
                <c:pt idx="18">
                  <c:v>66600</c:v>
                </c:pt>
                <c:pt idx="19">
                  <c:v>65600</c:v>
                </c:pt>
                <c:pt idx="20">
                  <c:v>66000</c:v>
                </c:pt>
                <c:pt idx="21">
                  <c:v>65800</c:v>
                </c:pt>
                <c:pt idx="22">
                  <c:v>65300</c:v>
                </c:pt>
                <c:pt idx="23">
                  <c:v>65900</c:v>
                </c:pt>
                <c:pt idx="24">
                  <c:v>65700</c:v>
                </c:pt>
                <c:pt idx="25">
                  <c:v>65400</c:v>
                </c:pt>
                <c:pt idx="26">
                  <c:v>64300</c:v>
                </c:pt>
                <c:pt idx="27">
                  <c:v>65000</c:v>
                </c:pt>
                <c:pt idx="28">
                  <c:v>65900</c:v>
                </c:pt>
                <c:pt idx="29">
                  <c:v>66300</c:v>
                </c:pt>
                <c:pt idx="30">
                  <c:v>65600</c:v>
                </c:pt>
                <c:pt idx="31">
                  <c:v>65700</c:v>
                </c:pt>
                <c:pt idx="32">
                  <c:v>66300</c:v>
                </c:pt>
                <c:pt idx="33">
                  <c:v>65800</c:v>
                </c:pt>
                <c:pt idx="34">
                  <c:v>65500</c:v>
                </c:pt>
                <c:pt idx="35">
                  <c:v>65100</c:v>
                </c:pt>
                <c:pt idx="36">
                  <c:v>64600</c:v>
                </c:pt>
                <c:pt idx="37">
                  <c:v>64600</c:v>
                </c:pt>
                <c:pt idx="38">
                  <c:v>65900</c:v>
                </c:pt>
                <c:pt idx="39">
                  <c:v>65900</c:v>
                </c:pt>
                <c:pt idx="40">
                  <c:v>66200</c:v>
                </c:pt>
                <c:pt idx="41">
                  <c:v>68400</c:v>
                </c:pt>
                <c:pt idx="42">
                  <c:v>69000</c:v>
                </c:pt>
                <c:pt idx="43">
                  <c:v>68700</c:v>
                </c:pt>
                <c:pt idx="44">
                  <c:v>68700</c:v>
                </c:pt>
                <c:pt idx="45">
                  <c:v>70000</c:v>
                </c:pt>
                <c:pt idx="46">
                  <c:v>70400</c:v>
                </c:pt>
                <c:pt idx="47">
                  <c:v>72300</c:v>
                </c:pt>
                <c:pt idx="48">
                  <c:v>72500</c:v>
                </c:pt>
                <c:pt idx="49">
                  <c:v>71600</c:v>
                </c:pt>
                <c:pt idx="50">
                  <c:v>72200</c:v>
                </c:pt>
                <c:pt idx="51">
                  <c:v>72700</c:v>
                </c:pt>
                <c:pt idx="52">
                  <c:v>71600</c:v>
                </c:pt>
                <c:pt idx="53">
                  <c:v>70900</c:v>
                </c:pt>
                <c:pt idx="54">
                  <c:v>72300</c:v>
                </c:pt>
                <c:pt idx="55">
                  <c:v>72400</c:v>
                </c:pt>
                <c:pt idx="56">
                  <c:v>72200</c:v>
                </c:pt>
                <c:pt idx="57">
                  <c:v>72200</c:v>
                </c:pt>
                <c:pt idx="58">
                  <c:v>72300</c:v>
                </c:pt>
                <c:pt idx="59">
                  <c:v>71900</c:v>
                </c:pt>
                <c:pt idx="60">
                  <c:v>71700</c:v>
                </c:pt>
                <c:pt idx="61">
                  <c:v>71400</c:v>
                </c:pt>
                <c:pt idx="62">
                  <c:v>71200</c:v>
                </c:pt>
                <c:pt idx="63">
                  <c:v>71500</c:v>
                </c:pt>
                <c:pt idx="64">
                  <c:v>72200</c:v>
                </c:pt>
                <c:pt idx="65">
                  <c:v>72500</c:v>
                </c:pt>
                <c:pt idx="66">
                  <c:v>72600</c:v>
                </c:pt>
                <c:pt idx="67">
                  <c:v>72700</c:v>
                </c:pt>
                <c:pt idx="68">
                  <c:v>73400</c:v>
                </c:pt>
                <c:pt idx="69">
                  <c:v>72700</c:v>
                </c:pt>
                <c:pt idx="70">
                  <c:v>73200</c:v>
                </c:pt>
                <c:pt idx="71">
                  <c:v>73600</c:v>
                </c:pt>
                <c:pt idx="72">
                  <c:v>73300</c:v>
                </c:pt>
                <c:pt idx="73">
                  <c:v>72400</c:v>
                </c:pt>
                <c:pt idx="74">
                  <c:v>71400</c:v>
                </c:pt>
                <c:pt idx="75">
                  <c:v>70400</c:v>
                </c:pt>
                <c:pt idx="76">
                  <c:v>71500</c:v>
                </c:pt>
                <c:pt idx="77">
                  <c:v>72000</c:v>
                </c:pt>
                <c:pt idx="78">
                  <c:v>72600</c:v>
                </c:pt>
                <c:pt idx="79">
                  <c:v>73400</c:v>
                </c:pt>
                <c:pt idx="80">
                  <c:v>73500</c:v>
                </c:pt>
                <c:pt idx="81">
                  <c:v>73500</c:v>
                </c:pt>
                <c:pt idx="82">
                  <c:v>72800</c:v>
                </c:pt>
                <c:pt idx="83">
                  <c:v>71500</c:v>
                </c:pt>
                <c:pt idx="84">
                  <c:v>70400</c:v>
                </c:pt>
                <c:pt idx="85">
                  <c:v>70900</c:v>
                </c:pt>
                <c:pt idx="86">
                  <c:v>70500</c:v>
                </c:pt>
                <c:pt idx="87">
                  <c:v>70600</c:v>
                </c:pt>
                <c:pt idx="88">
                  <c:v>71700</c:v>
                </c:pt>
                <c:pt idx="89">
                  <c:v>72400</c:v>
                </c:pt>
                <c:pt idx="90">
                  <c:v>71000</c:v>
                </c:pt>
                <c:pt idx="91">
                  <c:v>71200</c:v>
                </c:pt>
                <c:pt idx="92">
                  <c:v>71000</c:v>
                </c:pt>
                <c:pt idx="93">
                  <c:v>70200</c:v>
                </c:pt>
                <c:pt idx="94">
                  <c:v>69100</c:v>
                </c:pt>
                <c:pt idx="95">
                  <c:v>69200</c:v>
                </c:pt>
                <c:pt idx="96">
                  <c:v>69100</c:v>
                </c:pt>
                <c:pt idx="97">
                  <c:v>69600</c:v>
                </c:pt>
                <c:pt idx="98">
                  <c:v>68500</c:v>
                </c:pt>
                <c:pt idx="99">
                  <c:v>68800</c:v>
                </c:pt>
                <c:pt idx="100">
                  <c:v>67900</c:v>
                </c:pt>
                <c:pt idx="101">
                  <c:v>67100</c:v>
                </c:pt>
                <c:pt idx="102">
                  <c:v>66800</c:v>
                </c:pt>
                <c:pt idx="103">
                  <c:v>66700</c:v>
                </c:pt>
                <c:pt idx="104">
                  <c:v>67100</c:v>
                </c:pt>
                <c:pt idx="105">
                  <c:v>67700</c:v>
                </c:pt>
                <c:pt idx="106">
                  <c:v>67100</c:v>
                </c:pt>
                <c:pt idx="107">
                  <c:v>68700</c:v>
                </c:pt>
                <c:pt idx="108">
                  <c:v>67400</c:v>
                </c:pt>
                <c:pt idx="109">
                  <c:v>67000</c:v>
                </c:pt>
                <c:pt idx="110">
                  <c:v>67200</c:v>
                </c:pt>
                <c:pt idx="111">
                  <c:v>67700</c:v>
                </c:pt>
                <c:pt idx="112">
                  <c:v>67200</c:v>
                </c:pt>
                <c:pt idx="113">
                  <c:v>71000</c:v>
                </c:pt>
                <c:pt idx="114">
                  <c:v>72900</c:v>
                </c:pt>
                <c:pt idx="115">
                  <c:v>71500</c:v>
                </c:pt>
                <c:pt idx="116">
                  <c:v>70800</c:v>
                </c:pt>
                <c:pt idx="117">
                  <c:v>70600</c:v>
                </c:pt>
                <c:pt idx="118">
                  <c:v>70300</c:v>
                </c:pt>
                <c:pt idx="119">
                  <c:v>70800</c:v>
                </c:pt>
                <c:pt idx="120">
                  <c:v>71000</c:v>
                </c:pt>
                <c:pt idx="121">
                  <c:v>71600</c:v>
                </c:pt>
                <c:pt idx="122">
                  <c:v>71800</c:v>
                </c:pt>
                <c:pt idx="123">
                  <c:v>72300</c:v>
                </c:pt>
                <c:pt idx="124">
                  <c:v>71700</c:v>
                </c:pt>
                <c:pt idx="125">
                  <c:v>70800</c:v>
                </c:pt>
                <c:pt idx="126">
                  <c:v>70300</c:v>
                </c:pt>
                <c:pt idx="127">
                  <c:v>69800</c:v>
                </c:pt>
                <c:pt idx="128">
                  <c:v>68900</c:v>
                </c:pt>
                <c:pt idx="129">
                  <c:v>69700</c:v>
                </c:pt>
                <c:pt idx="130">
                  <c:v>70000</c:v>
                </c:pt>
                <c:pt idx="131">
                  <c:v>69100</c:v>
                </c:pt>
                <c:pt idx="132">
                  <c:v>67700</c:v>
                </c:pt>
                <c:pt idx="133">
                  <c:v>67400</c:v>
                </c:pt>
                <c:pt idx="134">
                  <c:v>67300</c:v>
                </c:pt>
                <c:pt idx="135">
                  <c:v>67600</c:v>
                </c:pt>
                <c:pt idx="136">
                  <c:v>69400</c:v>
                </c:pt>
                <c:pt idx="137">
                  <c:v>69700</c:v>
                </c:pt>
                <c:pt idx="138">
                  <c:v>68500</c:v>
                </c:pt>
                <c:pt idx="139">
                  <c:v>68500</c:v>
                </c:pt>
                <c:pt idx="140">
                  <c:v>69900</c:v>
                </c:pt>
                <c:pt idx="141">
                  <c:v>70500</c:v>
                </c:pt>
                <c:pt idx="142">
                  <c:v>70000</c:v>
                </c:pt>
                <c:pt idx="143">
                  <c:v>69200</c:v>
                </c:pt>
                <c:pt idx="144">
                  <c:v>69100</c:v>
                </c:pt>
                <c:pt idx="145">
                  <c:v>68800</c:v>
                </c:pt>
                <c:pt idx="146">
                  <c:v>68800</c:v>
                </c:pt>
                <c:pt idx="147">
                  <c:v>67900</c:v>
                </c:pt>
                <c:pt idx="148">
                  <c:v>67300</c:v>
                </c:pt>
              </c:numCache>
            </c:numRef>
          </c:val>
          <c:extLst xmlns:c16r2="http://schemas.microsoft.com/office/drawing/2015/06/chart">
            <c:ext xmlns:c16="http://schemas.microsoft.com/office/drawing/2014/chart" uri="{C3380CC4-5D6E-409C-BE32-E72D297353CC}">
              <c16:uniqueId val="{00000002-CB25-48C2-ACC6-A441221E3B41}"/>
            </c:ext>
          </c:extLst>
        </c:ser>
        <c:ser>
          <c:idx val="3"/>
          <c:order val="3"/>
          <c:tx>
            <c:strRef>
              <c:f>[1]Data!$E$2</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[1]Data!$E$3:$E$151</c:f>
              <c:numCache>
                <c:formatCode>General</c:formatCode>
                <c:ptCount val="149"/>
                <c:pt idx="0">
                  <c:v>60100</c:v>
                </c:pt>
                <c:pt idx="1">
                  <c:v>60500</c:v>
                </c:pt>
                <c:pt idx="2">
                  <c:v>60600</c:v>
                </c:pt>
                <c:pt idx="3">
                  <c:v>62300</c:v>
                </c:pt>
                <c:pt idx="4">
                  <c:v>62000</c:v>
                </c:pt>
                <c:pt idx="5">
                  <c:v>62100</c:v>
                </c:pt>
                <c:pt idx="6">
                  <c:v>62200</c:v>
                </c:pt>
                <c:pt idx="7">
                  <c:v>63100</c:v>
                </c:pt>
                <c:pt idx="8">
                  <c:v>63700</c:v>
                </c:pt>
                <c:pt idx="9">
                  <c:v>63000</c:v>
                </c:pt>
                <c:pt idx="10">
                  <c:v>62800</c:v>
                </c:pt>
                <c:pt idx="11">
                  <c:v>63400</c:v>
                </c:pt>
                <c:pt idx="12">
                  <c:v>62300</c:v>
                </c:pt>
                <c:pt idx="13">
                  <c:v>63800</c:v>
                </c:pt>
                <c:pt idx="14">
                  <c:v>64700</c:v>
                </c:pt>
                <c:pt idx="15">
                  <c:v>65400</c:v>
                </c:pt>
                <c:pt idx="16">
                  <c:v>65300</c:v>
                </c:pt>
                <c:pt idx="17">
                  <c:v>65400</c:v>
                </c:pt>
                <c:pt idx="18">
                  <c:v>65000</c:v>
                </c:pt>
                <c:pt idx="19">
                  <c:v>64700</c:v>
                </c:pt>
                <c:pt idx="20">
                  <c:v>64800</c:v>
                </c:pt>
                <c:pt idx="21">
                  <c:v>65300</c:v>
                </c:pt>
                <c:pt idx="22">
                  <c:v>64600</c:v>
                </c:pt>
                <c:pt idx="23">
                  <c:v>65400</c:v>
                </c:pt>
                <c:pt idx="24">
                  <c:v>64800</c:v>
                </c:pt>
                <c:pt idx="25">
                  <c:v>63400</c:v>
                </c:pt>
                <c:pt idx="26">
                  <c:v>63300</c:v>
                </c:pt>
                <c:pt idx="27">
                  <c:v>63300</c:v>
                </c:pt>
                <c:pt idx="28">
                  <c:v>65000</c:v>
                </c:pt>
                <c:pt idx="29">
                  <c:v>65100</c:v>
                </c:pt>
                <c:pt idx="30">
                  <c:v>64900</c:v>
                </c:pt>
                <c:pt idx="31">
                  <c:v>64700</c:v>
                </c:pt>
                <c:pt idx="32">
                  <c:v>65400</c:v>
                </c:pt>
                <c:pt idx="33">
                  <c:v>65100</c:v>
                </c:pt>
                <c:pt idx="34">
                  <c:v>64300</c:v>
                </c:pt>
                <c:pt idx="35">
                  <c:v>64200</c:v>
                </c:pt>
                <c:pt idx="36">
                  <c:v>63600</c:v>
                </c:pt>
                <c:pt idx="37">
                  <c:v>63900</c:v>
                </c:pt>
                <c:pt idx="38">
                  <c:v>65300</c:v>
                </c:pt>
                <c:pt idx="39">
                  <c:v>64800</c:v>
                </c:pt>
                <c:pt idx="40">
                  <c:v>65700</c:v>
                </c:pt>
                <c:pt idx="41">
                  <c:v>67500</c:v>
                </c:pt>
                <c:pt idx="42">
                  <c:v>68000</c:v>
                </c:pt>
                <c:pt idx="43">
                  <c:v>68100</c:v>
                </c:pt>
                <c:pt idx="44">
                  <c:v>68000</c:v>
                </c:pt>
                <c:pt idx="45">
                  <c:v>68700</c:v>
                </c:pt>
                <c:pt idx="46">
                  <c:v>69500</c:v>
                </c:pt>
                <c:pt idx="47">
                  <c:v>71200</c:v>
                </c:pt>
                <c:pt idx="48">
                  <c:v>71000</c:v>
                </c:pt>
                <c:pt idx="49">
                  <c:v>70600</c:v>
                </c:pt>
                <c:pt idx="50">
                  <c:v>71600</c:v>
                </c:pt>
                <c:pt idx="51">
                  <c:v>71400</c:v>
                </c:pt>
                <c:pt idx="52">
                  <c:v>70800</c:v>
                </c:pt>
                <c:pt idx="53">
                  <c:v>70000</c:v>
                </c:pt>
                <c:pt idx="54">
                  <c:v>70800</c:v>
                </c:pt>
                <c:pt idx="55">
                  <c:v>70800</c:v>
                </c:pt>
                <c:pt idx="56">
                  <c:v>71600</c:v>
                </c:pt>
                <c:pt idx="57">
                  <c:v>71100</c:v>
                </c:pt>
                <c:pt idx="58">
                  <c:v>71300</c:v>
                </c:pt>
                <c:pt idx="59">
                  <c:v>70900</c:v>
                </c:pt>
                <c:pt idx="60">
                  <c:v>70900</c:v>
                </c:pt>
                <c:pt idx="61">
                  <c:v>70400</c:v>
                </c:pt>
                <c:pt idx="62">
                  <c:v>70400</c:v>
                </c:pt>
                <c:pt idx="63">
                  <c:v>70100</c:v>
                </c:pt>
                <c:pt idx="64">
                  <c:v>71600</c:v>
                </c:pt>
                <c:pt idx="65">
                  <c:v>71500</c:v>
                </c:pt>
                <c:pt idx="66">
                  <c:v>72000</c:v>
                </c:pt>
                <c:pt idx="67">
                  <c:v>72000</c:v>
                </c:pt>
                <c:pt idx="68">
                  <c:v>72400</c:v>
                </c:pt>
                <c:pt idx="69">
                  <c:v>71700</c:v>
                </c:pt>
                <c:pt idx="70">
                  <c:v>72600</c:v>
                </c:pt>
                <c:pt idx="71">
                  <c:v>72900</c:v>
                </c:pt>
                <c:pt idx="72">
                  <c:v>71900</c:v>
                </c:pt>
                <c:pt idx="73">
                  <c:v>71500</c:v>
                </c:pt>
                <c:pt idx="74">
                  <c:v>69800</c:v>
                </c:pt>
                <c:pt idx="75">
                  <c:v>69200</c:v>
                </c:pt>
                <c:pt idx="76">
                  <c:v>70100</c:v>
                </c:pt>
                <c:pt idx="77">
                  <c:v>71100</c:v>
                </c:pt>
                <c:pt idx="78">
                  <c:v>71900</c:v>
                </c:pt>
                <c:pt idx="79">
                  <c:v>72400</c:v>
                </c:pt>
                <c:pt idx="80">
                  <c:v>72800</c:v>
                </c:pt>
                <c:pt idx="81">
                  <c:v>72000</c:v>
                </c:pt>
                <c:pt idx="82">
                  <c:v>71300</c:v>
                </c:pt>
                <c:pt idx="83">
                  <c:v>70800</c:v>
                </c:pt>
                <c:pt idx="84">
                  <c:v>69400</c:v>
                </c:pt>
                <c:pt idx="85">
                  <c:v>69900</c:v>
                </c:pt>
                <c:pt idx="86">
                  <c:v>69800</c:v>
                </c:pt>
                <c:pt idx="87">
                  <c:v>68100</c:v>
                </c:pt>
                <c:pt idx="88">
                  <c:v>69300</c:v>
                </c:pt>
                <c:pt idx="89">
                  <c:v>70100</c:v>
                </c:pt>
                <c:pt idx="90">
                  <c:v>69800</c:v>
                </c:pt>
                <c:pt idx="91">
                  <c:v>70000</c:v>
                </c:pt>
                <c:pt idx="92">
                  <c:v>69800</c:v>
                </c:pt>
                <c:pt idx="93">
                  <c:v>68500</c:v>
                </c:pt>
                <c:pt idx="94">
                  <c:v>68200</c:v>
                </c:pt>
                <c:pt idx="95">
                  <c:v>67600</c:v>
                </c:pt>
                <c:pt idx="96">
                  <c:v>67400</c:v>
                </c:pt>
                <c:pt idx="97">
                  <c:v>67900</c:v>
                </c:pt>
                <c:pt idx="98">
                  <c:v>67800</c:v>
                </c:pt>
                <c:pt idx="99">
                  <c:v>67500</c:v>
                </c:pt>
                <c:pt idx="100">
                  <c:v>66900</c:v>
                </c:pt>
                <c:pt idx="101">
                  <c:v>66300</c:v>
                </c:pt>
                <c:pt idx="102">
                  <c:v>66000</c:v>
                </c:pt>
                <c:pt idx="103">
                  <c:v>65800</c:v>
                </c:pt>
                <c:pt idx="104">
                  <c:v>66300</c:v>
                </c:pt>
                <c:pt idx="105">
                  <c:v>66300</c:v>
                </c:pt>
                <c:pt idx="106">
                  <c:v>66400</c:v>
                </c:pt>
                <c:pt idx="107">
                  <c:v>67900</c:v>
                </c:pt>
                <c:pt idx="108">
                  <c:v>66900</c:v>
                </c:pt>
                <c:pt idx="109">
                  <c:v>66500</c:v>
                </c:pt>
                <c:pt idx="110">
                  <c:v>66600</c:v>
                </c:pt>
                <c:pt idx="111">
                  <c:v>67100</c:v>
                </c:pt>
                <c:pt idx="112">
                  <c:v>66400</c:v>
                </c:pt>
                <c:pt idx="113">
                  <c:v>66700</c:v>
                </c:pt>
                <c:pt idx="114">
                  <c:v>70700</c:v>
                </c:pt>
                <c:pt idx="115">
                  <c:v>70200</c:v>
                </c:pt>
                <c:pt idx="116">
                  <c:v>69700</c:v>
                </c:pt>
                <c:pt idx="117">
                  <c:v>69600</c:v>
                </c:pt>
                <c:pt idx="118">
                  <c:v>69600</c:v>
                </c:pt>
                <c:pt idx="119">
                  <c:v>70000</c:v>
                </c:pt>
                <c:pt idx="120">
                  <c:v>70400</c:v>
                </c:pt>
                <c:pt idx="121">
                  <c:v>70300</c:v>
                </c:pt>
                <c:pt idx="122">
                  <c:v>70800</c:v>
                </c:pt>
                <c:pt idx="123">
                  <c:v>71400</c:v>
                </c:pt>
                <c:pt idx="124">
                  <c:v>70200</c:v>
                </c:pt>
                <c:pt idx="125">
                  <c:v>69600</c:v>
                </c:pt>
                <c:pt idx="126">
                  <c:v>69500</c:v>
                </c:pt>
                <c:pt idx="127">
                  <c:v>68800</c:v>
                </c:pt>
                <c:pt idx="128">
                  <c:v>68300</c:v>
                </c:pt>
                <c:pt idx="129">
                  <c:v>68500</c:v>
                </c:pt>
                <c:pt idx="130">
                  <c:v>68400</c:v>
                </c:pt>
                <c:pt idx="131">
                  <c:v>68200</c:v>
                </c:pt>
                <c:pt idx="132">
                  <c:v>66700</c:v>
                </c:pt>
                <c:pt idx="133">
                  <c:v>66700</c:v>
                </c:pt>
                <c:pt idx="134">
                  <c:v>66000</c:v>
                </c:pt>
                <c:pt idx="135">
                  <c:v>66200</c:v>
                </c:pt>
                <c:pt idx="136">
                  <c:v>67900</c:v>
                </c:pt>
                <c:pt idx="137">
                  <c:v>68200</c:v>
                </c:pt>
                <c:pt idx="138">
                  <c:v>67700</c:v>
                </c:pt>
                <c:pt idx="139">
                  <c:v>66800</c:v>
                </c:pt>
                <c:pt idx="140">
                  <c:v>67400</c:v>
                </c:pt>
                <c:pt idx="141">
                  <c:v>68800</c:v>
                </c:pt>
                <c:pt idx="142">
                  <c:v>69400</c:v>
                </c:pt>
                <c:pt idx="143">
                  <c:v>68100</c:v>
                </c:pt>
                <c:pt idx="144">
                  <c:v>68200</c:v>
                </c:pt>
                <c:pt idx="145">
                  <c:v>67700</c:v>
                </c:pt>
                <c:pt idx="146">
                  <c:v>67900</c:v>
                </c:pt>
                <c:pt idx="147">
                  <c:v>66700</c:v>
                </c:pt>
                <c:pt idx="148">
                  <c:v>66700</c:v>
                </c:pt>
              </c:numCache>
            </c:numRef>
          </c:val>
          <c:extLst xmlns:c16r2="http://schemas.microsoft.com/office/drawing/2015/06/chart">
            <c:ext xmlns:c16="http://schemas.microsoft.com/office/drawing/2014/chart" uri="{C3380CC4-5D6E-409C-BE32-E72D297353CC}">
              <c16:uniqueId val="{00000003-CB25-48C2-ACC6-A441221E3B41}"/>
            </c:ext>
          </c:extLst>
        </c:ser>
        <c:dLbls>
          <c:showLegendKey val="0"/>
          <c:showVal val="0"/>
          <c:showCatName val="0"/>
          <c:showSerName val="0"/>
          <c:showPercent val="0"/>
          <c:showBubbleSize val="0"/>
        </c:dLbls>
        <c:gapWidth val="150"/>
        <c:overlap val="100"/>
        <c:axId val="379444832"/>
        <c:axId val="379445920"/>
      </c:barChart>
      <c:catAx>
        <c:axId val="37944483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445920"/>
        <c:crosses val="autoZero"/>
        <c:auto val="1"/>
        <c:lblAlgn val="ctr"/>
        <c:lblOffset val="100"/>
        <c:noMultiLvlLbl val="0"/>
      </c:catAx>
      <c:valAx>
        <c:axId val="3794459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444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Samsung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[1]Data!$B$2</c:f>
              <c:strCache>
                <c:ptCount val="1"/>
                <c:pt idx="0">
                  <c:v>Adj Close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[1]Data!$B$3:$B$151</c:f>
              <c:numCache>
                <c:formatCode>General</c:formatCode>
                <c:ptCount val="149"/>
                <c:pt idx="0">
                  <c:v>58210.226560000003</c:v>
                </c:pt>
                <c:pt idx="1">
                  <c:v>58982.503909999999</c:v>
                </c:pt>
                <c:pt idx="2">
                  <c:v>60140.917970000002</c:v>
                </c:pt>
                <c:pt idx="3">
                  <c:v>60816.65625</c:v>
                </c:pt>
                <c:pt idx="4">
                  <c:v>59947.84375</c:v>
                </c:pt>
                <c:pt idx="5">
                  <c:v>60720.125</c:v>
                </c:pt>
                <c:pt idx="6">
                  <c:v>60527.054689999997</c:v>
                </c:pt>
                <c:pt idx="7">
                  <c:v>61363.023439999997</c:v>
                </c:pt>
                <c:pt idx="8">
                  <c:v>62139.773439999997</c:v>
                </c:pt>
                <c:pt idx="9">
                  <c:v>61265.933590000001</c:v>
                </c:pt>
                <c:pt idx="10">
                  <c:v>61751.402340000001</c:v>
                </c:pt>
                <c:pt idx="11">
                  <c:v>62042.679689999997</c:v>
                </c:pt>
                <c:pt idx="12">
                  <c:v>60489.1875</c:v>
                </c:pt>
                <c:pt idx="13">
                  <c:v>63110.707029999998</c:v>
                </c:pt>
                <c:pt idx="14">
                  <c:v>63790.359380000002</c:v>
                </c:pt>
                <c:pt idx="15">
                  <c:v>63984.550779999998</c:v>
                </c:pt>
                <c:pt idx="16">
                  <c:v>64081.640630000002</c:v>
                </c:pt>
                <c:pt idx="17">
                  <c:v>64178.738279999998</c:v>
                </c:pt>
                <c:pt idx="18">
                  <c:v>63207.796880000002</c:v>
                </c:pt>
                <c:pt idx="19">
                  <c:v>63401.984380000002</c:v>
                </c:pt>
                <c:pt idx="20">
                  <c:v>63693.269529999998</c:v>
                </c:pt>
                <c:pt idx="21">
                  <c:v>63596.175779999998</c:v>
                </c:pt>
                <c:pt idx="22">
                  <c:v>63401.984380000002</c:v>
                </c:pt>
                <c:pt idx="23">
                  <c:v>63790.359380000002</c:v>
                </c:pt>
                <c:pt idx="24">
                  <c:v>63304.890630000002</c:v>
                </c:pt>
                <c:pt idx="25">
                  <c:v>61751.402340000001</c:v>
                </c:pt>
                <c:pt idx="26">
                  <c:v>62236.867189999997</c:v>
                </c:pt>
                <c:pt idx="27">
                  <c:v>62722.332029999998</c:v>
                </c:pt>
                <c:pt idx="28">
                  <c:v>63596.175779999998</c:v>
                </c:pt>
                <c:pt idx="29">
                  <c:v>63790.359380000002</c:v>
                </c:pt>
                <c:pt idx="30">
                  <c:v>63499.078130000002</c:v>
                </c:pt>
                <c:pt idx="31">
                  <c:v>63207.796880000002</c:v>
                </c:pt>
                <c:pt idx="32">
                  <c:v>63984.550779999998</c:v>
                </c:pt>
                <c:pt idx="33">
                  <c:v>63401.984380000002</c:v>
                </c:pt>
                <c:pt idx="34">
                  <c:v>62722.332029999998</c:v>
                </c:pt>
                <c:pt idx="35">
                  <c:v>62333.960939999997</c:v>
                </c:pt>
                <c:pt idx="36">
                  <c:v>62236.867189999997</c:v>
                </c:pt>
                <c:pt idx="37">
                  <c:v>62625.238279999998</c:v>
                </c:pt>
                <c:pt idx="38">
                  <c:v>63499.078130000002</c:v>
                </c:pt>
                <c:pt idx="39">
                  <c:v>63110.707029999998</c:v>
                </c:pt>
                <c:pt idx="40">
                  <c:v>64275.832029999998</c:v>
                </c:pt>
                <c:pt idx="41">
                  <c:v>66411.882809999996</c:v>
                </c:pt>
                <c:pt idx="42">
                  <c:v>66508.96875</c:v>
                </c:pt>
                <c:pt idx="43">
                  <c:v>66411.882809999996</c:v>
                </c:pt>
                <c:pt idx="44">
                  <c:v>66508.96875</c:v>
                </c:pt>
                <c:pt idx="45">
                  <c:v>66800.25</c:v>
                </c:pt>
                <c:pt idx="46">
                  <c:v>68256.65625</c:v>
                </c:pt>
                <c:pt idx="47">
                  <c:v>70198.523440000004</c:v>
                </c:pt>
                <c:pt idx="48">
                  <c:v>69324.6875</c:v>
                </c:pt>
                <c:pt idx="49">
                  <c:v>68839.210940000004</c:v>
                </c:pt>
                <c:pt idx="50">
                  <c:v>70101.445309999996</c:v>
                </c:pt>
                <c:pt idx="51">
                  <c:v>69615.960940000004</c:v>
                </c:pt>
                <c:pt idx="52">
                  <c:v>68936.304690000004</c:v>
                </c:pt>
                <c:pt idx="53">
                  <c:v>68839.210940000004</c:v>
                </c:pt>
                <c:pt idx="54">
                  <c:v>69907.25</c:v>
                </c:pt>
                <c:pt idx="55">
                  <c:v>68936.304690000004</c:v>
                </c:pt>
                <c:pt idx="56">
                  <c:v>69907.25</c:v>
                </c:pt>
                <c:pt idx="57">
                  <c:v>69810.148440000004</c:v>
                </c:pt>
                <c:pt idx="58">
                  <c:v>69421.789059999996</c:v>
                </c:pt>
                <c:pt idx="59">
                  <c:v>69713.054690000004</c:v>
                </c:pt>
                <c:pt idx="60">
                  <c:v>69130.5</c:v>
                </c:pt>
                <c:pt idx="61">
                  <c:v>69324.6875</c:v>
                </c:pt>
                <c:pt idx="62">
                  <c:v>68450.835940000004</c:v>
                </c:pt>
                <c:pt idx="63">
                  <c:v>69227.59375</c:v>
                </c:pt>
                <c:pt idx="64">
                  <c:v>69518.867190000004</c:v>
                </c:pt>
                <c:pt idx="65">
                  <c:v>70295.617190000004</c:v>
                </c:pt>
                <c:pt idx="66">
                  <c:v>70489.804690000004</c:v>
                </c:pt>
                <c:pt idx="67">
                  <c:v>70586.898440000004</c:v>
                </c:pt>
                <c:pt idx="68">
                  <c:v>70646.414059999996</c:v>
                </c:pt>
                <c:pt idx="69">
                  <c:v>70451.273440000004</c:v>
                </c:pt>
                <c:pt idx="70">
                  <c:v>71231.890629999994</c:v>
                </c:pt>
                <c:pt idx="71">
                  <c:v>71231.890629999994</c:v>
                </c:pt>
                <c:pt idx="72">
                  <c:v>70256.109379999994</c:v>
                </c:pt>
                <c:pt idx="73">
                  <c:v>69865.796879999994</c:v>
                </c:pt>
                <c:pt idx="74">
                  <c:v>68206.984379999994</c:v>
                </c:pt>
                <c:pt idx="75">
                  <c:v>67816.664059999996</c:v>
                </c:pt>
                <c:pt idx="76">
                  <c:v>69768.226559999996</c:v>
                </c:pt>
                <c:pt idx="77">
                  <c:v>70158.523440000004</c:v>
                </c:pt>
                <c:pt idx="78">
                  <c:v>70158.523440000004</c:v>
                </c:pt>
                <c:pt idx="79">
                  <c:v>71622.203129999994</c:v>
                </c:pt>
                <c:pt idx="80">
                  <c:v>71524.617190000004</c:v>
                </c:pt>
                <c:pt idx="81">
                  <c:v>70256.109379999994</c:v>
                </c:pt>
                <c:pt idx="82">
                  <c:v>69963.375</c:v>
                </c:pt>
                <c:pt idx="83">
                  <c:v>69280.328129999994</c:v>
                </c:pt>
                <c:pt idx="84">
                  <c:v>68597.289059999996</c:v>
                </c:pt>
                <c:pt idx="85">
                  <c:v>68694.867190000004</c:v>
                </c:pt>
                <c:pt idx="86">
                  <c:v>68304.546879999994</c:v>
                </c:pt>
                <c:pt idx="87">
                  <c:v>68109.390629999994</c:v>
                </c:pt>
                <c:pt idx="88">
                  <c:v>69963.375</c:v>
                </c:pt>
                <c:pt idx="89">
                  <c:v>68890.015629999994</c:v>
                </c:pt>
                <c:pt idx="90">
                  <c:v>68109.390629999994</c:v>
                </c:pt>
                <c:pt idx="91">
                  <c:v>69377.90625</c:v>
                </c:pt>
                <c:pt idx="92">
                  <c:v>68206.984379999994</c:v>
                </c:pt>
                <c:pt idx="93">
                  <c:v>67133.609379999994</c:v>
                </c:pt>
                <c:pt idx="94">
                  <c:v>66645.726559999996</c:v>
                </c:pt>
                <c:pt idx="95">
                  <c:v>66840.882809999996</c:v>
                </c:pt>
                <c:pt idx="96">
                  <c:v>65962.679690000004</c:v>
                </c:pt>
                <c:pt idx="97">
                  <c:v>67231.203129999994</c:v>
                </c:pt>
                <c:pt idx="98">
                  <c:v>66353</c:v>
                </c:pt>
                <c:pt idx="99">
                  <c:v>65865.109379999994</c:v>
                </c:pt>
                <c:pt idx="100">
                  <c:v>65669.945309999996</c:v>
                </c:pt>
                <c:pt idx="101">
                  <c:v>65377.214840000001</c:v>
                </c:pt>
                <c:pt idx="102">
                  <c:v>65084.472659999999</c:v>
                </c:pt>
                <c:pt idx="103">
                  <c:v>64694.171880000002</c:v>
                </c:pt>
                <c:pt idx="104">
                  <c:v>64986.902340000001</c:v>
                </c:pt>
                <c:pt idx="105">
                  <c:v>64986.902340000001</c:v>
                </c:pt>
                <c:pt idx="106">
                  <c:v>65474.792970000002</c:v>
                </c:pt>
                <c:pt idx="107">
                  <c:v>66548.148440000004</c:v>
                </c:pt>
                <c:pt idx="108">
                  <c:v>65474.792970000002</c:v>
                </c:pt>
                <c:pt idx="109">
                  <c:v>65182.058590000001</c:v>
                </c:pt>
                <c:pt idx="110">
                  <c:v>65182.058590000001</c:v>
                </c:pt>
                <c:pt idx="111">
                  <c:v>65474.792970000002</c:v>
                </c:pt>
                <c:pt idx="112">
                  <c:v>65279.632810000003</c:v>
                </c:pt>
                <c:pt idx="113">
                  <c:v>69280.328129999994</c:v>
                </c:pt>
                <c:pt idx="114">
                  <c:v>69475.492190000004</c:v>
                </c:pt>
                <c:pt idx="115">
                  <c:v>68987.59375</c:v>
                </c:pt>
                <c:pt idx="116">
                  <c:v>68304.546879999994</c:v>
                </c:pt>
                <c:pt idx="117">
                  <c:v>68694.867190000004</c:v>
                </c:pt>
                <c:pt idx="118">
                  <c:v>68597.289059999996</c:v>
                </c:pt>
                <c:pt idx="119">
                  <c:v>69085.179690000004</c:v>
                </c:pt>
                <c:pt idx="120">
                  <c:v>68792.4375</c:v>
                </c:pt>
                <c:pt idx="121">
                  <c:v>69182.75</c:v>
                </c:pt>
                <c:pt idx="122">
                  <c:v>69963.375</c:v>
                </c:pt>
                <c:pt idx="123">
                  <c:v>70256.109379999994</c:v>
                </c:pt>
                <c:pt idx="124">
                  <c:v>68499.703129999994</c:v>
                </c:pt>
                <c:pt idx="125">
                  <c:v>68109.390629999994</c:v>
                </c:pt>
                <c:pt idx="126">
                  <c:v>67914.242190000004</c:v>
                </c:pt>
                <c:pt idx="127">
                  <c:v>67231.203129999994</c:v>
                </c:pt>
                <c:pt idx="128">
                  <c:v>67133.609379999994</c:v>
                </c:pt>
                <c:pt idx="129">
                  <c:v>67719.085940000004</c:v>
                </c:pt>
                <c:pt idx="130">
                  <c:v>67288.476559999996</c:v>
                </c:pt>
                <c:pt idx="131">
                  <c:v>67092.304690000004</c:v>
                </c:pt>
                <c:pt idx="132">
                  <c:v>66209.515629999994</c:v>
                </c:pt>
                <c:pt idx="133">
                  <c:v>65424.796880000002</c:v>
                </c:pt>
                <c:pt idx="134">
                  <c:v>64738.1875</c:v>
                </c:pt>
                <c:pt idx="135">
                  <c:v>65130.535159999999</c:v>
                </c:pt>
                <c:pt idx="136">
                  <c:v>66896.125</c:v>
                </c:pt>
                <c:pt idx="137">
                  <c:v>67582.75</c:v>
                </c:pt>
                <c:pt idx="138">
                  <c:v>66699.953129999994</c:v>
                </c:pt>
                <c:pt idx="139">
                  <c:v>66013.328129999994</c:v>
                </c:pt>
                <c:pt idx="140">
                  <c:v>68073.1875</c:v>
                </c:pt>
                <c:pt idx="141">
                  <c:v>69152.148440000004</c:v>
                </c:pt>
                <c:pt idx="142">
                  <c:v>68171.273440000004</c:v>
                </c:pt>
                <c:pt idx="143">
                  <c:v>67484.648440000004</c:v>
                </c:pt>
                <c:pt idx="144">
                  <c:v>67092.304690000004</c:v>
                </c:pt>
                <c:pt idx="145">
                  <c:v>67190.390629999994</c:v>
                </c:pt>
                <c:pt idx="146">
                  <c:v>66699.953129999994</c:v>
                </c:pt>
                <c:pt idx="147">
                  <c:v>65424.796880000002</c:v>
                </c:pt>
                <c:pt idx="148">
                  <c:v>66013.328129999994</c:v>
                </c:pt>
              </c:numCache>
            </c:numRef>
          </c:val>
          <c:extLst xmlns:c16r2="http://schemas.microsoft.com/office/drawing/2015/06/chart">
            <c:ext xmlns:c16="http://schemas.microsoft.com/office/drawing/2014/chart" uri="{C3380CC4-5D6E-409C-BE32-E72D297353CC}">
              <c16:uniqueId val="{00000000-42A4-4E51-B306-6980990C7740}"/>
            </c:ext>
          </c:extLst>
        </c:ser>
        <c:ser>
          <c:idx val="1"/>
          <c:order val="1"/>
          <c:tx>
            <c:strRef>
              <c:f>[1]Data!$C$2</c:f>
              <c:strCache>
                <c:ptCount val="1"/>
                <c:pt idx="0">
                  <c:v>Close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[1]Data!$C$3:$C$151</c:f>
              <c:numCache>
                <c:formatCode>General</c:formatCode>
                <c:ptCount val="149"/>
                <c:pt idx="0">
                  <c:v>60300</c:v>
                </c:pt>
                <c:pt idx="1">
                  <c:v>61100</c:v>
                </c:pt>
                <c:pt idx="2">
                  <c:v>62300</c:v>
                </c:pt>
                <c:pt idx="3">
                  <c:v>63000</c:v>
                </c:pt>
                <c:pt idx="4">
                  <c:v>62100</c:v>
                </c:pt>
                <c:pt idx="5">
                  <c:v>62900</c:v>
                </c:pt>
                <c:pt idx="6">
                  <c:v>62700</c:v>
                </c:pt>
                <c:pt idx="7">
                  <c:v>63200</c:v>
                </c:pt>
                <c:pt idx="8">
                  <c:v>64000</c:v>
                </c:pt>
                <c:pt idx="9">
                  <c:v>63100</c:v>
                </c:pt>
                <c:pt idx="10">
                  <c:v>63600</c:v>
                </c:pt>
                <c:pt idx="11">
                  <c:v>63900</c:v>
                </c:pt>
                <c:pt idx="12">
                  <c:v>62300</c:v>
                </c:pt>
                <c:pt idx="13">
                  <c:v>65000</c:v>
                </c:pt>
                <c:pt idx="14">
                  <c:v>65700</c:v>
                </c:pt>
                <c:pt idx="15">
                  <c:v>65900</c:v>
                </c:pt>
                <c:pt idx="16">
                  <c:v>66000</c:v>
                </c:pt>
                <c:pt idx="17">
                  <c:v>66100</c:v>
                </c:pt>
                <c:pt idx="18">
                  <c:v>65100</c:v>
                </c:pt>
                <c:pt idx="19">
                  <c:v>65300</c:v>
                </c:pt>
                <c:pt idx="20">
                  <c:v>65600</c:v>
                </c:pt>
                <c:pt idx="21">
                  <c:v>65500</c:v>
                </c:pt>
                <c:pt idx="22">
                  <c:v>65300</c:v>
                </c:pt>
                <c:pt idx="23">
                  <c:v>65700</c:v>
                </c:pt>
                <c:pt idx="24">
                  <c:v>65200</c:v>
                </c:pt>
                <c:pt idx="25">
                  <c:v>63600</c:v>
                </c:pt>
                <c:pt idx="26">
                  <c:v>64100</c:v>
                </c:pt>
                <c:pt idx="27">
                  <c:v>64600</c:v>
                </c:pt>
                <c:pt idx="28">
                  <c:v>65500</c:v>
                </c:pt>
                <c:pt idx="29">
                  <c:v>65700</c:v>
                </c:pt>
                <c:pt idx="30">
                  <c:v>65400</c:v>
                </c:pt>
                <c:pt idx="31">
                  <c:v>65100</c:v>
                </c:pt>
                <c:pt idx="32">
                  <c:v>65900</c:v>
                </c:pt>
                <c:pt idx="33">
                  <c:v>65300</c:v>
                </c:pt>
                <c:pt idx="34">
                  <c:v>64600</c:v>
                </c:pt>
                <c:pt idx="35">
                  <c:v>64200</c:v>
                </c:pt>
                <c:pt idx="36">
                  <c:v>64100</c:v>
                </c:pt>
                <c:pt idx="37">
                  <c:v>64500</c:v>
                </c:pt>
                <c:pt idx="38">
                  <c:v>65400</c:v>
                </c:pt>
                <c:pt idx="39">
                  <c:v>65000</c:v>
                </c:pt>
                <c:pt idx="40">
                  <c:v>66200</c:v>
                </c:pt>
                <c:pt idx="41">
                  <c:v>68400</c:v>
                </c:pt>
                <c:pt idx="42">
                  <c:v>68500</c:v>
                </c:pt>
                <c:pt idx="43">
                  <c:v>68400</c:v>
                </c:pt>
                <c:pt idx="44">
                  <c:v>68500</c:v>
                </c:pt>
                <c:pt idx="45">
                  <c:v>68800</c:v>
                </c:pt>
                <c:pt idx="46">
                  <c:v>70300</c:v>
                </c:pt>
                <c:pt idx="47">
                  <c:v>72300</c:v>
                </c:pt>
                <c:pt idx="48">
                  <c:v>71400</c:v>
                </c:pt>
                <c:pt idx="49">
                  <c:v>70900</c:v>
                </c:pt>
                <c:pt idx="50">
                  <c:v>72200</c:v>
                </c:pt>
                <c:pt idx="51">
                  <c:v>71700</c:v>
                </c:pt>
                <c:pt idx="52">
                  <c:v>71000</c:v>
                </c:pt>
                <c:pt idx="53">
                  <c:v>70900</c:v>
                </c:pt>
                <c:pt idx="54">
                  <c:v>72000</c:v>
                </c:pt>
                <c:pt idx="55">
                  <c:v>71000</c:v>
                </c:pt>
                <c:pt idx="56">
                  <c:v>72000</c:v>
                </c:pt>
                <c:pt idx="57">
                  <c:v>71900</c:v>
                </c:pt>
                <c:pt idx="58">
                  <c:v>71500</c:v>
                </c:pt>
                <c:pt idx="59">
                  <c:v>71800</c:v>
                </c:pt>
                <c:pt idx="60">
                  <c:v>71200</c:v>
                </c:pt>
                <c:pt idx="61">
                  <c:v>71400</c:v>
                </c:pt>
                <c:pt idx="62">
                  <c:v>70500</c:v>
                </c:pt>
                <c:pt idx="63">
                  <c:v>71300</c:v>
                </c:pt>
                <c:pt idx="64">
                  <c:v>71600</c:v>
                </c:pt>
                <c:pt idx="65">
                  <c:v>72400</c:v>
                </c:pt>
                <c:pt idx="66">
                  <c:v>72600</c:v>
                </c:pt>
                <c:pt idx="67">
                  <c:v>72700</c:v>
                </c:pt>
                <c:pt idx="68">
                  <c:v>72400</c:v>
                </c:pt>
                <c:pt idx="69">
                  <c:v>72200</c:v>
                </c:pt>
                <c:pt idx="70">
                  <c:v>73000</c:v>
                </c:pt>
                <c:pt idx="71">
                  <c:v>73000</c:v>
                </c:pt>
                <c:pt idx="72">
                  <c:v>72000</c:v>
                </c:pt>
                <c:pt idx="73">
                  <c:v>71600</c:v>
                </c:pt>
                <c:pt idx="74">
                  <c:v>69900</c:v>
                </c:pt>
                <c:pt idx="75">
                  <c:v>69500</c:v>
                </c:pt>
                <c:pt idx="76">
                  <c:v>71500</c:v>
                </c:pt>
                <c:pt idx="77">
                  <c:v>71900</c:v>
                </c:pt>
                <c:pt idx="78">
                  <c:v>71900</c:v>
                </c:pt>
                <c:pt idx="79">
                  <c:v>73400</c:v>
                </c:pt>
                <c:pt idx="80">
                  <c:v>73300</c:v>
                </c:pt>
                <c:pt idx="81">
                  <c:v>72000</c:v>
                </c:pt>
                <c:pt idx="82">
                  <c:v>71700</c:v>
                </c:pt>
                <c:pt idx="83">
                  <c:v>71000</c:v>
                </c:pt>
                <c:pt idx="84">
                  <c:v>70300</c:v>
                </c:pt>
                <c:pt idx="85">
                  <c:v>70400</c:v>
                </c:pt>
                <c:pt idx="86">
                  <c:v>70000</c:v>
                </c:pt>
                <c:pt idx="87">
                  <c:v>69800</c:v>
                </c:pt>
                <c:pt idx="88">
                  <c:v>71700</c:v>
                </c:pt>
                <c:pt idx="89">
                  <c:v>70600</c:v>
                </c:pt>
                <c:pt idx="90">
                  <c:v>69800</c:v>
                </c:pt>
                <c:pt idx="91">
                  <c:v>71100</c:v>
                </c:pt>
                <c:pt idx="92">
                  <c:v>69900</c:v>
                </c:pt>
                <c:pt idx="93">
                  <c:v>68800</c:v>
                </c:pt>
                <c:pt idx="94">
                  <c:v>68300</c:v>
                </c:pt>
                <c:pt idx="95">
                  <c:v>68500</c:v>
                </c:pt>
                <c:pt idx="96">
                  <c:v>67600</c:v>
                </c:pt>
                <c:pt idx="97">
                  <c:v>68900</c:v>
                </c:pt>
                <c:pt idx="98">
                  <c:v>68000</c:v>
                </c:pt>
                <c:pt idx="99">
                  <c:v>67500</c:v>
                </c:pt>
                <c:pt idx="100">
                  <c:v>67300</c:v>
                </c:pt>
                <c:pt idx="101">
                  <c:v>67000</c:v>
                </c:pt>
                <c:pt idx="102">
                  <c:v>66700</c:v>
                </c:pt>
                <c:pt idx="103">
                  <c:v>66300</c:v>
                </c:pt>
                <c:pt idx="104">
                  <c:v>66600</c:v>
                </c:pt>
                <c:pt idx="105">
                  <c:v>66600</c:v>
                </c:pt>
                <c:pt idx="106">
                  <c:v>67100</c:v>
                </c:pt>
                <c:pt idx="107">
                  <c:v>68200</c:v>
                </c:pt>
                <c:pt idx="108">
                  <c:v>67100</c:v>
                </c:pt>
                <c:pt idx="109">
                  <c:v>66800</c:v>
                </c:pt>
                <c:pt idx="110">
                  <c:v>66800</c:v>
                </c:pt>
                <c:pt idx="111">
                  <c:v>67100</c:v>
                </c:pt>
                <c:pt idx="112">
                  <c:v>66900</c:v>
                </c:pt>
                <c:pt idx="113">
                  <c:v>71000</c:v>
                </c:pt>
                <c:pt idx="114">
                  <c:v>71200</c:v>
                </c:pt>
                <c:pt idx="115">
                  <c:v>70700</c:v>
                </c:pt>
                <c:pt idx="116">
                  <c:v>70000</c:v>
                </c:pt>
                <c:pt idx="117">
                  <c:v>70400</c:v>
                </c:pt>
                <c:pt idx="118">
                  <c:v>70300</c:v>
                </c:pt>
                <c:pt idx="119">
                  <c:v>70800</c:v>
                </c:pt>
                <c:pt idx="120">
                  <c:v>70500</c:v>
                </c:pt>
                <c:pt idx="121">
                  <c:v>70900</c:v>
                </c:pt>
                <c:pt idx="122">
                  <c:v>71700</c:v>
                </c:pt>
                <c:pt idx="123">
                  <c:v>72000</c:v>
                </c:pt>
                <c:pt idx="124">
                  <c:v>70200</c:v>
                </c:pt>
                <c:pt idx="125">
                  <c:v>69800</c:v>
                </c:pt>
                <c:pt idx="126">
                  <c:v>69600</c:v>
                </c:pt>
                <c:pt idx="127">
                  <c:v>68900</c:v>
                </c:pt>
                <c:pt idx="128">
                  <c:v>68800</c:v>
                </c:pt>
                <c:pt idx="129">
                  <c:v>69400</c:v>
                </c:pt>
                <c:pt idx="130">
                  <c:v>68600</c:v>
                </c:pt>
                <c:pt idx="131">
                  <c:v>68400</c:v>
                </c:pt>
                <c:pt idx="132">
                  <c:v>67500</c:v>
                </c:pt>
                <c:pt idx="133">
                  <c:v>66700</c:v>
                </c:pt>
                <c:pt idx="134">
                  <c:v>66000</c:v>
                </c:pt>
                <c:pt idx="135">
                  <c:v>66400</c:v>
                </c:pt>
                <c:pt idx="136">
                  <c:v>68200</c:v>
                </c:pt>
                <c:pt idx="137">
                  <c:v>68900</c:v>
                </c:pt>
                <c:pt idx="138">
                  <c:v>68000</c:v>
                </c:pt>
                <c:pt idx="139">
                  <c:v>67300</c:v>
                </c:pt>
                <c:pt idx="140">
                  <c:v>69400</c:v>
                </c:pt>
                <c:pt idx="141">
                  <c:v>70500</c:v>
                </c:pt>
                <c:pt idx="142">
                  <c:v>69500</c:v>
                </c:pt>
                <c:pt idx="143">
                  <c:v>68800</c:v>
                </c:pt>
                <c:pt idx="144">
                  <c:v>68400</c:v>
                </c:pt>
                <c:pt idx="145">
                  <c:v>68500</c:v>
                </c:pt>
                <c:pt idx="146">
                  <c:v>68000</c:v>
                </c:pt>
                <c:pt idx="147">
                  <c:v>66700</c:v>
                </c:pt>
                <c:pt idx="148">
                  <c:v>67300</c:v>
                </c:pt>
              </c:numCache>
            </c:numRef>
          </c:val>
          <c:extLst xmlns:c16r2="http://schemas.microsoft.com/office/drawing/2015/06/chart">
            <c:ext xmlns:c16="http://schemas.microsoft.com/office/drawing/2014/chart" uri="{C3380CC4-5D6E-409C-BE32-E72D297353CC}">
              <c16:uniqueId val="{00000001-42A4-4E51-B306-6980990C7740}"/>
            </c:ext>
          </c:extLst>
        </c:ser>
        <c:ser>
          <c:idx val="2"/>
          <c:order val="2"/>
          <c:tx>
            <c:strRef>
              <c:f>[1]Data!$D$2</c:f>
              <c:strCache>
                <c:ptCount val="1"/>
                <c:pt idx="0">
                  <c:v>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[1]Data!$D$3:$D$151</c:f>
              <c:numCache>
                <c:formatCode>General</c:formatCode>
                <c:ptCount val="149"/>
                <c:pt idx="0">
                  <c:v>60700</c:v>
                </c:pt>
                <c:pt idx="1">
                  <c:v>61200</c:v>
                </c:pt>
                <c:pt idx="2">
                  <c:v>62300</c:v>
                </c:pt>
                <c:pt idx="3">
                  <c:v>63300</c:v>
                </c:pt>
                <c:pt idx="4">
                  <c:v>62800</c:v>
                </c:pt>
                <c:pt idx="5">
                  <c:v>62900</c:v>
                </c:pt>
                <c:pt idx="6">
                  <c:v>62700</c:v>
                </c:pt>
                <c:pt idx="7">
                  <c:v>63700</c:v>
                </c:pt>
                <c:pt idx="8">
                  <c:v>64000</c:v>
                </c:pt>
                <c:pt idx="9">
                  <c:v>64000</c:v>
                </c:pt>
                <c:pt idx="10">
                  <c:v>63800</c:v>
                </c:pt>
                <c:pt idx="11">
                  <c:v>64000</c:v>
                </c:pt>
                <c:pt idx="12">
                  <c:v>63600</c:v>
                </c:pt>
                <c:pt idx="13">
                  <c:v>65200</c:v>
                </c:pt>
                <c:pt idx="14">
                  <c:v>66300</c:v>
                </c:pt>
                <c:pt idx="15">
                  <c:v>66200</c:v>
                </c:pt>
                <c:pt idx="16">
                  <c:v>66200</c:v>
                </c:pt>
                <c:pt idx="17">
                  <c:v>66100</c:v>
                </c:pt>
                <c:pt idx="18">
                  <c:v>66600</c:v>
                </c:pt>
                <c:pt idx="19">
                  <c:v>65600</c:v>
                </c:pt>
                <c:pt idx="20">
                  <c:v>66000</c:v>
                </c:pt>
                <c:pt idx="21">
                  <c:v>65800</c:v>
                </c:pt>
                <c:pt idx="22">
                  <c:v>65300</c:v>
                </c:pt>
                <c:pt idx="23">
                  <c:v>65900</c:v>
                </c:pt>
                <c:pt idx="24">
                  <c:v>65700</c:v>
                </c:pt>
                <c:pt idx="25">
                  <c:v>65400</c:v>
                </c:pt>
                <c:pt idx="26">
                  <c:v>64300</c:v>
                </c:pt>
                <c:pt idx="27">
                  <c:v>65000</c:v>
                </c:pt>
                <c:pt idx="28">
                  <c:v>65900</c:v>
                </c:pt>
                <c:pt idx="29">
                  <c:v>66300</c:v>
                </c:pt>
                <c:pt idx="30">
                  <c:v>65600</c:v>
                </c:pt>
                <c:pt idx="31">
                  <c:v>65700</c:v>
                </c:pt>
                <c:pt idx="32">
                  <c:v>66300</c:v>
                </c:pt>
                <c:pt idx="33">
                  <c:v>65800</c:v>
                </c:pt>
                <c:pt idx="34">
                  <c:v>65500</c:v>
                </c:pt>
                <c:pt idx="35">
                  <c:v>65100</c:v>
                </c:pt>
                <c:pt idx="36">
                  <c:v>64600</c:v>
                </c:pt>
                <c:pt idx="37">
                  <c:v>64600</c:v>
                </c:pt>
                <c:pt idx="38">
                  <c:v>65900</c:v>
                </c:pt>
                <c:pt idx="39">
                  <c:v>65900</c:v>
                </c:pt>
                <c:pt idx="40">
                  <c:v>66200</c:v>
                </c:pt>
                <c:pt idx="41">
                  <c:v>68400</c:v>
                </c:pt>
                <c:pt idx="42">
                  <c:v>69000</c:v>
                </c:pt>
                <c:pt idx="43">
                  <c:v>68700</c:v>
                </c:pt>
                <c:pt idx="44">
                  <c:v>68700</c:v>
                </c:pt>
                <c:pt idx="45">
                  <c:v>70000</c:v>
                </c:pt>
                <c:pt idx="46">
                  <c:v>70400</c:v>
                </c:pt>
                <c:pt idx="47">
                  <c:v>72300</c:v>
                </c:pt>
                <c:pt idx="48">
                  <c:v>72500</c:v>
                </c:pt>
                <c:pt idx="49">
                  <c:v>71600</c:v>
                </c:pt>
                <c:pt idx="50">
                  <c:v>72200</c:v>
                </c:pt>
                <c:pt idx="51">
                  <c:v>72700</c:v>
                </c:pt>
                <c:pt idx="52">
                  <c:v>71600</c:v>
                </c:pt>
                <c:pt idx="53">
                  <c:v>70900</c:v>
                </c:pt>
                <c:pt idx="54">
                  <c:v>72300</c:v>
                </c:pt>
                <c:pt idx="55">
                  <c:v>72400</c:v>
                </c:pt>
                <c:pt idx="56">
                  <c:v>72200</c:v>
                </c:pt>
                <c:pt idx="57">
                  <c:v>72200</c:v>
                </c:pt>
                <c:pt idx="58">
                  <c:v>72300</c:v>
                </c:pt>
                <c:pt idx="59">
                  <c:v>71900</c:v>
                </c:pt>
                <c:pt idx="60">
                  <c:v>71700</c:v>
                </c:pt>
                <c:pt idx="61">
                  <c:v>71400</c:v>
                </c:pt>
                <c:pt idx="62">
                  <c:v>71200</c:v>
                </c:pt>
                <c:pt idx="63">
                  <c:v>71500</c:v>
                </c:pt>
                <c:pt idx="64">
                  <c:v>72200</c:v>
                </c:pt>
                <c:pt idx="65">
                  <c:v>72500</c:v>
                </c:pt>
                <c:pt idx="66">
                  <c:v>72600</c:v>
                </c:pt>
                <c:pt idx="67">
                  <c:v>72700</c:v>
                </c:pt>
                <c:pt idx="68">
                  <c:v>73400</c:v>
                </c:pt>
                <c:pt idx="69">
                  <c:v>72700</c:v>
                </c:pt>
                <c:pt idx="70">
                  <c:v>73200</c:v>
                </c:pt>
                <c:pt idx="71">
                  <c:v>73600</c:v>
                </c:pt>
                <c:pt idx="72">
                  <c:v>73300</c:v>
                </c:pt>
                <c:pt idx="73">
                  <c:v>72400</c:v>
                </c:pt>
                <c:pt idx="74">
                  <c:v>71400</c:v>
                </c:pt>
                <c:pt idx="75">
                  <c:v>70400</c:v>
                </c:pt>
                <c:pt idx="76">
                  <c:v>71500</c:v>
                </c:pt>
                <c:pt idx="77">
                  <c:v>72000</c:v>
                </c:pt>
                <c:pt idx="78">
                  <c:v>72600</c:v>
                </c:pt>
                <c:pt idx="79">
                  <c:v>73400</c:v>
                </c:pt>
                <c:pt idx="80">
                  <c:v>73500</c:v>
                </c:pt>
                <c:pt idx="81">
                  <c:v>73500</c:v>
                </c:pt>
                <c:pt idx="82">
                  <c:v>72800</c:v>
                </c:pt>
                <c:pt idx="83">
                  <c:v>71500</c:v>
                </c:pt>
                <c:pt idx="84">
                  <c:v>70400</c:v>
                </c:pt>
                <c:pt idx="85">
                  <c:v>70900</c:v>
                </c:pt>
                <c:pt idx="86">
                  <c:v>70500</c:v>
                </c:pt>
                <c:pt idx="87">
                  <c:v>70600</c:v>
                </c:pt>
                <c:pt idx="88">
                  <c:v>71700</c:v>
                </c:pt>
                <c:pt idx="89">
                  <c:v>72400</c:v>
                </c:pt>
                <c:pt idx="90">
                  <c:v>71000</c:v>
                </c:pt>
                <c:pt idx="91">
                  <c:v>71200</c:v>
                </c:pt>
                <c:pt idx="92">
                  <c:v>71000</c:v>
                </c:pt>
                <c:pt idx="93">
                  <c:v>70200</c:v>
                </c:pt>
                <c:pt idx="94">
                  <c:v>69100</c:v>
                </c:pt>
                <c:pt idx="95">
                  <c:v>69200</c:v>
                </c:pt>
                <c:pt idx="96">
                  <c:v>69100</c:v>
                </c:pt>
                <c:pt idx="97">
                  <c:v>69600</c:v>
                </c:pt>
                <c:pt idx="98">
                  <c:v>68500</c:v>
                </c:pt>
                <c:pt idx="99">
                  <c:v>68800</c:v>
                </c:pt>
                <c:pt idx="100">
                  <c:v>67900</c:v>
                </c:pt>
                <c:pt idx="101">
                  <c:v>67100</c:v>
                </c:pt>
                <c:pt idx="102">
                  <c:v>66800</c:v>
                </c:pt>
                <c:pt idx="103">
                  <c:v>66700</c:v>
                </c:pt>
                <c:pt idx="104">
                  <c:v>67100</c:v>
                </c:pt>
                <c:pt idx="105">
                  <c:v>67700</c:v>
                </c:pt>
                <c:pt idx="106">
                  <c:v>67100</c:v>
                </c:pt>
                <c:pt idx="107">
                  <c:v>68700</c:v>
                </c:pt>
                <c:pt idx="108">
                  <c:v>67400</c:v>
                </c:pt>
                <c:pt idx="109">
                  <c:v>67000</c:v>
                </c:pt>
                <c:pt idx="110">
                  <c:v>67200</c:v>
                </c:pt>
                <c:pt idx="111">
                  <c:v>67700</c:v>
                </c:pt>
                <c:pt idx="112">
                  <c:v>67200</c:v>
                </c:pt>
                <c:pt idx="113">
                  <c:v>71000</c:v>
                </c:pt>
                <c:pt idx="114">
                  <c:v>72900</c:v>
                </c:pt>
                <c:pt idx="115">
                  <c:v>71500</c:v>
                </c:pt>
                <c:pt idx="116">
                  <c:v>70800</c:v>
                </c:pt>
                <c:pt idx="117">
                  <c:v>70600</c:v>
                </c:pt>
                <c:pt idx="118">
                  <c:v>70300</c:v>
                </c:pt>
                <c:pt idx="119">
                  <c:v>70800</c:v>
                </c:pt>
                <c:pt idx="120">
                  <c:v>71000</c:v>
                </c:pt>
                <c:pt idx="121">
                  <c:v>71600</c:v>
                </c:pt>
                <c:pt idx="122">
                  <c:v>71800</c:v>
                </c:pt>
                <c:pt idx="123">
                  <c:v>72300</c:v>
                </c:pt>
                <c:pt idx="124">
                  <c:v>71700</c:v>
                </c:pt>
                <c:pt idx="125">
                  <c:v>70800</c:v>
                </c:pt>
                <c:pt idx="126">
                  <c:v>70300</c:v>
                </c:pt>
                <c:pt idx="127">
                  <c:v>69800</c:v>
                </c:pt>
                <c:pt idx="128">
                  <c:v>68900</c:v>
                </c:pt>
                <c:pt idx="129">
                  <c:v>69700</c:v>
                </c:pt>
                <c:pt idx="130">
                  <c:v>70000</c:v>
                </c:pt>
                <c:pt idx="131">
                  <c:v>69100</c:v>
                </c:pt>
                <c:pt idx="132">
                  <c:v>67700</c:v>
                </c:pt>
                <c:pt idx="133">
                  <c:v>67400</c:v>
                </c:pt>
                <c:pt idx="134">
                  <c:v>67300</c:v>
                </c:pt>
                <c:pt idx="135">
                  <c:v>67600</c:v>
                </c:pt>
                <c:pt idx="136">
                  <c:v>69400</c:v>
                </c:pt>
                <c:pt idx="137">
                  <c:v>69700</c:v>
                </c:pt>
                <c:pt idx="138">
                  <c:v>68500</c:v>
                </c:pt>
                <c:pt idx="139">
                  <c:v>68500</c:v>
                </c:pt>
                <c:pt idx="140">
                  <c:v>69900</c:v>
                </c:pt>
                <c:pt idx="141">
                  <c:v>70500</c:v>
                </c:pt>
                <c:pt idx="142">
                  <c:v>70000</c:v>
                </c:pt>
                <c:pt idx="143">
                  <c:v>69200</c:v>
                </c:pt>
                <c:pt idx="144">
                  <c:v>69100</c:v>
                </c:pt>
                <c:pt idx="145">
                  <c:v>68800</c:v>
                </c:pt>
                <c:pt idx="146">
                  <c:v>68800</c:v>
                </c:pt>
                <c:pt idx="147">
                  <c:v>67900</c:v>
                </c:pt>
                <c:pt idx="148">
                  <c:v>67300</c:v>
                </c:pt>
              </c:numCache>
            </c:numRef>
          </c:val>
          <c:extLst xmlns:c16r2="http://schemas.microsoft.com/office/drawing/2015/06/chart">
            <c:ext xmlns:c16="http://schemas.microsoft.com/office/drawing/2014/chart" uri="{C3380CC4-5D6E-409C-BE32-E72D297353CC}">
              <c16:uniqueId val="{00000002-42A4-4E51-B306-6980990C7740}"/>
            </c:ext>
          </c:extLst>
        </c:ser>
        <c:ser>
          <c:idx val="3"/>
          <c:order val="3"/>
          <c:tx>
            <c:strRef>
              <c:f>[1]Data!$E$2</c:f>
              <c:strCache>
                <c:ptCount val="1"/>
                <c:pt idx="0">
                  <c:v>Low</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[1]Data!$A$3:$A$151</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[1]Data!$E$3:$E$151</c:f>
              <c:numCache>
                <c:formatCode>General</c:formatCode>
                <c:ptCount val="149"/>
                <c:pt idx="0">
                  <c:v>60100</c:v>
                </c:pt>
                <c:pt idx="1">
                  <c:v>60500</c:v>
                </c:pt>
                <c:pt idx="2">
                  <c:v>60600</c:v>
                </c:pt>
                <c:pt idx="3">
                  <c:v>62300</c:v>
                </c:pt>
                <c:pt idx="4">
                  <c:v>62000</c:v>
                </c:pt>
                <c:pt idx="5">
                  <c:v>62100</c:v>
                </c:pt>
                <c:pt idx="6">
                  <c:v>62200</c:v>
                </c:pt>
                <c:pt idx="7">
                  <c:v>63100</c:v>
                </c:pt>
                <c:pt idx="8">
                  <c:v>63700</c:v>
                </c:pt>
                <c:pt idx="9">
                  <c:v>63000</c:v>
                </c:pt>
                <c:pt idx="10">
                  <c:v>62800</c:v>
                </c:pt>
                <c:pt idx="11">
                  <c:v>63400</c:v>
                </c:pt>
                <c:pt idx="12">
                  <c:v>62300</c:v>
                </c:pt>
                <c:pt idx="13">
                  <c:v>63800</c:v>
                </c:pt>
                <c:pt idx="14">
                  <c:v>64700</c:v>
                </c:pt>
                <c:pt idx="15">
                  <c:v>65400</c:v>
                </c:pt>
                <c:pt idx="16">
                  <c:v>65300</c:v>
                </c:pt>
                <c:pt idx="17">
                  <c:v>65400</c:v>
                </c:pt>
                <c:pt idx="18">
                  <c:v>65000</c:v>
                </c:pt>
                <c:pt idx="19">
                  <c:v>64700</c:v>
                </c:pt>
                <c:pt idx="20">
                  <c:v>64800</c:v>
                </c:pt>
                <c:pt idx="21">
                  <c:v>65300</c:v>
                </c:pt>
                <c:pt idx="22">
                  <c:v>64600</c:v>
                </c:pt>
                <c:pt idx="23">
                  <c:v>65400</c:v>
                </c:pt>
                <c:pt idx="24">
                  <c:v>64800</c:v>
                </c:pt>
                <c:pt idx="25">
                  <c:v>63400</c:v>
                </c:pt>
                <c:pt idx="26">
                  <c:v>63300</c:v>
                </c:pt>
                <c:pt idx="27">
                  <c:v>63300</c:v>
                </c:pt>
                <c:pt idx="28">
                  <c:v>65000</c:v>
                </c:pt>
                <c:pt idx="29">
                  <c:v>65100</c:v>
                </c:pt>
                <c:pt idx="30">
                  <c:v>64900</c:v>
                </c:pt>
                <c:pt idx="31">
                  <c:v>64700</c:v>
                </c:pt>
                <c:pt idx="32">
                  <c:v>65400</c:v>
                </c:pt>
                <c:pt idx="33">
                  <c:v>65100</c:v>
                </c:pt>
                <c:pt idx="34">
                  <c:v>64300</c:v>
                </c:pt>
                <c:pt idx="35">
                  <c:v>64200</c:v>
                </c:pt>
                <c:pt idx="36">
                  <c:v>63600</c:v>
                </c:pt>
                <c:pt idx="37">
                  <c:v>63900</c:v>
                </c:pt>
                <c:pt idx="38">
                  <c:v>65300</c:v>
                </c:pt>
                <c:pt idx="39">
                  <c:v>64800</c:v>
                </c:pt>
                <c:pt idx="40">
                  <c:v>65700</c:v>
                </c:pt>
                <c:pt idx="41">
                  <c:v>67500</c:v>
                </c:pt>
                <c:pt idx="42">
                  <c:v>68000</c:v>
                </c:pt>
                <c:pt idx="43">
                  <c:v>68100</c:v>
                </c:pt>
                <c:pt idx="44">
                  <c:v>68000</c:v>
                </c:pt>
                <c:pt idx="45">
                  <c:v>68700</c:v>
                </c:pt>
                <c:pt idx="46">
                  <c:v>69500</c:v>
                </c:pt>
                <c:pt idx="47">
                  <c:v>71200</c:v>
                </c:pt>
                <c:pt idx="48">
                  <c:v>71000</c:v>
                </c:pt>
                <c:pt idx="49">
                  <c:v>70600</c:v>
                </c:pt>
                <c:pt idx="50">
                  <c:v>71600</c:v>
                </c:pt>
                <c:pt idx="51">
                  <c:v>71400</c:v>
                </c:pt>
                <c:pt idx="52">
                  <c:v>70800</c:v>
                </c:pt>
                <c:pt idx="53">
                  <c:v>70000</c:v>
                </c:pt>
                <c:pt idx="54">
                  <c:v>70800</c:v>
                </c:pt>
                <c:pt idx="55">
                  <c:v>70800</c:v>
                </c:pt>
                <c:pt idx="56">
                  <c:v>71600</c:v>
                </c:pt>
                <c:pt idx="57">
                  <c:v>71100</c:v>
                </c:pt>
                <c:pt idx="58">
                  <c:v>71300</c:v>
                </c:pt>
                <c:pt idx="59">
                  <c:v>70900</c:v>
                </c:pt>
                <c:pt idx="60">
                  <c:v>70900</c:v>
                </c:pt>
                <c:pt idx="61">
                  <c:v>70400</c:v>
                </c:pt>
                <c:pt idx="62">
                  <c:v>70400</c:v>
                </c:pt>
                <c:pt idx="63">
                  <c:v>70100</c:v>
                </c:pt>
                <c:pt idx="64">
                  <c:v>71600</c:v>
                </c:pt>
                <c:pt idx="65">
                  <c:v>71500</c:v>
                </c:pt>
                <c:pt idx="66">
                  <c:v>72000</c:v>
                </c:pt>
                <c:pt idx="67">
                  <c:v>72000</c:v>
                </c:pt>
                <c:pt idx="68">
                  <c:v>72400</c:v>
                </c:pt>
                <c:pt idx="69">
                  <c:v>71700</c:v>
                </c:pt>
                <c:pt idx="70">
                  <c:v>72600</c:v>
                </c:pt>
                <c:pt idx="71">
                  <c:v>72900</c:v>
                </c:pt>
                <c:pt idx="72">
                  <c:v>71900</c:v>
                </c:pt>
                <c:pt idx="73">
                  <c:v>71500</c:v>
                </c:pt>
                <c:pt idx="74">
                  <c:v>69800</c:v>
                </c:pt>
                <c:pt idx="75">
                  <c:v>69200</c:v>
                </c:pt>
                <c:pt idx="76">
                  <c:v>70100</c:v>
                </c:pt>
                <c:pt idx="77">
                  <c:v>71100</c:v>
                </c:pt>
                <c:pt idx="78">
                  <c:v>71900</c:v>
                </c:pt>
                <c:pt idx="79">
                  <c:v>72400</c:v>
                </c:pt>
                <c:pt idx="80">
                  <c:v>72800</c:v>
                </c:pt>
                <c:pt idx="81">
                  <c:v>72000</c:v>
                </c:pt>
                <c:pt idx="82">
                  <c:v>71300</c:v>
                </c:pt>
                <c:pt idx="83">
                  <c:v>70800</c:v>
                </c:pt>
                <c:pt idx="84">
                  <c:v>69400</c:v>
                </c:pt>
                <c:pt idx="85">
                  <c:v>69900</c:v>
                </c:pt>
                <c:pt idx="86">
                  <c:v>69800</c:v>
                </c:pt>
                <c:pt idx="87">
                  <c:v>68100</c:v>
                </c:pt>
                <c:pt idx="88">
                  <c:v>69300</c:v>
                </c:pt>
                <c:pt idx="89">
                  <c:v>70100</c:v>
                </c:pt>
                <c:pt idx="90">
                  <c:v>69800</c:v>
                </c:pt>
                <c:pt idx="91">
                  <c:v>70000</c:v>
                </c:pt>
                <c:pt idx="92">
                  <c:v>69800</c:v>
                </c:pt>
                <c:pt idx="93">
                  <c:v>68500</c:v>
                </c:pt>
                <c:pt idx="94">
                  <c:v>68200</c:v>
                </c:pt>
                <c:pt idx="95">
                  <c:v>67600</c:v>
                </c:pt>
                <c:pt idx="96">
                  <c:v>67400</c:v>
                </c:pt>
                <c:pt idx="97">
                  <c:v>67900</c:v>
                </c:pt>
                <c:pt idx="98">
                  <c:v>67800</c:v>
                </c:pt>
                <c:pt idx="99">
                  <c:v>67500</c:v>
                </c:pt>
                <c:pt idx="100">
                  <c:v>66900</c:v>
                </c:pt>
                <c:pt idx="101">
                  <c:v>66300</c:v>
                </c:pt>
                <c:pt idx="102">
                  <c:v>66000</c:v>
                </c:pt>
                <c:pt idx="103">
                  <c:v>65800</c:v>
                </c:pt>
                <c:pt idx="104">
                  <c:v>66300</c:v>
                </c:pt>
                <c:pt idx="105">
                  <c:v>66300</c:v>
                </c:pt>
                <c:pt idx="106">
                  <c:v>66400</c:v>
                </c:pt>
                <c:pt idx="107">
                  <c:v>67900</c:v>
                </c:pt>
                <c:pt idx="108">
                  <c:v>66900</c:v>
                </c:pt>
                <c:pt idx="109">
                  <c:v>66500</c:v>
                </c:pt>
                <c:pt idx="110">
                  <c:v>66600</c:v>
                </c:pt>
                <c:pt idx="111">
                  <c:v>67100</c:v>
                </c:pt>
                <c:pt idx="112">
                  <c:v>66400</c:v>
                </c:pt>
                <c:pt idx="113">
                  <c:v>66700</c:v>
                </c:pt>
                <c:pt idx="114">
                  <c:v>70700</c:v>
                </c:pt>
                <c:pt idx="115">
                  <c:v>70200</c:v>
                </c:pt>
                <c:pt idx="116">
                  <c:v>69700</c:v>
                </c:pt>
                <c:pt idx="117">
                  <c:v>69600</c:v>
                </c:pt>
                <c:pt idx="118">
                  <c:v>69600</c:v>
                </c:pt>
                <c:pt idx="119">
                  <c:v>70000</c:v>
                </c:pt>
                <c:pt idx="120">
                  <c:v>70400</c:v>
                </c:pt>
                <c:pt idx="121">
                  <c:v>70300</c:v>
                </c:pt>
                <c:pt idx="122">
                  <c:v>70800</c:v>
                </c:pt>
                <c:pt idx="123">
                  <c:v>71400</c:v>
                </c:pt>
                <c:pt idx="124">
                  <c:v>70200</c:v>
                </c:pt>
                <c:pt idx="125">
                  <c:v>69600</c:v>
                </c:pt>
                <c:pt idx="126">
                  <c:v>69500</c:v>
                </c:pt>
                <c:pt idx="127">
                  <c:v>68800</c:v>
                </c:pt>
                <c:pt idx="128">
                  <c:v>68300</c:v>
                </c:pt>
                <c:pt idx="129">
                  <c:v>68500</c:v>
                </c:pt>
                <c:pt idx="130">
                  <c:v>68400</c:v>
                </c:pt>
                <c:pt idx="131">
                  <c:v>68200</c:v>
                </c:pt>
                <c:pt idx="132">
                  <c:v>66700</c:v>
                </c:pt>
                <c:pt idx="133">
                  <c:v>66700</c:v>
                </c:pt>
                <c:pt idx="134">
                  <c:v>66000</c:v>
                </c:pt>
                <c:pt idx="135">
                  <c:v>66200</c:v>
                </c:pt>
                <c:pt idx="136">
                  <c:v>67900</c:v>
                </c:pt>
                <c:pt idx="137">
                  <c:v>68200</c:v>
                </c:pt>
                <c:pt idx="138">
                  <c:v>67700</c:v>
                </c:pt>
                <c:pt idx="139">
                  <c:v>66800</c:v>
                </c:pt>
                <c:pt idx="140">
                  <c:v>67400</c:v>
                </c:pt>
                <c:pt idx="141">
                  <c:v>68800</c:v>
                </c:pt>
                <c:pt idx="142">
                  <c:v>69400</c:v>
                </c:pt>
                <c:pt idx="143">
                  <c:v>68100</c:v>
                </c:pt>
                <c:pt idx="144">
                  <c:v>68200</c:v>
                </c:pt>
                <c:pt idx="145">
                  <c:v>67700</c:v>
                </c:pt>
                <c:pt idx="146">
                  <c:v>67900</c:v>
                </c:pt>
                <c:pt idx="147">
                  <c:v>66700</c:v>
                </c:pt>
                <c:pt idx="148">
                  <c:v>66700</c:v>
                </c:pt>
              </c:numCache>
            </c:numRef>
          </c:val>
          <c:extLst xmlns:c16r2="http://schemas.microsoft.com/office/drawing/2015/06/chart">
            <c:ext xmlns:c16="http://schemas.microsoft.com/office/drawing/2014/chart" uri="{C3380CC4-5D6E-409C-BE32-E72D297353CC}">
              <c16:uniqueId val="{00000003-42A4-4E51-B306-6980990C7740}"/>
            </c:ext>
          </c:extLst>
        </c:ser>
        <c:dLbls>
          <c:showLegendKey val="0"/>
          <c:showVal val="0"/>
          <c:showCatName val="0"/>
          <c:showSerName val="0"/>
          <c:showPercent val="0"/>
          <c:showBubbleSize val="0"/>
        </c:dLbls>
        <c:gapWidth val="100"/>
        <c:overlap val="-24"/>
        <c:axId val="379447552"/>
        <c:axId val="379449184"/>
      </c:barChart>
      <c:catAx>
        <c:axId val="37944755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449184"/>
        <c:crosses val="autoZero"/>
        <c:auto val="1"/>
        <c:lblAlgn val="ctr"/>
        <c:lblOffset val="100"/>
        <c:noMultiLvlLbl val="0"/>
      </c:catAx>
      <c:valAx>
        <c:axId val="379449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447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Apple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3453524141735439E-2"/>
          <c:y val="6.9517337730044024E-2"/>
          <c:w val="0.84585382596406222"/>
          <c:h val="0.65350615639956766"/>
        </c:manualLayout>
      </c:layout>
      <c:lineChart>
        <c:grouping val="stacked"/>
        <c:varyColors val="0"/>
        <c:ser>
          <c:idx val="0"/>
          <c:order val="0"/>
          <c:tx>
            <c:strRef>
              <c:f>[1]Data!$B$155</c:f>
              <c:strCache>
                <c:ptCount val="1"/>
                <c:pt idx="0">
                  <c:v>Adj close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[1]Data!$B$156:$B$304</c:f>
              <c:numCache>
                <c:formatCode>General</c:formatCode>
                <c:ptCount val="149"/>
                <c:pt idx="0">
                  <c:v>65620.976559999996</c:v>
                </c:pt>
                <c:pt idx="1">
                  <c:v>67288.476559999996</c:v>
                </c:pt>
                <c:pt idx="2">
                  <c:v>68367.445309999996</c:v>
                </c:pt>
                <c:pt idx="3">
                  <c:v>68269.359379999994</c:v>
                </c:pt>
                <c:pt idx="4">
                  <c:v>69544.5</c:v>
                </c:pt>
                <c:pt idx="5">
                  <c:v>69544.5</c:v>
                </c:pt>
                <c:pt idx="6">
                  <c:v>68563.632809999996</c:v>
                </c:pt>
                <c:pt idx="7">
                  <c:v>68955.984379999994</c:v>
                </c:pt>
                <c:pt idx="8">
                  <c:v>69152.148440000004</c:v>
                </c:pt>
                <c:pt idx="9">
                  <c:v>69054.070309999996</c:v>
                </c:pt>
                <c:pt idx="10">
                  <c:v>69446.421879999994</c:v>
                </c:pt>
                <c:pt idx="11">
                  <c:v>70819.65625</c:v>
                </c:pt>
                <c:pt idx="12">
                  <c:v>71408.179690000004</c:v>
                </c:pt>
                <c:pt idx="13">
                  <c:v>71113.921879999994</c:v>
                </c:pt>
                <c:pt idx="14">
                  <c:v>71310.09375</c:v>
                </c:pt>
                <c:pt idx="15">
                  <c:v>71408.179690000004</c:v>
                </c:pt>
                <c:pt idx="16">
                  <c:v>71408.179690000004</c:v>
                </c:pt>
                <c:pt idx="17">
                  <c:v>71015.820309999996</c:v>
                </c:pt>
                <c:pt idx="18">
                  <c:v>70329.210940000004</c:v>
                </c:pt>
                <c:pt idx="19">
                  <c:v>69936.859379999994</c:v>
                </c:pt>
                <c:pt idx="20">
                  <c:v>71310.09375</c:v>
                </c:pt>
                <c:pt idx="21">
                  <c:v>71310.09375</c:v>
                </c:pt>
                <c:pt idx="22">
                  <c:v>71408.179690000004</c:v>
                </c:pt>
                <c:pt idx="23">
                  <c:v>70623.476559999996</c:v>
                </c:pt>
                <c:pt idx="24">
                  <c:v>71212.007809999996</c:v>
                </c:pt>
                <c:pt idx="25">
                  <c:v>69838.773440000004</c:v>
                </c:pt>
                <c:pt idx="26">
                  <c:v>70329.210940000004</c:v>
                </c:pt>
                <c:pt idx="27">
                  <c:v>70133.039059999996</c:v>
                </c:pt>
                <c:pt idx="28">
                  <c:v>71212.007809999996</c:v>
                </c:pt>
                <c:pt idx="29">
                  <c:v>71604.359379999994</c:v>
                </c:pt>
                <c:pt idx="30">
                  <c:v>72094.804690000004</c:v>
                </c:pt>
                <c:pt idx="31">
                  <c:v>71408.179690000004</c:v>
                </c:pt>
                <c:pt idx="32">
                  <c:v>71702.445309999996</c:v>
                </c:pt>
                <c:pt idx="33">
                  <c:v>71898.617190000004</c:v>
                </c:pt>
                <c:pt idx="34">
                  <c:v>71506.257809999996</c:v>
                </c:pt>
                <c:pt idx="35">
                  <c:v>71996.710940000004</c:v>
                </c:pt>
                <c:pt idx="36">
                  <c:v>73369.945309999996</c:v>
                </c:pt>
                <c:pt idx="37">
                  <c:v>73566.117190000004</c:v>
                </c:pt>
                <c:pt idx="38">
                  <c:v>74448.914059999996</c:v>
                </c:pt>
                <c:pt idx="39">
                  <c:v>75135.539059999996</c:v>
                </c:pt>
                <c:pt idx="40">
                  <c:v>76871.046879999994</c:v>
                </c:pt>
                <c:pt idx="41">
                  <c:v>77363.8125</c:v>
                </c:pt>
                <c:pt idx="42">
                  <c:v>78447.890629999994</c:v>
                </c:pt>
                <c:pt idx="43">
                  <c:v>75885.515629999994</c:v>
                </c:pt>
                <c:pt idx="44">
                  <c:v>75491.3125</c:v>
                </c:pt>
                <c:pt idx="45">
                  <c:v>75491.3125</c:v>
                </c:pt>
                <c:pt idx="46">
                  <c:v>75392.757809999996</c:v>
                </c:pt>
                <c:pt idx="47">
                  <c:v>73618.804690000004</c:v>
                </c:pt>
                <c:pt idx="48">
                  <c:v>72534.726559999996</c:v>
                </c:pt>
                <c:pt idx="49">
                  <c:v>72140.523440000004</c:v>
                </c:pt>
                <c:pt idx="50">
                  <c:v>72041.96875</c:v>
                </c:pt>
                <c:pt idx="51">
                  <c:v>72830.390629999994</c:v>
                </c:pt>
                <c:pt idx="52">
                  <c:v>71549.203129999994</c:v>
                </c:pt>
                <c:pt idx="53">
                  <c:v>69972.359379999994</c:v>
                </c:pt>
                <c:pt idx="54">
                  <c:v>70662.226559999996</c:v>
                </c:pt>
                <c:pt idx="55">
                  <c:v>73618.804690000004</c:v>
                </c:pt>
                <c:pt idx="56">
                  <c:v>74013.015629999994</c:v>
                </c:pt>
                <c:pt idx="57">
                  <c:v>74111.570309999996</c:v>
                </c:pt>
                <c:pt idx="58">
                  <c:v>72928.9375</c:v>
                </c:pt>
                <c:pt idx="59">
                  <c:v>73027.5</c:v>
                </c:pt>
                <c:pt idx="60">
                  <c:v>72337.625</c:v>
                </c:pt>
                <c:pt idx="61">
                  <c:v>73323.15625</c:v>
                </c:pt>
                <c:pt idx="62">
                  <c:v>73224.59375</c:v>
                </c:pt>
                <c:pt idx="63">
                  <c:v>71647.757809999996</c:v>
                </c:pt>
                <c:pt idx="64">
                  <c:v>72534.726559999996</c:v>
                </c:pt>
                <c:pt idx="65">
                  <c:v>74111.570309999996</c:v>
                </c:pt>
                <c:pt idx="66">
                  <c:v>73224.59375</c:v>
                </c:pt>
                <c:pt idx="67">
                  <c:v>73323.15625</c:v>
                </c:pt>
                <c:pt idx="68">
                  <c:v>73914.460940000004</c:v>
                </c:pt>
                <c:pt idx="69">
                  <c:v>73027.5</c:v>
                </c:pt>
                <c:pt idx="70">
                  <c:v>74111.570309999996</c:v>
                </c:pt>
                <c:pt idx="71">
                  <c:v>72928.9375</c:v>
                </c:pt>
                <c:pt idx="72">
                  <c:v>72140.523440000004</c:v>
                </c:pt>
                <c:pt idx="73">
                  <c:v>71746.304690000004</c:v>
                </c:pt>
                <c:pt idx="74">
                  <c:v>72731.828129999994</c:v>
                </c:pt>
                <c:pt idx="75">
                  <c:v>72239.070309999996</c:v>
                </c:pt>
                <c:pt idx="76">
                  <c:v>71943.414059999996</c:v>
                </c:pt>
                <c:pt idx="77">
                  <c:v>72041.96875</c:v>
                </c:pt>
                <c:pt idx="78">
                  <c:v>71844.851559999996</c:v>
                </c:pt>
                <c:pt idx="79">
                  <c:v>71746.304690000004</c:v>
                </c:pt>
                <c:pt idx="80">
                  <c:v>71844.851559999996</c:v>
                </c:pt>
                <c:pt idx="81">
                  <c:v>72140.523440000004</c:v>
                </c:pt>
                <c:pt idx="82">
                  <c:v>72337.625</c:v>
                </c:pt>
                <c:pt idx="83">
                  <c:v>73815.914059999996</c:v>
                </c:pt>
                <c:pt idx="84">
                  <c:v>72633.28125</c:v>
                </c:pt>
                <c:pt idx="85">
                  <c:v>71844.851559999996</c:v>
                </c:pt>
                <c:pt idx="86">
                  <c:v>71155</c:v>
                </c:pt>
                <c:pt idx="87">
                  <c:v>72239.070309999996</c:v>
                </c:pt>
                <c:pt idx="88">
                  <c:v>71352.09375</c:v>
                </c:pt>
                <c:pt idx="89">
                  <c:v>72239.070309999996</c:v>
                </c:pt>
                <c:pt idx="90">
                  <c:v>73027.5</c:v>
                </c:pt>
                <c:pt idx="91">
                  <c:v>73224.59375</c:v>
                </c:pt>
                <c:pt idx="92">
                  <c:v>71253.546879999994</c:v>
                </c:pt>
                <c:pt idx="93">
                  <c:v>71746.304690000004</c:v>
                </c:pt>
                <c:pt idx="94">
                  <c:v>71746.304690000004</c:v>
                </c:pt>
                <c:pt idx="95">
                  <c:v>75786.960940000004</c:v>
                </c:pt>
                <c:pt idx="96">
                  <c:v>78152.21875</c:v>
                </c:pt>
                <c:pt idx="97">
                  <c:v>77758.023440000004</c:v>
                </c:pt>
                <c:pt idx="98">
                  <c:v>77068.148440000004</c:v>
                </c:pt>
                <c:pt idx="99">
                  <c:v>78743.546879999994</c:v>
                </c:pt>
                <c:pt idx="100">
                  <c:v>78644.992190000004</c:v>
                </c:pt>
                <c:pt idx="101">
                  <c:v>79992.390629999994</c:v>
                </c:pt>
                <c:pt idx="102">
                  <c:v>81576.398440000004</c:v>
                </c:pt>
                <c:pt idx="103">
                  <c:v>81180.398440000004</c:v>
                </c:pt>
                <c:pt idx="104">
                  <c:v>84150.414059999996</c:v>
                </c:pt>
                <c:pt idx="105">
                  <c:v>83259.40625</c:v>
                </c:pt>
                <c:pt idx="106">
                  <c:v>84447.40625</c:v>
                </c:pt>
                <c:pt idx="107">
                  <c:v>83655.40625</c:v>
                </c:pt>
                <c:pt idx="108">
                  <c:v>83655.40625</c:v>
                </c:pt>
                <c:pt idx="109">
                  <c:v>82764.40625</c:v>
                </c:pt>
                <c:pt idx="110">
                  <c:v>83259.40625</c:v>
                </c:pt>
                <c:pt idx="111">
                  <c:v>82863.40625</c:v>
                </c:pt>
                <c:pt idx="112">
                  <c:v>81378.390629999994</c:v>
                </c:pt>
                <c:pt idx="113">
                  <c:v>79200.390629999994</c:v>
                </c:pt>
                <c:pt idx="114">
                  <c:v>78111.382809999996</c:v>
                </c:pt>
                <c:pt idx="115">
                  <c:v>78804.382809999996</c:v>
                </c:pt>
                <c:pt idx="116">
                  <c:v>76824.375</c:v>
                </c:pt>
                <c:pt idx="117">
                  <c:v>75339.367190000004</c:v>
                </c:pt>
                <c:pt idx="118">
                  <c:v>74745.359379999994</c:v>
                </c:pt>
                <c:pt idx="119">
                  <c:v>77814.375</c:v>
                </c:pt>
                <c:pt idx="120">
                  <c:v>75537.367190000004</c:v>
                </c:pt>
                <c:pt idx="121">
                  <c:v>75933.367190000004</c:v>
                </c:pt>
                <c:pt idx="122">
                  <c:v>75933.367190000004</c:v>
                </c:pt>
                <c:pt idx="123">
                  <c:v>76725.375</c:v>
                </c:pt>
                <c:pt idx="124">
                  <c:v>77220.375</c:v>
                </c:pt>
                <c:pt idx="125">
                  <c:v>76824.375</c:v>
                </c:pt>
                <c:pt idx="126">
                  <c:v>80487.390629999994</c:v>
                </c:pt>
                <c:pt idx="127">
                  <c:v>80487.390629999994</c:v>
                </c:pt>
                <c:pt idx="128">
                  <c:v>78903.382809999996</c:v>
                </c:pt>
                <c:pt idx="129">
                  <c:v>78408.382809999996</c:v>
                </c:pt>
                <c:pt idx="130">
                  <c:v>77616.375</c:v>
                </c:pt>
                <c:pt idx="131">
                  <c:v>77517.375</c:v>
                </c:pt>
                <c:pt idx="132">
                  <c:v>77418.382809999996</c:v>
                </c:pt>
                <c:pt idx="133">
                  <c:v>76626.367190000004</c:v>
                </c:pt>
                <c:pt idx="134">
                  <c:v>78111.382809999996</c:v>
                </c:pt>
                <c:pt idx="135">
                  <c:v>77616.375</c:v>
                </c:pt>
                <c:pt idx="136">
                  <c:v>76923.375</c:v>
                </c:pt>
                <c:pt idx="137">
                  <c:v>77517.375</c:v>
                </c:pt>
                <c:pt idx="138">
                  <c:v>75141.367190000004</c:v>
                </c:pt>
                <c:pt idx="139">
                  <c:v>76428.375</c:v>
                </c:pt>
                <c:pt idx="140">
                  <c:v>76824.375</c:v>
                </c:pt>
                <c:pt idx="141">
                  <c:v>74448.367190000004</c:v>
                </c:pt>
                <c:pt idx="142">
                  <c:v>72765.351559999996</c:v>
                </c:pt>
                <c:pt idx="143">
                  <c:v>72765.351559999996</c:v>
                </c:pt>
                <c:pt idx="144">
                  <c:v>74943.367190000004</c:v>
                </c:pt>
                <c:pt idx="145">
                  <c:v>74547.359379999994</c:v>
                </c:pt>
                <c:pt idx="146">
                  <c:v>76626.367190000004</c:v>
                </c:pt>
                <c:pt idx="147">
                  <c:v>76527.367190000004</c:v>
                </c:pt>
                <c:pt idx="148">
                  <c:v>74943.367190000004</c:v>
                </c:pt>
              </c:numCache>
            </c:numRef>
          </c:val>
          <c:smooth val="0"/>
          <c:extLst xmlns:c16r2="http://schemas.microsoft.com/office/drawing/2015/06/chart">
            <c:ext xmlns:c16="http://schemas.microsoft.com/office/drawing/2014/chart" uri="{C3380CC4-5D6E-409C-BE32-E72D297353CC}">
              <c16:uniqueId val="{00000000-D4A0-4191-A321-87D0E36413BE}"/>
            </c:ext>
          </c:extLst>
        </c:ser>
        <c:ser>
          <c:idx val="1"/>
          <c:order val="1"/>
          <c:tx>
            <c:strRef>
              <c:f>[1]Data!$C$155</c:f>
              <c:strCache>
                <c:ptCount val="1"/>
                <c:pt idx="0">
                  <c:v>Close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[1]Data!$C$156:$C$304</c:f>
              <c:numCache>
                <c:formatCode>General</c:formatCode>
                <c:ptCount val="149"/>
                <c:pt idx="0">
                  <c:v>66900</c:v>
                </c:pt>
                <c:pt idx="1">
                  <c:v>68600</c:v>
                </c:pt>
                <c:pt idx="2">
                  <c:v>69700</c:v>
                </c:pt>
                <c:pt idx="3">
                  <c:v>69600</c:v>
                </c:pt>
                <c:pt idx="4">
                  <c:v>70900</c:v>
                </c:pt>
                <c:pt idx="5">
                  <c:v>70900</c:v>
                </c:pt>
                <c:pt idx="6">
                  <c:v>69900</c:v>
                </c:pt>
                <c:pt idx="7">
                  <c:v>70300</c:v>
                </c:pt>
                <c:pt idx="8">
                  <c:v>70500</c:v>
                </c:pt>
                <c:pt idx="9">
                  <c:v>70400</c:v>
                </c:pt>
                <c:pt idx="10">
                  <c:v>70800</c:v>
                </c:pt>
                <c:pt idx="11">
                  <c:v>72200</c:v>
                </c:pt>
                <c:pt idx="12">
                  <c:v>72800</c:v>
                </c:pt>
                <c:pt idx="13">
                  <c:v>72500</c:v>
                </c:pt>
                <c:pt idx="14">
                  <c:v>72700</c:v>
                </c:pt>
                <c:pt idx="15">
                  <c:v>72800</c:v>
                </c:pt>
                <c:pt idx="16">
                  <c:v>72800</c:v>
                </c:pt>
                <c:pt idx="17">
                  <c:v>72400</c:v>
                </c:pt>
                <c:pt idx="18">
                  <c:v>71700</c:v>
                </c:pt>
                <c:pt idx="19">
                  <c:v>71300</c:v>
                </c:pt>
                <c:pt idx="20">
                  <c:v>72700</c:v>
                </c:pt>
                <c:pt idx="21">
                  <c:v>72700</c:v>
                </c:pt>
                <c:pt idx="22">
                  <c:v>72800</c:v>
                </c:pt>
                <c:pt idx="23">
                  <c:v>72000</c:v>
                </c:pt>
                <c:pt idx="24">
                  <c:v>72600</c:v>
                </c:pt>
                <c:pt idx="25">
                  <c:v>71200</c:v>
                </c:pt>
                <c:pt idx="26">
                  <c:v>71700</c:v>
                </c:pt>
                <c:pt idx="27">
                  <c:v>71500</c:v>
                </c:pt>
                <c:pt idx="28">
                  <c:v>72600</c:v>
                </c:pt>
                <c:pt idx="29">
                  <c:v>73000</c:v>
                </c:pt>
                <c:pt idx="30">
                  <c:v>73500</c:v>
                </c:pt>
                <c:pt idx="31">
                  <c:v>72800</c:v>
                </c:pt>
                <c:pt idx="32">
                  <c:v>73100</c:v>
                </c:pt>
                <c:pt idx="33">
                  <c:v>73300</c:v>
                </c:pt>
                <c:pt idx="34">
                  <c:v>72900</c:v>
                </c:pt>
                <c:pt idx="35">
                  <c:v>73400</c:v>
                </c:pt>
                <c:pt idx="36">
                  <c:v>74800</c:v>
                </c:pt>
                <c:pt idx="37">
                  <c:v>75000</c:v>
                </c:pt>
                <c:pt idx="38">
                  <c:v>75900</c:v>
                </c:pt>
                <c:pt idx="39">
                  <c:v>76600</c:v>
                </c:pt>
                <c:pt idx="40">
                  <c:v>78000</c:v>
                </c:pt>
                <c:pt idx="41">
                  <c:v>78500</c:v>
                </c:pt>
                <c:pt idx="42">
                  <c:v>79600</c:v>
                </c:pt>
                <c:pt idx="43">
                  <c:v>77000</c:v>
                </c:pt>
                <c:pt idx="44">
                  <c:v>76600</c:v>
                </c:pt>
                <c:pt idx="45">
                  <c:v>76600</c:v>
                </c:pt>
                <c:pt idx="46">
                  <c:v>76500</c:v>
                </c:pt>
                <c:pt idx="47">
                  <c:v>74700</c:v>
                </c:pt>
                <c:pt idx="48">
                  <c:v>73600</c:v>
                </c:pt>
                <c:pt idx="49">
                  <c:v>73200</c:v>
                </c:pt>
                <c:pt idx="50">
                  <c:v>73100</c:v>
                </c:pt>
                <c:pt idx="51">
                  <c:v>73900</c:v>
                </c:pt>
                <c:pt idx="52">
                  <c:v>72600</c:v>
                </c:pt>
                <c:pt idx="53">
                  <c:v>71000</c:v>
                </c:pt>
                <c:pt idx="54">
                  <c:v>71700</c:v>
                </c:pt>
                <c:pt idx="55">
                  <c:v>74700</c:v>
                </c:pt>
                <c:pt idx="56">
                  <c:v>75100</c:v>
                </c:pt>
                <c:pt idx="57">
                  <c:v>75200</c:v>
                </c:pt>
                <c:pt idx="58">
                  <c:v>74000</c:v>
                </c:pt>
                <c:pt idx="59">
                  <c:v>74100</c:v>
                </c:pt>
                <c:pt idx="60">
                  <c:v>73400</c:v>
                </c:pt>
                <c:pt idx="61">
                  <c:v>74400</c:v>
                </c:pt>
                <c:pt idx="62">
                  <c:v>74300</c:v>
                </c:pt>
                <c:pt idx="63">
                  <c:v>72700</c:v>
                </c:pt>
                <c:pt idx="64">
                  <c:v>73600</c:v>
                </c:pt>
                <c:pt idx="65">
                  <c:v>75200</c:v>
                </c:pt>
                <c:pt idx="66">
                  <c:v>74300</c:v>
                </c:pt>
                <c:pt idx="67">
                  <c:v>74400</c:v>
                </c:pt>
                <c:pt idx="68">
                  <c:v>75000</c:v>
                </c:pt>
                <c:pt idx="69">
                  <c:v>74100</c:v>
                </c:pt>
                <c:pt idx="70">
                  <c:v>75200</c:v>
                </c:pt>
                <c:pt idx="71">
                  <c:v>74000</c:v>
                </c:pt>
                <c:pt idx="72">
                  <c:v>73200</c:v>
                </c:pt>
                <c:pt idx="73">
                  <c:v>72800</c:v>
                </c:pt>
                <c:pt idx="74">
                  <c:v>73800</c:v>
                </c:pt>
                <c:pt idx="75">
                  <c:v>73300</c:v>
                </c:pt>
                <c:pt idx="76">
                  <c:v>73000</c:v>
                </c:pt>
                <c:pt idx="77">
                  <c:v>73100</c:v>
                </c:pt>
                <c:pt idx="78">
                  <c:v>72900</c:v>
                </c:pt>
                <c:pt idx="79">
                  <c:v>72800</c:v>
                </c:pt>
                <c:pt idx="80">
                  <c:v>72900</c:v>
                </c:pt>
                <c:pt idx="81">
                  <c:v>73200</c:v>
                </c:pt>
                <c:pt idx="82">
                  <c:v>73400</c:v>
                </c:pt>
                <c:pt idx="83">
                  <c:v>74900</c:v>
                </c:pt>
                <c:pt idx="84">
                  <c:v>73700</c:v>
                </c:pt>
                <c:pt idx="85">
                  <c:v>72900</c:v>
                </c:pt>
                <c:pt idx="86">
                  <c:v>72200</c:v>
                </c:pt>
                <c:pt idx="87">
                  <c:v>73300</c:v>
                </c:pt>
                <c:pt idx="88">
                  <c:v>72400</c:v>
                </c:pt>
                <c:pt idx="89">
                  <c:v>73300</c:v>
                </c:pt>
                <c:pt idx="90">
                  <c:v>74100</c:v>
                </c:pt>
                <c:pt idx="91">
                  <c:v>74300</c:v>
                </c:pt>
                <c:pt idx="92">
                  <c:v>72300</c:v>
                </c:pt>
                <c:pt idx="93">
                  <c:v>72800</c:v>
                </c:pt>
                <c:pt idx="94">
                  <c:v>72800</c:v>
                </c:pt>
                <c:pt idx="95">
                  <c:v>76900</c:v>
                </c:pt>
                <c:pt idx="96">
                  <c:v>79300</c:v>
                </c:pt>
                <c:pt idx="97">
                  <c:v>78900</c:v>
                </c:pt>
                <c:pt idx="98">
                  <c:v>78200</c:v>
                </c:pt>
                <c:pt idx="99">
                  <c:v>79900</c:v>
                </c:pt>
                <c:pt idx="100">
                  <c:v>79800</c:v>
                </c:pt>
                <c:pt idx="101">
                  <c:v>80800</c:v>
                </c:pt>
                <c:pt idx="102">
                  <c:v>82400</c:v>
                </c:pt>
                <c:pt idx="103">
                  <c:v>82000</c:v>
                </c:pt>
                <c:pt idx="104">
                  <c:v>85000</c:v>
                </c:pt>
                <c:pt idx="105">
                  <c:v>84100</c:v>
                </c:pt>
                <c:pt idx="106">
                  <c:v>85300</c:v>
                </c:pt>
                <c:pt idx="107">
                  <c:v>84500</c:v>
                </c:pt>
                <c:pt idx="108">
                  <c:v>84500</c:v>
                </c:pt>
                <c:pt idx="109">
                  <c:v>83600</c:v>
                </c:pt>
                <c:pt idx="110">
                  <c:v>84100</c:v>
                </c:pt>
                <c:pt idx="111">
                  <c:v>83700</c:v>
                </c:pt>
                <c:pt idx="112">
                  <c:v>82200</c:v>
                </c:pt>
                <c:pt idx="113">
                  <c:v>80000</c:v>
                </c:pt>
                <c:pt idx="114">
                  <c:v>78900</c:v>
                </c:pt>
                <c:pt idx="115">
                  <c:v>79600</c:v>
                </c:pt>
                <c:pt idx="116">
                  <c:v>77600</c:v>
                </c:pt>
                <c:pt idx="117">
                  <c:v>76100</c:v>
                </c:pt>
                <c:pt idx="118">
                  <c:v>75500</c:v>
                </c:pt>
                <c:pt idx="119">
                  <c:v>78600</c:v>
                </c:pt>
                <c:pt idx="120">
                  <c:v>76300</c:v>
                </c:pt>
                <c:pt idx="121">
                  <c:v>76700</c:v>
                </c:pt>
                <c:pt idx="122">
                  <c:v>76700</c:v>
                </c:pt>
                <c:pt idx="123">
                  <c:v>77500</c:v>
                </c:pt>
                <c:pt idx="124">
                  <c:v>78000</c:v>
                </c:pt>
                <c:pt idx="125">
                  <c:v>77600</c:v>
                </c:pt>
                <c:pt idx="126">
                  <c:v>81300</c:v>
                </c:pt>
                <c:pt idx="127">
                  <c:v>81300</c:v>
                </c:pt>
                <c:pt idx="128">
                  <c:v>79700</c:v>
                </c:pt>
                <c:pt idx="129">
                  <c:v>79200</c:v>
                </c:pt>
                <c:pt idx="130">
                  <c:v>78400</c:v>
                </c:pt>
                <c:pt idx="131">
                  <c:v>78300</c:v>
                </c:pt>
                <c:pt idx="132">
                  <c:v>78200</c:v>
                </c:pt>
                <c:pt idx="133">
                  <c:v>77400</c:v>
                </c:pt>
                <c:pt idx="134">
                  <c:v>78900</c:v>
                </c:pt>
                <c:pt idx="135">
                  <c:v>78400</c:v>
                </c:pt>
                <c:pt idx="136">
                  <c:v>77700</c:v>
                </c:pt>
                <c:pt idx="137">
                  <c:v>78300</c:v>
                </c:pt>
                <c:pt idx="138">
                  <c:v>75900</c:v>
                </c:pt>
                <c:pt idx="139">
                  <c:v>77200</c:v>
                </c:pt>
                <c:pt idx="140">
                  <c:v>77600</c:v>
                </c:pt>
                <c:pt idx="141">
                  <c:v>75200</c:v>
                </c:pt>
                <c:pt idx="142">
                  <c:v>73500</c:v>
                </c:pt>
                <c:pt idx="143">
                  <c:v>73500</c:v>
                </c:pt>
                <c:pt idx="144">
                  <c:v>75700</c:v>
                </c:pt>
                <c:pt idx="145">
                  <c:v>75300</c:v>
                </c:pt>
                <c:pt idx="146">
                  <c:v>77400</c:v>
                </c:pt>
                <c:pt idx="147">
                  <c:v>77300</c:v>
                </c:pt>
                <c:pt idx="148">
                  <c:v>75700</c:v>
                </c:pt>
              </c:numCache>
            </c:numRef>
          </c:val>
          <c:smooth val="0"/>
          <c:extLst xmlns:c16r2="http://schemas.microsoft.com/office/drawing/2015/06/chart">
            <c:ext xmlns:c16="http://schemas.microsoft.com/office/drawing/2014/chart" uri="{C3380CC4-5D6E-409C-BE32-E72D297353CC}">
              <c16:uniqueId val="{00000001-D4A0-4191-A321-87D0E36413BE}"/>
            </c:ext>
          </c:extLst>
        </c:ser>
        <c:ser>
          <c:idx val="2"/>
          <c:order val="2"/>
          <c:tx>
            <c:strRef>
              <c:f>[1]Data!$D$155</c:f>
              <c:strCache>
                <c:ptCount val="1"/>
                <c:pt idx="0">
                  <c:v>High</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[1]Data!$D$156:$D$304</c:f>
              <c:numCache>
                <c:formatCode>General</c:formatCode>
                <c:ptCount val="149"/>
                <c:pt idx="0">
                  <c:v>68300</c:v>
                </c:pt>
                <c:pt idx="1">
                  <c:v>68900</c:v>
                </c:pt>
                <c:pt idx="2">
                  <c:v>70000</c:v>
                </c:pt>
                <c:pt idx="3">
                  <c:v>70200</c:v>
                </c:pt>
                <c:pt idx="4">
                  <c:v>70900</c:v>
                </c:pt>
                <c:pt idx="5">
                  <c:v>70900</c:v>
                </c:pt>
                <c:pt idx="6">
                  <c:v>71400</c:v>
                </c:pt>
                <c:pt idx="7">
                  <c:v>70800</c:v>
                </c:pt>
                <c:pt idx="8">
                  <c:v>70500</c:v>
                </c:pt>
                <c:pt idx="9">
                  <c:v>71300</c:v>
                </c:pt>
                <c:pt idx="10">
                  <c:v>71100</c:v>
                </c:pt>
                <c:pt idx="11">
                  <c:v>72200</c:v>
                </c:pt>
                <c:pt idx="12">
                  <c:v>73000</c:v>
                </c:pt>
                <c:pt idx="13">
                  <c:v>73000</c:v>
                </c:pt>
                <c:pt idx="14">
                  <c:v>73000</c:v>
                </c:pt>
                <c:pt idx="15">
                  <c:v>73400</c:v>
                </c:pt>
                <c:pt idx="16">
                  <c:v>73000</c:v>
                </c:pt>
                <c:pt idx="17">
                  <c:v>73200</c:v>
                </c:pt>
                <c:pt idx="18">
                  <c:v>72600</c:v>
                </c:pt>
                <c:pt idx="19">
                  <c:v>72100</c:v>
                </c:pt>
                <c:pt idx="20">
                  <c:v>72700</c:v>
                </c:pt>
                <c:pt idx="21">
                  <c:v>72800</c:v>
                </c:pt>
                <c:pt idx="22">
                  <c:v>72800</c:v>
                </c:pt>
                <c:pt idx="23">
                  <c:v>72500</c:v>
                </c:pt>
                <c:pt idx="24">
                  <c:v>72900</c:v>
                </c:pt>
                <c:pt idx="25">
                  <c:v>72400</c:v>
                </c:pt>
                <c:pt idx="26">
                  <c:v>72100</c:v>
                </c:pt>
                <c:pt idx="27">
                  <c:v>71900</c:v>
                </c:pt>
                <c:pt idx="28">
                  <c:v>72800</c:v>
                </c:pt>
                <c:pt idx="29">
                  <c:v>73000</c:v>
                </c:pt>
                <c:pt idx="30">
                  <c:v>73500</c:v>
                </c:pt>
                <c:pt idx="31">
                  <c:v>73500</c:v>
                </c:pt>
                <c:pt idx="32">
                  <c:v>74300</c:v>
                </c:pt>
                <c:pt idx="33">
                  <c:v>74000</c:v>
                </c:pt>
                <c:pt idx="34">
                  <c:v>73400</c:v>
                </c:pt>
                <c:pt idx="35">
                  <c:v>73400</c:v>
                </c:pt>
                <c:pt idx="36">
                  <c:v>74900</c:v>
                </c:pt>
                <c:pt idx="37">
                  <c:v>75000</c:v>
                </c:pt>
                <c:pt idx="38">
                  <c:v>76300</c:v>
                </c:pt>
                <c:pt idx="39">
                  <c:v>76700</c:v>
                </c:pt>
                <c:pt idx="40">
                  <c:v>78000</c:v>
                </c:pt>
                <c:pt idx="41">
                  <c:v>78500</c:v>
                </c:pt>
                <c:pt idx="42">
                  <c:v>79800</c:v>
                </c:pt>
                <c:pt idx="43">
                  <c:v>78800</c:v>
                </c:pt>
                <c:pt idx="44">
                  <c:v>77300</c:v>
                </c:pt>
                <c:pt idx="45">
                  <c:v>77100</c:v>
                </c:pt>
                <c:pt idx="46">
                  <c:v>77500</c:v>
                </c:pt>
                <c:pt idx="47">
                  <c:v>77700</c:v>
                </c:pt>
                <c:pt idx="48">
                  <c:v>75200</c:v>
                </c:pt>
                <c:pt idx="49">
                  <c:v>73600</c:v>
                </c:pt>
                <c:pt idx="50">
                  <c:v>74100</c:v>
                </c:pt>
                <c:pt idx="51">
                  <c:v>74000</c:v>
                </c:pt>
                <c:pt idx="52">
                  <c:v>73700</c:v>
                </c:pt>
                <c:pt idx="53">
                  <c:v>73300</c:v>
                </c:pt>
                <c:pt idx="54">
                  <c:v>72000</c:v>
                </c:pt>
                <c:pt idx="55">
                  <c:v>74700</c:v>
                </c:pt>
                <c:pt idx="56">
                  <c:v>76000</c:v>
                </c:pt>
                <c:pt idx="57">
                  <c:v>75800</c:v>
                </c:pt>
                <c:pt idx="58">
                  <c:v>75200</c:v>
                </c:pt>
                <c:pt idx="59">
                  <c:v>74800</c:v>
                </c:pt>
                <c:pt idx="60">
                  <c:v>74500</c:v>
                </c:pt>
                <c:pt idx="61">
                  <c:v>75200</c:v>
                </c:pt>
                <c:pt idx="62">
                  <c:v>75300</c:v>
                </c:pt>
                <c:pt idx="63">
                  <c:v>74000</c:v>
                </c:pt>
                <c:pt idx="64">
                  <c:v>74200</c:v>
                </c:pt>
                <c:pt idx="65">
                  <c:v>75200</c:v>
                </c:pt>
                <c:pt idx="66">
                  <c:v>74800</c:v>
                </c:pt>
                <c:pt idx="67">
                  <c:v>74700</c:v>
                </c:pt>
                <c:pt idx="68">
                  <c:v>75500</c:v>
                </c:pt>
                <c:pt idx="69">
                  <c:v>75200</c:v>
                </c:pt>
                <c:pt idx="70">
                  <c:v>75200</c:v>
                </c:pt>
                <c:pt idx="71">
                  <c:v>74300</c:v>
                </c:pt>
                <c:pt idx="72">
                  <c:v>74400</c:v>
                </c:pt>
                <c:pt idx="73">
                  <c:v>73400</c:v>
                </c:pt>
                <c:pt idx="74">
                  <c:v>73900</c:v>
                </c:pt>
                <c:pt idx="75">
                  <c:v>73700</c:v>
                </c:pt>
                <c:pt idx="76">
                  <c:v>73700</c:v>
                </c:pt>
                <c:pt idx="77">
                  <c:v>73900</c:v>
                </c:pt>
                <c:pt idx="78">
                  <c:v>74200</c:v>
                </c:pt>
                <c:pt idx="79">
                  <c:v>73200</c:v>
                </c:pt>
                <c:pt idx="80">
                  <c:v>73400</c:v>
                </c:pt>
                <c:pt idx="81">
                  <c:v>73900</c:v>
                </c:pt>
                <c:pt idx="82">
                  <c:v>73400</c:v>
                </c:pt>
                <c:pt idx="83">
                  <c:v>75000</c:v>
                </c:pt>
                <c:pt idx="84">
                  <c:v>74800</c:v>
                </c:pt>
                <c:pt idx="85">
                  <c:v>73500</c:v>
                </c:pt>
                <c:pt idx="86">
                  <c:v>73300</c:v>
                </c:pt>
                <c:pt idx="87">
                  <c:v>73400</c:v>
                </c:pt>
                <c:pt idx="88">
                  <c:v>73100</c:v>
                </c:pt>
                <c:pt idx="89">
                  <c:v>73500</c:v>
                </c:pt>
                <c:pt idx="90">
                  <c:v>74100</c:v>
                </c:pt>
                <c:pt idx="91">
                  <c:v>74500</c:v>
                </c:pt>
                <c:pt idx="92">
                  <c:v>73700</c:v>
                </c:pt>
                <c:pt idx="93">
                  <c:v>73000</c:v>
                </c:pt>
                <c:pt idx="94">
                  <c:v>73000</c:v>
                </c:pt>
                <c:pt idx="95">
                  <c:v>77200</c:v>
                </c:pt>
                <c:pt idx="96">
                  <c:v>79300</c:v>
                </c:pt>
                <c:pt idx="97">
                  <c:v>79900</c:v>
                </c:pt>
                <c:pt idx="98">
                  <c:v>79800</c:v>
                </c:pt>
                <c:pt idx="99">
                  <c:v>80100</c:v>
                </c:pt>
                <c:pt idx="100">
                  <c:v>80000</c:v>
                </c:pt>
                <c:pt idx="101">
                  <c:v>81000</c:v>
                </c:pt>
                <c:pt idx="102">
                  <c:v>82500</c:v>
                </c:pt>
                <c:pt idx="103">
                  <c:v>83300</c:v>
                </c:pt>
                <c:pt idx="104">
                  <c:v>85000</c:v>
                </c:pt>
                <c:pt idx="105">
                  <c:v>85000</c:v>
                </c:pt>
                <c:pt idx="106">
                  <c:v>85500</c:v>
                </c:pt>
                <c:pt idx="107">
                  <c:v>85000</c:v>
                </c:pt>
                <c:pt idx="108">
                  <c:v>86000</c:v>
                </c:pt>
                <c:pt idx="109">
                  <c:v>84900</c:v>
                </c:pt>
                <c:pt idx="110">
                  <c:v>84700</c:v>
                </c:pt>
                <c:pt idx="111">
                  <c:v>84900</c:v>
                </c:pt>
                <c:pt idx="112">
                  <c:v>83200</c:v>
                </c:pt>
                <c:pt idx="113">
                  <c:v>81300</c:v>
                </c:pt>
                <c:pt idx="114">
                  <c:v>80800</c:v>
                </c:pt>
                <c:pt idx="115">
                  <c:v>80100</c:v>
                </c:pt>
                <c:pt idx="116">
                  <c:v>78700</c:v>
                </c:pt>
                <c:pt idx="117">
                  <c:v>77500</c:v>
                </c:pt>
                <c:pt idx="118">
                  <c:v>76800</c:v>
                </c:pt>
                <c:pt idx="119">
                  <c:v>78800</c:v>
                </c:pt>
                <c:pt idx="120">
                  <c:v>77500</c:v>
                </c:pt>
                <c:pt idx="121">
                  <c:v>77900</c:v>
                </c:pt>
                <c:pt idx="122">
                  <c:v>77600</c:v>
                </c:pt>
                <c:pt idx="123">
                  <c:v>78500</c:v>
                </c:pt>
                <c:pt idx="124">
                  <c:v>78600</c:v>
                </c:pt>
                <c:pt idx="125">
                  <c:v>79000</c:v>
                </c:pt>
                <c:pt idx="126">
                  <c:v>81300</c:v>
                </c:pt>
                <c:pt idx="127">
                  <c:v>81400</c:v>
                </c:pt>
                <c:pt idx="128">
                  <c:v>81500</c:v>
                </c:pt>
                <c:pt idx="129">
                  <c:v>81100</c:v>
                </c:pt>
                <c:pt idx="130">
                  <c:v>79900</c:v>
                </c:pt>
                <c:pt idx="131">
                  <c:v>78800</c:v>
                </c:pt>
                <c:pt idx="132">
                  <c:v>80300</c:v>
                </c:pt>
                <c:pt idx="133">
                  <c:v>78800</c:v>
                </c:pt>
                <c:pt idx="134">
                  <c:v>79100</c:v>
                </c:pt>
                <c:pt idx="135">
                  <c:v>79000</c:v>
                </c:pt>
                <c:pt idx="136">
                  <c:v>78700</c:v>
                </c:pt>
                <c:pt idx="137">
                  <c:v>79100</c:v>
                </c:pt>
                <c:pt idx="138">
                  <c:v>77000</c:v>
                </c:pt>
                <c:pt idx="139">
                  <c:v>78200</c:v>
                </c:pt>
                <c:pt idx="140">
                  <c:v>78000</c:v>
                </c:pt>
                <c:pt idx="141">
                  <c:v>78200</c:v>
                </c:pt>
                <c:pt idx="142">
                  <c:v>75200</c:v>
                </c:pt>
                <c:pt idx="143">
                  <c:v>74700</c:v>
                </c:pt>
                <c:pt idx="144">
                  <c:v>76400</c:v>
                </c:pt>
                <c:pt idx="145">
                  <c:v>76100</c:v>
                </c:pt>
                <c:pt idx="146">
                  <c:v>78000</c:v>
                </c:pt>
                <c:pt idx="147">
                  <c:v>78600</c:v>
                </c:pt>
                <c:pt idx="148">
                  <c:v>76600</c:v>
                </c:pt>
              </c:numCache>
            </c:numRef>
          </c:val>
          <c:smooth val="0"/>
          <c:extLst xmlns:c16r2="http://schemas.microsoft.com/office/drawing/2015/06/chart">
            <c:ext xmlns:c16="http://schemas.microsoft.com/office/drawing/2014/chart" uri="{C3380CC4-5D6E-409C-BE32-E72D297353CC}">
              <c16:uniqueId val="{00000002-D4A0-4191-A321-87D0E36413BE}"/>
            </c:ext>
          </c:extLst>
        </c:ser>
        <c:ser>
          <c:idx val="3"/>
          <c:order val="3"/>
          <c:tx>
            <c:strRef>
              <c:f>[1]Data!$E$155</c:f>
              <c:strCache>
                <c:ptCount val="1"/>
                <c:pt idx="0">
                  <c:v>Low</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[1]Data!$E$156:$E$304</c:f>
              <c:numCache>
                <c:formatCode>General</c:formatCode>
                <c:ptCount val="149"/>
                <c:pt idx="0">
                  <c:v>66900</c:v>
                </c:pt>
                <c:pt idx="1">
                  <c:v>67300</c:v>
                </c:pt>
                <c:pt idx="2">
                  <c:v>69400</c:v>
                </c:pt>
                <c:pt idx="3">
                  <c:v>69500</c:v>
                </c:pt>
                <c:pt idx="4">
                  <c:v>69300</c:v>
                </c:pt>
                <c:pt idx="5">
                  <c:v>70000</c:v>
                </c:pt>
                <c:pt idx="6">
                  <c:v>69700</c:v>
                </c:pt>
                <c:pt idx="7">
                  <c:v>69600</c:v>
                </c:pt>
                <c:pt idx="8">
                  <c:v>69500</c:v>
                </c:pt>
                <c:pt idx="9">
                  <c:v>70300</c:v>
                </c:pt>
                <c:pt idx="10">
                  <c:v>70600</c:v>
                </c:pt>
                <c:pt idx="11">
                  <c:v>71500</c:v>
                </c:pt>
                <c:pt idx="12">
                  <c:v>72300</c:v>
                </c:pt>
                <c:pt idx="13">
                  <c:v>72300</c:v>
                </c:pt>
                <c:pt idx="14">
                  <c:v>72100</c:v>
                </c:pt>
                <c:pt idx="15">
                  <c:v>72700</c:v>
                </c:pt>
                <c:pt idx="16">
                  <c:v>71900</c:v>
                </c:pt>
                <c:pt idx="17">
                  <c:v>72200</c:v>
                </c:pt>
                <c:pt idx="18">
                  <c:v>71700</c:v>
                </c:pt>
                <c:pt idx="19">
                  <c:v>71100</c:v>
                </c:pt>
                <c:pt idx="20">
                  <c:v>71300</c:v>
                </c:pt>
                <c:pt idx="21">
                  <c:v>72200</c:v>
                </c:pt>
                <c:pt idx="22">
                  <c:v>72200</c:v>
                </c:pt>
                <c:pt idx="23">
                  <c:v>71700</c:v>
                </c:pt>
                <c:pt idx="24">
                  <c:v>72400</c:v>
                </c:pt>
                <c:pt idx="25">
                  <c:v>71200</c:v>
                </c:pt>
                <c:pt idx="26">
                  <c:v>71600</c:v>
                </c:pt>
                <c:pt idx="27">
                  <c:v>71100</c:v>
                </c:pt>
                <c:pt idx="28">
                  <c:v>71900</c:v>
                </c:pt>
                <c:pt idx="29">
                  <c:v>72200</c:v>
                </c:pt>
                <c:pt idx="30">
                  <c:v>73100</c:v>
                </c:pt>
                <c:pt idx="31">
                  <c:v>72800</c:v>
                </c:pt>
                <c:pt idx="32">
                  <c:v>72500</c:v>
                </c:pt>
                <c:pt idx="33">
                  <c:v>73200</c:v>
                </c:pt>
                <c:pt idx="34">
                  <c:v>72800</c:v>
                </c:pt>
                <c:pt idx="35">
                  <c:v>72800</c:v>
                </c:pt>
                <c:pt idx="36">
                  <c:v>73800</c:v>
                </c:pt>
                <c:pt idx="37">
                  <c:v>74300</c:v>
                </c:pt>
                <c:pt idx="38">
                  <c:v>75400</c:v>
                </c:pt>
                <c:pt idx="39">
                  <c:v>75700</c:v>
                </c:pt>
                <c:pt idx="40">
                  <c:v>76500</c:v>
                </c:pt>
                <c:pt idx="41">
                  <c:v>77500</c:v>
                </c:pt>
                <c:pt idx="42">
                  <c:v>78200</c:v>
                </c:pt>
                <c:pt idx="43">
                  <c:v>77000</c:v>
                </c:pt>
                <c:pt idx="44">
                  <c:v>76100</c:v>
                </c:pt>
                <c:pt idx="45">
                  <c:v>76400</c:v>
                </c:pt>
                <c:pt idx="46">
                  <c:v>76400</c:v>
                </c:pt>
                <c:pt idx="47">
                  <c:v>74300</c:v>
                </c:pt>
                <c:pt idx="48">
                  <c:v>73200</c:v>
                </c:pt>
                <c:pt idx="49">
                  <c:v>72700</c:v>
                </c:pt>
                <c:pt idx="50">
                  <c:v>72800</c:v>
                </c:pt>
                <c:pt idx="51">
                  <c:v>73200</c:v>
                </c:pt>
                <c:pt idx="52">
                  <c:v>72500</c:v>
                </c:pt>
                <c:pt idx="53">
                  <c:v>71000</c:v>
                </c:pt>
                <c:pt idx="54">
                  <c:v>70700</c:v>
                </c:pt>
                <c:pt idx="55">
                  <c:v>73000</c:v>
                </c:pt>
                <c:pt idx="56">
                  <c:v>75000</c:v>
                </c:pt>
                <c:pt idx="57">
                  <c:v>74300</c:v>
                </c:pt>
                <c:pt idx="58">
                  <c:v>73500</c:v>
                </c:pt>
                <c:pt idx="59">
                  <c:v>73700</c:v>
                </c:pt>
                <c:pt idx="60">
                  <c:v>73300</c:v>
                </c:pt>
                <c:pt idx="61">
                  <c:v>73500</c:v>
                </c:pt>
                <c:pt idx="62">
                  <c:v>73700</c:v>
                </c:pt>
                <c:pt idx="63">
                  <c:v>72500</c:v>
                </c:pt>
                <c:pt idx="64">
                  <c:v>72900</c:v>
                </c:pt>
                <c:pt idx="65">
                  <c:v>73700</c:v>
                </c:pt>
                <c:pt idx="66">
                  <c:v>73500</c:v>
                </c:pt>
                <c:pt idx="67">
                  <c:v>73300</c:v>
                </c:pt>
                <c:pt idx="68">
                  <c:v>74300</c:v>
                </c:pt>
                <c:pt idx="69">
                  <c:v>73600</c:v>
                </c:pt>
                <c:pt idx="70">
                  <c:v>74400</c:v>
                </c:pt>
                <c:pt idx="71">
                  <c:v>73700</c:v>
                </c:pt>
                <c:pt idx="72">
                  <c:v>73000</c:v>
                </c:pt>
                <c:pt idx="73">
                  <c:v>72500</c:v>
                </c:pt>
                <c:pt idx="74">
                  <c:v>72800</c:v>
                </c:pt>
                <c:pt idx="75">
                  <c:v>72800</c:v>
                </c:pt>
                <c:pt idx="76">
                  <c:v>72900</c:v>
                </c:pt>
                <c:pt idx="77">
                  <c:v>72700</c:v>
                </c:pt>
                <c:pt idx="78">
                  <c:v>72900</c:v>
                </c:pt>
                <c:pt idx="79">
                  <c:v>72200</c:v>
                </c:pt>
                <c:pt idx="80">
                  <c:v>72700</c:v>
                </c:pt>
                <c:pt idx="81">
                  <c:v>72800</c:v>
                </c:pt>
                <c:pt idx="82">
                  <c:v>72000</c:v>
                </c:pt>
                <c:pt idx="83">
                  <c:v>74000</c:v>
                </c:pt>
                <c:pt idx="84">
                  <c:v>73700</c:v>
                </c:pt>
                <c:pt idx="85">
                  <c:v>72700</c:v>
                </c:pt>
                <c:pt idx="86">
                  <c:v>72200</c:v>
                </c:pt>
                <c:pt idx="87">
                  <c:v>72600</c:v>
                </c:pt>
                <c:pt idx="88">
                  <c:v>72300</c:v>
                </c:pt>
                <c:pt idx="89">
                  <c:v>72100</c:v>
                </c:pt>
                <c:pt idx="90">
                  <c:v>73500</c:v>
                </c:pt>
                <c:pt idx="91">
                  <c:v>73600</c:v>
                </c:pt>
                <c:pt idx="92">
                  <c:v>72300</c:v>
                </c:pt>
                <c:pt idx="93">
                  <c:v>72500</c:v>
                </c:pt>
                <c:pt idx="94">
                  <c:v>71700</c:v>
                </c:pt>
                <c:pt idx="95">
                  <c:v>73400</c:v>
                </c:pt>
                <c:pt idx="96">
                  <c:v>77700</c:v>
                </c:pt>
                <c:pt idx="97">
                  <c:v>77800</c:v>
                </c:pt>
                <c:pt idx="98">
                  <c:v>77800</c:v>
                </c:pt>
                <c:pt idx="99">
                  <c:v>79200</c:v>
                </c:pt>
                <c:pt idx="100">
                  <c:v>79200</c:v>
                </c:pt>
                <c:pt idx="101">
                  <c:v>79200</c:v>
                </c:pt>
                <c:pt idx="102">
                  <c:v>80900</c:v>
                </c:pt>
                <c:pt idx="103">
                  <c:v>82000</c:v>
                </c:pt>
                <c:pt idx="104">
                  <c:v>82900</c:v>
                </c:pt>
                <c:pt idx="105">
                  <c:v>83500</c:v>
                </c:pt>
                <c:pt idx="106">
                  <c:v>84300</c:v>
                </c:pt>
                <c:pt idx="107">
                  <c:v>83800</c:v>
                </c:pt>
                <c:pt idx="108">
                  <c:v>84500</c:v>
                </c:pt>
                <c:pt idx="109">
                  <c:v>83100</c:v>
                </c:pt>
                <c:pt idx="110">
                  <c:v>82500</c:v>
                </c:pt>
                <c:pt idx="111">
                  <c:v>83200</c:v>
                </c:pt>
                <c:pt idx="112">
                  <c:v>81200</c:v>
                </c:pt>
                <c:pt idx="113">
                  <c:v>79400</c:v>
                </c:pt>
                <c:pt idx="114">
                  <c:v>78900</c:v>
                </c:pt>
                <c:pt idx="115">
                  <c:v>78300</c:v>
                </c:pt>
                <c:pt idx="116">
                  <c:v>76300</c:v>
                </c:pt>
                <c:pt idx="117">
                  <c:v>75100</c:v>
                </c:pt>
                <c:pt idx="118">
                  <c:v>75500</c:v>
                </c:pt>
                <c:pt idx="119">
                  <c:v>77200</c:v>
                </c:pt>
                <c:pt idx="120">
                  <c:v>76300</c:v>
                </c:pt>
                <c:pt idx="121">
                  <c:v>76500</c:v>
                </c:pt>
                <c:pt idx="122">
                  <c:v>76200</c:v>
                </c:pt>
                <c:pt idx="123">
                  <c:v>76600</c:v>
                </c:pt>
                <c:pt idx="124">
                  <c:v>77300</c:v>
                </c:pt>
                <c:pt idx="125">
                  <c:v>77500</c:v>
                </c:pt>
                <c:pt idx="126">
                  <c:v>79400</c:v>
                </c:pt>
                <c:pt idx="127">
                  <c:v>80500</c:v>
                </c:pt>
                <c:pt idx="128">
                  <c:v>79700</c:v>
                </c:pt>
                <c:pt idx="129">
                  <c:v>78900</c:v>
                </c:pt>
                <c:pt idx="130">
                  <c:v>77600</c:v>
                </c:pt>
                <c:pt idx="131">
                  <c:v>77900</c:v>
                </c:pt>
                <c:pt idx="132">
                  <c:v>78100</c:v>
                </c:pt>
                <c:pt idx="133">
                  <c:v>77200</c:v>
                </c:pt>
                <c:pt idx="134">
                  <c:v>77900</c:v>
                </c:pt>
                <c:pt idx="135">
                  <c:v>78200</c:v>
                </c:pt>
                <c:pt idx="136">
                  <c:v>77300</c:v>
                </c:pt>
                <c:pt idx="137">
                  <c:v>77100</c:v>
                </c:pt>
                <c:pt idx="138">
                  <c:v>75700</c:v>
                </c:pt>
                <c:pt idx="139">
                  <c:v>74000</c:v>
                </c:pt>
                <c:pt idx="140">
                  <c:v>76200</c:v>
                </c:pt>
                <c:pt idx="141">
                  <c:v>75200</c:v>
                </c:pt>
                <c:pt idx="142">
                  <c:v>73500</c:v>
                </c:pt>
                <c:pt idx="143">
                  <c:v>73500</c:v>
                </c:pt>
                <c:pt idx="144">
                  <c:v>74200</c:v>
                </c:pt>
                <c:pt idx="145">
                  <c:v>74900</c:v>
                </c:pt>
                <c:pt idx="146">
                  <c:v>76800</c:v>
                </c:pt>
                <c:pt idx="147">
                  <c:v>77100</c:v>
                </c:pt>
                <c:pt idx="148">
                  <c:v>75600</c:v>
                </c:pt>
              </c:numCache>
            </c:numRef>
          </c:val>
          <c:smooth val="0"/>
          <c:extLst xmlns:c16r2="http://schemas.microsoft.com/office/drawing/2015/06/chart">
            <c:ext xmlns:c16="http://schemas.microsoft.com/office/drawing/2014/chart" uri="{C3380CC4-5D6E-409C-BE32-E72D297353CC}">
              <c16:uniqueId val="{00000003-D4A0-4191-A321-87D0E36413BE}"/>
            </c:ext>
          </c:extLst>
        </c:ser>
        <c:dLbls>
          <c:showLegendKey val="0"/>
          <c:showVal val="0"/>
          <c:showCatName val="0"/>
          <c:showSerName val="0"/>
          <c:showPercent val="0"/>
          <c:showBubbleSize val="0"/>
        </c:dLbls>
        <c:smooth val="0"/>
        <c:axId val="235184560"/>
        <c:axId val="235184016"/>
      </c:lineChart>
      <c:catAx>
        <c:axId val="235184560"/>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184016"/>
        <c:crosses val="autoZero"/>
        <c:auto val="1"/>
        <c:lblAlgn val="ctr"/>
        <c:lblOffset val="100"/>
        <c:noMultiLvlLbl val="0"/>
      </c:catAx>
      <c:valAx>
        <c:axId val="2351840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184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Apple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[1]Data!$B$155</c:f>
              <c:strCache>
                <c:ptCount val="1"/>
                <c:pt idx="0">
                  <c:v>Adj close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[1]Data!$B$156:$B$304</c:f>
              <c:numCache>
                <c:formatCode>General</c:formatCode>
                <c:ptCount val="149"/>
                <c:pt idx="0">
                  <c:v>65620.976559999996</c:v>
                </c:pt>
                <c:pt idx="1">
                  <c:v>67288.476559999996</c:v>
                </c:pt>
                <c:pt idx="2">
                  <c:v>68367.445309999996</c:v>
                </c:pt>
                <c:pt idx="3">
                  <c:v>68269.359379999994</c:v>
                </c:pt>
                <c:pt idx="4">
                  <c:v>69544.5</c:v>
                </c:pt>
                <c:pt idx="5">
                  <c:v>69544.5</c:v>
                </c:pt>
                <c:pt idx="6">
                  <c:v>68563.632809999996</c:v>
                </c:pt>
                <c:pt idx="7">
                  <c:v>68955.984379999994</c:v>
                </c:pt>
                <c:pt idx="8">
                  <c:v>69152.148440000004</c:v>
                </c:pt>
                <c:pt idx="9">
                  <c:v>69054.070309999996</c:v>
                </c:pt>
                <c:pt idx="10">
                  <c:v>69446.421879999994</c:v>
                </c:pt>
                <c:pt idx="11">
                  <c:v>70819.65625</c:v>
                </c:pt>
                <c:pt idx="12">
                  <c:v>71408.179690000004</c:v>
                </c:pt>
                <c:pt idx="13">
                  <c:v>71113.921879999994</c:v>
                </c:pt>
                <c:pt idx="14">
                  <c:v>71310.09375</c:v>
                </c:pt>
                <c:pt idx="15">
                  <c:v>71408.179690000004</c:v>
                </c:pt>
                <c:pt idx="16">
                  <c:v>71408.179690000004</c:v>
                </c:pt>
                <c:pt idx="17">
                  <c:v>71015.820309999996</c:v>
                </c:pt>
                <c:pt idx="18">
                  <c:v>70329.210940000004</c:v>
                </c:pt>
                <c:pt idx="19">
                  <c:v>69936.859379999994</c:v>
                </c:pt>
                <c:pt idx="20">
                  <c:v>71310.09375</c:v>
                </c:pt>
                <c:pt idx="21">
                  <c:v>71310.09375</c:v>
                </c:pt>
                <c:pt idx="22">
                  <c:v>71408.179690000004</c:v>
                </c:pt>
                <c:pt idx="23">
                  <c:v>70623.476559999996</c:v>
                </c:pt>
                <c:pt idx="24">
                  <c:v>71212.007809999996</c:v>
                </c:pt>
                <c:pt idx="25">
                  <c:v>69838.773440000004</c:v>
                </c:pt>
                <c:pt idx="26">
                  <c:v>70329.210940000004</c:v>
                </c:pt>
                <c:pt idx="27">
                  <c:v>70133.039059999996</c:v>
                </c:pt>
                <c:pt idx="28">
                  <c:v>71212.007809999996</c:v>
                </c:pt>
                <c:pt idx="29">
                  <c:v>71604.359379999994</c:v>
                </c:pt>
                <c:pt idx="30">
                  <c:v>72094.804690000004</c:v>
                </c:pt>
                <c:pt idx="31">
                  <c:v>71408.179690000004</c:v>
                </c:pt>
                <c:pt idx="32">
                  <c:v>71702.445309999996</c:v>
                </c:pt>
                <c:pt idx="33">
                  <c:v>71898.617190000004</c:v>
                </c:pt>
                <c:pt idx="34">
                  <c:v>71506.257809999996</c:v>
                </c:pt>
                <c:pt idx="35">
                  <c:v>71996.710940000004</c:v>
                </c:pt>
                <c:pt idx="36">
                  <c:v>73369.945309999996</c:v>
                </c:pt>
                <c:pt idx="37">
                  <c:v>73566.117190000004</c:v>
                </c:pt>
                <c:pt idx="38">
                  <c:v>74448.914059999996</c:v>
                </c:pt>
                <c:pt idx="39">
                  <c:v>75135.539059999996</c:v>
                </c:pt>
                <c:pt idx="40">
                  <c:v>76871.046879999994</c:v>
                </c:pt>
                <c:pt idx="41">
                  <c:v>77363.8125</c:v>
                </c:pt>
                <c:pt idx="42">
                  <c:v>78447.890629999994</c:v>
                </c:pt>
                <c:pt idx="43">
                  <c:v>75885.515629999994</c:v>
                </c:pt>
                <c:pt idx="44">
                  <c:v>75491.3125</c:v>
                </c:pt>
                <c:pt idx="45">
                  <c:v>75491.3125</c:v>
                </c:pt>
                <c:pt idx="46">
                  <c:v>75392.757809999996</c:v>
                </c:pt>
                <c:pt idx="47">
                  <c:v>73618.804690000004</c:v>
                </c:pt>
                <c:pt idx="48">
                  <c:v>72534.726559999996</c:v>
                </c:pt>
                <c:pt idx="49">
                  <c:v>72140.523440000004</c:v>
                </c:pt>
                <c:pt idx="50">
                  <c:v>72041.96875</c:v>
                </c:pt>
                <c:pt idx="51">
                  <c:v>72830.390629999994</c:v>
                </c:pt>
                <c:pt idx="52">
                  <c:v>71549.203129999994</c:v>
                </c:pt>
                <c:pt idx="53">
                  <c:v>69972.359379999994</c:v>
                </c:pt>
                <c:pt idx="54">
                  <c:v>70662.226559999996</c:v>
                </c:pt>
                <c:pt idx="55">
                  <c:v>73618.804690000004</c:v>
                </c:pt>
                <c:pt idx="56">
                  <c:v>74013.015629999994</c:v>
                </c:pt>
                <c:pt idx="57">
                  <c:v>74111.570309999996</c:v>
                </c:pt>
                <c:pt idx="58">
                  <c:v>72928.9375</c:v>
                </c:pt>
                <c:pt idx="59">
                  <c:v>73027.5</c:v>
                </c:pt>
                <c:pt idx="60">
                  <c:v>72337.625</c:v>
                </c:pt>
                <c:pt idx="61">
                  <c:v>73323.15625</c:v>
                </c:pt>
                <c:pt idx="62">
                  <c:v>73224.59375</c:v>
                </c:pt>
                <c:pt idx="63">
                  <c:v>71647.757809999996</c:v>
                </c:pt>
                <c:pt idx="64">
                  <c:v>72534.726559999996</c:v>
                </c:pt>
                <c:pt idx="65">
                  <c:v>74111.570309999996</c:v>
                </c:pt>
                <c:pt idx="66">
                  <c:v>73224.59375</c:v>
                </c:pt>
                <c:pt idx="67">
                  <c:v>73323.15625</c:v>
                </c:pt>
                <c:pt idx="68">
                  <c:v>73914.460940000004</c:v>
                </c:pt>
                <c:pt idx="69">
                  <c:v>73027.5</c:v>
                </c:pt>
                <c:pt idx="70">
                  <c:v>74111.570309999996</c:v>
                </c:pt>
                <c:pt idx="71">
                  <c:v>72928.9375</c:v>
                </c:pt>
                <c:pt idx="72">
                  <c:v>72140.523440000004</c:v>
                </c:pt>
                <c:pt idx="73">
                  <c:v>71746.304690000004</c:v>
                </c:pt>
                <c:pt idx="74">
                  <c:v>72731.828129999994</c:v>
                </c:pt>
                <c:pt idx="75">
                  <c:v>72239.070309999996</c:v>
                </c:pt>
                <c:pt idx="76">
                  <c:v>71943.414059999996</c:v>
                </c:pt>
                <c:pt idx="77">
                  <c:v>72041.96875</c:v>
                </c:pt>
                <c:pt idx="78">
                  <c:v>71844.851559999996</c:v>
                </c:pt>
                <c:pt idx="79">
                  <c:v>71746.304690000004</c:v>
                </c:pt>
                <c:pt idx="80">
                  <c:v>71844.851559999996</c:v>
                </c:pt>
                <c:pt idx="81">
                  <c:v>72140.523440000004</c:v>
                </c:pt>
                <c:pt idx="82">
                  <c:v>72337.625</c:v>
                </c:pt>
                <c:pt idx="83">
                  <c:v>73815.914059999996</c:v>
                </c:pt>
                <c:pt idx="84">
                  <c:v>72633.28125</c:v>
                </c:pt>
                <c:pt idx="85">
                  <c:v>71844.851559999996</c:v>
                </c:pt>
                <c:pt idx="86">
                  <c:v>71155</c:v>
                </c:pt>
                <c:pt idx="87">
                  <c:v>72239.070309999996</c:v>
                </c:pt>
                <c:pt idx="88">
                  <c:v>71352.09375</c:v>
                </c:pt>
                <c:pt idx="89">
                  <c:v>72239.070309999996</c:v>
                </c:pt>
                <c:pt idx="90">
                  <c:v>73027.5</c:v>
                </c:pt>
                <c:pt idx="91">
                  <c:v>73224.59375</c:v>
                </c:pt>
                <c:pt idx="92">
                  <c:v>71253.546879999994</c:v>
                </c:pt>
                <c:pt idx="93">
                  <c:v>71746.304690000004</c:v>
                </c:pt>
                <c:pt idx="94">
                  <c:v>71746.304690000004</c:v>
                </c:pt>
                <c:pt idx="95">
                  <c:v>75786.960940000004</c:v>
                </c:pt>
                <c:pt idx="96">
                  <c:v>78152.21875</c:v>
                </c:pt>
                <c:pt idx="97">
                  <c:v>77758.023440000004</c:v>
                </c:pt>
                <c:pt idx="98">
                  <c:v>77068.148440000004</c:v>
                </c:pt>
                <c:pt idx="99">
                  <c:v>78743.546879999994</c:v>
                </c:pt>
                <c:pt idx="100">
                  <c:v>78644.992190000004</c:v>
                </c:pt>
                <c:pt idx="101">
                  <c:v>79992.390629999994</c:v>
                </c:pt>
                <c:pt idx="102">
                  <c:v>81576.398440000004</c:v>
                </c:pt>
                <c:pt idx="103">
                  <c:v>81180.398440000004</c:v>
                </c:pt>
                <c:pt idx="104">
                  <c:v>84150.414059999996</c:v>
                </c:pt>
                <c:pt idx="105">
                  <c:v>83259.40625</c:v>
                </c:pt>
                <c:pt idx="106">
                  <c:v>84447.40625</c:v>
                </c:pt>
                <c:pt idx="107">
                  <c:v>83655.40625</c:v>
                </c:pt>
                <c:pt idx="108">
                  <c:v>83655.40625</c:v>
                </c:pt>
                <c:pt idx="109">
                  <c:v>82764.40625</c:v>
                </c:pt>
                <c:pt idx="110">
                  <c:v>83259.40625</c:v>
                </c:pt>
                <c:pt idx="111">
                  <c:v>82863.40625</c:v>
                </c:pt>
                <c:pt idx="112">
                  <c:v>81378.390629999994</c:v>
                </c:pt>
                <c:pt idx="113">
                  <c:v>79200.390629999994</c:v>
                </c:pt>
                <c:pt idx="114">
                  <c:v>78111.382809999996</c:v>
                </c:pt>
                <c:pt idx="115">
                  <c:v>78804.382809999996</c:v>
                </c:pt>
                <c:pt idx="116">
                  <c:v>76824.375</c:v>
                </c:pt>
                <c:pt idx="117">
                  <c:v>75339.367190000004</c:v>
                </c:pt>
                <c:pt idx="118">
                  <c:v>74745.359379999994</c:v>
                </c:pt>
                <c:pt idx="119">
                  <c:v>77814.375</c:v>
                </c:pt>
                <c:pt idx="120">
                  <c:v>75537.367190000004</c:v>
                </c:pt>
                <c:pt idx="121">
                  <c:v>75933.367190000004</c:v>
                </c:pt>
                <c:pt idx="122">
                  <c:v>75933.367190000004</c:v>
                </c:pt>
                <c:pt idx="123">
                  <c:v>76725.375</c:v>
                </c:pt>
                <c:pt idx="124">
                  <c:v>77220.375</c:v>
                </c:pt>
                <c:pt idx="125">
                  <c:v>76824.375</c:v>
                </c:pt>
                <c:pt idx="126">
                  <c:v>80487.390629999994</c:v>
                </c:pt>
                <c:pt idx="127">
                  <c:v>80487.390629999994</c:v>
                </c:pt>
                <c:pt idx="128">
                  <c:v>78903.382809999996</c:v>
                </c:pt>
                <c:pt idx="129">
                  <c:v>78408.382809999996</c:v>
                </c:pt>
                <c:pt idx="130">
                  <c:v>77616.375</c:v>
                </c:pt>
                <c:pt idx="131">
                  <c:v>77517.375</c:v>
                </c:pt>
                <c:pt idx="132">
                  <c:v>77418.382809999996</c:v>
                </c:pt>
                <c:pt idx="133">
                  <c:v>76626.367190000004</c:v>
                </c:pt>
                <c:pt idx="134">
                  <c:v>78111.382809999996</c:v>
                </c:pt>
                <c:pt idx="135">
                  <c:v>77616.375</c:v>
                </c:pt>
                <c:pt idx="136">
                  <c:v>76923.375</c:v>
                </c:pt>
                <c:pt idx="137">
                  <c:v>77517.375</c:v>
                </c:pt>
                <c:pt idx="138">
                  <c:v>75141.367190000004</c:v>
                </c:pt>
                <c:pt idx="139">
                  <c:v>76428.375</c:v>
                </c:pt>
                <c:pt idx="140">
                  <c:v>76824.375</c:v>
                </c:pt>
                <c:pt idx="141">
                  <c:v>74448.367190000004</c:v>
                </c:pt>
                <c:pt idx="142">
                  <c:v>72765.351559999996</c:v>
                </c:pt>
                <c:pt idx="143">
                  <c:v>72765.351559999996</c:v>
                </c:pt>
                <c:pt idx="144">
                  <c:v>74943.367190000004</c:v>
                </c:pt>
                <c:pt idx="145">
                  <c:v>74547.359379999994</c:v>
                </c:pt>
                <c:pt idx="146">
                  <c:v>76626.367190000004</c:v>
                </c:pt>
                <c:pt idx="147">
                  <c:v>76527.367190000004</c:v>
                </c:pt>
                <c:pt idx="148">
                  <c:v>74943.367190000004</c:v>
                </c:pt>
              </c:numCache>
            </c:numRef>
          </c:val>
          <c:extLst xmlns:c16r2="http://schemas.microsoft.com/office/drawing/2015/06/chart">
            <c:ext xmlns:c16="http://schemas.microsoft.com/office/drawing/2014/chart" uri="{C3380CC4-5D6E-409C-BE32-E72D297353CC}">
              <c16:uniqueId val="{00000000-BFD2-4B34-84BA-A1B1DE5FEE9D}"/>
            </c:ext>
          </c:extLst>
        </c:ser>
        <c:ser>
          <c:idx val="1"/>
          <c:order val="1"/>
          <c:tx>
            <c:strRef>
              <c:f>[1]Data!$C$155</c:f>
              <c:strCache>
                <c:ptCount val="1"/>
                <c:pt idx="0">
                  <c:v>Close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[1]Data!$C$156:$C$304</c:f>
              <c:numCache>
                <c:formatCode>General</c:formatCode>
                <c:ptCount val="149"/>
                <c:pt idx="0">
                  <c:v>66900</c:v>
                </c:pt>
                <c:pt idx="1">
                  <c:v>68600</c:v>
                </c:pt>
                <c:pt idx="2">
                  <c:v>69700</c:v>
                </c:pt>
                <c:pt idx="3">
                  <c:v>69600</c:v>
                </c:pt>
                <c:pt idx="4">
                  <c:v>70900</c:v>
                </c:pt>
                <c:pt idx="5">
                  <c:v>70900</c:v>
                </c:pt>
                <c:pt idx="6">
                  <c:v>69900</c:v>
                </c:pt>
                <c:pt idx="7">
                  <c:v>70300</c:v>
                </c:pt>
                <c:pt idx="8">
                  <c:v>70500</c:v>
                </c:pt>
                <c:pt idx="9">
                  <c:v>70400</c:v>
                </c:pt>
                <c:pt idx="10">
                  <c:v>70800</c:v>
                </c:pt>
                <c:pt idx="11">
                  <c:v>72200</c:v>
                </c:pt>
                <c:pt idx="12">
                  <c:v>72800</c:v>
                </c:pt>
                <c:pt idx="13">
                  <c:v>72500</c:v>
                </c:pt>
                <c:pt idx="14">
                  <c:v>72700</c:v>
                </c:pt>
                <c:pt idx="15">
                  <c:v>72800</c:v>
                </c:pt>
                <c:pt idx="16">
                  <c:v>72800</c:v>
                </c:pt>
                <c:pt idx="17">
                  <c:v>72400</c:v>
                </c:pt>
                <c:pt idx="18">
                  <c:v>71700</c:v>
                </c:pt>
                <c:pt idx="19">
                  <c:v>71300</c:v>
                </c:pt>
                <c:pt idx="20">
                  <c:v>72700</c:v>
                </c:pt>
                <c:pt idx="21">
                  <c:v>72700</c:v>
                </c:pt>
                <c:pt idx="22">
                  <c:v>72800</c:v>
                </c:pt>
                <c:pt idx="23">
                  <c:v>72000</c:v>
                </c:pt>
                <c:pt idx="24">
                  <c:v>72600</c:v>
                </c:pt>
                <c:pt idx="25">
                  <c:v>71200</c:v>
                </c:pt>
                <c:pt idx="26">
                  <c:v>71700</c:v>
                </c:pt>
                <c:pt idx="27">
                  <c:v>71500</c:v>
                </c:pt>
                <c:pt idx="28">
                  <c:v>72600</c:v>
                </c:pt>
                <c:pt idx="29">
                  <c:v>73000</c:v>
                </c:pt>
                <c:pt idx="30">
                  <c:v>73500</c:v>
                </c:pt>
                <c:pt idx="31">
                  <c:v>72800</c:v>
                </c:pt>
                <c:pt idx="32">
                  <c:v>73100</c:v>
                </c:pt>
                <c:pt idx="33">
                  <c:v>73300</c:v>
                </c:pt>
                <c:pt idx="34">
                  <c:v>72900</c:v>
                </c:pt>
                <c:pt idx="35">
                  <c:v>73400</c:v>
                </c:pt>
                <c:pt idx="36">
                  <c:v>74800</c:v>
                </c:pt>
                <c:pt idx="37">
                  <c:v>75000</c:v>
                </c:pt>
                <c:pt idx="38">
                  <c:v>75900</c:v>
                </c:pt>
                <c:pt idx="39">
                  <c:v>76600</c:v>
                </c:pt>
                <c:pt idx="40">
                  <c:v>78000</c:v>
                </c:pt>
                <c:pt idx="41">
                  <c:v>78500</c:v>
                </c:pt>
                <c:pt idx="42">
                  <c:v>79600</c:v>
                </c:pt>
                <c:pt idx="43">
                  <c:v>77000</c:v>
                </c:pt>
                <c:pt idx="44">
                  <c:v>76600</c:v>
                </c:pt>
                <c:pt idx="45">
                  <c:v>76600</c:v>
                </c:pt>
                <c:pt idx="46">
                  <c:v>76500</c:v>
                </c:pt>
                <c:pt idx="47">
                  <c:v>74700</c:v>
                </c:pt>
                <c:pt idx="48">
                  <c:v>73600</c:v>
                </c:pt>
                <c:pt idx="49">
                  <c:v>73200</c:v>
                </c:pt>
                <c:pt idx="50">
                  <c:v>73100</c:v>
                </c:pt>
                <c:pt idx="51">
                  <c:v>73900</c:v>
                </c:pt>
                <c:pt idx="52">
                  <c:v>72600</c:v>
                </c:pt>
                <c:pt idx="53">
                  <c:v>71000</c:v>
                </c:pt>
                <c:pt idx="54">
                  <c:v>71700</c:v>
                </c:pt>
                <c:pt idx="55">
                  <c:v>74700</c:v>
                </c:pt>
                <c:pt idx="56">
                  <c:v>75100</c:v>
                </c:pt>
                <c:pt idx="57">
                  <c:v>75200</c:v>
                </c:pt>
                <c:pt idx="58">
                  <c:v>74000</c:v>
                </c:pt>
                <c:pt idx="59">
                  <c:v>74100</c:v>
                </c:pt>
                <c:pt idx="60">
                  <c:v>73400</c:v>
                </c:pt>
                <c:pt idx="61">
                  <c:v>74400</c:v>
                </c:pt>
                <c:pt idx="62">
                  <c:v>74300</c:v>
                </c:pt>
                <c:pt idx="63">
                  <c:v>72700</c:v>
                </c:pt>
                <c:pt idx="64">
                  <c:v>73600</c:v>
                </c:pt>
                <c:pt idx="65">
                  <c:v>75200</c:v>
                </c:pt>
                <c:pt idx="66">
                  <c:v>74300</c:v>
                </c:pt>
                <c:pt idx="67">
                  <c:v>74400</c:v>
                </c:pt>
                <c:pt idx="68">
                  <c:v>75000</c:v>
                </c:pt>
                <c:pt idx="69">
                  <c:v>74100</c:v>
                </c:pt>
                <c:pt idx="70">
                  <c:v>75200</c:v>
                </c:pt>
                <c:pt idx="71">
                  <c:v>74000</c:v>
                </c:pt>
                <c:pt idx="72">
                  <c:v>73200</c:v>
                </c:pt>
                <c:pt idx="73">
                  <c:v>72800</c:v>
                </c:pt>
                <c:pt idx="74">
                  <c:v>73800</c:v>
                </c:pt>
                <c:pt idx="75">
                  <c:v>73300</c:v>
                </c:pt>
                <c:pt idx="76">
                  <c:v>73000</c:v>
                </c:pt>
                <c:pt idx="77">
                  <c:v>73100</c:v>
                </c:pt>
                <c:pt idx="78">
                  <c:v>72900</c:v>
                </c:pt>
                <c:pt idx="79">
                  <c:v>72800</c:v>
                </c:pt>
                <c:pt idx="80">
                  <c:v>72900</c:v>
                </c:pt>
                <c:pt idx="81">
                  <c:v>73200</c:v>
                </c:pt>
                <c:pt idx="82">
                  <c:v>73400</c:v>
                </c:pt>
                <c:pt idx="83">
                  <c:v>74900</c:v>
                </c:pt>
                <c:pt idx="84">
                  <c:v>73700</c:v>
                </c:pt>
                <c:pt idx="85">
                  <c:v>72900</c:v>
                </c:pt>
                <c:pt idx="86">
                  <c:v>72200</c:v>
                </c:pt>
                <c:pt idx="87">
                  <c:v>73300</c:v>
                </c:pt>
                <c:pt idx="88">
                  <c:v>72400</c:v>
                </c:pt>
                <c:pt idx="89">
                  <c:v>73300</c:v>
                </c:pt>
                <c:pt idx="90">
                  <c:v>74100</c:v>
                </c:pt>
                <c:pt idx="91">
                  <c:v>74300</c:v>
                </c:pt>
                <c:pt idx="92">
                  <c:v>72300</c:v>
                </c:pt>
                <c:pt idx="93">
                  <c:v>72800</c:v>
                </c:pt>
                <c:pt idx="94">
                  <c:v>72800</c:v>
                </c:pt>
                <c:pt idx="95">
                  <c:v>76900</c:v>
                </c:pt>
                <c:pt idx="96">
                  <c:v>79300</c:v>
                </c:pt>
                <c:pt idx="97">
                  <c:v>78900</c:v>
                </c:pt>
                <c:pt idx="98">
                  <c:v>78200</c:v>
                </c:pt>
                <c:pt idx="99">
                  <c:v>79900</c:v>
                </c:pt>
                <c:pt idx="100">
                  <c:v>79800</c:v>
                </c:pt>
                <c:pt idx="101">
                  <c:v>80800</c:v>
                </c:pt>
                <c:pt idx="102">
                  <c:v>82400</c:v>
                </c:pt>
                <c:pt idx="103">
                  <c:v>82000</c:v>
                </c:pt>
                <c:pt idx="104">
                  <c:v>85000</c:v>
                </c:pt>
                <c:pt idx="105">
                  <c:v>84100</c:v>
                </c:pt>
                <c:pt idx="106">
                  <c:v>85300</c:v>
                </c:pt>
                <c:pt idx="107">
                  <c:v>84500</c:v>
                </c:pt>
                <c:pt idx="108">
                  <c:v>84500</c:v>
                </c:pt>
                <c:pt idx="109">
                  <c:v>83600</c:v>
                </c:pt>
                <c:pt idx="110">
                  <c:v>84100</c:v>
                </c:pt>
                <c:pt idx="111">
                  <c:v>83700</c:v>
                </c:pt>
                <c:pt idx="112">
                  <c:v>82200</c:v>
                </c:pt>
                <c:pt idx="113">
                  <c:v>80000</c:v>
                </c:pt>
                <c:pt idx="114">
                  <c:v>78900</c:v>
                </c:pt>
                <c:pt idx="115">
                  <c:v>79600</c:v>
                </c:pt>
                <c:pt idx="116">
                  <c:v>77600</c:v>
                </c:pt>
                <c:pt idx="117">
                  <c:v>76100</c:v>
                </c:pt>
                <c:pt idx="118">
                  <c:v>75500</c:v>
                </c:pt>
                <c:pt idx="119">
                  <c:v>78600</c:v>
                </c:pt>
                <c:pt idx="120">
                  <c:v>76300</c:v>
                </c:pt>
                <c:pt idx="121">
                  <c:v>76700</c:v>
                </c:pt>
                <c:pt idx="122">
                  <c:v>76700</c:v>
                </c:pt>
                <c:pt idx="123">
                  <c:v>77500</c:v>
                </c:pt>
                <c:pt idx="124">
                  <c:v>78000</c:v>
                </c:pt>
                <c:pt idx="125">
                  <c:v>77600</c:v>
                </c:pt>
                <c:pt idx="126">
                  <c:v>81300</c:v>
                </c:pt>
                <c:pt idx="127">
                  <c:v>81300</c:v>
                </c:pt>
                <c:pt idx="128">
                  <c:v>79700</c:v>
                </c:pt>
                <c:pt idx="129">
                  <c:v>79200</c:v>
                </c:pt>
                <c:pt idx="130">
                  <c:v>78400</c:v>
                </c:pt>
                <c:pt idx="131">
                  <c:v>78300</c:v>
                </c:pt>
                <c:pt idx="132">
                  <c:v>78200</c:v>
                </c:pt>
                <c:pt idx="133">
                  <c:v>77400</c:v>
                </c:pt>
                <c:pt idx="134">
                  <c:v>78900</c:v>
                </c:pt>
                <c:pt idx="135">
                  <c:v>78400</c:v>
                </c:pt>
                <c:pt idx="136">
                  <c:v>77700</c:v>
                </c:pt>
                <c:pt idx="137">
                  <c:v>78300</c:v>
                </c:pt>
                <c:pt idx="138">
                  <c:v>75900</c:v>
                </c:pt>
                <c:pt idx="139">
                  <c:v>77200</c:v>
                </c:pt>
                <c:pt idx="140">
                  <c:v>77600</c:v>
                </c:pt>
                <c:pt idx="141">
                  <c:v>75200</c:v>
                </c:pt>
                <c:pt idx="142">
                  <c:v>73500</c:v>
                </c:pt>
                <c:pt idx="143">
                  <c:v>73500</c:v>
                </c:pt>
                <c:pt idx="144">
                  <c:v>75700</c:v>
                </c:pt>
                <c:pt idx="145">
                  <c:v>75300</c:v>
                </c:pt>
                <c:pt idx="146">
                  <c:v>77400</c:v>
                </c:pt>
                <c:pt idx="147">
                  <c:v>77300</c:v>
                </c:pt>
                <c:pt idx="148">
                  <c:v>75700</c:v>
                </c:pt>
              </c:numCache>
            </c:numRef>
          </c:val>
          <c:extLst xmlns:c16r2="http://schemas.microsoft.com/office/drawing/2015/06/chart">
            <c:ext xmlns:c16="http://schemas.microsoft.com/office/drawing/2014/chart" uri="{C3380CC4-5D6E-409C-BE32-E72D297353CC}">
              <c16:uniqueId val="{00000001-BFD2-4B34-84BA-A1B1DE5FEE9D}"/>
            </c:ext>
          </c:extLst>
        </c:ser>
        <c:ser>
          <c:idx val="2"/>
          <c:order val="2"/>
          <c:tx>
            <c:strRef>
              <c:f>[1]Data!$D$155</c:f>
              <c:strCache>
                <c:ptCount val="1"/>
                <c:pt idx="0">
                  <c:v>High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[1]Data!$D$156:$D$304</c:f>
              <c:numCache>
                <c:formatCode>General</c:formatCode>
                <c:ptCount val="149"/>
                <c:pt idx="0">
                  <c:v>68300</c:v>
                </c:pt>
                <c:pt idx="1">
                  <c:v>68900</c:v>
                </c:pt>
                <c:pt idx="2">
                  <c:v>70000</c:v>
                </c:pt>
                <c:pt idx="3">
                  <c:v>70200</c:v>
                </c:pt>
                <c:pt idx="4">
                  <c:v>70900</c:v>
                </c:pt>
                <c:pt idx="5">
                  <c:v>70900</c:v>
                </c:pt>
                <c:pt idx="6">
                  <c:v>71400</c:v>
                </c:pt>
                <c:pt idx="7">
                  <c:v>70800</c:v>
                </c:pt>
                <c:pt idx="8">
                  <c:v>70500</c:v>
                </c:pt>
                <c:pt idx="9">
                  <c:v>71300</c:v>
                </c:pt>
                <c:pt idx="10">
                  <c:v>71100</c:v>
                </c:pt>
                <c:pt idx="11">
                  <c:v>72200</c:v>
                </c:pt>
                <c:pt idx="12">
                  <c:v>73000</c:v>
                </c:pt>
                <c:pt idx="13">
                  <c:v>73000</c:v>
                </c:pt>
                <c:pt idx="14">
                  <c:v>73000</c:v>
                </c:pt>
                <c:pt idx="15">
                  <c:v>73400</c:v>
                </c:pt>
                <c:pt idx="16">
                  <c:v>73000</c:v>
                </c:pt>
                <c:pt idx="17">
                  <c:v>73200</c:v>
                </c:pt>
                <c:pt idx="18">
                  <c:v>72600</c:v>
                </c:pt>
                <c:pt idx="19">
                  <c:v>72100</c:v>
                </c:pt>
                <c:pt idx="20">
                  <c:v>72700</c:v>
                </c:pt>
                <c:pt idx="21">
                  <c:v>72800</c:v>
                </c:pt>
                <c:pt idx="22">
                  <c:v>72800</c:v>
                </c:pt>
                <c:pt idx="23">
                  <c:v>72500</c:v>
                </c:pt>
                <c:pt idx="24">
                  <c:v>72900</c:v>
                </c:pt>
                <c:pt idx="25">
                  <c:v>72400</c:v>
                </c:pt>
                <c:pt idx="26">
                  <c:v>72100</c:v>
                </c:pt>
                <c:pt idx="27">
                  <c:v>71900</c:v>
                </c:pt>
                <c:pt idx="28">
                  <c:v>72800</c:v>
                </c:pt>
                <c:pt idx="29">
                  <c:v>73000</c:v>
                </c:pt>
                <c:pt idx="30">
                  <c:v>73500</c:v>
                </c:pt>
                <c:pt idx="31">
                  <c:v>73500</c:v>
                </c:pt>
                <c:pt idx="32">
                  <c:v>74300</c:v>
                </c:pt>
                <c:pt idx="33">
                  <c:v>74000</c:v>
                </c:pt>
                <c:pt idx="34">
                  <c:v>73400</c:v>
                </c:pt>
                <c:pt idx="35">
                  <c:v>73400</c:v>
                </c:pt>
                <c:pt idx="36">
                  <c:v>74900</c:v>
                </c:pt>
                <c:pt idx="37">
                  <c:v>75000</c:v>
                </c:pt>
                <c:pt idx="38">
                  <c:v>76300</c:v>
                </c:pt>
                <c:pt idx="39">
                  <c:v>76700</c:v>
                </c:pt>
                <c:pt idx="40">
                  <c:v>78000</c:v>
                </c:pt>
                <c:pt idx="41">
                  <c:v>78500</c:v>
                </c:pt>
                <c:pt idx="42">
                  <c:v>79800</c:v>
                </c:pt>
                <c:pt idx="43">
                  <c:v>78800</c:v>
                </c:pt>
                <c:pt idx="44">
                  <c:v>77300</c:v>
                </c:pt>
                <c:pt idx="45">
                  <c:v>77100</c:v>
                </c:pt>
                <c:pt idx="46">
                  <c:v>77500</c:v>
                </c:pt>
                <c:pt idx="47">
                  <c:v>77700</c:v>
                </c:pt>
                <c:pt idx="48">
                  <c:v>75200</c:v>
                </c:pt>
                <c:pt idx="49">
                  <c:v>73600</c:v>
                </c:pt>
                <c:pt idx="50">
                  <c:v>74100</c:v>
                </c:pt>
                <c:pt idx="51">
                  <c:v>74000</c:v>
                </c:pt>
                <c:pt idx="52">
                  <c:v>73700</c:v>
                </c:pt>
                <c:pt idx="53">
                  <c:v>73300</c:v>
                </c:pt>
                <c:pt idx="54">
                  <c:v>72000</c:v>
                </c:pt>
                <c:pt idx="55">
                  <c:v>74700</c:v>
                </c:pt>
                <c:pt idx="56">
                  <c:v>76000</c:v>
                </c:pt>
                <c:pt idx="57">
                  <c:v>75800</c:v>
                </c:pt>
                <c:pt idx="58">
                  <c:v>75200</c:v>
                </c:pt>
                <c:pt idx="59">
                  <c:v>74800</c:v>
                </c:pt>
                <c:pt idx="60">
                  <c:v>74500</c:v>
                </c:pt>
                <c:pt idx="61">
                  <c:v>75200</c:v>
                </c:pt>
                <c:pt idx="62">
                  <c:v>75300</c:v>
                </c:pt>
                <c:pt idx="63">
                  <c:v>74000</c:v>
                </c:pt>
                <c:pt idx="64">
                  <c:v>74200</c:v>
                </c:pt>
                <c:pt idx="65">
                  <c:v>75200</c:v>
                </c:pt>
                <c:pt idx="66">
                  <c:v>74800</c:v>
                </c:pt>
                <c:pt idx="67">
                  <c:v>74700</c:v>
                </c:pt>
                <c:pt idx="68">
                  <c:v>75500</c:v>
                </c:pt>
                <c:pt idx="69">
                  <c:v>75200</c:v>
                </c:pt>
                <c:pt idx="70">
                  <c:v>75200</c:v>
                </c:pt>
                <c:pt idx="71">
                  <c:v>74300</c:v>
                </c:pt>
                <c:pt idx="72">
                  <c:v>74400</c:v>
                </c:pt>
                <c:pt idx="73">
                  <c:v>73400</c:v>
                </c:pt>
                <c:pt idx="74">
                  <c:v>73900</c:v>
                </c:pt>
                <c:pt idx="75">
                  <c:v>73700</c:v>
                </c:pt>
                <c:pt idx="76">
                  <c:v>73700</c:v>
                </c:pt>
                <c:pt idx="77">
                  <c:v>73900</c:v>
                </c:pt>
                <c:pt idx="78">
                  <c:v>74200</c:v>
                </c:pt>
                <c:pt idx="79">
                  <c:v>73200</c:v>
                </c:pt>
                <c:pt idx="80">
                  <c:v>73400</c:v>
                </c:pt>
                <c:pt idx="81">
                  <c:v>73900</c:v>
                </c:pt>
                <c:pt idx="82">
                  <c:v>73400</c:v>
                </c:pt>
                <c:pt idx="83">
                  <c:v>75000</c:v>
                </c:pt>
                <c:pt idx="84">
                  <c:v>74800</c:v>
                </c:pt>
                <c:pt idx="85">
                  <c:v>73500</c:v>
                </c:pt>
                <c:pt idx="86">
                  <c:v>73300</c:v>
                </c:pt>
                <c:pt idx="87">
                  <c:v>73400</c:v>
                </c:pt>
                <c:pt idx="88">
                  <c:v>73100</c:v>
                </c:pt>
                <c:pt idx="89">
                  <c:v>73500</c:v>
                </c:pt>
                <c:pt idx="90">
                  <c:v>74100</c:v>
                </c:pt>
                <c:pt idx="91">
                  <c:v>74500</c:v>
                </c:pt>
                <c:pt idx="92">
                  <c:v>73700</c:v>
                </c:pt>
                <c:pt idx="93">
                  <c:v>73000</c:v>
                </c:pt>
                <c:pt idx="94">
                  <c:v>73000</c:v>
                </c:pt>
                <c:pt idx="95">
                  <c:v>77200</c:v>
                </c:pt>
                <c:pt idx="96">
                  <c:v>79300</c:v>
                </c:pt>
                <c:pt idx="97">
                  <c:v>79900</c:v>
                </c:pt>
                <c:pt idx="98">
                  <c:v>79800</c:v>
                </c:pt>
                <c:pt idx="99">
                  <c:v>80100</c:v>
                </c:pt>
                <c:pt idx="100">
                  <c:v>80000</c:v>
                </c:pt>
                <c:pt idx="101">
                  <c:v>81000</c:v>
                </c:pt>
                <c:pt idx="102">
                  <c:v>82500</c:v>
                </c:pt>
                <c:pt idx="103">
                  <c:v>83300</c:v>
                </c:pt>
                <c:pt idx="104">
                  <c:v>85000</c:v>
                </c:pt>
                <c:pt idx="105">
                  <c:v>85000</c:v>
                </c:pt>
                <c:pt idx="106">
                  <c:v>85500</c:v>
                </c:pt>
                <c:pt idx="107">
                  <c:v>85000</c:v>
                </c:pt>
                <c:pt idx="108">
                  <c:v>86000</c:v>
                </c:pt>
                <c:pt idx="109">
                  <c:v>84900</c:v>
                </c:pt>
                <c:pt idx="110">
                  <c:v>84700</c:v>
                </c:pt>
                <c:pt idx="111">
                  <c:v>84900</c:v>
                </c:pt>
                <c:pt idx="112">
                  <c:v>83200</c:v>
                </c:pt>
                <c:pt idx="113">
                  <c:v>81300</c:v>
                </c:pt>
                <c:pt idx="114">
                  <c:v>80800</c:v>
                </c:pt>
                <c:pt idx="115">
                  <c:v>80100</c:v>
                </c:pt>
                <c:pt idx="116">
                  <c:v>78700</c:v>
                </c:pt>
                <c:pt idx="117">
                  <c:v>77500</c:v>
                </c:pt>
                <c:pt idx="118">
                  <c:v>76800</c:v>
                </c:pt>
                <c:pt idx="119">
                  <c:v>78800</c:v>
                </c:pt>
                <c:pt idx="120">
                  <c:v>77500</c:v>
                </c:pt>
                <c:pt idx="121">
                  <c:v>77900</c:v>
                </c:pt>
                <c:pt idx="122">
                  <c:v>77600</c:v>
                </c:pt>
                <c:pt idx="123">
                  <c:v>78500</c:v>
                </c:pt>
                <c:pt idx="124">
                  <c:v>78600</c:v>
                </c:pt>
                <c:pt idx="125">
                  <c:v>79000</c:v>
                </c:pt>
                <c:pt idx="126">
                  <c:v>81300</c:v>
                </c:pt>
                <c:pt idx="127">
                  <c:v>81400</c:v>
                </c:pt>
                <c:pt idx="128">
                  <c:v>81500</c:v>
                </c:pt>
                <c:pt idx="129">
                  <c:v>81100</c:v>
                </c:pt>
                <c:pt idx="130">
                  <c:v>79900</c:v>
                </c:pt>
                <c:pt idx="131">
                  <c:v>78800</c:v>
                </c:pt>
                <c:pt idx="132">
                  <c:v>80300</c:v>
                </c:pt>
                <c:pt idx="133">
                  <c:v>78800</c:v>
                </c:pt>
                <c:pt idx="134">
                  <c:v>79100</c:v>
                </c:pt>
                <c:pt idx="135">
                  <c:v>79000</c:v>
                </c:pt>
                <c:pt idx="136">
                  <c:v>78700</c:v>
                </c:pt>
                <c:pt idx="137">
                  <c:v>79100</c:v>
                </c:pt>
                <c:pt idx="138">
                  <c:v>77000</c:v>
                </c:pt>
                <c:pt idx="139">
                  <c:v>78200</c:v>
                </c:pt>
                <c:pt idx="140">
                  <c:v>78000</c:v>
                </c:pt>
                <c:pt idx="141">
                  <c:v>78200</c:v>
                </c:pt>
                <c:pt idx="142">
                  <c:v>75200</c:v>
                </c:pt>
                <c:pt idx="143">
                  <c:v>74700</c:v>
                </c:pt>
                <c:pt idx="144">
                  <c:v>76400</c:v>
                </c:pt>
                <c:pt idx="145">
                  <c:v>76100</c:v>
                </c:pt>
                <c:pt idx="146">
                  <c:v>78000</c:v>
                </c:pt>
                <c:pt idx="147">
                  <c:v>78600</c:v>
                </c:pt>
                <c:pt idx="148">
                  <c:v>76600</c:v>
                </c:pt>
              </c:numCache>
            </c:numRef>
          </c:val>
          <c:extLst xmlns:c16r2="http://schemas.microsoft.com/office/drawing/2015/06/chart">
            <c:ext xmlns:c16="http://schemas.microsoft.com/office/drawing/2014/chart" uri="{C3380CC4-5D6E-409C-BE32-E72D297353CC}">
              <c16:uniqueId val="{00000002-BFD2-4B34-84BA-A1B1DE5FEE9D}"/>
            </c:ext>
          </c:extLst>
        </c:ser>
        <c:ser>
          <c:idx val="3"/>
          <c:order val="3"/>
          <c:tx>
            <c:strRef>
              <c:f>[1]Data!$E$155</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[1]Data!$E$156:$E$304</c:f>
              <c:numCache>
                <c:formatCode>General</c:formatCode>
                <c:ptCount val="149"/>
                <c:pt idx="0">
                  <c:v>66900</c:v>
                </c:pt>
                <c:pt idx="1">
                  <c:v>67300</c:v>
                </c:pt>
                <c:pt idx="2">
                  <c:v>69400</c:v>
                </c:pt>
                <c:pt idx="3">
                  <c:v>69500</c:v>
                </c:pt>
                <c:pt idx="4">
                  <c:v>69300</c:v>
                </c:pt>
                <c:pt idx="5">
                  <c:v>70000</c:v>
                </c:pt>
                <c:pt idx="6">
                  <c:v>69700</c:v>
                </c:pt>
                <c:pt idx="7">
                  <c:v>69600</c:v>
                </c:pt>
                <c:pt idx="8">
                  <c:v>69500</c:v>
                </c:pt>
                <c:pt idx="9">
                  <c:v>70300</c:v>
                </c:pt>
                <c:pt idx="10">
                  <c:v>70600</c:v>
                </c:pt>
                <c:pt idx="11">
                  <c:v>71500</c:v>
                </c:pt>
                <c:pt idx="12">
                  <c:v>72300</c:v>
                </c:pt>
                <c:pt idx="13">
                  <c:v>72300</c:v>
                </c:pt>
                <c:pt idx="14">
                  <c:v>72100</c:v>
                </c:pt>
                <c:pt idx="15">
                  <c:v>72700</c:v>
                </c:pt>
                <c:pt idx="16">
                  <c:v>71900</c:v>
                </c:pt>
                <c:pt idx="17">
                  <c:v>72200</c:v>
                </c:pt>
                <c:pt idx="18">
                  <c:v>71700</c:v>
                </c:pt>
                <c:pt idx="19">
                  <c:v>71100</c:v>
                </c:pt>
                <c:pt idx="20">
                  <c:v>71300</c:v>
                </c:pt>
                <c:pt idx="21">
                  <c:v>72200</c:v>
                </c:pt>
                <c:pt idx="22">
                  <c:v>72200</c:v>
                </c:pt>
                <c:pt idx="23">
                  <c:v>71700</c:v>
                </c:pt>
                <c:pt idx="24">
                  <c:v>72400</c:v>
                </c:pt>
                <c:pt idx="25">
                  <c:v>71200</c:v>
                </c:pt>
                <c:pt idx="26">
                  <c:v>71600</c:v>
                </c:pt>
                <c:pt idx="27">
                  <c:v>71100</c:v>
                </c:pt>
                <c:pt idx="28">
                  <c:v>71900</c:v>
                </c:pt>
                <c:pt idx="29">
                  <c:v>72200</c:v>
                </c:pt>
                <c:pt idx="30">
                  <c:v>73100</c:v>
                </c:pt>
                <c:pt idx="31">
                  <c:v>72800</c:v>
                </c:pt>
                <c:pt idx="32">
                  <c:v>72500</c:v>
                </c:pt>
                <c:pt idx="33">
                  <c:v>73200</c:v>
                </c:pt>
                <c:pt idx="34">
                  <c:v>72800</c:v>
                </c:pt>
                <c:pt idx="35">
                  <c:v>72800</c:v>
                </c:pt>
                <c:pt idx="36">
                  <c:v>73800</c:v>
                </c:pt>
                <c:pt idx="37">
                  <c:v>74300</c:v>
                </c:pt>
                <c:pt idx="38">
                  <c:v>75400</c:v>
                </c:pt>
                <c:pt idx="39">
                  <c:v>75700</c:v>
                </c:pt>
                <c:pt idx="40">
                  <c:v>76500</c:v>
                </c:pt>
                <c:pt idx="41">
                  <c:v>77500</c:v>
                </c:pt>
                <c:pt idx="42">
                  <c:v>78200</c:v>
                </c:pt>
                <c:pt idx="43">
                  <c:v>77000</c:v>
                </c:pt>
                <c:pt idx="44">
                  <c:v>76100</c:v>
                </c:pt>
                <c:pt idx="45">
                  <c:v>76400</c:v>
                </c:pt>
                <c:pt idx="46">
                  <c:v>76400</c:v>
                </c:pt>
                <c:pt idx="47">
                  <c:v>74300</c:v>
                </c:pt>
                <c:pt idx="48">
                  <c:v>73200</c:v>
                </c:pt>
                <c:pt idx="49">
                  <c:v>72700</c:v>
                </c:pt>
                <c:pt idx="50">
                  <c:v>72800</c:v>
                </c:pt>
                <c:pt idx="51">
                  <c:v>73200</c:v>
                </c:pt>
                <c:pt idx="52">
                  <c:v>72500</c:v>
                </c:pt>
                <c:pt idx="53">
                  <c:v>71000</c:v>
                </c:pt>
                <c:pt idx="54">
                  <c:v>70700</c:v>
                </c:pt>
                <c:pt idx="55">
                  <c:v>73000</c:v>
                </c:pt>
                <c:pt idx="56">
                  <c:v>75000</c:v>
                </c:pt>
                <c:pt idx="57">
                  <c:v>74300</c:v>
                </c:pt>
                <c:pt idx="58">
                  <c:v>73500</c:v>
                </c:pt>
                <c:pt idx="59">
                  <c:v>73700</c:v>
                </c:pt>
                <c:pt idx="60">
                  <c:v>73300</c:v>
                </c:pt>
                <c:pt idx="61">
                  <c:v>73500</c:v>
                </c:pt>
                <c:pt idx="62">
                  <c:v>73700</c:v>
                </c:pt>
                <c:pt idx="63">
                  <c:v>72500</c:v>
                </c:pt>
                <c:pt idx="64">
                  <c:v>72900</c:v>
                </c:pt>
                <c:pt idx="65">
                  <c:v>73700</c:v>
                </c:pt>
                <c:pt idx="66">
                  <c:v>73500</c:v>
                </c:pt>
                <c:pt idx="67">
                  <c:v>73300</c:v>
                </c:pt>
                <c:pt idx="68">
                  <c:v>74300</c:v>
                </c:pt>
                <c:pt idx="69">
                  <c:v>73600</c:v>
                </c:pt>
                <c:pt idx="70">
                  <c:v>74400</c:v>
                </c:pt>
                <c:pt idx="71">
                  <c:v>73700</c:v>
                </c:pt>
                <c:pt idx="72">
                  <c:v>73000</c:v>
                </c:pt>
                <c:pt idx="73">
                  <c:v>72500</c:v>
                </c:pt>
                <c:pt idx="74">
                  <c:v>72800</c:v>
                </c:pt>
                <c:pt idx="75">
                  <c:v>72800</c:v>
                </c:pt>
                <c:pt idx="76">
                  <c:v>72900</c:v>
                </c:pt>
                <c:pt idx="77">
                  <c:v>72700</c:v>
                </c:pt>
                <c:pt idx="78">
                  <c:v>72900</c:v>
                </c:pt>
                <c:pt idx="79">
                  <c:v>72200</c:v>
                </c:pt>
                <c:pt idx="80">
                  <c:v>72700</c:v>
                </c:pt>
                <c:pt idx="81">
                  <c:v>72800</c:v>
                </c:pt>
                <c:pt idx="82">
                  <c:v>72000</c:v>
                </c:pt>
                <c:pt idx="83">
                  <c:v>74000</c:v>
                </c:pt>
                <c:pt idx="84">
                  <c:v>73700</c:v>
                </c:pt>
                <c:pt idx="85">
                  <c:v>72700</c:v>
                </c:pt>
                <c:pt idx="86">
                  <c:v>72200</c:v>
                </c:pt>
                <c:pt idx="87">
                  <c:v>72600</c:v>
                </c:pt>
                <c:pt idx="88">
                  <c:v>72300</c:v>
                </c:pt>
                <c:pt idx="89">
                  <c:v>72100</c:v>
                </c:pt>
                <c:pt idx="90">
                  <c:v>73500</c:v>
                </c:pt>
                <c:pt idx="91">
                  <c:v>73600</c:v>
                </c:pt>
                <c:pt idx="92">
                  <c:v>72300</c:v>
                </c:pt>
                <c:pt idx="93">
                  <c:v>72500</c:v>
                </c:pt>
                <c:pt idx="94">
                  <c:v>71700</c:v>
                </c:pt>
                <c:pt idx="95">
                  <c:v>73400</c:v>
                </c:pt>
                <c:pt idx="96">
                  <c:v>77700</c:v>
                </c:pt>
                <c:pt idx="97">
                  <c:v>77800</c:v>
                </c:pt>
                <c:pt idx="98">
                  <c:v>77800</c:v>
                </c:pt>
                <c:pt idx="99">
                  <c:v>79200</c:v>
                </c:pt>
                <c:pt idx="100">
                  <c:v>79200</c:v>
                </c:pt>
                <c:pt idx="101">
                  <c:v>79200</c:v>
                </c:pt>
                <c:pt idx="102">
                  <c:v>80900</c:v>
                </c:pt>
                <c:pt idx="103">
                  <c:v>82000</c:v>
                </c:pt>
                <c:pt idx="104">
                  <c:v>82900</c:v>
                </c:pt>
                <c:pt idx="105">
                  <c:v>83500</c:v>
                </c:pt>
                <c:pt idx="106">
                  <c:v>84300</c:v>
                </c:pt>
                <c:pt idx="107">
                  <c:v>83800</c:v>
                </c:pt>
                <c:pt idx="108">
                  <c:v>84500</c:v>
                </c:pt>
                <c:pt idx="109">
                  <c:v>83100</c:v>
                </c:pt>
                <c:pt idx="110">
                  <c:v>82500</c:v>
                </c:pt>
                <c:pt idx="111">
                  <c:v>83200</c:v>
                </c:pt>
                <c:pt idx="112">
                  <c:v>81200</c:v>
                </c:pt>
                <c:pt idx="113">
                  <c:v>79400</c:v>
                </c:pt>
                <c:pt idx="114">
                  <c:v>78900</c:v>
                </c:pt>
                <c:pt idx="115">
                  <c:v>78300</c:v>
                </c:pt>
                <c:pt idx="116">
                  <c:v>76300</c:v>
                </c:pt>
                <c:pt idx="117">
                  <c:v>75100</c:v>
                </c:pt>
                <c:pt idx="118">
                  <c:v>75500</c:v>
                </c:pt>
                <c:pt idx="119">
                  <c:v>77200</c:v>
                </c:pt>
                <c:pt idx="120">
                  <c:v>76300</c:v>
                </c:pt>
                <c:pt idx="121">
                  <c:v>76500</c:v>
                </c:pt>
                <c:pt idx="122">
                  <c:v>76200</c:v>
                </c:pt>
                <c:pt idx="123">
                  <c:v>76600</c:v>
                </c:pt>
                <c:pt idx="124">
                  <c:v>77300</c:v>
                </c:pt>
                <c:pt idx="125">
                  <c:v>77500</c:v>
                </c:pt>
                <c:pt idx="126">
                  <c:v>79400</c:v>
                </c:pt>
                <c:pt idx="127">
                  <c:v>80500</c:v>
                </c:pt>
                <c:pt idx="128">
                  <c:v>79700</c:v>
                </c:pt>
                <c:pt idx="129">
                  <c:v>78900</c:v>
                </c:pt>
                <c:pt idx="130">
                  <c:v>77600</c:v>
                </c:pt>
                <c:pt idx="131">
                  <c:v>77900</c:v>
                </c:pt>
                <c:pt idx="132">
                  <c:v>78100</c:v>
                </c:pt>
                <c:pt idx="133">
                  <c:v>77200</c:v>
                </c:pt>
                <c:pt idx="134">
                  <c:v>77900</c:v>
                </c:pt>
                <c:pt idx="135">
                  <c:v>78200</c:v>
                </c:pt>
                <c:pt idx="136">
                  <c:v>77300</c:v>
                </c:pt>
                <c:pt idx="137">
                  <c:v>77100</c:v>
                </c:pt>
                <c:pt idx="138">
                  <c:v>75700</c:v>
                </c:pt>
                <c:pt idx="139">
                  <c:v>74000</c:v>
                </c:pt>
                <c:pt idx="140">
                  <c:v>76200</c:v>
                </c:pt>
                <c:pt idx="141">
                  <c:v>75200</c:v>
                </c:pt>
                <c:pt idx="142">
                  <c:v>73500</c:v>
                </c:pt>
                <c:pt idx="143">
                  <c:v>73500</c:v>
                </c:pt>
                <c:pt idx="144">
                  <c:v>74200</c:v>
                </c:pt>
                <c:pt idx="145">
                  <c:v>74900</c:v>
                </c:pt>
                <c:pt idx="146">
                  <c:v>76800</c:v>
                </c:pt>
                <c:pt idx="147">
                  <c:v>77100</c:v>
                </c:pt>
                <c:pt idx="148">
                  <c:v>75600</c:v>
                </c:pt>
              </c:numCache>
            </c:numRef>
          </c:val>
          <c:extLst xmlns:c16r2="http://schemas.microsoft.com/office/drawing/2015/06/chart">
            <c:ext xmlns:c16="http://schemas.microsoft.com/office/drawing/2014/chart" uri="{C3380CC4-5D6E-409C-BE32-E72D297353CC}">
              <c16:uniqueId val="{00000003-BFD2-4B34-84BA-A1B1DE5FEE9D}"/>
            </c:ext>
          </c:extLst>
        </c:ser>
        <c:dLbls>
          <c:showLegendKey val="0"/>
          <c:showVal val="0"/>
          <c:showCatName val="0"/>
          <c:showSerName val="0"/>
          <c:showPercent val="0"/>
          <c:showBubbleSize val="0"/>
        </c:dLbls>
        <c:gapWidth val="150"/>
        <c:overlap val="100"/>
        <c:axId val="539419136"/>
        <c:axId val="539425664"/>
      </c:barChart>
      <c:catAx>
        <c:axId val="53941913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25664"/>
        <c:crosses val="autoZero"/>
        <c:auto val="1"/>
        <c:lblAlgn val="ctr"/>
        <c:lblOffset val="100"/>
        <c:noMultiLvlLbl val="0"/>
      </c:catAx>
      <c:valAx>
        <c:axId val="5394256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19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Apple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[1]Data!$B$155</c:f>
              <c:strCache>
                <c:ptCount val="1"/>
                <c:pt idx="0">
                  <c:v>Adj close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[1]Data!$B$156:$B$304</c:f>
              <c:numCache>
                <c:formatCode>General</c:formatCode>
                <c:ptCount val="149"/>
                <c:pt idx="0">
                  <c:v>65620.976559999996</c:v>
                </c:pt>
                <c:pt idx="1">
                  <c:v>67288.476559999996</c:v>
                </c:pt>
                <c:pt idx="2">
                  <c:v>68367.445309999996</c:v>
                </c:pt>
                <c:pt idx="3">
                  <c:v>68269.359379999994</c:v>
                </c:pt>
                <c:pt idx="4">
                  <c:v>69544.5</c:v>
                </c:pt>
                <c:pt idx="5">
                  <c:v>69544.5</c:v>
                </c:pt>
                <c:pt idx="6">
                  <c:v>68563.632809999996</c:v>
                </c:pt>
                <c:pt idx="7">
                  <c:v>68955.984379999994</c:v>
                </c:pt>
                <c:pt idx="8">
                  <c:v>69152.148440000004</c:v>
                </c:pt>
                <c:pt idx="9">
                  <c:v>69054.070309999996</c:v>
                </c:pt>
                <c:pt idx="10">
                  <c:v>69446.421879999994</c:v>
                </c:pt>
                <c:pt idx="11">
                  <c:v>70819.65625</c:v>
                </c:pt>
                <c:pt idx="12">
                  <c:v>71408.179690000004</c:v>
                </c:pt>
                <c:pt idx="13">
                  <c:v>71113.921879999994</c:v>
                </c:pt>
                <c:pt idx="14">
                  <c:v>71310.09375</c:v>
                </c:pt>
                <c:pt idx="15">
                  <c:v>71408.179690000004</c:v>
                </c:pt>
                <c:pt idx="16">
                  <c:v>71408.179690000004</c:v>
                </c:pt>
                <c:pt idx="17">
                  <c:v>71015.820309999996</c:v>
                </c:pt>
                <c:pt idx="18">
                  <c:v>70329.210940000004</c:v>
                </c:pt>
                <c:pt idx="19">
                  <c:v>69936.859379999994</c:v>
                </c:pt>
                <c:pt idx="20">
                  <c:v>71310.09375</c:v>
                </c:pt>
                <c:pt idx="21">
                  <c:v>71310.09375</c:v>
                </c:pt>
                <c:pt idx="22">
                  <c:v>71408.179690000004</c:v>
                </c:pt>
                <c:pt idx="23">
                  <c:v>70623.476559999996</c:v>
                </c:pt>
                <c:pt idx="24">
                  <c:v>71212.007809999996</c:v>
                </c:pt>
                <c:pt idx="25">
                  <c:v>69838.773440000004</c:v>
                </c:pt>
                <c:pt idx="26">
                  <c:v>70329.210940000004</c:v>
                </c:pt>
                <c:pt idx="27">
                  <c:v>70133.039059999996</c:v>
                </c:pt>
                <c:pt idx="28">
                  <c:v>71212.007809999996</c:v>
                </c:pt>
                <c:pt idx="29">
                  <c:v>71604.359379999994</c:v>
                </c:pt>
                <c:pt idx="30">
                  <c:v>72094.804690000004</c:v>
                </c:pt>
                <c:pt idx="31">
                  <c:v>71408.179690000004</c:v>
                </c:pt>
                <c:pt idx="32">
                  <c:v>71702.445309999996</c:v>
                </c:pt>
                <c:pt idx="33">
                  <c:v>71898.617190000004</c:v>
                </c:pt>
                <c:pt idx="34">
                  <c:v>71506.257809999996</c:v>
                </c:pt>
                <c:pt idx="35">
                  <c:v>71996.710940000004</c:v>
                </c:pt>
                <c:pt idx="36">
                  <c:v>73369.945309999996</c:v>
                </c:pt>
                <c:pt idx="37">
                  <c:v>73566.117190000004</c:v>
                </c:pt>
                <c:pt idx="38">
                  <c:v>74448.914059999996</c:v>
                </c:pt>
                <c:pt idx="39">
                  <c:v>75135.539059999996</c:v>
                </c:pt>
                <c:pt idx="40">
                  <c:v>76871.046879999994</c:v>
                </c:pt>
                <c:pt idx="41">
                  <c:v>77363.8125</c:v>
                </c:pt>
                <c:pt idx="42">
                  <c:v>78447.890629999994</c:v>
                </c:pt>
                <c:pt idx="43">
                  <c:v>75885.515629999994</c:v>
                </c:pt>
                <c:pt idx="44">
                  <c:v>75491.3125</c:v>
                </c:pt>
                <c:pt idx="45">
                  <c:v>75491.3125</c:v>
                </c:pt>
                <c:pt idx="46">
                  <c:v>75392.757809999996</c:v>
                </c:pt>
                <c:pt idx="47">
                  <c:v>73618.804690000004</c:v>
                </c:pt>
                <c:pt idx="48">
                  <c:v>72534.726559999996</c:v>
                </c:pt>
                <c:pt idx="49">
                  <c:v>72140.523440000004</c:v>
                </c:pt>
                <c:pt idx="50">
                  <c:v>72041.96875</c:v>
                </c:pt>
                <c:pt idx="51">
                  <c:v>72830.390629999994</c:v>
                </c:pt>
                <c:pt idx="52">
                  <c:v>71549.203129999994</c:v>
                </c:pt>
                <c:pt idx="53">
                  <c:v>69972.359379999994</c:v>
                </c:pt>
                <c:pt idx="54">
                  <c:v>70662.226559999996</c:v>
                </c:pt>
                <c:pt idx="55">
                  <c:v>73618.804690000004</c:v>
                </c:pt>
                <c:pt idx="56">
                  <c:v>74013.015629999994</c:v>
                </c:pt>
                <c:pt idx="57">
                  <c:v>74111.570309999996</c:v>
                </c:pt>
                <c:pt idx="58">
                  <c:v>72928.9375</c:v>
                </c:pt>
                <c:pt idx="59">
                  <c:v>73027.5</c:v>
                </c:pt>
                <c:pt idx="60">
                  <c:v>72337.625</c:v>
                </c:pt>
                <c:pt idx="61">
                  <c:v>73323.15625</c:v>
                </c:pt>
                <c:pt idx="62">
                  <c:v>73224.59375</c:v>
                </c:pt>
                <c:pt idx="63">
                  <c:v>71647.757809999996</c:v>
                </c:pt>
                <c:pt idx="64">
                  <c:v>72534.726559999996</c:v>
                </c:pt>
                <c:pt idx="65">
                  <c:v>74111.570309999996</c:v>
                </c:pt>
                <c:pt idx="66">
                  <c:v>73224.59375</c:v>
                </c:pt>
                <c:pt idx="67">
                  <c:v>73323.15625</c:v>
                </c:pt>
                <c:pt idx="68">
                  <c:v>73914.460940000004</c:v>
                </c:pt>
                <c:pt idx="69">
                  <c:v>73027.5</c:v>
                </c:pt>
                <c:pt idx="70">
                  <c:v>74111.570309999996</c:v>
                </c:pt>
                <c:pt idx="71">
                  <c:v>72928.9375</c:v>
                </c:pt>
                <c:pt idx="72">
                  <c:v>72140.523440000004</c:v>
                </c:pt>
                <c:pt idx="73">
                  <c:v>71746.304690000004</c:v>
                </c:pt>
                <c:pt idx="74">
                  <c:v>72731.828129999994</c:v>
                </c:pt>
                <c:pt idx="75">
                  <c:v>72239.070309999996</c:v>
                </c:pt>
                <c:pt idx="76">
                  <c:v>71943.414059999996</c:v>
                </c:pt>
                <c:pt idx="77">
                  <c:v>72041.96875</c:v>
                </c:pt>
                <c:pt idx="78">
                  <c:v>71844.851559999996</c:v>
                </c:pt>
                <c:pt idx="79">
                  <c:v>71746.304690000004</c:v>
                </c:pt>
                <c:pt idx="80">
                  <c:v>71844.851559999996</c:v>
                </c:pt>
                <c:pt idx="81">
                  <c:v>72140.523440000004</c:v>
                </c:pt>
                <c:pt idx="82">
                  <c:v>72337.625</c:v>
                </c:pt>
                <c:pt idx="83">
                  <c:v>73815.914059999996</c:v>
                </c:pt>
                <c:pt idx="84">
                  <c:v>72633.28125</c:v>
                </c:pt>
                <c:pt idx="85">
                  <c:v>71844.851559999996</c:v>
                </c:pt>
                <c:pt idx="86">
                  <c:v>71155</c:v>
                </c:pt>
                <c:pt idx="87">
                  <c:v>72239.070309999996</c:v>
                </c:pt>
                <c:pt idx="88">
                  <c:v>71352.09375</c:v>
                </c:pt>
                <c:pt idx="89">
                  <c:v>72239.070309999996</c:v>
                </c:pt>
                <c:pt idx="90">
                  <c:v>73027.5</c:v>
                </c:pt>
                <c:pt idx="91">
                  <c:v>73224.59375</c:v>
                </c:pt>
                <c:pt idx="92">
                  <c:v>71253.546879999994</c:v>
                </c:pt>
                <c:pt idx="93">
                  <c:v>71746.304690000004</c:v>
                </c:pt>
                <c:pt idx="94">
                  <c:v>71746.304690000004</c:v>
                </c:pt>
                <c:pt idx="95">
                  <c:v>75786.960940000004</c:v>
                </c:pt>
                <c:pt idx="96">
                  <c:v>78152.21875</c:v>
                </c:pt>
                <c:pt idx="97">
                  <c:v>77758.023440000004</c:v>
                </c:pt>
                <c:pt idx="98">
                  <c:v>77068.148440000004</c:v>
                </c:pt>
                <c:pt idx="99">
                  <c:v>78743.546879999994</c:v>
                </c:pt>
                <c:pt idx="100">
                  <c:v>78644.992190000004</c:v>
                </c:pt>
                <c:pt idx="101">
                  <c:v>79992.390629999994</c:v>
                </c:pt>
                <c:pt idx="102">
                  <c:v>81576.398440000004</c:v>
                </c:pt>
                <c:pt idx="103">
                  <c:v>81180.398440000004</c:v>
                </c:pt>
                <c:pt idx="104">
                  <c:v>84150.414059999996</c:v>
                </c:pt>
                <c:pt idx="105">
                  <c:v>83259.40625</c:v>
                </c:pt>
                <c:pt idx="106">
                  <c:v>84447.40625</c:v>
                </c:pt>
                <c:pt idx="107">
                  <c:v>83655.40625</c:v>
                </c:pt>
                <c:pt idx="108">
                  <c:v>83655.40625</c:v>
                </c:pt>
                <c:pt idx="109">
                  <c:v>82764.40625</c:v>
                </c:pt>
                <c:pt idx="110">
                  <c:v>83259.40625</c:v>
                </c:pt>
                <c:pt idx="111">
                  <c:v>82863.40625</c:v>
                </c:pt>
                <c:pt idx="112">
                  <c:v>81378.390629999994</c:v>
                </c:pt>
                <c:pt idx="113">
                  <c:v>79200.390629999994</c:v>
                </c:pt>
                <c:pt idx="114">
                  <c:v>78111.382809999996</c:v>
                </c:pt>
                <c:pt idx="115">
                  <c:v>78804.382809999996</c:v>
                </c:pt>
                <c:pt idx="116">
                  <c:v>76824.375</c:v>
                </c:pt>
                <c:pt idx="117">
                  <c:v>75339.367190000004</c:v>
                </c:pt>
                <c:pt idx="118">
                  <c:v>74745.359379999994</c:v>
                </c:pt>
                <c:pt idx="119">
                  <c:v>77814.375</c:v>
                </c:pt>
                <c:pt idx="120">
                  <c:v>75537.367190000004</c:v>
                </c:pt>
                <c:pt idx="121">
                  <c:v>75933.367190000004</c:v>
                </c:pt>
                <c:pt idx="122">
                  <c:v>75933.367190000004</c:v>
                </c:pt>
                <c:pt idx="123">
                  <c:v>76725.375</c:v>
                </c:pt>
                <c:pt idx="124">
                  <c:v>77220.375</c:v>
                </c:pt>
                <c:pt idx="125">
                  <c:v>76824.375</c:v>
                </c:pt>
                <c:pt idx="126">
                  <c:v>80487.390629999994</c:v>
                </c:pt>
                <c:pt idx="127">
                  <c:v>80487.390629999994</c:v>
                </c:pt>
                <c:pt idx="128">
                  <c:v>78903.382809999996</c:v>
                </c:pt>
                <c:pt idx="129">
                  <c:v>78408.382809999996</c:v>
                </c:pt>
                <c:pt idx="130">
                  <c:v>77616.375</c:v>
                </c:pt>
                <c:pt idx="131">
                  <c:v>77517.375</c:v>
                </c:pt>
                <c:pt idx="132">
                  <c:v>77418.382809999996</c:v>
                </c:pt>
                <c:pt idx="133">
                  <c:v>76626.367190000004</c:v>
                </c:pt>
                <c:pt idx="134">
                  <c:v>78111.382809999996</c:v>
                </c:pt>
                <c:pt idx="135">
                  <c:v>77616.375</c:v>
                </c:pt>
                <c:pt idx="136">
                  <c:v>76923.375</c:v>
                </c:pt>
                <c:pt idx="137">
                  <c:v>77517.375</c:v>
                </c:pt>
                <c:pt idx="138">
                  <c:v>75141.367190000004</c:v>
                </c:pt>
                <c:pt idx="139">
                  <c:v>76428.375</c:v>
                </c:pt>
                <c:pt idx="140">
                  <c:v>76824.375</c:v>
                </c:pt>
                <c:pt idx="141">
                  <c:v>74448.367190000004</c:v>
                </c:pt>
                <c:pt idx="142">
                  <c:v>72765.351559999996</c:v>
                </c:pt>
                <c:pt idx="143">
                  <c:v>72765.351559999996</c:v>
                </c:pt>
                <c:pt idx="144">
                  <c:v>74943.367190000004</c:v>
                </c:pt>
                <c:pt idx="145">
                  <c:v>74547.359379999994</c:v>
                </c:pt>
                <c:pt idx="146">
                  <c:v>76626.367190000004</c:v>
                </c:pt>
                <c:pt idx="147">
                  <c:v>76527.367190000004</c:v>
                </c:pt>
                <c:pt idx="148">
                  <c:v>74943.367190000004</c:v>
                </c:pt>
              </c:numCache>
            </c:numRef>
          </c:val>
          <c:extLst xmlns:c16r2="http://schemas.microsoft.com/office/drawing/2015/06/chart">
            <c:ext xmlns:c16="http://schemas.microsoft.com/office/drawing/2014/chart" uri="{C3380CC4-5D6E-409C-BE32-E72D297353CC}">
              <c16:uniqueId val="{00000000-7C79-4520-851B-90FCEF8F0F51}"/>
            </c:ext>
          </c:extLst>
        </c:ser>
        <c:ser>
          <c:idx val="1"/>
          <c:order val="1"/>
          <c:tx>
            <c:strRef>
              <c:f>[1]Data!$C$155</c:f>
              <c:strCache>
                <c:ptCount val="1"/>
                <c:pt idx="0">
                  <c:v>Close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[1]Data!$C$156:$C$304</c:f>
              <c:numCache>
                <c:formatCode>General</c:formatCode>
                <c:ptCount val="149"/>
                <c:pt idx="0">
                  <c:v>66900</c:v>
                </c:pt>
                <c:pt idx="1">
                  <c:v>68600</c:v>
                </c:pt>
                <c:pt idx="2">
                  <c:v>69700</c:v>
                </c:pt>
                <c:pt idx="3">
                  <c:v>69600</c:v>
                </c:pt>
                <c:pt idx="4">
                  <c:v>70900</c:v>
                </c:pt>
                <c:pt idx="5">
                  <c:v>70900</c:v>
                </c:pt>
                <c:pt idx="6">
                  <c:v>69900</c:v>
                </c:pt>
                <c:pt idx="7">
                  <c:v>70300</c:v>
                </c:pt>
                <c:pt idx="8">
                  <c:v>70500</c:v>
                </c:pt>
                <c:pt idx="9">
                  <c:v>70400</c:v>
                </c:pt>
                <c:pt idx="10">
                  <c:v>70800</c:v>
                </c:pt>
                <c:pt idx="11">
                  <c:v>72200</c:v>
                </c:pt>
                <c:pt idx="12">
                  <c:v>72800</c:v>
                </c:pt>
                <c:pt idx="13">
                  <c:v>72500</c:v>
                </c:pt>
                <c:pt idx="14">
                  <c:v>72700</c:v>
                </c:pt>
                <c:pt idx="15">
                  <c:v>72800</c:v>
                </c:pt>
                <c:pt idx="16">
                  <c:v>72800</c:v>
                </c:pt>
                <c:pt idx="17">
                  <c:v>72400</c:v>
                </c:pt>
                <c:pt idx="18">
                  <c:v>71700</c:v>
                </c:pt>
                <c:pt idx="19">
                  <c:v>71300</c:v>
                </c:pt>
                <c:pt idx="20">
                  <c:v>72700</c:v>
                </c:pt>
                <c:pt idx="21">
                  <c:v>72700</c:v>
                </c:pt>
                <c:pt idx="22">
                  <c:v>72800</c:v>
                </c:pt>
                <c:pt idx="23">
                  <c:v>72000</c:v>
                </c:pt>
                <c:pt idx="24">
                  <c:v>72600</c:v>
                </c:pt>
                <c:pt idx="25">
                  <c:v>71200</c:v>
                </c:pt>
                <c:pt idx="26">
                  <c:v>71700</c:v>
                </c:pt>
                <c:pt idx="27">
                  <c:v>71500</c:v>
                </c:pt>
                <c:pt idx="28">
                  <c:v>72600</c:v>
                </c:pt>
                <c:pt idx="29">
                  <c:v>73000</c:v>
                </c:pt>
                <c:pt idx="30">
                  <c:v>73500</c:v>
                </c:pt>
                <c:pt idx="31">
                  <c:v>72800</c:v>
                </c:pt>
                <c:pt idx="32">
                  <c:v>73100</c:v>
                </c:pt>
                <c:pt idx="33">
                  <c:v>73300</c:v>
                </c:pt>
                <c:pt idx="34">
                  <c:v>72900</c:v>
                </c:pt>
                <c:pt idx="35">
                  <c:v>73400</c:v>
                </c:pt>
                <c:pt idx="36">
                  <c:v>74800</c:v>
                </c:pt>
                <c:pt idx="37">
                  <c:v>75000</c:v>
                </c:pt>
                <c:pt idx="38">
                  <c:v>75900</c:v>
                </c:pt>
                <c:pt idx="39">
                  <c:v>76600</c:v>
                </c:pt>
                <c:pt idx="40">
                  <c:v>78000</c:v>
                </c:pt>
                <c:pt idx="41">
                  <c:v>78500</c:v>
                </c:pt>
                <c:pt idx="42">
                  <c:v>79600</c:v>
                </c:pt>
                <c:pt idx="43">
                  <c:v>77000</c:v>
                </c:pt>
                <c:pt idx="44">
                  <c:v>76600</c:v>
                </c:pt>
                <c:pt idx="45">
                  <c:v>76600</c:v>
                </c:pt>
                <c:pt idx="46">
                  <c:v>76500</c:v>
                </c:pt>
                <c:pt idx="47">
                  <c:v>74700</c:v>
                </c:pt>
                <c:pt idx="48">
                  <c:v>73600</c:v>
                </c:pt>
                <c:pt idx="49">
                  <c:v>73200</c:v>
                </c:pt>
                <c:pt idx="50">
                  <c:v>73100</c:v>
                </c:pt>
                <c:pt idx="51">
                  <c:v>73900</c:v>
                </c:pt>
                <c:pt idx="52">
                  <c:v>72600</c:v>
                </c:pt>
                <c:pt idx="53">
                  <c:v>71000</c:v>
                </c:pt>
                <c:pt idx="54">
                  <c:v>71700</c:v>
                </c:pt>
                <c:pt idx="55">
                  <c:v>74700</c:v>
                </c:pt>
                <c:pt idx="56">
                  <c:v>75100</c:v>
                </c:pt>
                <c:pt idx="57">
                  <c:v>75200</c:v>
                </c:pt>
                <c:pt idx="58">
                  <c:v>74000</c:v>
                </c:pt>
                <c:pt idx="59">
                  <c:v>74100</c:v>
                </c:pt>
                <c:pt idx="60">
                  <c:v>73400</c:v>
                </c:pt>
                <c:pt idx="61">
                  <c:v>74400</c:v>
                </c:pt>
                <c:pt idx="62">
                  <c:v>74300</c:v>
                </c:pt>
                <c:pt idx="63">
                  <c:v>72700</c:v>
                </c:pt>
                <c:pt idx="64">
                  <c:v>73600</c:v>
                </c:pt>
                <c:pt idx="65">
                  <c:v>75200</c:v>
                </c:pt>
                <c:pt idx="66">
                  <c:v>74300</c:v>
                </c:pt>
                <c:pt idx="67">
                  <c:v>74400</c:v>
                </c:pt>
                <c:pt idx="68">
                  <c:v>75000</c:v>
                </c:pt>
                <c:pt idx="69">
                  <c:v>74100</c:v>
                </c:pt>
                <c:pt idx="70">
                  <c:v>75200</c:v>
                </c:pt>
                <c:pt idx="71">
                  <c:v>74000</c:v>
                </c:pt>
                <c:pt idx="72">
                  <c:v>73200</c:v>
                </c:pt>
                <c:pt idx="73">
                  <c:v>72800</c:v>
                </c:pt>
                <c:pt idx="74">
                  <c:v>73800</c:v>
                </c:pt>
                <c:pt idx="75">
                  <c:v>73300</c:v>
                </c:pt>
                <c:pt idx="76">
                  <c:v>73000</c:v>
                </c:pt>
                <c:pt idx="77">
                  <c:v>73100</c:v>
                </c:pt>
                <c:pt idx="78">
                  <c:v>72900</c:v>
                </c:pt>
                <c:pt idx="79">
                  <c:v>72800</c:v>
                </c:pt>
                <c:pt idx="80">
                  <c:v>72900</c:v>
                </c:pt>
                <c:pt idx="81">
                  <c:v>73200</c:v>
                </c:pt>
                <c:pt idx="82">
                  <c:v>73400</c:v>
                </c:pt>
                <c:pt idx="83">
                  <c:v>74900</c:v>
                </c:pt>
                <c:pt idx="84">
                  <c:v>73700</c:v>
                </c:pt>
                <c:pt idx="85">
                  <c:v>72900</c:v>
                </c:pt>
                <c:pt idx="86">
                  <c:v>72200</c:v>
                </c:pt>
                <c:pt idx="87">
                  <c:v>73300</c:v>
                </c:pt>
                <c:pt idx="88">
                  <c:v>72400</c:v>
                </c:pt>
                <c:pt idx="89">
                  <c:v>73300</c:v>
                </c:pt>
                <c:pt idx="90">
                  <c:v>74100</c:v>
                </c:pt>
                <c:pt idx="91">
                  <c:v>74300</c:v>
                </c:pt>
                <c:pt idx="92">
                  <c:v>72300</c:v>
                </c:pt>
                <c:pt idx="93">
                  <c:v>72800</c:v>
                </c:pt>
                <c:pt idx="94">
                  <c:v>72800</c:v>
                </c:pt>
                <c:pt idx="95">
                  <c:v>76900</c:v>
                </c:pt>
                <c:pt idx="96">
                  <c:v>79300</c:v>
                </c:pt>
                <c:pt idx="97">
                  <c:v>78900</c:v>
                </c:pt>
                <c:pt idx="98">
                  <c:v>78200</c:v>
                </c:pt>
                <c:pt idx="99">
                  <c:v>79900</c:v>
                </c:pt>
                <c:pt idx="100">
                  <c:v>79800</c:v>
                </c:pt>
                <c:pt idx="101">
                  <c:v>80800</c:v>
                </c:pt>
                <c:pt idx="102">
                  <c:v>82400</c:v>
                </c:pt>
                <c:pt idx="103">
                  <c:v>82000</c:v>
                </c:pt>
                <c:pt idx="104">
                  <c:v>85000</c:v>
                </c:pt>
                <c:pt idx="105">
                  <c:v>84100</c:v>
                </c:pt>
                <c:pt idx="106">
                  <c:v>85300</c:v>
                </c:pt>
                <c:pt idx="107">
                  <c:v>84500</c:v>
                </c:pt>
                <c:pt idx="108">
                  <c:v>84500</c:v>
                </c:pt>
                <c:pt idx="109">
                  <c:v>83600</c:v>
                </c:pt>
                <c:pt idx="110">
                  <c:v>84100</c:v>
                </c:pt>
                <c:pt idx="111">
                  <c:v>83700</c:v>
                </c:pt>
                <c:pt idx="112">
                  <c:v>82200</c:v>
                </c:pt>
                <c:pt idx="113">
                  <c:v>80000</c:v>
                </c:pt>
                <c:pt idx="114">
                  <c:v>78900</c:v>
                </c:pt>
                <c:pt idx="115">
                  <c:v>79600</c:v>
                </c:pt>
                <c:pt idx="116">
                  <c:v>77600</c:v>
                </c:pt>
                <c:pt idx="117">
                  <c:v>76100</c:v>
                </c:pt>
                <c:pt idx="118">
                  <c:v>75500</c:v>
                </c:pt>
                <c:pt idx="119">
                  <c:v>78600</c:v>
                </c:pt>
                <c:pt idx="120">
                  <c:v>76300</c:v>
                </c:pt>
                <c:pt idx="121">
                  <c:v>76700</c:v>
                </c:pt>
                <c:pt idx="122">
                  <c:v>76700</c:v>
                </c:pt>
                <c:pt idx="123">
                  <c:v>77500</c:v>
                </c:pt>
                <c:pt idx="124">
                  <c:v>78000</c:v>
                </c:pt>
                <c:pt idx="125">
                  <c:v>77600</c:v>
                </c:pt>
                <c:pt idx="126">
                  <c:v>81300</c:v>
                </c:pt>
                <c:pt idx="127">
                  <c:v>81300</c:v>
                </c:pt>
                <c:pt idx="128">
                  <c:v>79700</c:v>
                </c:pt>
                <c:pt idx="129">
                  <c:v>79200</c:v>
                </c:pt>
                <c:pt idx="130">
                  <c:v>78400</c:v>
                </c:pt>
                <c:pt idx="131">
                  <c:v>78300</c:v>
                </c:pt>
                <c:pt idx="132">
                  <c:v>78200</c:v>
                </c:pt>
                <c:pt idx="133">
                  <c:v>77400</c:v>
                </c:pt>
                <c:pt idx="134">
                  <c:v>78900</c:v>
                </c:pt>
                <c:pt idx="135">
                  <c:v>78400</c:v>
                </c:pt>
                <c:pt idx="136">
                  <c:v>77700</c:v>
                </c:pt>
                <c:pt idx="137">
                  <c:v>78300</c:v>
                </c:pt>
                <c:pt idx="138">
                  <c:v>75900</c:v>
                </c:pt>
                <c:pt idx="139">
                  <c:v>77200</c:v>
                </c:pt>
                <c:pt idx="140">
                  <c:v>77600</c:v>
                </c:pt>
                <c:pt idx="141">
                  <c:v>75200</c:v>
                </c:pt>
                <c:pt idx="142">
                  <c:v>73500</c:v>
                </c:pt>
                <c:pt idx="143">
                  <c:v>73500</c:v>
                </c:pt>
                <c:pt idx="144">
                  <c:v>75700</c:v>
                </c:pt>
                <c:pt idx="145">
                  <c:v>75300</c:v>
                </c:pt>
                <c:pt idx="146">
                  <c:v>77400</c:v>
                </c:pt>
                <c:pt idx="147">
                  <c:v>77300</c:v>
                </c:pt>
                <c:pt idx="148">
                  <c:v>75700</c:v>
                </c:pt>
              </c:numCache>
            </c:numRef>
          </c:val>
          <c:extLst xmlns:c16r2="http://schemas.microsoft.com/office/drawing/2015/06/chart">
            <c:ext xmlns:c16="http://schemas.microsoft.com/office/drawing/2014/chart" uri="{C3380CC4-5D6E-409C-BE32-E72D297353CC}">
              <c16:uniqueId val="{00000001-7C79-4520-851B-90FCEF8F0F51}"/>
            </c:ext>
          </c:extLst>
        </c:ser>
        <c:ser>
          <c:idx val="2"/>
          <c:order val="2"/>
          <c:tx>
            <c:strRef>
              <c:f>[1]Data!$D$155</c:f>
              <c:strCache>
                <c:ptCount val="1"/>
                <c:pt idx="0">
                  <c:v>High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[1]Data!$D$156:$D$304</c:f>
              <c:numCache>
                <c:formatCode>General</c:formatCode>
                <c:ptCount val="149"/>
                <c:pt idx="0">
                  <c:v>68300</c:v>
                </c:pt>
                <c:pt idx="1">
                  <c:v>68900</c:v>
                </c:pt>
                <c:pt idx="2">
                  <c:v>70000</c:v>
                </c:pt>
                <c:pt idx="3">
                  <c:v>70200</c:v>
                </c:pt>
                <c:pt idx="4">
                  <c:v>70900</c:v>
                </c:pt>
                <c:pt idx="5">
                  <c:v>70900</c:v>
                </c:pt>
                <c:pt idx="6">
                  <c:v>71400</c:v>
                </c:pt>
                <c:pt idx="7">
                  <c:v>70800</c:v>
                </c:pt>
                <c:pt idx="8">
                  <c:v>70500</c:v>
                </c:pt>
                <c:pt idx="9">
                  <c:v>71300</c:v>
                </c:pt>
                <c:pt idx="10">
                  <c:v>71100</c:v>
                </c:pt>
                <c:pt idx="11">
                  <c:v>72200</c:v>
                </c:pt>
                <c:pt idx="12">
                  <c:v>73000</c:v>
                </c:pt>
                <c:pt idx="13">
                  <c:v>73000</c:v>
                </c:pt>
                <c:pt idx="14">
                  <c:v>73000</c:v>
                </c:pt>
                <c:pt idx="15">
                  <c:v>73400</c:v>
                </c:pt>
                <c:pt idx="16">
                  <c:v>73000</c:v>
                </c:pt>
                <c:pt idx="17">
                  <c:v>73200</c:v>
                </c:pt>
                <c:pt idx="18">
                  <c:v>72600</c:v>
                </c:pt>
                <c:pt idx="19">
                  <c:v>72100</c:v>
                </c:pt>
                <c:pt idx="20">
                  <c:v>72700</c:v>
                </c:pt>
                <c:pt idx="21">
                  <c:v>72800</c:v>
                </c:pt>
                <c:pt idx="22">
                  <c:v>72800</c:v>
                </c:pt>
                <c:pt idx="23">
                  <c:v>72500</c:v>
                </c:pt>
                <c:pt idx="24">
                  <c:v>72900</c:v>
                </c:pt>
                <c:pt idx="25">
                  <c:v>72400</c:v>
                </c:pt>
                <c:pt idx="26">
                  <c:v>72100</c:v>
                </c:pt>
                <c:pt idx="27">
                  <c:v>71900</c:v>
                </c:pt>
                <c:pt idx="28">
                  <c:v>72800</c:v>
                </c:pt>
                <c:pt idx="29">
                  <c:v>73000</c:v>
                </c:pt>
                <c:pt idx="30">
                  <c:v>73500</c:v>
                </c:pt>
                <c:pt idx="31">
                  <c:v>73500</c:v>
                </c:pt>
                <c:pt idx="32">
                  <c:v>74300</c:v>
                </c:pt>
                <c:pt idx="33">
                  <c:v>74000</c:v>
                </c:pt>
                <c:pt idx="34">
                  <c:v>73400</c:v>
                </c:pt>
                <c:pt idx="35">
                  <c:v>73400</c:v>
                </c:pt>
                <c:pt idx="36">
                  <c:v>74900</c:v>
                </c:pt>
                <c:pt idx="37">
                  <c:v>75000</c:v>
                </c:pt>
                <c:pt idx="38">
                  <c:v>76300</c:v>
                </c:pt>
                <c:pt idx="39">
                  <c:v>76700</c:v>
                </c:pt>
                <c:pt idx="40">
                  <c:v>78000</c:v>
                </c:pt>
                <c:pt idx="41">
                  <c:v>78500</c:v>
                </c:pt>
                <c:pt idx="42">
                  <c:v>79800</c:v>
                </c:pt>
                <c:pt idx="43">
                  <c:v>78800</c:v>
                </c:pt>
                <c:pt idx="44">
                  <c:v>77300</c:v>
                </c:pt>
                <c:pt idx="45">
                  <c:v>77100</c:v>
                </c:pt>
                <c:pt idx="46">
                  <c:v>77500</c:v>
                </c:pt>
                <c:pt idx="47">
                  <c:v>77700</c:v>
                </c:pt>
                <c:pt idx="48">
                  <c:v>75200</c:v>
                </c:pt>
                <c:pt idx="49">
                  <c:v>73600</c:v>
                </c:pt>
                <c:pt idx="50">
                  <c:v>74100</c:v>
                </c:pt>
                <c:pt idx="51">
                  <c:v>74000</c:v>
                </c:pt>
                <c:pt idx="52">
                  <c:v>73700</c:v>
                </c:pt>
                <c:pt idx="53">
                  <c:v>73300</c:v>
                </c:pt>
                <c:pt idx="54">
                  <c:v>72000</c:v>
                </c:pt>
                <c:pt idx="55">
                  <c:v>74700</c:v>
                </c:pt>
                <c:pt idx="56">
                  <c:v>76000</c:v>
                </c:pt>
                <c:pt idx="57">
                  <c:v>75800</c:v>
                </c:pt>
                <c:pt idx="58">
                  <c:v>75200</c:v>
                </c:pt>
                <c:pt idx="59">
                  <c:v>74800</c:v>
                </c:pt>
                <c:pt idx="60">
                  <c:v>74500</c:v>
                </c:pt>
                <c:pt idx="61">
                  <c:v>75200</c:v>
                </c:pt>
                <c:pt idx="62">
                  <c:v>75300</c:v>
                </c:pt>
                <c:pt idx="63">
                  <c:v>74000</c:v>
                </c:pt>
                <c:pt idx="64">
                  <c:v>74200</c:v>
                </c:pt>
                <c:pt idx="65">
                  <c:v>75200</c:v>
                </c:pt>
                <c:pt idx="66">
                  <c:v>74800</c:v>
                </c:pt>
                <c:pt idx="67">
                  <c:v>74700</c:v>
                </c:pt>
                <c:pt idx="68">
                  <c:v>75500</c:v>
                </c:pt>
                <c:pt idx="69">
                  <c:v>75200</c:v>
                </c:pt>
                <c:pt idx="70">
                  <c:v>75200</c:v>
                </c:pt>
                <c:pt idx="71">
                  <c:v>74300</c:v>
                </c:pt>
                <c:pt idx="72">
                  <c:v>74400</c:v>
                </c:pt>
                <c:pt idx="73">
                  <c:v>73400</c:v>
                </c:pt>
                <c:pt idx="74">
                  <c:v>73900</c:v>
                </c:pt>
                <c:pt idx="75">
                  <c:v>73700</c:v>
                </c:pt>
                <c:pt idx="76">
                  <c:v>73700</c:v>
                </c:pt>
                <c:pt idx="77">
                  <c:v>73900</c:v>
                </c:pt>
                <c:pt idx="78">
                  <c:v>74200</c:v>
                </c:pt>
                <c:pt idx="79">
                  <c:v>73200</c:v>
                </c:pt>
                <c:pt idx="80">
                  <c:v>73400</c:v>
                </c:pt>
                <c:pt idx="81">
                  <c:v>73900</c:v>
                </c:pt>
                <c:pt idx="82">
                  <c:v>73400</c:v>
                </c:pt>
                <c:pt idx="83">
                  <c:v>75000</c:v>
                </c:pt>
                <c:pt idx="84">
                  <c:v>74800</c:v>
                </c:pt>
                <c:pt idx="85">
                  <c:v>73500</c:v>
                </c:pt>
                <c:pt idx="86">
                  <c:v>73300</c:v>
                </c:pt>
                <c:pt idx="87">
                  <c:v>73400</c:v>
                </c:pt>
                <c:pt idx="88">
                  <c:v>73100</c:v>
                </c:pt>
                <c:pt idx="89">
                  <c:v>73500</c:v>
                </c:pt>
                <c:pt idx="90">
                  <c:v>74100</c:v>
                </c:pt>
                <c:pt idx="91">
                  <c:v>74500</c:v>
                </c:pt>
                <c:pt idx="92">
                  <c:v>73700</c:v>
                </c:pt>
                <c:pt idx="93">
                  <c:v>73000</c:v>
                </c:pt>
                <c:pt idx="94">
                  <c:v>73000</c:v>
                </c:pt>
                <c:pt idx="95">
                  <c:v>77200</c:v>
                </c:pt>
                <c:pt idx="96">
                  <c:v>79300</c:v>
                </c:pt>
                <c:pt idx="97">
                  <c:v>79900</c:v>
                </c:pt>
                <c:pt idx="98">
                  <c:v>79800</c:v>
                </c:pt>
                <c:pt idx="99">
                  <c:v>80100</c:v>
                </c:pt>
                <c:pt idx="100">
                  <c:v>80000</c:v>
                </c:pt>
                <c:pt idx="101">
                  <c:v>81000</c:v>
                </c:pt>
                <c:pt idx="102">
                  <c:v>82500</c:v>
                </c:pt>
                <c:pt idx="103">
                  <c:v>83300</c:v>
                </c:pt>
                <c:pt idx="104">
                  <c:v>85000</c:v>
                </c:pt>
                <c:pt idx="105">
                  <c:v>85000</c:v>
                </c:pt>
                <c:pt idx="106">
                  <c:v>85500</c:v>
                </c:pt>
                <c:pt idx="107">
                  <c:v>85000</c:v>
                </c:pt>
                <c:pt idx="108">
                  <c:v>86000</c:v>
                </c:pt>
                <c:pt idx="109">
                  <c:v>84900</c:v>
                </c:pt>
                <c:pt idx="110">
                  <c:v>84700</c:v>
                </c:pt>
                <c:pt idx="111">
                  <c:v>84900</c:v>
                </c:pt>
                <c:pt idx="112">
                  <c:v>83200</c:v>
                </c:pt>
                <c:pt idx="113">
                  <c:v>81300</c:v>
                </c:pt>
                <c:pt idx="114">
                  <c:v>80800</c:v>
                </c:pt>
                <c:pt idx="115">
                  <c:v>80100</c:v>
                </c:pt>
                <c:pt idx="116">
                  <c:v>78700</c:v>
                </c:pt>
                <c:pt idx="117">
                  <c:v>77500</c:v>
                </c:pt>
                <c:pt idx="118">
                  <c:v>76800</c:v>
                </c:pt>
                <c:pt idx="119">
                  <c:v>78800</c:v>
                </c:pt>
                <c:pt idx="120">
                  <c:v>77500</c:v>
                </c:pt>
                <c:pt idx="121">
                  <c:v>77900</c:v>
                </c:pt>
                <c:pt idx="122">
                  <c:v>77600</c:v>
                </c:pt>
                <c:pt idx="123">
                  <c:v>78500</c:v>
                </c:pt>
                <c:pt idx="124">
                  <c:v>78600</c:v>
                </c:pt>
                <c:pt idx="125">
                  <c:v>79000</c:v>
                </c:pt>
                <c:pt idx="126">
                  <c:v>81300</c:v>
                </c:pt>
                <c:pt idx="127">
                  <c:v>81400</c:v>
                </c:pt>
                <c:pt idx="128">
                  <c:v>81500</c:v>
                </c:pt>
                <c:pt idx="129">
                  <c:v>81100</c:v>
                </c:pt>
                <c:pt idx="130">
                  <c:v>79900</c:v>
                </c:pt>
                <c:pt idx="131">
                  <c:v>78800</c:v>
                </c:pt>
                <c:pt idx="132">
                  <c:v>80300</c:v>
                </c:pt>
                <c:pt idx="133">
                  <c:v>78800</c:v>
                </c:pt>
                <c:pt idx="134">
                  <c:v>79100</c:v>
                </c:pt>
                <c:pt idx="135">
                  <c:v>79000</c:v>
                </c:pt>
                <c:pt idx="136">
                  <c:v>78700</c:v>
                </c:pt>
                <c:pt idx="137">
                  <c:v>79100</c:v>
                </c:pt>
                <c:pt idx="138">
                  <c:v>77000</c:v>
                </c:pt>
                <c:pt idx="139">
                  <c:v>78200</c:v>
                </c:pt>
                <c:pt idx="140">
                  <c:v>78000</c:v>
                </c:pt>
                <c:pt idx="141">
                  <c:v>78200</c:v>
                </c:pt>
                <c:pt idx="142">
                  <c:v>75200</c:v>
                </c:pt>
                <c:pt idx="143">
                  <c:v>74700</c:v>
                </c:pt>
                <c:pt idx="144">
                  <c:v>76400</c:v>
                </c:pt>
                <c:pt idx="145">
                  <c:v>76100</c:v>
                </c:pt>
                <c:pt idx="146">
                  <c:v>78000</c:v>
                </c:pt>
                <c:pt idx="147">
                  <c:v>78600</c:v>
                </c:pt>
                <c:pt idx="148">
                  <c:v>76600</c:v>
                </c:pt>
              </c:numCache>
            </c:numRef>
          </c:val>
          <c:extLst xmlns:c16r2="http://schemas.microsoft.com/office/drawing/2015/06/chart">
            <c:ext xmlns:c16="http://schemas.microsoft.com/office/drawing/2014/chart" uri="{C3380CC4-5D6E-409C-BE32-E72D297353CC}">
              <c16:uniqueId val="{00000002-7C79-4520-851B-90FCEF8F0F51}"/>
            </c:ext>
          </c:extLst>
        </c:ser>
        <c:ser>
          <c:idx val="3"/>
          <c:order val="3"/>
          <c:tx>
            <c:strRef>
              <c:f>[1]Data!$E$155</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[1]Data!$A$156:$A$304</c:f>
              <c:numCache>
                <c:formatCode>General</c:formatCode>
                <c:ptCount val="149"/>
                <c:pt idx="0">
                  <c:v>45006</c:v>
                </c:pt>
                <c:pt idx="1">
                  <c:v>45007</c:v>
                </c:pt>
                <c:pt idx="2">
                  <c:v>45008</c:v>
                </c:pt>
                <c:pt idx="3">
                  <c:v>45009</c:v>
                </c:pt>
                <c:pt idx="4">
                  <c:v>45012</c:v>
                </c:pt>
                <c:pt idx="5">
                  <c:v>45013</c:v>
                </c:pt>
                <c:pt idx="6">
                  <c:v>45014</c:v>
                </c:pt>
                <c:pt idx="7">
                  <c:v>45015</c:v>
                </c:pt>
                <c:pt idx="8">
                  <c:v>45016</c:v>
                </c:pt>
                <c:pt idx="9">
                  <c:v>45019</c:v>
                </c:pt>
                <c:pt idx="10">
                  <c:v>45020</c:v>
                </c:pt>
                <c:pt idx="11">
                  <c:v>45021</c:v>
                </c:pt>
                <c:pt idx="12">
                  <c:v>45022</c:v>
                </c:pt>
                <c:pt idx="13">
                  <c:v>45023</c:v>
                </c:pt>
                <c:pt idx="14">
                  <c:v>45026</c:v>
                </c:pt>
                <c:pt idx="15">
                  <c:v>45027</c:v>
                </c:pt>
                <c:pt idx="16">
                  <c:v>45028</c:v>
                </c:pt>
                <c:pt idx="17">
                  <c:v>45029</c:v>
                </c:pt>
                <c:pt idx="18">
                  <c:v>45030</c:v>
                </c:pt>
                <c:pt idx="19">
                  <c:v>45033</c:v>
                </c:pt>
                <c:pt idx="20">
                  <c:v>45034</c:v>
                </c:pt>
                <c:pt idx="21">
                  <c:v>45035</c:v>
                </c:pt>
                <c:pt idx="22">
                  <c:v>45036</c:v>
                </c:pt>
                <c:pt idx="23">
                  <c:v>45037</c:v>
                </c:pt>
                <c:pt idx="24">
                  <c:v>45040</c:v>
                </c:pt>
                <c:pt idx="25">
                  <c:v>45041</c:v>
                </c:pt>
                <c:pt idx="26">
                  <c:v>45042</c:v>
                </c:pt>
                <c:pt idx="27">
                  <c:v>45043</c:v>
                </c:pt>
                <c:pt idx="28">
                  <c:v>45044</c:v>
                </c:pt>
                <c:pt idx="29">
                  <c:v>45048</c:v>
                </c:pt>
                <c:pt idx="30">
                  <c:v>45049</c:v>
                </c:pt>
                <c:pt idx="31">
                  <c:v>45050</c:v>
                </c:pt>
                <c:pt idx="32">
                  <c:v>45054</c:v>
                </c:pt>
                <c:pt idx="33">
                  <c:v>45055</c:v>
                </c:pt>
                <c:pt idx="34">
                  <c:v>45056</c:v>
                </c:pt>
                <c:pt idx="35">
                  <c:v>45057</c:v>
                </c:pt>
                <c:pt idx="36">
                  <c:v>45058</c:v>
                </c:pt>
                <c:pt idx="37">
                  <c:v>45061</c:v>
                </c:pt>
                <c:pt idx="38">
                  <c:v>45062</c:v>
                </c:pt>
                <c:pt idx="39">
                  <c:v>45063</c:v>
                </c:pt>
                <c:pt idx="40">
                  <c:v>45064</c:v>
                </c:pt>
                <c:pt idx="41">
                  <c:v>45065</c:v>
                </c:pt>
                <c:pt idx="42">
                  <c:v>45068</c:v>
                </c:pt>
                <c:pt idx="43">
                  <c:v>45069</c:v>
                </c:pt>
                <c:pt idx="44">
                  <c:v>45070</c:v>
                </c:pt>
                <c:pt idx="45">
                  <c:v>45071</c:v>
                </c:pt>
                <c:pt idx="46">
                  <c:v>45072</c:v>
                </c:pt>
                <c:pt idx="47">
                  <c:v>45076</c:v>
                </c:pt>
                <c:pt idx="48">
                  <c:v>45077</c:v>
                </c:pt>
                <c:pt idx="49">
                  <c:v>45078</c:v>
                </c:pt>
                <c:pt idx="50">
                  <c:v>45079</c:v>
                </c:pt>
                <c:pt idx="51">
                  <c:v>45082</c:v>
                </c:pt>
                <c:pt idx="52">
                  <c:v>45084</c:v>
                </c:pt>
                <c:pt idx="53">
                  <c:v>45085</c:v>
                </c:pt>
                <c:pt idx="54">
                  <c:v>45086</c:v>
                </c:pt>
                <c:pt idx="55">
                  <c:v>45089</c:v>
                </c:pt>
                <c:pt idx="56">
                  <c:v>45090</c:v>
                </c:pt>
                <c:pt idx="57">
                  <c:v>45091</c:v>
                </c:pt>
                <c:pt idx="58">
                  <c:v>45092</c:v>
                </c:pt>
                <c:pt idx="59">
                  <c:v>45093</c:v>
                </c:pt>
                <c:pt idx="60">
                  <c:v>45096</c:v>
                </c:pt>
                <c:pt idx="61">
                  <c:v>45097</c:v>
                </c:pt>
                <c:pt idx="62">
                  <c:v>45098</c:v>
                </c:pt>
                <c:pt idx="63">
                  <c:v>45099</c:v>
                </c:pt>
                <c:pt idx="64">
                  <c:v>45100</c:v>
                </c:pt>
                <c:pt idx="65">
                  <c:v>45103</c:v>
                </c:pt>
                <c:pt idx="66">
                  <c:v>45104</c:v>
                </c:pt>
                <c:pt idx="67">
                  <c:v>45105</c:v>
                </c:pt>
                <c:pt idx="68">
                  <c:v>45106</c:v>
                </c:pt>
                <c:pt idx="69">
                  <c:v>45107</c:v>
                </c:pt>
                <c:pt idx="70">
                  <c:v>45110</c:v>
                </c:pt>
                <c:pt idx="71">
                  <c:v>45111</c:v>
                </c:pt>
                <c:pt idx="72">
                  <c:v>45112</c:v>
                </c:pt>
                <c:pt idx="73">
                  <c:v>45113</c:v>
                </c:pt>
                <c:pt idx="74">
                  <c:v>45114</c:v>
                </c:pt>
                <c:pt idx="75">
                  <c:v>45117</c:v>
                </c:pt>
                <c:pt idx="76">
                  <c:v>45118</c:v>
                </c:pt>
                <c:pt idx="77">
                  <c:v>45119</c:v>
                </c:pt>
                <c:pt idx="78">
                  <c:v>45120</c:v>
                </c:pt>
                <c:pt idx="79">
                  <c:v>45121</c:v>
                </c:pt>
                <c:pt idx="80">
                  <c:v>45124</c:v>
                </c:pt>
                <c:pt idx="81">
                  <c:v>45125</c:v>
                </c:pt>
                <c:pt idx="82">
                  <c:v>45126</c:v>
                </c:pt>
                <c:pt idx="83">
                  <c:v>45127</c:v>
                </c:pt>
                <c:pt idx="84">
                  <c:v>45128</c:v>
                </c:pt>
                <c:pt idx="85">
                  <c:v>45131</c:v>
                </c:pt>
                <c:pt idx="86">
                  <c:v>45132</c:v>
                </c:pt>
                <c:pt idx="87">
                  <c:v>45133</c:v>
                </c:pt>
                <c:pt idx="88">
                  <c:v>45134</c:v>
                </c:pt>
                <c:pt idx="89">
                  <c:v>45135</c:v>
                </c:pt>
                <c:pt idx="90">
                  <c:v>45138</c:v>
                </c:pt>
                <c:pt idx="91">
                  <c:v>45139</c:v>
                </c:pt>
                <c:pt idx="92">
                  <c:v>45140</c:v>
                </c:pt>
                <c:pt idx="93">
                  <c:v>45141</c:v>
                </c:pt>
                <c:pt idx="94">
                  <c:v>45142</c:v>
                </c:pt>
                <c:pt idx="95">
                  <c:v>45145</c:v>
                </c:pt>
                <c:pt idx="96">
                  <c:v>45146</c:v>
                </c:pt>
                <c:pt idx="97">
                  <c:v>45147</c:v>
                </c:pt>
                <c:pt idx="98">
                  <c:v>45148</c:v>
                </c:pt>
                <c:pt idx="99">
                  <c:v>45149</c:v>
                </c:pt>
                <c:pt idx="100">
                  <c:v>45152</c:v>
                </c:pt>
                <c:pt idx="101">
                  <c:v>45154</c:v>
                </c:pt>
                <c:pt idx="102">
                  <c:v>45155</c:v>
                </c:pt>
                <c:pt idx="103">
                  <c:v>45156</c:v>
                </c:pt>
                <c:pt idx="104">
                  <c:v>45159</c:v>
                </c:pt>
                <c:pt idx="105">
                  <c:v>45160</c:v>
                </c:pt>
                <c:pt idx="106">
                  <c:v>45161</c:v>
                </c:pt>
                <c:pt idx="107">
                  <c:v>45162</c:v>
                </c:pt>
                <c:pt idx="108">
                  <c:v>45163</c:v>
                </c:pt>
                <c:pt idx="109">
                  <c:v>45166</c:v>
                </c:pt>
                <c:pt idx="110">
                  <c:v>45167</c:v>
                </c:pt>
                <c:pt idx="111">
                  <c:v>45168</c:v>
                </c:pt>
                <c:pt idx="112">
                  <c:v>45169</c:v>
                </c:pt>
                <c:pt idx="113">
                  <c:v>45170</c:v>
                </c:pt>
                <c:pt idx="114">
                  <c:v>45173</c:v>
                </c:pt>
                <c:pt idx="115">
                  <c:v>45174</c:v>
                </c:pt>
                <c:pt idx="116">
                  <c:v>45175</c:v>
                </c:pt>
                <c:pt idx="117">
                  <c:v>45176</c:v>
                </c:pt>
                <c:pt idx="118">
                  <c:v>45177</c:v>
                </c:pt>
                <c:pt idx="119">
                  <c:v>45180</c:v>
                </c:pt>
                <c:pt idx="120">
                  <c:v>45181</c:v>
                </c:pt>
                <c:pt idx="121">
                  <c:v>45182</c:v>
                </c:pt>
                <c:pt idx="122">
                  <c:v>45183</c:v>
                </c:pt>
                <c:pt idx="123">
                  <c:v>45184</c:v>
                </c:pt>
                <c:pt idx="124">
                  <c:v>45187</c:v>
                </c:pt>
                <c:pt idx="125">
                  <c:v>45188</c:v>
                </c:pt>
                <c:pt idx="126">
                  <c:v>45189</c:v>
                </c:pt>
                <c:pt idx="127">
                  <c:v>45190</c:v>
                </c:pt>
                <c:pt idx="128">
                  <c:v>45191</c:v>
                </c:pt>
                <c:pt idx="129">
                  <c:v>45194</c:v>
                </c:pt>
                <c:pt idx="130">
                  <c:v>45195</c:v>
                </c:pt>
                <c:pt idx="131">
                  <c:v>45196</c:v>
                </c:pt>
                <c:pt idx="132">
                  <c:v>45203</c:v>
                </c:pt>
                <c:pt idx="133">
                  <c:v>45204</c:v>
                </c:pt>
                <c:pt idx="134">
                  <c:v>45205</c:v>
                </c:pt>
                <c:pt idx="135">
                  <c:v>45209</c:v>
                </c:pt>
                <c:pt idx="136">
                  <c:v>45210</c:v>
                </c:pt>
                <c:pt idx="137">
                  <c:v>45211</c:v>
                </c:pt>
                <c:pt idx="138">
                  <c:v>45212</c:v>
                </c:pt>
                <c:pt idx="139">
                  <c:v>45215</c:v>
                </c:pt>
                <c:pt idx="140">
                  <c:v>45216</c:v>
                </c:pt>
                <c:pt idx="141">
                  <c:v>45217</c:v>
                </c:pt>
                <c:pt idx="142">
                  <c:v>45218</c:v>
                </c:pt>
                <c:pt idx="143">
                  <c:v>45219</c:v>
                </c:pt>
                <c:pt idx="144">
                  <c:v>45222</c:v>
                </c:pt>
                <c:pt idx="145">
                  <c:v>45223</c:v>
                </c:pt>
                <c:pt idx="146">
                  <c:v>45224</c:v>
                </c:pt>
                <c:pt idx="147">
                  <c:v>45225</c:v>
                </c:pt>
                <c:pt idx="148">
                  <c:v>45226</c:v>
                </c:pt>
              </c:numCache>
            </c:numRef>
          </c:cat>
          <c:val>
            <c:numRef>
              <c:f>[1]Data!$E$156:$E$304</c:f>
              <c:numCache>
                <c:formatCode>General</c:formatCode>
                <c:ptCount val="149"/>
                <c:pt idx="0">
                  <c:v>66900</c:v>
                </c:pt>
                <c:pt idx="1">
                  <c:v>67300</c:v>
                </c:pt>
                <c:pt idx="2">
                  <c:v>69400</c:v>
                </c:pt>
                <c:pt idx="3">
                  <c:v>69500</c:v>
                </c:pt>
                <c:pt idx="4">
                  <c:v>69300</c:v>
                </c:pt>
                <c:pt idx="5">
                  <c:v>70000</c:v>
                </c:pt>
                <c:pt idx="6">
                  <c:v>69700</c:v>
                </c:pt>
                <c:pt idx="7">
                  <c:v>69600</c:v>
                </c:pt>
                <c:pt idx="8">
                  <c:v>69500</c:v>
                </c:pt>
                <c:pt idx="9">
                  <c:v>70300</c:v>
                </c:pt>
                <c:pt idx="10">
                  <c:v>70600</c:v>
                </c:pt>
                <c:pt idx="11">
                  <c:v>71500</c:v>
                </c:pt>
                <c:pt idx="12">
                  <c:v>72300</c:v>
                </c:pt>
                <c:pt idx="13">
                  <c:v>72300</c:v>
                </c:pt>
                <c:pt idx="14">
                  <c:v>72100</c:v>
                </c:pt>
                <c:pt idx="15">
                  <c:v>72700</c:v>
                </c:pt>
                <c:pt idx="16">
                  <c:v>71900</c:v>
                </c:pt>
                <c:pt idx="17">
                  <c:v>72200</c:v>
                </c:pt>
                <c:pt idx="18">
                  <c:v>71700</c:v>
                </c:pt>
                <c:pt idx="19">
                  <c:v>71100</c:v>
                </c:pt>
                <c:pt idx="20">
                  <c:v>71300</c:v>
                </c:pt>
                <c:pt idx="21">
                  <c:v>72200</c:v>
                </c:pt>
                <c:pt idx="22">
                  <c:v>72200</c:v>
                </c:pt>
                <c:pt idx="23">
                  <c:v>71700</c:v>
                </c:pt>
                <c:pt idx="24">
                  <c:v>72400</c:v>
                </c:pt>
                <c:pt idx="25">
                  <c:v>71200</c:v>
                </c:pt>
                <c:pt idx="26">
                  <c:v>71600</c:v>
                </c:pt>
                <c:pt idx="27">
                  <c:v>71100</c:v>
                </c:pt>
                <c:pt idx="28">
                  <c:v>71900</c:v>
                </c:pt>
                <c:pt idx="29">
                  <c:v>72200</c:v>
                </c:pt>
                <c:pt idx="30">
                  <c:v>73100</c:v>
                </c:pt>
                <c:pt idx="31">
                  <c:v>72800</c:v>
                </c:pt>
                <c:pt idx="32">
                  <c:v>72500</c:v>
                </c:pt>
                <c:pt idx="33">
                  <c:v>73200</c:v>
                </c:pt>
                <c:pt idx="34">
                  <c:v>72800</c:v>
                </c:pt>
                <c:pt idx="35">
                  <c:v>72800</c:v>
                </c:pt>
                <c:pt idx="36">
                  <c:v>73800</c:v>
                </c:pt>
                <c:pt idx="37">
                  <c:v>74300</c:v>
                </c:pt>
                <c:pt idx="38">
                  <c:v>75400</c:v>
                </c:pt>
                <c:pt idx="39">
                  <c:v>75700</c:v>
                </c:pt>
                <c:pt idx="40">
                  <c:v>76500</c:v>
                </c:pt>
                <c:pt idx="41">
                  <c:v>77500</c:v>
                </c:pt>
                <c:pt idx="42">
                  <c:v>78200</c:v>
                </c:pt>
                <c:pt idx="43">
                  <c:v>77000</c:v>
                </c:pt>
                <c:pt idx="44">
                  <c:v>76100</c:v>
                </c:pt>
                <c:pt idx="45">
                  <c:v>76400</c:v>
                </c:pt>
                <c:pt idx="46">
                  <c:v>76400</c:v>
                </c:pt>
                <c:pt idx="47">
                  <c:v>74300</c:v>
                </c:pt>
                <c:pt idx="48">
                  <c:v>73200</c:v>
                </c:pt>
                <c:pt idx="49">
                  <c:v>72700</c:v>
                </c:pt>
                <c:pt idx="50">
                  <c:v>72800</c:v>
                </c:pt>
                <c:pt idx="51">
                  <c:v>73200</c:v>
                </c:pt>
                <c:pt idx="52">
                  <c:v>72500</c:v>
                </c:pt>
                <c:pt idx="53">
                  <c:v>71000</c:v>
                </c:pt>
                <c:pt idx="54">
                  <c:v>70700</c:v>
                </c:pt>
                <c:pt idx="55">
                  <c:v>73000</c:v>
                </c:pt>
                <c:pt idx="56">
                  <c:v>75000</c:v>
                </c:pt>
                <c:pt idx="57">
                  <c:v>74300</c:v>
                </c:pt>
                <c:pt idx="58">
                  <c:v>73500</c:v>
                </c:pt>
                <c:pt idx="59">
                  <c:v>73700</c:v>
                </c:pt>
                <c:pt idx="60">
                  <c:v>73300</c:v>
                </c:pt>
                <c:pt idx="61">
                  <c:v>73500</c:v>
                </c:pt>
                <c:pt idx="62">
                  <c:v>73700</c:v>
                </c:pt>
                <c:pt idx="63">
                  <c:v>72500</c:v>
                </c:pt>
                <c:pt idx="64">
                  <c:v>72900</c:v>
                </c:pt>
                <c:pt idx="65">
                  <c:v>73700</c:v>
                </c:pt>
                <c:pt idx="66">
                  <c:v>73500</c:v>
                </c:pt>
                <c:pt idx="67">
                  <c:v>73300</c:v>
                </c:pt>
                <c:pt idx="68">
                  <c:v>74300</c:v>
                </c:pt>
                <c:pt idx="69">
                  <c:v>73600</c:v>
                </c:pt>
                <c:pt idx="70">
                  <c:v>74400</c:v>
                </c:pt>
                <c:pt idx="71">
                  <c:v>73700</c:v>
                </c:pt>
                <c:pt idx="72">
                  <c:v>73000</c:v>
                </c:pt>
                <c:pt idx="73">
                  <c:v>72500</c:v>
                </c:pt>
                <c:pt idx="74">
                  <c:v>72800</c:v>
                </c:pt>
                <c:pt idx="75">
                  <c:v>72800</c:v>
                </c:pt>
                <c:pt idx="76">
                  <c:v>72900</c:v>
                </c:pt>
                <c:pt idx="77">
                  <c:v>72700</c:v>
                </c:pt>
                <c:pt idx="78">
                  <c:v>72900</c:v>
                </c:pt>
                <c:pt idx="79">
                  <c:v>72200</c:v>
                </c:pt>
                <c:pt idx="80">
                  <c:v>72700</c:v>
                </c:pt>
                <c:pt idx="81">
                  <c:v>72800</c:v>
                </c:pt>
                <c:pt idx="82">
                  <c:v>72000</c:v>
                </c:pt>
                <c:pt idx="83">
                  <c:v>74000</c:v>
                </c:pt>
                <c:pt idx="84">
                  <c:v>73700</c:v>
                </c:pt>
                <c:pt idx="85">
                  <c:v>72700</c:v>
                </c:pt>
                <c:pt idx="86">
                  <c:v>72200</c:v>
                </c:pt>
                <c:pt idx="87">
                  <c:v>72600</c:v>
                </c:pt>
                <c:pt idx="88">
                  <c:v>72300</c:v>
                </c:pt>
                <c:pt idx="89">
                  <c:v>72100</c:v>
                </c:pt>
                <c:pt idx="90">
                  <c:v>73500</c:v>
                </c:pt>
                <c:pt idx="91">
                  <c:v>73600</c:v>
                </c:pt>
                <c:pt idx="92">
                  <c:v>72300</c:v>
                </c:pt>
                <c:pt idx="93">
                  <c:v>72500</c:v>
                </c:pt>
                <c:pt idx="94">
                  <c:v>71700</c:v>
                </c:pt>
                <c:pt idx="95">
                  <c:v>73400</c:v>
                </c:pt>
                <c:pt idx="96">
                  <c:v>77700</c:v>
                </c:pt>
                <c:pt idx="97">
                  <c:v>77800</c:v>
                </c:pt>
                <c:pt idx="98">
                  <c:v>77800</c:v>
                </c:pt>
                <c:pt idx="99">
                  <c:v>79200</c:v>
                </c:pt>
                <c:pt idx="100">
                  <c:v>79200</c:v>
                </c:pt>
                <c:pt idx="101">
                  <c:v>79200</c:v>
                </c:pt>
                <c:pt idx="102">
                  <c:v>80900</c:v>
                </c:pt>
                <c:pt idx="103">
                  <c:v>82000</c:v>
                </c:pt>
                <c:pt idx="104">
                  <c:v>82900</c:v>
                </c:pt>
                <c:pt idx="105">
                  <c:v>83500</c:v>
                </c:pt>
                <c:pt idx="106">
                  <c:v>84300</c:v>
                </c:pt>
                <c:pt idx="107">
                  <c:v>83800</c:v>
                </c:pt>
                <c:pt idx="108">
                  <c:v>84500</c:v>
                </c:pt>
                <c:pt idx="109">
                  <c:v>83100</c:v>
                </c:pt>
                <c:pt idx="110">
                  <c:v>82500</c:v>
                </c:pt>
                <c:pt idx="111">
                  <c:v>83200</c:v>
                </c:pt>
                <c:pt idx="112">
                  <c:v>81200</c:v>
                </c:pt>
                <c:pt idx="113">
                  <c:v>79400</c:v>
                </c:pt>
                <c:pt idx="114">
                  <c:v>78900</c:v>
                </c:pt>
                <c:pt idx="115">
                  <c:v>78300</c:v>
                </c:pt>
                <c:pt idx="116">
                  <c:v>76300</c:v>
                </c:pt>
                <c:pt idx="117">
                  <c:v>75100</c:v>
                </c:pt>
                <c:pt idx="118">
                  <c:v>75500</c:v>
                </c:pt>
                <c:pt idx="119">
                  <c:v>77200</c:v>
                </c:pt>
                <c:pt idx="120">
                  <c:v>76300</c:v>
                </c:pt>
                <c:pt idx="121">
                  <c:v>76500</c:v>
                </c:pt>
                <c:pt idx="122">
                  <c:v>76200</c:v>
                </c:pt>
                <c:pt idx="123">
                  <c:v>76600</c:v>
                </c:pt>
                <c:pt idx="124">
                  <c:v>77300</c:v>
                </c:pt>
                <c:pt idx="125">
                  <c:v>77500</c:v>
                </c:pt>
                <c:pt idx="126">
                  <c:v>79400</c:v>
                </c:pt>
                <c:pt idx="127">
                  <c:v>80500</c:v>
                </c:pt>
                <c:pt idx="128">
                  <c:v>79700</c:v>
                </c:pt>
                <c:pt idx="129">
                  <c:v>78900</c:v>
                </c:pt>
                <c:pt idx="130">
                  <c:v>77600</c:v>
                </c:pt>
                <c:pt idx="131">
                  <c:v>77900</c:v>
                </c:pt>
                <c:pt idx="132">
                  <c:v>78100</c:v>
                </c:pt>
                <c:pt idx="133">
                  <c:v>77200</c:v>
                </c:pt>
                <c:pt idx="134">
                  <c:v>77900</c:v>
                </c:pt>
                <c:pt idx="135">
                  <c:v>78200</c:v>
                </c:pt>
                <c:pt idx="136">
                  <c:v>77300</c:v>
                </c:pt>
                <c:pt idx="137">
                  <c:v>77100</c:v>
                </c:pt>
                <c:pt idx="138">
                  <c:v>75700</c:v>
                </c:pt>
                <c:pt idx="139">
                  <c:v>74000</c:v>
                </c:pt>
                <c:pt idx="140">
                  <c:v>76200</c:v>
                </c:pt>
                <c:pt idx="141">
                  <c:v>75200</c:v>
                </c:pt>
                <c:pt idx="142">
                  <c:v>73500</c:v>
                </c:pt>
                <c:pt idx="143">
                  <c:v>73500</c:v>
                </c:pt>
                <c:pt idx="144">
                  <c:v>74200</c:v>
                </c:pt>
                <c:pt idx="145">
                  <c:v>74900</c:v>
                </c:pt>
                <c:pt idx="146">
                  <c:v>76800</c:v>
                </c:pt>
                <c:pt idx="147">
                  <c:v>77100</c:v>
                </c:pt>
                <c:pt idx="148">
                  <c:v>75600</c:v>
                </c:pt>
              </c:numCache>
            </c:numRef>
          </c:val>
          <c:extLst xmlns:c16r2="http://schemas.microsoft.com/office/drawing/2015/06/chart">
            <c:ext xmlns:c16="http://schemas.microsoft.com/office/drawing/2014/chart" uri="{C3380CC4-5D6E-409C-BE32-E72D297353CC}">
              <c16:uniqueId val="{00000003-7C79-4520-851B-90FCEF8F0F51}"/>
            </c:ext>
          </c:extLst>
        </c:ser>
        <c:dLbls>
          <c:showLegendKey val="0"/>
          <c:showVal val="0"/>
          <c:showCatName val="0"/>
          <c:showSerName val="0"/>
          <c:showPercent val="0"/>
          <c:showBubbleSize val="0"/>
        </c:dLbls>
        <c:gapWidth val="150"/>
        <c:overlap val="100"/>
        <c:axId val="539421856"/>
        <c:axId val="539418592"/>
      </c:barChart>
      <c:catAx>
        <c:axId val="53942185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18592"/>
        <c:crosses val="autoZero"/>
        <c:auto val="1"/>
        <c:lblAlgn val="ctr"/>
        <c:lblOffset val="100"/>
        <c:noMultiLvlLbl val="0"/>
      </c:catAx>
      <c:valAx>
        <c:axId val="5394185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21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16452</xdr:colOff>
      <xdr:row>6</xdr:row>
      <xdr:rowOff>148070</xdr:rowOff>
    </xdr:from>
    <xdr:to>
      <xdr:col>16</xdr:col>
      <xdr:colOff>39312</xdr:colOff>
      <xdr:row>16</xdr:row>
      <xdr:rowOff>161405</xdr:rowOff>
    </xdr:to>
    <xdr:pic>
      <xdr:nvPicPr>
        <xdr:cNvPr id="5" name="Picture 3" descr="New Mono of NU-F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41252" y="1699779"/>
          <a:ext cx="1851660" cy="1814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218440</xdr:rowOff>
    </xdr:from>
    <xdr:to>
      <xdr:col>3</xdr:col>
      <xdr:colOff>143932</xdr:colOff>
      <xdr:row>33</xdr:row>
      <xdr:rowOff>3073400</xdr:rowOff>
    </xdr:to>
    <xdr:graphicFrame macro="">
      <xdr:nvGraphicFramePr>
        <xdr:cNvPr id="5" name="Chart 4">
          <a:extLst>
            <a:ext uri="{FF2B5EF4-FFF2-40B4-BE49-F238E27FC236}">
              <a16:creationId xmlns:a16="http://schemas.microsoft.com/office/drawing/2014/main" xmlns="" id="{B943CE99-F2CC-431A-B188-A27CCD80C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747183</xdr:colOff>
      <xdr:row>20</xdr:row>
      <xdr:rowOff>132926</xdr:rowOff>
    </xdr:from>
    <xdr:to>
      <xdr:col>8</xdr:col>
      <xdr:colOff>709083</xdr:colOff>
      <xdr:row>33</xdr:row>
      <xdr:rowOff>484292</xdr:rowOff>
    </xdr:to>
    <xdr:graphicFrame macro="">
      <xdr:nvGraphicFramePr>
        <xdr:cNvPr id="6" name="Chart 5">
          <a:extLst>
            <a:ext uri="{FF2B5EF4-FFF2-40B4-BE49-F238E27FC236}">
              <a16:creationId xmlns:a16="http://schemas.microsoft.com/office/drawing/2014/main" xmlns="" id="{F68CA825-083C-4896-B22A-4A0DF1F63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668020</xdr:colOff>
      <xdr:row>17</xdr:row>
      <xdr:rowOff>149860</xdr:rowOff>
    </xdr:from>
    <xdr:to>
      <xdr:col>14</xdr:col>
      <xdr:colOff>584200</xdr:colOff>
      <xdr:row>32</xdr:row>
      <xdr:rowOff>10160</xdr:rowOff>
    </xdr:to>
    <xdr:graphicFrame macro="">
      <xdr:nvGraphicFramePr>
        <xdr:cNvPr id="7" name="Chart 6">
          <a:extLst>
            <a:ext uri="{FF2B5EF4-FFF2-40B4-BE49-F238E27FC236}">
              <a16:creationId xmlns:a16="http://schemas.microsoft.com/office/drawing/2014/main" xmlns="" id="{2AAAD1D4-86FE-4231-B08B-F74B91C36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53341</xdr:rowOff>
    </xdr:from>
    <xdr:to>
      <xdr:col>4</xdr:col>
      <xdr:colOff>114300</xdr:colOff>
      <xdr:row>37</xdr:row>
      <xdr:rowOff>96290</xdr:rowOff>
    </xdr:to>
    <xdr:graphicFrame macro="">
      <xdr:nvGraphicFramePr>
        <xdr:cNvPr id="5" name="Chart 4">
          <a:extLst>
            <a:ext uri="{FF2B5EF4-FFF2-40B4-BE49-F238E27FC236}">
              <a16:creationId xmlns:a16="http://schemas.microsoft.com/office/drawing/2014/main" xmlns="" id="{49695DFE-363F-401C-9D83-DFC4C8B84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608511</xdr:colOff>
      <xdr:row>15</xdr:row>
      <xdr:rowOff>37557</xdr:rowOff>
    </xdr:from>
    <xdr:to>
      <xdr:col>13</xdr:col>
      <xdr:colOff>547551</xdr:colOff>
      <xdr:row>32</xdr:row>
      <xdr:rowOff>225879</xdr:rowOff>
    </xdr:to>
    <xdr:graphicFrame macro="">
      <xdr:nvGraphicFramePr>
        <xdr:cNvPr id="6" name="Chart 5">
          <a:extLst>
            <a:ext uri="{FF2B5EF4-FFF2-40B4-BE49-F238E27FC236}">
              <a16:creationId xmlns:a16="http://schemas.microsoft.com/office/drawing/2014/main" xmlns="" id="{0BA0F6FA-E9D5-4B11-83CF-A31E384FE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548640</xdr:colOff>
      <xdr:row>15</xdr:row>
      <xdr:rowOff>168729</xdr:rowOff>
    </xdr:from>
    <xdr:to>
      <xdr:col>23</xdr:col>
      <xdr:colOff>15240</xdr:colOff>
      <xdr:row>26</xdr:row>
      <xdr:rowOff>29936</xdr:rowOff>
    </xdr:to>
    <xdr:graphicFrame macro="">
      <xdr:nvGraphicFramePr>
        <xdr:cNvPr id="7" name="Chart 6">
          <a:extLst>
            <a:ext uri="{FF2B5EF4-FFF2-40B4-BE49-F238E27FC236}">
              <a16:creationId xmlns:a16="http://schemas.microsoft.com/office/drawing/2014/main" xmlns="" id="{ABCABDB8-960E-4DA6-BC4E-0C6436878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20and%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amsung"/>
      <sheetName val="Apple"/>
    </sheetNames>
    <sheetDataSet>
      <sheetData sheetId="0">
        <row r="2">
          <cell r="B2" t="str">
            <v>Adj Close</v>
          </cell>
          <cell r="C2" t="str">
            <v>Close</v>
          </cell>
          <cell r="D2" t="str">
            <v>High</v>
          </cell>
          <cell r="E2" t="str">
            <v>Low</v>
          </cell>
        </row>
        <row r="3">
          <cell r="A3">
            <v>45006</v>
          </cell>
          <cell r="B3">
            <v>58210.226560000003</v>
          </cell>
          <cell r="C3">
            <v>60300</v>
          </cell>
          <cell r="D3">
            <v>60700</v>
          </cell>
          <cell r="E3">
            <v>60100</v>
          </cell>
        </row>
        <row r="4">
          <cell r="A4">
            <v>45007</v>
          </cell>
          <cell r="B4">
            <v>58982.503909999999</v>
          </cell>
          <cell r="C4">
            <v>61100</v>
          </cell>
          <cell r="D4">
            <v>61200</v>
          </cell>
          <cell r="E4">
            <v>60500</v>
          </cell>
        </row>
        <row r="5">
          <cell r="A5">
            <v>45008</v>
          </cell>
          <cell r="B5">
            <v>60140.917970000002</v>
          </cell>
          <cell r="C5">
            <v>62300</v>
          </cell>
          <cell r="D5">
            <v>62300</v>
          </cell>
          <cell r="E5">
            <v>60600</v>
          </cell>
        </row>
        <row r="6">
          <cell r="A6">
            <v>45009</v>
          </cell>
          <cell r="B6">
            <v>60816.65625</v>
          </cell>
          <cell r="C6">
            <v>63000</v>
          </cell>
          <cell r="D6">
            <v>63300</v>
          </cell>
          <cell r="E6">
            <v>62300</v>
          </cell>
        </row>
        <row r="7">
          <cell r="A7">
            <v>45012</v>
          </cell>
          <cell r="B7">
            <v>59947.84375</v>
          </cell>
          <cell r="C7">
            <v>62100</v>
          </cell>
          <cell r="D7">
            <v>62800</v>
          </cell>
          <cell r="E7">
            <v>62000</v>
          </cell>
        </row>
        <row r="8">
          <cell r="A8">
            <v>45013</v>
          </cell>
          <cell r="B8">
            <v>60720.125</v>
          </cell>
          <cell r="C8">
            <v>62900</v>
          </cell>
          <cell r="D8">
            <v>62900</v>
          </cell>
          <cell r="E8">
            <v>62100</v>
          </cell>
        </row>
        <row r="9">
          <cell r="A9">
            <v>45014</v>
          </cell>
          <cell r="B9">
            <v>60527.054689999997</v>
          </cell>
          <cell r="C9">
            <v>62700</v>
          </cell>
          <cell r="D9">
            <v>62700</v>
          </cell>
          <cell r="E9">
            <v>62200</v>
          </cell>
        </row>
        <row r="10">
          <cell r="A10">
            <v>45015</v>
          </cell>
          <cell r="B10">
            <v>61363.023439999997</v>
          </cell>
          <cell r="C10">
            <v>63200</v>
          </cell>
          <cell r="D10">
            <v>63700</v>
          </cell>
          <cell r="E10">
            <v>63100</v>
          </cell>
        </row>
        <row r="11">
          <cell r="A11">
            <v>45016</v>
          </cell>
          <cell r="B11">
            <v>62139.773439999997</v>
          </cell>
          <cell r="C11">
            <v>64000</v>
          </cell>
          <cell r="D11">
            <v>64000</v>
          </cell>
          <cell r="E11">
            <v>63700</v>
          </cell>
        </row>
        <row r="12">
          <cell r="A12">
            <v>45019</v>
          </cell>
          <cell r="B12">
            <v>61265.933590000001</v>
          </cell>
          <cell r="C12">
            <v>63100</v>
          </cell>
          <cell r="D12">
            <v>64000</v>
          </cell>
          <cell r="E12">
            <v>63000</v>
          </cell>
        </row>
        <row r="13">
          <cell r="A13">
            <v>45020</v>
          </cell>
          <cell r="B13">
            <v>61751.402340000001</v>
          </cell>
          <cell r="C13">
            <v>63600</v>
          </cell>
          <cell r="D13">
            <v>63800</v>
          </cell>
          <cell r="E13">
            <v>62800</v>
          </cell>
        </row>
        <row r="14">
          <cell r="A14">
            <v>45021</v>
          </cell>
          <cell r="B14">
            <v>62042.679689999997</v>
          </cell>
          <cell r="C14">
            <v>63900</v>
          </cell>
          <cell r="D14">
            <v>64000</v>
          </cell>
          <cell r="E14">
            <v>63400</v>
          </cell>
        </row>
        <row r="15">
          <cell r="A15">
            <v>45022</v>
          </cell>
          <cell r="B15">
            <v>60489.1875</v>
          </cell>
          <cell r="C15">
            <v>62300</v>
          </cell>
          <cell r="D15">
            <v>63600</v>
          </cell>
          <cell r="E15">
            <v>62300</v>
          </cell>
        </row>
        <row r="16">
          <cell r="A16">
            <v>45023</v>
          </cell>
          <cell r="B16">
            <v>63110.707029999998</v>
          </cell>
          <cell r="C16">
            <v>65000</v>
          </cell>
          <cell r="D16">
            <v>65200</v>
          </cell>
          <cell r="E16">
            <v>63800</v>
          </cell>
        </row>
        <row r="17">
          <cell r="A17">
            <v>45026</v>
          </cell>
          <cell r="B17">
            <v>63790.359380000002</v>
          </cell>
          <cell r="C17">
            <v>65700</v>
          </cell>
          <cell r="D17">
            <v>66300</v>
          </cell>
          <cell r="E17">
            <v>64700</v>
          </cell>
        </row>
        <row r="18">
          <cell r="A18">
            <v>45027</v>
          </cell>
          <cell r="B18">
            <v>63984.550779999998</v>
          </cell>
          <cell r="C18">
            <v>65900</v>
          </cell>
          <cell r="D18">
            <v>66200</v>
          </cell>
          <cell r="E18">
            <v>65400</v>
          </cell>
        </row>
        <row r="19">
          <cell r="A19">
            <v>45028</v>
          </cell>
          <cell r="B19">
            <v>64081.640630000002</v>
          </cell>
          <cell r="C19">
            <v>66000</v>
          </cell>
          <cell r="D19">
            <v>66200</v>
          </cell>
          <cell r="E19">
            <v>65300</v>
          </cell>
        </row>
        <row r="20">
          <cell r="A20">
            <v>45029</v>
          </cell>
          <cell r="B20">
            <v>64178.738279999998</v>
          </cell>
          <cell r="C20">
            <v>66100</v>
          </cell>
          <cell r="D20">
            <v>66100</v>
          </cell>
          <cell r="E20">
            <v>65400</v>
          </cell>
        </row>
        <row r="21">
          <cell r="A21">
            <v>45030</v>
          </cell>
          <cell r="B21">
            <v>63207.796880000002</v>
          </cell>
          <cell r="C21">
            <v>65100</v>
          </cell>
          <cell r="D21">
            <v>66600</v>
          </cell>
          <cell r="E21">
            <v>65000</v>
          </cell>
        </row>
        <row r="22">
          <cell r="A22">
            <v>45033</v>
          </cell>
          <cell r="B22">
            <v>63401.984380000002</v>
          </cell>
          <cell r="C22">
            <v>65300</v>
          </cell>
          <cell r="D22">
            <v>65600</v>
          </cell>
          <cell r="E22">
            <v>64700</v>
          </cell>
        </row>
        <row r="23">
          <cell r="A23">
            <v>45034</v>
          </cell>
          <cell r="B23">
            <v>63693.269529999998</v>
          </cell>
          <cell r="C23">
            <v>65600</v>
          </cell>
          <cell r="D23">
            <v>66000</v>
          </cell>
          <cell r="E23">
            <v>64800</v>
          </cell>
        </row>
        <row r="24">
          <cell r="A24">
            <v>45035</v>
          </cell>
          <cell r="B24">
            <v>63596.175779999998</v>
          </cell>
          <cell r="C24">
            <v>65500</v>
          </cell>
          <cell r="D24">
            <v>65800</v>
          </cell>
          <cell r="E24">
            <v>65300</v>
          </cell>
        </row>
        <row r="25">
          <cell r="A25">
            <v>45036</v>
          </cell>
          <cell r="B25">
            <v>63401.984380000002</v>
          </cell>
          <cell r="C25">
            <v>65300</v>
          </cell>
          <cell r="D25">
            <v>65300</v>
          </cell>
          <cell r="E25">
            <v>64600</v>
          </cell>
        </row>
        <row r="26">
          <cell r="A26">
            <v>45037</v>
          </cell>
          <cell r="B26">
            <v>63790.359380000002</v>
          </cell>
          <cell r="C26">
            <v>65700</v>
          </cell>
          <cell r="D26">
            <v>65900</v>
          </cell>
          <cell r="E26">
            <v>65400</v>
          </cell>
        </row>
        <row r="27">
          <cell r="A27">
            <v>45040</v>
          </cell>
          <cell r="B27">
            <v>63304.890630000002</v>
          </cell>
          <cell r="C27">
            <v>65200</v>
          </cell>
          <cell r="D27">
            <v>65700</v>
          </cell>
          <cell r="E27">
            <v>64800</v>
          </cell>
        </row>
        <row r="28">
          <cell r="A28">
            <v>45041</v>
          </cell>
          <cell r="B28">
            <v>61751.402340000001</v>
          </cell>
          <cell r="C28">
            <v>63600</v>
          </cell>
          <cell r="D28">
            <v>65400</v>
          </cell>
          <cell r="E28">
            <v>63400</v>
          </cell>
        </row>
        <row r="29">
          <cell r="A29">
            <v>45042</v>
          </cell>
          <cell r="B29">
            <v>62236.867189999997</v>
          </cell>
          <cell r="C29">
            <v>64100</v>
          </cell>
          <cell r="D29">
            <v>64300</v>
          </cell>
          <cell r="E29">
            <v>63300</v>
          </cell>
        </row>
        <row r="30">
          <cell r="A30">
            <v>45043</v>
          </cell>
          <cell r="B30">
            <v>62722.332029999998</v>
          </cell>
          <cell r="C30">
            <v>64600</v>
          </cell>
          <cell r="D30">
            <v>65000</v>
          </cell>
          <cell r="E30">
            <v>63300</v>
          </cell>
        </row>
        <row r="31">
          <cell r="A31">
            <v>45044</v>
          </cell>
          <cell r="B31">
            <v>63596.175779999998</v>
          </cell>
          <cell r="C31">
            <v>65500</v>
          </cell>
          <cell r="D31">
            <v>65900</v>
          </cell>
          <cell r="E31">
            <v>65000</v>
          </cell>
        </row>
        <row r="32">
          <cell r="A32">
            <v>45048</v>
          </cell>
          <cell r="B32">
            <v>63790.359380000002</v>
          </cell>
          <cell r="C32">
            <v>65700</v>
          </cell>
          <cell r="D32">
            <v>66300</v>
          </cell>
          <cell r="E32">
            <v>65100</v>
          </cell>
        </row>
        <row r="33">
          <cell r="A33">
            <v>45049</v>
          </cell>
          <cell r="B33">
            <v>63499.078130000002</v>
          </cell>
          <cell r="C33">
            <v>65400</v>
          </cell>
          <cell r="D33">
            <v>65600</v>
          </cell>
          <cell r="E33">
            <v>64900</v>
          </cell>
        </row>
        <row r="34">
          <cell r="A34">
            <v>45050</v>
          </cell>
          <cell r="B34">
            <v>63207.796880000002</v>
          </cell>
          <cell r="C34">
            <v>65100</v>
          </cell>
          <cell r="D34">
            <v>65700</v>
          </cell>
          <cell r="E34">
            <v>64700</v>
          </cell>
        </row>
        <row r="35">
          <cell r="A35">
            <v>45054</v>
          </cell>
          <cell r="B35">
            <v>63984.550779999998</v>
          </cell>
          <cell r="C35">
            <v>65900</v>
          </cell>
          <cell r="D35">
            <v>66300</v>
          </cell>
          <cell r="E35">
            <v>65400</v>
          </cell>
        </row>
        <row r="36">
          <cell r="A36">
            <v>45055</v>
          </cell>
          <cell r="B36">
            <v>63401.984380000002</v>
          </cell>
          <cell r="C36">
            <v>65300</v>
          </cell>
          <cell r="D36">
            <v>65800</v>
          </cell>
          <cell r="E36">
            <v>65100</v>
          </cell>
        </row>
        <row r="37">
          <cell r="A37">
            <v>45056</v>
          </cell>
          <cell r="B37">
            <v>62722.332029999998</v>
          </cell>
          <cell r="C37">
            <v>64600</v>
          </cell>
          <cell r="D37">
            <v>65500</v>
          </cell>
          <cell r="E37">
            <v>64300</v>
          </cell>
        </row>
        <row r="38">
          <cell r="A38">
            <v>45057</v>
          </cell>
          <cell r="B38">
            <v>62333.960939999997</v>
          </cell>
          <cell r="C38">
            <v>64200</v>
          </cell>
          <cell r="D38">
            <v>65100</v>
          </cell>
          <cell r="E38">
            <v>64200</v>
          </cell>
        </row>
        <row r="39">
          <cell r="A39">
            <v>45058</v>
          </cell>
          <cell r="B39">
            <v>62236.867189999997</v>
          </cell>
          <cell r="C39">
            <v>64100</v>
          </cell>
          <cell r="D39">
            <v>64600</v>
          </cell>
          <cell r="E39">
            <v>63600</v>
          </cell>
        </row>
        <row r="40">
          <cell r="A40">
            <v>45061</v>
          </cell>
          <cell r="B40">
            <v>62625.238279999998</v>
          </cell>
          <cell r="C40">
            <v>64500</v>
          </cell>
          <cell r="D40">
            <v>64600</v>
          </cell>
          <cell r="E40">
            <v>63900</v>
          </cell>
        </row>
        <row r="41">
          <cell r="A41">
            <v>45062</v>
          </cell>
          <cell r="B41">
            <v>63499.078130000002</v>
          </cell>
          <cell r="C41">
            <v>65400</v>
          </cell>
          <cell r="D41">
            <v>65900</v>
          </cell>
          <cell r="E41">
            <v>65300</v>
          </cell>
        </row>
        <row r="42">
          <cell r="A42">
            <v>45063</v>
          </cell>
          <cell r="B42">
            <v>63110.707029999998</v>
          </cell>
          <cell r="C42">
            <v>65000</v>
          </cell>
          <cell r="D42">
            <v>65900</v>
          </cell>
          <cell r="E42">
            <v>64800</v>
          </cell>
        </row>
        <row r="43">
          <cell r="A43">
            <v>45064</v>
          </cell>
          <cell r="B43">
            <v>64275.832029999998</v>
          </cell>
          <cell r="C43">
            <v>66200</v>
          </cell>
          <cell r="D43">
            <v>66200</v>
          </cell>
          <cell r="E43">
            <v>65700</v>
          </cell>
        </row>
        <row r="44">
          <cell r="A44">
            <v>45065</v>
          </cell>
          <cell r="B44">
            <v>66411.882809999996</v>
          </cell>
          <cell r="C44">
            <v>68400</v>
          </cell>
          <cell r="D44">
            <v>68400</v>
          </cell>
          <cell r="E44">
            <v>67500</v>
          </cell>
        </row>
        <row r="45">
          <cell r="A45">
            <v>45068</v>
          </cell>
          <cell r="B45">
            <v>66508.96875</v>
          </cell>
          <cell r="C45">
            <v>68500</v>
          </cell>
          <cell r="D45">
            <v>69000</v>
          </cell>
          <cell r="E45">
            <v>68000</v>
          </cell>
        </row>
        <row r="46">
          <cell r="A46">
            <v>45069</v>
          </cell>
          <cell r="B46">
            <v>66411.882809999996</v>
          </cell>
          <cell r="C46">
            <v>68400</v>
          </cell>
          <cell r="D46">
            <v>68700</v>
          </cell>
          <cell r="E46">
            <v>68100</v>
          </cell>
        </row>
        <row r="47">
          <cell r="A47">
            <v>45070</v>
          </cell>
          <cell r="B47">
            <v>66508.96875</v>
          </cell>
          <cell r="C47">
            <v>68500</v>
          </cell>
          <cell r="D47">
            <v>68700</v>
          </cell>
          <cell r="E47">
            <v>68000</v>
          </cell>
        </row>
        <row r="48">
          <cell r="A48">
            <v>45071</v>
          </cell>
          <cell r="B48">
            <v>66800.25</v>
          </cell>
          <cell r="C48">
            <v>68800</v>
          </cell>
          <cell r="D48">
            <v>70000</v>
          </cell>
          <cell r="E48">
            <v>68700</v>
          </cell>
        </row>
        <row r="49">
          <cell r="A49">
            <v>45072</v>
          </cell>
          <cell r="B49">
            <v>68256.65625</v>
          </cell>
          <cell r="C49">
            <v>70300</v>
          </cell>
          <cell r="D49">
            <v>70400</v>
          </cell>
          <cell r="E49">
            <v>69500</v>
          </cell>
        </row>
        <row r="50">
          <cell r="A50">
            <v>45076</v>
          </cell>
          <cell r="B50">
            <v>70198.523440000004</v>
          </cell>
          <cell r="C50">
            <v>72300</v>
          </cell>
          <cell r="D50">
            <v>72300</v>
          </cell>
          <cell r="E50">
            <v>71200</v>
          </cell>
        </row>
        <row r="51">
          <cell r="A51">
            <v>45077</v>
          </cell>
          <cell r="B51">
            <v>69324.6875</v>
          </cell>
          <cell r="C51">
            <v>71400</v>
          </cell>
          <cell r="D51">
            <v>72500</v>
          </cell>
          <cell r="E51">
            <v>71000</v>
          </cell>
        </row>
        <row r="52">
          <cell r="A52">
            <v>45078</v>
          </cell>
          <cell r="B52">
            <v>68839.210940000004</v>
          </cell>
          <cell r="C52">
            <v>70900</v>
          </cell>
          <cell r="D52">
            <v>71600</v>
          </cell>
          <cell r="E52">
            <v>70600</v>
          </cell>
        </row>
        <row r="53">
          <cell r="A53">
            <v>45079</v>
          </cell>
          <cell r="B53">
            <v>70101.445309999996</v>
          </cell>
          <cell r="C53">
            <v>72200</v>
          </cell>
          <cell r="D53">
            <v>72200</v>
          </cell>
          <cell r="E53">
            <v>71600</v>
          </cell>
        </row>
        <row r="54">
          <cell r="A54">
            <v>45082</v>
          </cell>
          <cell r="B54">
            <v>69615.960940000004</v>
          </cell>
          <cell r="C54">
            <v>71700</v>
          </cell>
          <cell r="D54">
            <v>72700</v>
          </cell>
          <cell r="E54">
            <v>71400</v>
          </cell>
        </row>
        <row r="55">
          <cell r="A55">
            <v>45084</v>
          </cell>
          <cell r="B55">
            <v>68936.304690000004</v>
          </cell>
          <cell r="C55">
            <v>71000</v>
          </cell>
          <cell r="D55">
            <v>71600</v>
          </cell>
          <cell r="E55">
            <v>70800</v>
          </cell>
        </row>
        <row r="56">
          <cell r="A56">
            <v>45085</v>
          </cell>
          <cell r="B56">
            <v>68839.210940000004</v>
          </cell>
          <cell r="C56">
            <v>70900</v>
          </cell>
          <cell r="D56">
            <v>70900</v>
          </cell>
          <cell r="E56">
            <v>70000</v>
          </cell>
        </row>
        <row r="57">
          <cell r="A57">
            <v>45086</v>
          </cell>
          <cell r="B57">
            <v>69907.25</v>
          </cell>
          <cell r="C57">
            <v>72000</v>
          </cell>
          <cell r="D57">
            <v>72300</v>
          </cell>
          <cell r="E57">
            <v>70800</v>
          </cell>
        </row>
        <row r="58">
          <cell r="A58">
            <v>45089</v>
          </cell>
          <cell r="B58">
            <v>68936.304690000004</v>
          </cell>
          <cell r="C58">
            <v>71000</v>
          </cell>
          <cell r="D58">
            <v>72400</v>
          </cell>
          <cell r="E58">
            <v>70800</v>
          </cell>
        </row>
        <row r="59">
          <cell r="A59">
            <v>45090</v>
          </cell>
          <cell r="B59">
            <v>69907.25</v>
          </cell>
          <cell r="C59">
            <v>72000</v>
          </cell>
          <cell r="D59">
            <v>72200</v>
          </cell>
          <cell r="E59">
            <v>71600</v>
          </cell>
        </row>
        <row r="60">
          <cell r="A60">
            <v>45091</v>
          </cell>
          <cell r="B60">
            <v>69810.148440000004</v>
          </cell>
          <cell r="C60">
            <v>71900</v>
          </cell>
          <cell r="D60">
            <v>72200</v>
          </cell>
          <cell r="E60">
            <v>71100</v>
          </cell>
        </row>
        <row r="61">
          <cell r="A61">
            <v>45092</v>
          </cell>
          <cell r="B61">
            <v>69421.789059999996</v>
          </cell>
          <cell r="C61">
            <v>71500</v>
          </cell>
          <cell r="D61">
            <v>72300</v>
          </cell>
          <cell r="E61">
            <v>71300</v>
          </cell>
        </row>
        <row r="62">
          <cell r="A62">
            <v>45093</v>
          </cell>
          <cell r="B62">
            <v>69713.054690000004</v>
          </cell>
          <cell r="C62">
            <v>71800</v>
          </cell>
          <cell r="D62">
            <v>71900</v>
          </cell>
          <cell r="E62">
            <v>70900</v>
          </cell>
        </row>
        <row r="63">
          <cell r="A63">
            <v>45096</v>
          </cell>
          <cell r="B63">
            <v>69130.5</v>
          </cell>
          <cell r="C63">
            <v>71200</v>
          </cell>
          <cell r="D63">
            <v>71700</v>
          </cell>
          <cell r="E63">
            <v>70900</v>
          </cell>
        </row>
        <row r="64">
          <cell r="A64">
            <v>45097</v>
          </cell>
          <cell r="B64">
            <v>69324.6875</v>
          </cell>
          <cell r="C64">
            <v>71400</v>
          </cell>
          <cell r="D64">
            <v>71400</v>
          </cell>
          <cell r="E64">
            <v>70400</v>
          </cell>
        </row>
        <row r="65">
          <cell r="A65">
            <v>45098</v>
          </cell>
          <cell r="B65">
            <v>68450.835940000004</v>
          </cell>
          <cell r="C65">
            <v>70500</v>
          </cell>
          <cell r="D65">
            <v>71200</v>
          </cell>
          <cell r="E65">
            <v>70400</v>
          </cell>
        </row>
        <row r="66">
          <cell r="A66">
            <v>45099</v>
          </cell>
          <cell r="B66">
            <v>69227.59375</v>
          </cell>
          <cell r="C66">
            <v>71300</v>
          </cell>
          <cell r="D66">
            <v>71500</v>
          </cell>
          <cell r="E66">
            <v>70100</v>
          </cell>
        </row>
        <row r="67">
          <cell r="A67">
            <v>45100</v>
          </cell>
          <cell r="B67">
            <v>69518.867190000004</v>
          </cell>
          <cell r="C67">
            <v>71600</v>
          </cell>
          <cell r="D67">
            <v>72200</v>
          </cell>
          <cell r="E67">
            <v>71600</v>
          </cell>
        </row>
        <row r="68">
          <cell r="A68">
            <v>45103</v>
          </cell>
          <cell r="B68">
            <v>70295.617190000004</v>
          </cell>
          <cell r="C68">
            <v>72400</v>
          </cell>
          <cell r="D68">
            <v>72500</v>
          </cell>
          <cell r="E68">
            <v>71500</v>
          </cell>
        </row>
        <row r="69">
          <cell r="A69">
            <v>45104</v>
          </cell>
          <cell r="B69">
            <v>70489.804690000004</v>
          </cell>
          <cell r="C69">
            <v>72600</v>
          </cell>
          <cell r="D69">
            <v>72600</v>
          </cell>
          <cell r="E69">
            <v>72000</v>
          </cell>
        </row>
        <row r="70">
          <cell r="A70">
            <v>45105</v>
          </cell>
          <cell r="B70">
            <v>70586.898440000004</v>
          </cell>
          <cell r="C70">
            <v>72700</v>
          </cell>
          <cell r="D70">
            <v>72700</v>
          </cell>
          <cell r="E70">
            <v>72000</v>
          </cell>
        </row>
        <row r="71">
          <cell r="A71">
            <v>45106</v>
          </cell>
          <cell r="B71">
            <v>70646.414059999996</v>
          </cell>
          <cell r="C71">
            <v>72400</v>
          </cell>
          <cell r="D71">
            <v>73400</v>
          </cell>
          <cell r="E71">
            <v>72400</v>
          </cell>
        </row>
        <row r="72">
          <cell r="A72">
            <v>45107</v>
          </cell>
          <cell r="B72">
            <v>70451.273440000004</v>
          </cell>
          <cell r="C72">
            <v>72200</v>
          </cell>
          <cell r="D72">
            <v>72700</v>
          </cell>
          <cell r="E72">
            <v>71700</v>
          </cell>
        </row>
        <row r="73">
          <cell r="A73">
            <v>45110</v>
          </cell>
          <cell r="B73">
            <v>71231.890629999994</v>
          </cell>
          <cell r="C73">
            <v>73000</v>
          </cell>
          <cell r="D73">
            <v>73200</v>
          </cell>
          <cell r="E73">
            <v>72600</v>
          </cell>
        </row>
        <row r="74">
          <cell r="A74">
            <v>45111</v>
          </cell>
          <cell r="B74">
            <v>71231.890629999994</v>
          </cell>
          <cell r="C74">
            <v>73000</v>
          </cell>
          <cell r="D74">
            <v>73600</v>
          </cell>
          <cell r="E74">
            <v>72900</v>
          </cell>
        </row>
        <row r="75">
          <cell r="A75">
            <v>45112</v>
          </cell>
          <cell r="B75">
            <v>70256.109379999994</v>
          </cell>
          <cell r="C75">
            <v>72000</v>
          </cell>
          <cell r="D75">
            <v>73300</v>
          </cell>
          <cell r="E75">
            <v>71900</v>
          </cell>
        </row>
        <row r="76">
          <cell r="A76">
            <v>45113</v>
          </cell>
          <cell r="B76">
            <v>69865.796879999994</v>
          </cell>
          <cell r="C76">
            <v>71600</v>
          </cell>
          <cell r="D76">
            <v>72400</v>
          </cell>
          <cell r="E76">
            <v>71500</v>
          </cell>
        </row>
        <row r="77">
          <cell r="A77">
            <v>45114</v>
          </cell>
          <cell r="B77">
            <v>68206.984379999994</v>
          </cell>
          <cell r="C77">
            <v>69900</v>
          </cell>
          <cell r="D77">
            <v>71400</v>
          </cell>
          <cell r="E77">
            <v>69800</v>
          </cell>
        </row>
        <row r="78">
          <cell r="A78">
            <v>45117</v>
          </cell>
          <cell r="B78">
            <v>67816.664059999996</v>
          </cell>
          <cell r="C78">
            <v>69500</v>
          </cell>
          <cell r="D78">
            <v>70400</v>
          </cell>
          <cell r="E78">
            <v>69200</v>
          </cell>
        </row>
        <row r="79">
          <cell r="A79">
            <v>45118</v>
          </cell>
          <cell r="B79">
            <v>69768.226559999996</v>
          </cell>
          <cell r="C79">
            <v>71500</v>
          </cell>
          <cell r="D79">
            <v>71500</v>
          </cell>
          <cell r="E79">
            <v>70100</v>
          </cell>
        </row>
        <row r="80">
          <cell r="A80">
            <v>45119</v>
          </cell>
          <cell r="B80">
            <v>70158.523440000004</v>
          </cell>
          <cell r="C80">
            <v>71900</v>
          </cell>
          <cell r="D80">
            <v>72000</v>
          </cell>
          <cell r="E80">
            <v>71100</v>
          </cell>
        </row>
        <row r="81">
          <cell r="A81">
            <v>45120</v>
          </cell>
          <cell r="B81">
            <v>70158.523440000004</v>
          </cell>
          <cell r="C81">
            <v>71900</v>
          </cell>
          <cell r="D81">
            <v>72600</v>
          </cell>
          <cell r="E81">
            <v>71900</v>
          </cell>
        </row>
        <row r="82">
          <cell r="A82">
            <v>45121</v>
          </cell>
          <cell r="B82">
            <v>71622.203129999994</v>
          </cell>
          <cell r="C82">
            <v>73400</v>
          </cell>
          <cell r="D82">
            <v>73400</v>
          </cell>
          <cell r="E82">
            <v>72400</v>
          </cell>
        </row>
        <row r="83">
          <cell r="A83">
            <v>45124</v>
          </cell>
          <cell r="B83">
            <v>71524.617190000004</v>
          </cell>
          <cell r="C83">
            <v>73300</v>
          </cell>
          <cell r="D83">
            <v>73500</v>
          </cell>
          <cell r="E83">
            <v>72800</v>
          </cell>
        </row>
        <row r="84">
          <cell r="A84">
            <v>45125</v>
          </cell>
          <cell r="B84">
            <v>70256.109379999994</v>
          </cell>
          <cell r="C84">
            <v>72000</v>
          </cell>
          <cell r="D84">
            <v>73500</v>
          </cell>
          <cell r="E84">
            <v>72000</v>
          </cell>
        </row>
        <row r="85">
          <cell r="A85">
            <v>45126</v>
          </cell>
          <cell r="B85">
            <v>69963.375</v>
          </cell>
          <cell r="C85">
            <v>71700</v>
          </cell>
          <cell r="D85">
            <v>72800</v>
          </cell>
          <cell r="E85">
            <v>71300</v>
          </cell>
        </row>
        <row r="86">
          <cell r="A86">
            <v>45127</v>
          </cell>
          <cell r="B86">
            <v>69280.328129999994</v>
          </cell>
          <cell r="C86">
            <v>71000</v>
          </cell>
          <cell r="D86">
            <v>71500</v>
          </cell>
          <cell r="E86">
            <v>70800</v>
          </cell>
        </row>
        <row r="87">
          <cell r="A87">
            <v>45128</v>
          </cell>
          <cell r="B87">
            <v>68597.289059999996</v>
          </cell>
          <cell r="C87">
            <v>70300</v>
          </cell>
          <cell r="D87">
            <v>70400</v>
          </cell>
          <cell r="E87">
            <v>69400</v>
          </cell>
        </row>
        <row r="88">
          <cell r="A88">
            <v>45131</v>
          </cell>
          <cell r="B88">
            <v>68694.867190000004</v>
          </cell>
          <cell r="C88">
            <v>70400</v>
          </cell>
          <cell r="D88">
            <v>70900</v>
          </cell>
          <cell r="E88">
            <v>69900</v>
          </cell>
        </row>
        <row r="89">
          <cell r="A89">
            <v>45132</v>
          </cell>
          <cell r="B89">
            <v>68304.546879999994</v>
          </cell>
          <cell r="C89">
            <v>70000</v>
          </cell>
          <cell r="D89">
            <v>70500</v>
          </cell>
          <cell r="E89">
            <v>69800</v>
          </cell>
        </row>
        <row r="90">
          <cell r="A90">
            <v>45133</v>
          </cell>
          <cell r="B90">
            <v>68109.390629999994</v>
          </cell>
          <cell r="C90">
            <v>69800</v>
          </cell>
          <cell r="D90">
            <v>70600</v>
          </cell>
          <cell r="E90">
            <v>68100</v>
          </cell>
        </row>
        <row r="91">
          <cell r="A91">
            <v>45134</v>
          </cell>
          <cell r="B91">
            <v>69963.375</v>
          </cell>
          <cell r="C91">
            <v>71700</v>
          </cell>
          <cell r="D91">
            <v>71700</v>
          </cell>
          <cell r="E91">
            <v>69300</v>
          </cell>
        </row>
        <row r="92">
          <cell r="A92">
            <v>45135</v>
          </cell>
          <cell r="B92">
            <v>68890.015629999994</v>
          </cell>
          <cell r="C92">
            <v>70600</v>
          </cell>
          <cell r="D92">
            <v>72400</v>
          </cell>
          <cell r="E92">
            <v>70100</v>
          </cell>
        </row>
        <row r="93">
          <cell r="A93">
            <v>45138</v>
          </cell>
          <cell r="B93">
            <v>68109.390629999994</v>
          </cell>
          <cell r="C93">
            <v>69800</v>
          </cell>
          <cell r="D93">
            <v>71000</v>
          </cell>
          <cell r="E93">
            <v>69800</v>
          </cell>
        </row>
        <row r="94">
          <cell r="A94">
            <v>45139</v>
          </cell>
          <cell r="B94">
            <v>69377.90625</v>
          </cell>
          <cell r="C94">
            <v>71100</v>
          </cell>
          <cell r="D94">
            <v>71200</v>
          </cell>
          <cell r="E94">
            <v>70000</v>
          </cell>
        </row>
        <row r="95">
          <cell r="A95">
            <v>45140</v>
          </cell>
          <cell r="B95">
            <v>68206.984379999994</v>
          </cell>
          <cell r="C95">
            <v>69900</v>
          </cell>
          <cell r="D95">
            <v>71000</v>
          </cell>
          <cell r="E95">
            <v>69800</v>
          </cell>
        </row>
        <row r="96">
          <cell r="A96">
            <v>45141</v>
          </cell>
          <cell r="B96">
            <v>67133.609379999994</v>
          </cell>
          <cell r="C96">
            <v>68800</v>
          </cell>
          <cell r="D96">
            <v>70200</v>
          </cell>
          <cell r="E96">
            <v>68500</v>
          </cell>
        </row>
        <row r="97">
          <cell r="A97">
            <v>45142</v>
          </cell>
          <cell r="B97">
            <v>66645.726559999996</v>
          </cell>
          <cell r="C97">
            <v>68300</v>
          </cell>
          <cell r="D97">
            <v>69100</v>
          </cell>
          <cell r="E97">
            <v>68200</v>
          </cell>
        </row>
        <row r="98">
          <cell r="A98">
            <v>45145</v>
          </cell>
          <cell r="B98">
            <v>66840.882809999996</v>
          </cell>
          <cell r="C98">
            <v>68500</v>
          </cell>
          <cell r="D98">
            <v>69200</v>
          </cell>
          <cell r="E98">
            <v>67600</v>
          </cell>
        </row>
        <row r="99">
          <cell r="A99">
            <v>45146</v>
          </cell>
          <cell r="B99">
            <v>65962.679690000004</v>
          </cell>
          <cell r="C99">
            <v>67600</v>
          </cell>
          <cell r="D99">
            <v>69100</v>
          </cell>
          <cell r="E99">
            <v>67400</v>
          </cell>
        </row>
        <row r="100">
          <cell r="A100">
            <v>45147</v>
          </cell>
          <cell r="B100">
            <v>67231.203129999994</v>
          </cell>
          <cell r="C100">
            <v>68900</v>
          </cell>
          <cell r="D100">
            <v>69600</v>
          </cell>
          <cell r="E100">
            <v>67900</v>
          </cell>
        </row>
        <row r="101">
          <cell r="A101">
            <v>45148</v>
          </cell>
          <cell r="B101">
            <v>66353</v>
          </cell>
          <cell r="C101">
            <v>68000</v>
          </cell>
          <cell r="D101">
            <v>68500</v>
          </cell>
          <cell r="E101">
            <v>67800</v>
          </cell>
        </row>
        <row r="102">
          <cell r="A102">
            <v>45149</v>
          </cell>
          <cell r="B102">
            <v>65865.109379999994</v>
          </cell>
          <cell r="C102">
            <v>67500</v>
          </cell>
          <cell r="D102">
            <v>68800</v>
          </cell>
          <cell r="E102">
            <v>67500</v>
          </cell>
        </row>
        <row r="103">
          <cell r="A103">
            <v>45152</v>
          </cell>
          <cell r="B103">
            <v>65669.945309999996</v>
          </cell>
          <cell r="C103">
            <v>67300</v>
          </cell>
          <cell r="D103">
            <v>67900</v>
          </cell>
          <cell r="E103">
            <v>66900</v>
          </cell>
        </row>
        <row r="104">
          <cell r="A104">
            <v>45154</v>
          </cell>
          <cell r="B104">
            <v>65377.214840000001</v>
          </cell>
          <cell r="C104">
            <v>67000</v>
          </cell>
          <cell r="D104">
            <v>67100</v>
          </cell>
          <cell r="E104">
            <v>66300</v>
          </cell>
        </row>
        <row r="105">
          <cell r="A105">
            <v>45155</v>
          </cell>
          <cell r="B105">
            <v>65084.472659999999</v>
          </cell>
          <cell r="C105">
            <v>66700</v>
          </cell>
          <cell r="D105">
            <v>66800</v>
          </cell>
          <cell r="E105">
            <v>66000</v>
          </cell>
        </row>
        <row r="106">
          <cell r="A106">
            <v>45156</v>
          </cell>
          <cell r="B106">
            <v>64694.171880000002</v>
          </cell>
          <cell r="C106">
            <v>66300</v>
          </cell>
          <cell r="D106">
            <v>66700</v>
          </cell>
          <cell r="E106">
            <v>65800</v>
          </cell>
        </row>
        <row r="107">
          <cell r="A107">
            <v>45159</v>
          </cell>
          <cell r="B107">
            <v>64986.902340000001</v>
          </cell>
          <cell r="C107">
            <v>66600</v>
          </cell>
          <cell r="D107">
            <v>67100</v>
          </cell>
          <cell r="E107">
            <v>66300</v>
          </cell>
        </row>
        <row r="108">
          <cell r="A108">
            <v>45160</v>
          </cell>
          <cell r="B108">
            <v>64986.902340000001</v>
          </cell>
          <cell r="C108">
            <v>66600</v>
          </cell>
          <cell r="D108">
            <v>67700</v>
          </cell>
          <cell r="E108">
            <v>66300</v>
          </cell>
        </row>
        <row r="109">
          <cell r="A109">
            <v>45161</v>
          </cell>
          <cell r="B109">
            <v>65474.792970000002</v>
          </cell>
          <cell r="C109">
            <v>67100</v>
          </cell>
          <cell r="D109">
            <v>67100</v>
          </cell>
          <cell r="E109">
            <v>66400</v>
          </cell>
        </row>
        <row r="110">
          <cell r="A110">
            <v>45162</v>
          </cell>
          <cell r="B110">
            <v>66548.148440000004</v>
          </cell>
          <cell r="C110">
            <v>68200</v>
          </cell>
          <cell r="D110">
            <v>68700</v>
          </cell>
          <cell r="E110">
            <v>67900</v>
          </cell>
        </row>
        <row r="111">
          <cell r="A111">
            <v>45163</v>
          </cell>
          <cell r="B111">
            <v>65474.792970000002</v>
          </cell>
          <cell r="C111">
            <v>67100</v>
          </cell>
          <cell r="D111">
            <v>67400</v>
          </cell>
          <cell r="E111">
            <v>66900</v>
          </cell>
        </row>
        <row r="112">
          <cell r="A112">
            <v>45166</v>
          </cell>
          <cell r="B112">
            <v>65182.058590000001</v>
          </cell>
          <cell r="C112">
            <v>66800</v>
          </cell>
          <cell r="D112">
            <v>67000</v>
          </cell>
          <cell r="E112">
            <v>66500</v>
          </cell>
        </row>
        <row r="113">
          <cell r="A113">
            <v>45167</v>
          </cell>
          <cell r="B113">
            <v>65182.058590000001</v>
          </cell>
          <cell r="C113">
            <v>66800</v>
          </cell>
          <cell r="D113">
            <v>67200</v>
          </cell>
          <cell r="E113">
            <v>66600</v>
          </cell>
        </row>
        <row r="114">
          <cell r="A114">
            <v>45168</v>
          </cell>
          <cell r="B114">
            <v>65474.792970000002</v>
          </cell>
          <cell r="C114">
            <v>67100</v>
          </cell>
          <cell r="D114">
            <v>67700</v>
          </cell>
          <cell r="E114">
            <v>67100</v>
          </cell>
        </row>
        <row r="115">
          <cell r="A115">
            <v>45169</v>
          </cell>
          <cell r="B115">
            <v>65279.632810000003</v>
          </cell>
          <cell r="C115">
            <v>66900</v>
          </cell>
          <cell r="D115">
            <v>67200</v>
          </cell>
          <cell r="E115">
            <v>66400</v>
          </cell>
        </row>
        <row r="116">
          <cell r="A116">
            <v>45170</v>
          </cell>
          <cell r="B116">
            <v>69280.328129999994</v>
          </cell>
          <cell r="C116">
            <v>71000</v>
          </cell>
          <cell r="D116">
            <v>71000</v>
          </cell>
          <cell r="E116">
            <v>66700</v>
          </cell>
        </row>
        <row r="117">
          <cell r="A117">
            <v>45173</v>
          </cell>
          <cell r="B117">
            <v>69475.492190000004</v>
          </cell>
          <cell r="C117">
            <v>71200</v>
          </cell>
          <cell r="D117">
            <v>72900</v>
          </cell>
          <cell r="E117">
            <v>70700</v>
          </cell>
        </row>
        <row r="118">
          <cell r="A118">
            <v>45174</v>
          </cell>
          <cell r="B118">
            <v>68987.59375</v>
          </cell>
          <cell r="C118">
            <v>70700</v>
          </cell>
          <cell r="D118">
            <v>71500</v>
          </cell>
          <cell r="E118">
            <v>70200</v>
          </cell>
        </row>
        <row r="119">
          <cell r="A119">
            <v>45175</v>
          </cell>
          <cell r="B119">
            <v>68304.546879999994</v>
          </cell>
          <cell r="C119">
            <v>70000</v>
          </cell>
          <cell r="D119">
            <v>70800</v>
          </cell>
          <cell r="E119">
            <v>69700</v>
          </cell>
        </row>
        <row r="120">
          <cell r="A120">
            <v>45176</v>
          </cell>
          <cell r="B120">
            <v>68694.867190000004</v>
          </cell>
          <cell r="C120">
            <v>70400</v>
          </cell>
          <cell r="D120">
            <v>70600</v>
          </cell>
          <cell r="E120">
            <v>69600</v>
          </cell>
        </row>
        <row r="121">
          <cell r="A121">
            <v>45177</v>
          </cell>
          <cell r="B121">
            <v>68597.289059999996</v>
          </cell>
          <cell r="C121">
            <v>70300</v>
          </cell>
          <cell r="D121">
            <v>70300</v>
          </cell>
          <cell r="E121">
            <v>69600</v>
          </cell>
        </row>
        <row r="122">
          <cell r="A122">
            <v>45180</v>
          </cell>
          <cell r="B122">
            <v>69085.179690000004</v>
          </cell>
          <cell r="C122">
            <v>70800</v>
          </cell>
          <cell r="D122">
            <v>70800</v>
          </cell>
          <cell r="E122">
            <v>70000</v>
          </cell>
        </row>
        <row r="123">
          <cell r="A123">
            <v>45181</v>
          </cell>
          <cell r="B123">
            <v>68792.4375</v>
          </cell>
          <cell r="C123">
            <v>70500</v>
          </cell>
          <cell r="D123">
            <v>71000</v>
          </cell>
          <cell r="E123">
            <v>70400</v>
          </cell>
        </row>
        <row r="124">
          <cell r="A124">
            <v>45182</v>
          </cell>
          <cell r="B124">
            <v>69182.75</v>
          </cell>
          <cell r="C124">
            <v>70900</v>
          </cell>
          <cell r="D124">
            <v>71600</v>
          </cell>
          <cell r="E124">
            <v>70300</v>
          </cell>
        </row>
        <row r="125">
          <cell r="A125">
            <v>45183</v>
          </cell>
          <cell r="B125">
            <v>69963.375</v>
          </cell>
          <cell r="C125">
            <v>71700</v>
          </cell>
          <cell r="D125">
            <v>71800</v>
          </cell>
          <cell r="E125">
            <v>70800</v>
          </cell>
        </row>
        <row r="126">
          <cell r="A126">
            <v>45184</v>
          </cell>
          <cell r="B126">
            <v>70256.109379999994</v>
          </cell>
          <cell r="C126">
            <v>72000</v>
          </cell>
          <cell r="D126">
            <v>72300</v>
          </cell>
          <cell r="E126">
            <v>71400</v>
          </cell>
        </row>
        <row r="127">
          <cell r="A127">
            <v>45187</v>
          </cell>
          <cell r="B127">
            <v>68499.703129999994</v>
          </cell>
          <cell r="C127">
            <v>70200</v>
          </cell>
          <cell r="D127">
            <v>71700</v>
          </cell>
          <cell r="E127">
            <v>70200</v>
          </cell>
        </row>
        <row r="128">
          <cell r="A128">
            <v>45188</v>
          </cell>
          <cell r="B128">
            <v>68109.390629999994</v>
          </cell>
          <cell r="C128">
            <v>69800</v>
          </cell>
          <cell r="D128">
            <v>70800</v>
          </cell>
          <cell r="E128">
            <v>69600</v>
          </cell>
        </row>
        <row r="129">
          <cell r="A129">
            <v>45189</v>
          </cell>
          <cell r="B129">
            <v>67914.242190000004</v>
          </cell>
          <cell r="C129">
            <v>69600</v>
          </cell>
          <cell r="D129">
            <v>70300</v>
          </cell>
          <cell r="E129">
            <v>69500</v>
          </cell>
        </row>
        <row r="130">
          <cell r="A130">
            <v>45190</v>
          </cell>
          <cell r="B130">
            <v>67231.203129999994</v>
          </cell>
          <cell r="C130">
            <v>68900</v>
          </cell>
          <cell r="D130">
            <v>69800</v>
          </cell>
          <cell r="E130">
            <v>68800</v>
          </cell>
        </row>
        <row r="131">
          <cell r="A131">
            <v>45191</v>
          </cell>
          <cell r="B131">
            <v>67133.609379999994</v>
          </cell>
          <cell r="C131">
            <v>68800</v>
          </cell>
          <cell r="D131">
            <v>68900</v>
          </cell>
          <cell r="E131">
            <v>68300</v>
          </cell>
        </row>
        <row r="132">
          <cell r="A132">
            <v>45194</v>
          </cell>
          <cell r="B132">
            <v>67719.085940000004</v>
          </cell>
          <cell r="C132">
            <v>69400</v>
          </cell>
          <cell r="D132">
            <v>69700</v>
          </cell>
          <cell r="E132">
            <v>68500</v>
          </cell>
        </row>
        <row r="133">
          <cell r="A133">
            <v>45195</v>
          </cell>
          <cell r="B133">
            <v>67288.476559999996</v>
          </cell>
          <cell r="C133">
            <v>68600</v>
          </cell>
          <cell r="D133">
            <v>70000</v>
          </cell>
          <cell r="E133">
            <v>68400</v>
          </cell>
        </row>
        <row r="134">
          <cell r="A134">
            <v>45196</v>
          </cell>
          <cell r="B134">
            <v>67092.304690000004</v>
          </cell>
          <cell r="C134">
            <v>68400</v>
          </cell>
          <cell r="D134">
            <v>69100</v>
          </cell>
          <cell r="E134">
            <v>68200</v>
          </cell>
        </row>
        <row r="135">
          <cell r="A135">
            <v>45203</v>
          </cell>
          <cell r="B135">
            <v>66209.515629999994</v>
          </cell>
          <cell r="C135">
            <v>67500</v>
          </cell>
          <cell r="D135">
            <v>67700</v>
          </cell>
          <cell r="E135">
            <v>66700</v>
          </cell>
        </row>
        <row r="136">
          <cell r="A136">
            <v>45204</v>
          </cell>
          <cell r="B136">
            <v>65424.796880000002</v>
          </cell>
          <cell r="C136">
            <v>66700</v>
          </cell>
          <cell r="D136">
            <v>67400</v>
          </cell>
          <cell r="E136">
            <v>66700</v>
          </cell>
        </row>
        <row r="137">
          <cell r="A137">
            <v>45205</v>
          </cell>
          <cell r="B137">
            <v>64738.1875</v>
          </cell>
          <cell r="C137">
            <v>66000</v>
          </cell>
          <cell r="D137">
            <v>67300</v>
          </cell>
          <cell r="E137">
            <v>66000</v>
          </cell>
        </row>
        <row r="138">
          <cell r="A138">
            <v>45209</v>
          </cell>
          <cell r="B138">
            <v>65130.535159999999</v>
          </cell>
          <cell r="C138">
            <v>66400</v>
          </cell>
          <cell r="D138">
            <v>67600</v>
          </cell>
          <cell r="E138">
            <v>66200</v>
          </cell>
        </row>
        <row r="139">
          <cell r="A139">
            <v>45210</v>
          </cell>
          <cell r="B139">
            <v>66896.125</v>
          </cell>
          <cell r="C139">
            <v>68200</v>
          </cell>
          <cell r="D139">
            <v>69400</v>
          </cell>
          <cell r="E139">
            <v>67900</v>
          </cell>
        </row>
        <row r="140">
          <cell r="A140">
            <v>45211</v>
          </cell>
          <cell r="B140">
            <v>67582.75</v>
          </cell>
          <cell r="C140">
            <v>68900</v>
          </cell>
          <cell r="D140">
            <v>69700</v>
          </cell>
          <cell r="E140">
            <v>68200</v>
          </cell>
        </row>
        <row r="141">
          <cell r="A141">
            <v>45212</v>
          </cell>
          <cell r="B141">
            <v>66699.953129999994</v>
          </cell>
          <cell r="C141">
            <v>68000</v>
          </cell>
          <cell r="D141">
            <v>68500</v>
          </cell>
          <cell r="E141">
            <v>67700</v>
          </cell>
        </row>
        <row r="142">
          <cell r="A142">
            <v>45215</v>
          </cell>
          <cell r="B142">
            <v>66013.328129999994</v>
          </cell>
          <cell r="C142">
            <v>67300</v>
          </cell>
          <cell r="D142">
            <v>68500</v>
          </cell>
          <cell r="E142">
            <v>66800</v>
          </cell>
        </row>
        <row r="143">
          <cell r="A143">
            <v>45216</v>
          </cell>
          <cell r="B143">
            <v>68073.1875</v>
          </cell>
          <cell r="C143">
            <v>69400</v>
          </cell>
          <cell r="D143">
            <v>69900</v>
          </cell>
          <cell r="E143">
            <v>67400</v>
          </cell>
        </row>
        <row r="144">
          <cell r="A144">
            <v>45217</v>
          </cell>
          <cell r="B144">
            <v>69152.148440000004</v>
          </cell>
          <cell r="C144">
            <v>70500</v>
          </cell>
          <cell r="D144">
            <v>70500</v>
          </cell>
          <cell r="E144">
            <v>68800</v>
          </cell>
        </row>
        <row r="145">
          <cell r="A145">
            <v>45218</v>
          </cell>
          <cell r="B145">
            <v>68171.273440000004</v>
          </cell>
          <cell r="C145">
            <v>69500</v>
          </cell>
          <cell r="D145">
            <v>70000</v>
          </cell>
          <cell r="E145">
            <v>69400</v>
          </cell>
        </row>
        <row r="146">
          <cell r="A146">
            <v>45219</v>
          </cell>
          <cell r="B146">
            <v>67484.648440000004</v>
          </cell>
          <cell r="C146">
            <v>68800</v>
          </cell>
          <cell r="D146">
            <v>69200</v>
          </cell>
          <cell r="E146">
            <v>68100</v>
          </cell>
        </row>
        <row r="147">
          <cell r="A147">
            <v>45222</v>
          </cell>
          <cell r="B147">
            <v>67092.304690000004</v>
          </cell>
          <cell r="C147">
            <v>68400</v>
          </cell>
          <cell r="D147">
            <v>69100</v>
          </cell>
          <cell r="E147">
            <v>68200</v>
          </cell>
        </row>
        <row r="148">
          <cell r="A148">
            <v>45223</v>
          </cell>
          <cell r="B148">
            <v>67190.390629999994</v>
          </cell>
          <cell r="C148">
            <v>68500</v>
          </cell>
          <cell r="D148">
            <v>68800</v>
          </cell>
          <cell r="E148">
            <v>67700</v>
          </cell>
        </row>
        <row r="149">
          <cell r="A149">
            <v>45224</v>
          </cell>
          <cell r="B149">
            <v>66699.953129999994</v>
          </cell>
          <cell r="C149">
            <v>68000</v>
          </cell>
          <cell r="D149">
            <v>68800</v>
          </cell>
          <cell r="E149">
            <v>67900</v>
          </cell>
        </row>
        <row r="150">
          <cell r="A150">
            <v>45225</v>
          </cell>
          <cell r="B150">
            <v>65424.796880000002</v>
          </cell>
          <cell r="C150">
            <v>66700</v>
          </cell>
          <cell r="D150">
            <v>67900</v>
          </cell>
          <cell r="E150">
            <v>66700</v>
          </cell>
        </row>
        <row r="151">
          <cell r="A151">
            <v>45226</v>
          </cell>
          <cell r="B151">
            <v>66013.328129999994</v>
          </cell>
          <cell r="C151">
            <v>67300</v>
          </cell>
          <cell r="D151">
            <v>67300</v>
          </cell>
          <cell r="E151">
            <v>66700</v>
          </cell>
        </row>
        <row r="155">
          <cell r="B155" t="str">
            <v>Adj close</v>
          </cell>
          <cell r="C155" t="str">
            <v>Close</v>
          </cell>
          <cell r="D155" t="str">
            <v>High</v>
          </cell>
          <cell r="E155" t="str">
            <v>Low</v>
          </cell>
        </row>
        <row r="156">
          <cell r="A156">
            <v>45006</v>
          </cell>
          <cell r="B156">
            <v>65620.976559999996</v>
          </cell>
          <cell r="C156">
            <v>66900</v>
          </cell>
          <cell r="D156">
            <v>68300</v>
          </cell>
          <cell r="E156">
            <v>66900</v>
          </cell>
        </row>
        <row r="157">
          <cell r="A157">
            <v>45007</v>
          </cell>
          <cell r="B157">
            <v>67288.476559999996</v>
          </cell>
          <cell r="C157">
            <v>68600</v>
          </cell>
          <cell r="D157">
            <v>68900</v>
          </cell>
          <cell r="E157">
            <v>67300</v>
          </cell>
        </row>
        <row r="158">
          <cell r="A158">
            <v>45008</v>
          </cell>
          <cell r="B158">
            <v>68367.445309999996</v>
          </cell>
          <cell r="C158">
            <v>69700</v>
          </cell>
          <cell r="D158">
            <v>70000</v>
          </cell>
          <cell r="E158">
            <v>69400</v>
          </cell>
        </row>
        <row r="159">
          <cell r="A159">
            <v>45009</v>
          </cell>
          <cell r="B159">
            <v>68269.359379999994</v>
          </cell>
          <cell r="C159">
            <v>69600</v>
          </cell>
          <cell r="D159">
            <v>70200</v>
          </cell>
          <cell r="E159">
            <v>69500</v>
          </cell>
        </row>
        <row r="160">
          <cell r="A160">
            <v>45012</v>
          </cell>
          <cell r="B160">
            <v>69544.5</v>
          </cell>
          <cell r="C160">
            <v>70900</v>
          </cell>
          <cell r="D160">
            <v>70900</v>
          </cell>
          <cell r="E160">
            <v>69300</v>
          </cell>
        </row>
        <row r="161">
          <cell r="A161">
            <v>45013</v>
          </cell>
          <cell r="B161">
            <v>69544.5</v>
          </cell>
          <cell r="C161">
            <v>70900</v>
          </cell>
          <cell r="D161">
            <v>70900</v>
          </cell>
          <cell r="E161">
            <v>70000</v>
          </cell>
        </row>
        <row r="162">
          <cell r="A162">
            <v>45014</v>
          </cell>
          <cell r="B162">
            <v>68563.632809999996</v>
          </cell>
          <cell r="C162">
            <v>69900</v>
          </cell>
          <cell r="D162">
            <v>71400</v>
          </cell>
          <cell r="E162">
            <v>69700</v>
          </cell>
        </row>
        <row r="163">
          <cell r="A163">
            <v>45015</v>
          </cell>
          <cell r="B163">
            <v>68955.984379999994</v>
          </cell>
          <cell r="C163">
            <v>70300</v>
          </cell>
          <cell r="D163">
            <v>70800</v>
          </cell>
          <cell r="E163">
            <v>69600</v>
          </cell>
        </row>
        <row r="164">
          <cell r="A164">
            <v>45016</v>
          </cell>
          <cell r="B164">
            <v>69152.148440000004</v>
          </cell>
          <cell r="C164">
            <v>70500</v>
          </cell>
          <cell r="D164">
            <v>70500</v>
          </cell>
          <cell r="E164">
            <v>69500</v>
          </cell>
        </row>
        <row r="165">
          <cell r="A165">
            <v>45019</v>
          </cell>
          <cell r="B165">
            <v>69054.070309999996</v>
          </cell>
          <cell r="C165">
            <v>70400</v>
          </cell>
          <cell r="D165">
            <v>71300</v>
          </cell>
          <cell r="E165">
            <v>70300</v>
          </cell>
        </row>
        <row r="166">
          <cell r="A166">
            <v>45020</v>
          </cell>
          <cell r="B166">
            <v>69446.421879999994</v>
          </cell>
          <cell r="C166">
            <v>70800</v>
          </cell>
          <cell r="D166">
            <v>71100</v>
          </cell>
          <cell r="E166">
            <v>70600</v>
          </cell>
        </row>
        <row r="167">
          <cell r="A167">
            <v>45021</v>
          </cell>
          <cell r="B167">
            <v>70819.65625</v>
          </cell>
          <cell r="C167">
            <v>72200</v>
          </cell>
          <cell r="D167">
            <v>72200</v>
          </cell>
          <cell r="E167">
            <v>71500</v>
          </cell>
        </row>
        <row r="168">
          <cell r="A168">
            <v>45022</v>
          </cell>
          <cell r="B168">
            <v>71408.179690000004</v>
          </cell>
          <cell r="C168">
            <v>72800</v>
          </cell>
          <cell r="D168">
            <v>73000</v>
          </cell>
          <cell r="E168">
            <v>72300</v>
          </cell>
        </row>
        <row r="169">
          <cell r="A169">
            <v>45023</v>
          </cell>
          <cell r="B169">
            <v>71113.921879999994</v>
          </cell>
          <cell r="C169">
            <v>72500</v>
          </cell>
          <cell r="D169">
            <v>73000</v>
          </cell>
          <cell r="E169">
            <v>72300</v>
          </cell>
        </row>
        <row r="170">
          <cell r="A170">
            <v>45026</v>
          </cell>
          <cell r="B170">
            <v>71310.09375</v>
          </cell>
          <cell r="C170">
            <v>72700</v>
          </cell>
          <cell r="D170">
            <v>73000</v>
          </cell>
          <cell r="E170">
            <v>72100</v>
          </cell>
        </row>
        <row r="171">
          <cell r="A171">
            <v>45027</v>
          </cell>
          <cell r="B171">
            <v>71408.179690000004</v>
          </cell>
          <cell r="C171">
            <v>72800</v>
          </cell>
          <cell r="D171">
            <v>73400</v>
          </cell>
          <cell r="E171">
            <v>72700</v>
          </cell>
        </row>
        <row r="172">
          <cell r="A172">
            <v>45028</v>
          </cell>
          <cell r="B172">
            <v>71408.179690000004</v>
          </cell>
          <cell r="C172">
            <v>72800</v>
          </cell>
          <cell r="D172">
            <v>73000</v>
          </cell>
          <cell r="E172">
            <v>71900</v>
          </cell>
        </row>
        <row r="173">
          <cell r="A173">
            <v>45029</v>
          </cell>
          <cell r="B173">
            <v>71015.820309999996</v>
          </cell>
          <cell r="C173">
            <v>72400</v>
          </cell>
          <cell r="D173">
            <v>73200</v>
          </cell>
          <cell r="E173">
            <v>72200</v>
          </cell>
        </row>
        <row r="174">
          <cell r="A174">
            <v>45030</v>
          </cell>
          <cell r="B174">
            <v>70329.210940000004</v>
          </cell>
          <cell r="C174">
            <v>71700</v>
          </cell>
          <cell r="D174">
            <v>72600</v>
          </cell>
          <cell r="E174">
            <v>71700</v>
          </cell>
        </row>
        <row r="175">
          <cell r="A175">
            <v>45033</v>
          </cell>
          <cell r="B175">
            <v>69936.859379999994</v>
          </cell>
          <cell r="C175">
            <v>71300</v>
          </cell>
          <cell r="D175">
            <v>72100</v>
          </cell>
          <cell r="E175">
            <v>71100</v>
          </cell>
        </row>
        <row r="176">
          <cell r="A176">
            <v>45034</v>
          </cell>
          <cell r="B176">
            <v>71310.09375</v>
          </cell>
          <cell r="C176">
            <v>72700</v>
          </cell>
          <cell r="D176">
            <v>72700</v>
          </cell>
          <cell r="E176">
            <v>71300</v>
          </cell>
        </row>
        <row r="177">
          <cell r="A177">
            <v>45035</v>
          </cell>
          <cell r="B177">
            <v>71310.09375</v>
          </cell>
          <cell r="C177">
            <v>72700</v>
          </cell>
          <cell r="D177">
            <v>72800</v>
          </cell>
          <cell r="E177">
            <v>72200</v>
          </cell>
        </row>
        <row r="178">
          <cell r="A178">
            <v>45036</v>
          </cell>
          <cell r="B178">
            <v>71408.179690000004</v>
          </cell>
          <cell r="C178">
            <v>72800</v>
          </cell>
          <cell r="D178">
            <v>72800</v>
          </cell>
          <cell r="E178">
            <v>72200</v>
          </cell>
        </row>
        <row r="179">
          <cell r="A179">
            <v>45037</v>
          </cell>
          <cell r="B179">
            <v>70623.476559999996</v>
          </cell>
          <cell r="C179">
            <v>72000</v>
          </cell>
          <cell r="D179">
            <v>72500</v>
          </cell>
          <cell r="E179">
            <v>71700</v>
          </cell>
        </row>
        <row r="180">
          <cell r="A180">
            <v>45040</v>
          </cell>
          <cell r="B180">
            <v>71212.007809999996</v>
          </cell>
          <cell r="C180">
            <v>72600</v>
          </cell>
          <cell r="D180">
            <v>72900</v>
          </cell>
          <cell r="E180">
            <v>72400</v>
          </cell>
        </row>
        <row r="181">
          <cell r="A181">
            <v>45041</v>
          </cell>
          <cell r="B181">
            <v>69838.773440000004</v>
          </cell>
          <cell r="C181">
            <v>71200</v>
          </cell>
          <cell r="D181">
            <v>72400</v>
          </cell>
          <cell r="E181">
            <v>71200</v>
          </cell>
        </row>
        <row r="182">
          <cell r="A182">
            <v>45042</v>
          </cell>
          <cell r="B182">
            <v>70329.210940000004</v>
          </cell>
          <cell r="C182">
            <v>71700</v>
          </cell>
          <cell r="D182">
            <v>72100</v>
          </cell>
          <cell r="E182">
            <v>71600</v>
          </cell>
        </row>
        <row r="183">
          <cell r="A183">
            <v>45043</v>
          </cell>
          <cell r="B183">
            <v>70133.039059999996</v>
          </cell>
          <cell r="C183">
            <v>71500</v>
          </cell>
          <cell r="D183">
            <v>71900</v>
          </cell>
          <cell r="E183">
            <v>71100</v>
          </cell>
        </row>
        <row r="184">
          <cell r="A184">
            <v>45044</v>
          </cell>
          <cell r="B184">
            <v>71212.007809999996</v>
          </cell>
          <cell r="C184">
            <v>72600</v>
          </cell>
          <cell r="D184">
            <v>72800</v>
          </cell>
          <cell r="E184">
            <v>71900</v>
          </cell>
        </row>
        <row r="185">
          <cell r="A185">
            <v>45048</v>
          </cell>
          <cell r="B185">
            <v>71604.359379999994</v>
          </cell>
          <cell r="C185">
            <v>73000</v>
          </cell>
          <cell r="D185">
            <v>73000</v>
          </cell>
          <cell r="E185">
            <v>72200</v>
          </cell>
        </row>
        <row r="186">
          <cell r="A186">
            <v>45049</v>
          </cell>
          <cell r="B186">
            <v>72094.804690000004</v>
          </cell>
          <cell r="C186">
            <v>73500</v>
          </cell>
          <cell r="D186">
            <v>73500</v>
          </cell>
          <cell r="E186">
            <v>73100</v>
          </cell>
        </row>
        <row r="187">
          <cell r="A187">
            <v>45050</v>
          </cell>
          <cell r="B187">
            <v>71408.179690000004</v>
          </cell>
          <cell r="C187">
            <v>72800</v>
          </cell>
          <cell r="D187">
            <v>73500</v>
          </cell>
          <cell r="E187">
            <v>72800</v>
          </cell>
        </row>
        <row r="188">
          <cell r="A188">
            <v>45054</v>
          </cell>
          <cell r="B188">
            <v>71702.445309999996</v>
          </cell>
          <cell r="C188">
            <v>73100</v>
          </cell>
          <cell r="D188">
            <v>74300</v>
          </cell>
          <cell r="E188">
            <v>72500</v>
          </cell>
        </row>
        <row r="189">
          <cell r="A189">
            <v>45055</v>
          </cell>
          <cell r="B189">
            <v>71898.617190000004</v>
          </cell>
          <cell r="C189">
            <v>73300</v>
          </cell>
          <cell r="D189">
            <v>74000</v>
          </cell>
          <cell r="E189">
            <v>73200</v>
          </cell>
        </row>
        <row r="190">
          <cell r="A190">
            <v>45056</v>
          </cell>
          <cell r="B190">
            <v>71506.257809999996</v>
          </cell>
          <cell r="C190">
            <v>72900</v>
          </cell>
          <cell r="D190">
            <v>73400</v>
          </cell>
          <cell r="E190">
            <v>72800</v>
          </cell>
        </row>
        <row r="191">
          <cell r="A191">
            <v>45057</v>
          </cell>
          <cell r="B191">
            <v>71996.710940000004</v>
          </cell>
          <cell r="C191">
            <v>73400</v>
          </cell>
          <cell r="D191">
            <v>73400</v>
          </cell>
          <cell r="E191">
            <v>72800</v>
          </cell>
        </row>
        <row r="192">
          <cell r="A192">
            <v>45058</v>
          </cell>
          <cell r="B192">
            <v>73369.945309999996</v>
          </cell>
          <cell r="C192">
            <v>74800</v>
          </cell>
          <cell r="D192">
            <v>74900</v>
          </cell>
          <cell r="E192">
            <v>73800</v>
          </cell>
        </row>
        <row r="193">
          <cell r="A193">
            <v>45061</v>
          </cell>
          <cell r="B193">
            <v>73566.117190000004</v>
          </cell>
          <cell r="C193">
            <v>75000</v>
          </cell>
          <cell r="D193">
            <v>75000</v>
          </cell>
          <cell r="E193">
            <v>74300</v>
          </cell>
        </row>
        <row r="194">
          <cell r="A194">
            <v>45062</v>
          </cell>
          <cell r="B194">
            <v>74448.914059999996</v>
          </cell>
          <cell r="C194">
            <v>75900</v>
          </cell>
          <cell r="D194">
            <v>76300</v>
          </cell>
          <cell r="E194">
            <v>75400</v>
          </cell>
        </row>
        <row r="195">
          <cell r="A195">
            <v>45063</v>
          </cell>
          <cell r="B195">
            <v>75135.539059999996</v>
          </cell>
          <cell r="C195">
            <v>76600</v>
          </cell>
          <cell r="D195">
            <v>76700</v>
          </cell>
          <cell r="E195">
            <v>75700</v>
          </cell>
        </row>
        <row r="196">
          <cell r="A196">
            <v>45064</v>
          </cell>
          <cell r="B196">
            <v>76871.046879999994</v>
          </cell>
          <cell r="C196">
            <v>78000</v>
          </cell>
          <cell r="D196">
            <v>78000</v>
          </cell>
          <cell r="E196">
            <v>76500</v>
          </cell>
        </row>
        <row r="197">
          <cell r="A197">
            <v>45065</v>
          </cell>
          <cell r="B197">
            <v>77363.8125</v>
          </cell>
          <cell r="C197">
            <v>78500</v>
          </cell>
          <cell r="D197">
            <v>78500</v>
          </cell>
          <cell r="E197">
            <v>77500</v>
          </cell>
        </row>
        <row r="198">
          <cell r="A198">
            <v>45068</v>
          </cell>
          <cell r="B198">
            <v>78447.890629999994</v>
          </cell>
          <cell r="C198">
            <v>79600</v>
          </cell>
          <cell r="D198">
            <v>79800</v>
          </cell>
          <cell r="E198">
            <v>78200</v>
          </cell>
        </row>
        <row r="199">
          <cell r="A199">
            <v>45069</v>
          </cell>
          <cell r="B199">
            <v>75885.515629999994</v>
          </cell>
          <cell r="C199">
            <v>77000</v>
          </cell>
          <cell r="D199">
            <v>78800</v>
          </cell>
          <cell r="E199">
            <v>77000</v>
          </cell>
        </row>
        <row r="200">
          <cell r="A200">
            <v>45070</v>
          </cell>
          <cell r="B200">
            <v>75491.3125</v>
          </cell>
          <cell r="C200">
            <v>76600</v>
          </cell>
          <cell r="D200">
            <v>77300</v>
          </cell>
          <cell r="E200">
            <v>76100</v>
          </cell>
        </row>
        <row r="201">
          <cell r="A201">
            <v>45071</v>
          </cell>
          <cell r="B201">
            <v>75491.3125</v>
          </cell>
          <cell r="C201">
            <v>76600</v>
          </cell>
          <cell r="D201">
            <v>77100</v>
          </cell>
          <cell r="E201">
            <v>76400</v>
          </cell>
        </row>
        <row r="202">
          <cell r="A202">
            <v>45072</v>
          </cell>
          <cell r="B202">
            <v>75392.757809999996</v>
          </cell>
          <cell r="C202">
            <v>76500</v>
          </cell>
          <cell r="D202">
            <v>77500</v>
          </cell>
          <cell r="E202">
            <v>76400</v>
          </cell>
        </row>
        <row r="203">
          <cell r="A203">
            <v>45076</v>
          </cell>
          <cell r="B203">
            <v>73618.804690000004</v>
          </cell>
          <cell r="C203">
            <v>74700</v>
          </cell>
          <cell r="D203">
            <v>77700</v>
          </cell>
          <cell r="E203">
            <v>74300</v>
          </cell>
        </row>
        <row r="204">
          <cell r="A204">
            <v>45077</v>
          </cell>
          <cell r="B204">
            <v>72534.726559999996</v>
          </cell>
          <cell r="C204">
            <v>73600</v>
          </cell>
          <cell r="D204">
            <v>75200</v>
          </cell>
          <cell r="E204">
            <v>73200</v>
          </cell>
        </row>
        <row r="205">
          <cell r="A205">
            <v>45078</v>
          </cell>
          <cell r="B205">
            <v>72140.523440000004</v>
          </cell>
          <cell r="C205">
            <v>73200</v>
          </cell>
          <cell r="D205">
            <v>73600</v>
          </cell>
          <cell r="E205">
            <v>72700</v>
          </cell>
        </row>
        <row r="206">
          <cell r="A206">
            <v>45079</v>
          </cell>
          <cell r="B206">
            <v>72041.96875</v>
          </cell>
          <cell r="C206">
            <v>73100</v>
          </cell>
          <cell r="D206">
            <v>74100</v>
          </cell>
          <cell r="E206">
            <v>72800</v>
          </cell>
        </row>
        <row r="207">
          <cell r="A207">
            <v>45082</v>
          </cell>
          <cell r="B207">
            <v>72830.390629999994</v>
          </cell>
          <cell r="C207">
            <v>73900</v>
          </cell>
          <cell r="D207">
            <v>74000</v>
          </cell>
          <cell r="E207">
            <v>73200</v>
          </cell>
        </row>
        <row r="208">
          <cell r="A208">
            <v>45084</v>
          </cell>
          <cell r="B208">
            <v>71549.203129999994</v>
          </cell>
          <cell r="C208">
            <v>72600</v>
          </cell>
          <cell r="D208">
            <v>73700</v>
          </cell>
          <cell r="E208">
            <v>72500</v>
          </cell>
        </row>
        <row r="209">
          <cell r="A209">
            <v>45085</v>
          </cell>
          <cell r="B209">
            <v>69972.359379999994</v>
          </cell>
          <cell r="C209">
            <v>71000</v>
          </cell>
          <cell r="D209">
            <v>73300</v>
          </cell>
          <cell r="E209">
            <v>71000</v>
          </cell>
        </row>
        <row r="210">
          <cell r="A210">
            <v>45086</v>
          </cell>
          <cell r="B210">
            <v>70662.226559999996</v>
          </cell>
          <cell r="C210">
            <v>71700</v>
          </cell>
          <cell r="D210">
            <v>72000</v>
          </cell>
          <cell r="E210">
            <v>70700</v>
          </cell>
        </row>
        <row r="211">
          <cell r="A211">
            <v>45089</v>
          </cell>
          <cell r="B211">
            <v>73618.804690000004</v>
          </cell>
          <cell r="C211">
            <v>74700</v>
          </cell>
          <cell r="D211">
            <v>74700</v>
          </cell>
          <cell r="E211">
            <v>73000</v>
          </cell>
        </row>
        <row r="212">
          <cell r="A212">
            <v>45090</v>
          </cell>
          <cell r="B212">
            <v>74013.015629999994</v>
          </cell>
          <cell r="C212">
            <v>75100</v>
          </cell>
          <cell r="D212">
            <v>76000</v>
          </cell>
          <cell r="E212">
            <v>75000</v>
          </cell>
        </row>
        <row r="213">
          <cell r="A213">
            <v>45091</v>
          </cell>
          <cell r="B213">
            <v>74111.570309999996</v>
          </cell>
          <cell r="C213">
            <v>75200</v>
          </cell>
          <cell r="D213">
            <v>75800</v>
          </cell>
          <cell r="E213">
            <v>74300</v>
          </cell>
        </row>
        <row r="214">
          <cell r="A214">
            <v>45092</v>
          </cell>
          <cell r="B214">
            <v>72928.9375</v>
          </cell>
          <cell r="C214">
            <v>74000</v>
          </cell>
          <cell r="D214">
            <v>75200</v>
          </cell>
          <cell r="E214">
            <v>73500</v>
          </cell>
        </row>
        <row r="215">
          <cell r="A215">
            <v>45093</v>
          </cell>
          <cell r="B215">
            <v>73027.5</v>
          </cell>
          <cell r="C215">
            <v>74100</v>
          </cell>
          <cell r="D215">
            <v>74800</v>
          </cell>
          <cell r="E215">
            <v>73700</v>
          </cell>
        </row>
        <row r="216">
          <cell r="A216">
            <v>45096</v>
          </cell>
          <cell r="B216">
            <v>72337.625</v>
          </cell>
          <cell r="C216">
            <v>73400</v>
          </cell>
          <cell r="D216">
            <v>74500</v>
          </cell>
          <cell r="E216">
            <v>73300</v>
          </cell>
        </row>
        <row r="217">
          <cell r="A217">
            <v>45097</v>
          </cell>
          <cell r="B217">
            <v>73323.15625</v>
          </cell>
          <cell r="C217">
            <v>74400</v>
          </cell>
          <cell r="D217">
            <v>75200</v>
          </cell>
          <cell r="E217">
            <v>73500</v>
          </cell>
        </row>
        <row r="218">
          <cell r="A218">
            <v>45098</v>
          </cell>
          <cell r="B218">
            <v>73224.59375</v>
          </cell>
          <cell r="C218">
            <v>74300</v>
          </cell>
          <cell r="D218">
            <v>75300</v>
          </cell>
          <cell r="E218">
            <v>73700</v>
          </cell>
        </row>
        <row r="219">
          <cell r="A219">
            <v>45099</v>
          </cell>
          <cell r="B219">
            <v>71647.757809999996</v>
          </cell>
          <cell r="C219">
            <v>72700</v>
          </cell>
          <cell r="D219">
            <v>74000</v>
          </cell>
          <cell r="E219">
            <v>72500</v>
          </cell>
        </row>
        <row r="220">
          <cell r="A220">
            <v>45100</v>
          </cell>
          <cell r="B220">
            <v>72534.726559999996</v>
          </cell>
          <cell r="C220">
            <v>73600</v>
          </cell>
          <cell r="D220">
            <v>74200</v>
          </cell>
          <cell r="E220">
            <v>72900</v>
          </cell>
        </row>
        <row r="221">
          <cell r="A221">
            <v>45103</v>
          </cell>
          <cell r="B221">
            <v>74111.570309999996</v>
          </cell>
          <cell r="C221">
            <v>75200</v>
          </cell>
          <cell r="D221">
            <v>75200</v>
          </cell>
          <cell r="E221">
            <v>73700</v>
          </cell>
        </row>
        <row r="222">
          <cell r="A222">
            <v>45104</v>
          </cell>
          <cell r="B222">
            <v>73224.59375</v>
          </cell>
          <cell r="C222">
            <v>74300</v>
          </cell>
          <cell r="D222">
            <v>74800</v>
          </cell>
          <cell r="E222">
            <v>73500</v>
          </cell>
        </row>
        <row r="223">
          <cell r="A223">
            <v>45105</v>
          </cell>
          <cell r="B223">
            <v>73323.15625</v>
          </cell>
          <cell r="C223">
            <v>74400</v>
          </cell>
          <cell r="D223">
            <v>74700</v>
          </cell>
          <cell r="E223">
            <v>73300</v>
          </cell>
        </row>
        <row r="224">
          <cell r="A224">
            <v>45106</v>
          </cell>
          <cell r="B224">
            <v>73914.460940000004</v>
          </cell>
          <cell r="C224">
            <v>75000</v>
          </cell>
          <cell r="D224">
            <v>75500</v>
          </cell>
          <cell r="E224">
            <v>74300</v>
          </cell>
        </row>
        <row r="225">
          <cell r="A225">
            <v>45107</v>
          </cell>
          <cell r="B225">
            <v>73027.5</v>
          </cell>
          <cell r="C225">
            <v>74100</v>
          </cell>
          <cell r="D225">
            <v>75200</v>
          </cell>
          <cell r="E225">
            <v>73600</v>
          </cell>
        </row>
        <row r="226">
          <cell r="A226">
            <v>45110</v>
          </cell>
          <cell r="B226">
            <v>74111.570309999996</v>
          </cell>
          <cell r="C226">
            <v>75200</v>
          </cell>
          <cell r="D226">
            <v>75200</v>
          </cell>
          <cell r="E226">
            <v>74400</v>
          </cell>
        </row>
        <row r="227">
          <cell r="A227">
            <v>45111</v>
          </cell>
          <cell r="B227">
            <v>72928.9375</v>
          </cell>
          <cell r="C227">
            <v>74000</v>
          </cell>
          <cell r="D227">
            <v>74300</v>
          </cell>
          <cell r="E227">
            <v>73700</v>
          </cell>
        </row>
        <row r="228">
          <cell r="A228">
            <v>45112</v>
          </cell>
          <cell r="B228">
            <v>72140.523440000004</v>
          </cell>
          <cell r="C228">
            <v>73200</v>
          </cell>
          <cell r="D228">
            <v>74400</v>
          </cell>
          <cell r="E228">
            <v>73000</v>
          </cell>
        </row>
        <row r="229">
          <cell r="A229">
            <v>45113</v>
          </cell>
          <cell r="B229">
            <v>71746.304690000004</v>
          </cell>
          <cell r="C229">
            <v>72800</v>
          </cell>
          <cell r="D229">
            <v>73400</v>
          </cell>
          <cell r="E229">
            <v>72500</v>
          </cell>
        </row>
        <row r="230">
          <cell r="A230">
            <v>45114</v>
          </cell>
          <cell r="B230">
            <v>72731.828129999994</v>
          </cell>
          <cell r="C230">
            <v>73800</v>
          </cell>
          <cell r="D230">
            <v>73900</v>
          </cell>
          <cell r="E230">
            <v>72800</v>
          </cell>
        </row>
        <row r="231">
          <cell r="A231">
            <v>45117</v>
          </cell>
          <cell r="B231">
            <v>72239.070309999996</v>
          </cell>
          <cell r="C231">
            <v>73300</v>
          </cell>
          <cell r="D231">
            <v>73700</v>
          </cell>
          <cell r="E231">
            <v>72800</v>
          </cell>
        </row>
        <row r="232">
          <cell r="A232">
            <v>45118</v>
          </cell>
          <cell r="B232">
            <v>71943.414059999996</v>
          </cell>
          <cell r="C232">
            <v>73000</v>
          </cell>
          <cell r="D232">
            <v>73700</v>
          </cell>
          <cell r="E232">
            <v>72900</v>
          </cell>
        </row>
        <row r="233">
          <cell r="A233">
            <v>45119</v>
          </cell>
          <cell r="B233">
            <v>72041.96875</v>
          </cell>
          <cell r="C233">
            <v>73100</v>
          </cell>
          <cell r="D233">
            <v>73900</v>
          </cell>
          <cell r="E233">
            <v>72700</v>
          </cell>
        </row>
        <row r="234">
          <cell r="A234">
            <v>45120</v>
          </cell>
          <cell r="B234">
            <v>71844.851559999996</v>
          </cell>
          <cell r="C234">
            <v>72900</v>
          </cell>
          <cell r="D234">
            <v>74200</v>
          </cell>
          <cell r="E234">
            <v>72900</v>
          </cell>
        </row>
        <row r="235">
          <cell r="A235">
            <v>45121</v>
          </cell>
          <cell r="B235">
            <v>71746.304690000004</v>
          </cell>
          <cell r="C235">
            <v>72800</v>
          </cell>
          <cell r="D235">
            <v>73200</v>
          </cell>
          <cell r="E235">
            <v>72200</v>
          </cell>
        </row>
        <row r="236">
          <cell r="A236">
            <v>45124</v>
          </cell>
          <cell r="B236">
            <v>71844.851559999996</v>
          </cell>
          <cell r="C236">
            <v>72900</v>
          </cell>
          <cell r="D236">
            <v>73400</v>
          </cell>
          <cell r="E236">
            <v>72700</v>
          </cell>
        </row>
        <row r="237">
          <cell r="A237">
            <v>45125</v>
          </cell>
          <cell r="B237">
            <v>72140.523440000004</v>
          </cell>
          <cell r="C237">
            <v>73200</v>
          </cell>
          <cell r="D237">
            <v>73900</v>
          </cell>
          <cell r="E237">
            <v>72800</v>
          </cell>
        </row>
        <row r="238">
          <cell r="A238">
            <v>45126</v>
          </cell>
          <cell r="B238">
            <v>72337.625</v>
          </cell>
          <cell r="C238">
            <v>73400</v>
          </cell>
          <cell r="D238">
            <v>73400</v>
          </cell>
          <cell r="E238">
            <v>72000</v>
          </cell>
        </row>
        <row r="239">
          <cell r="A239">
            <v>45127</v>
          </cell>
          <cell r="B239">
            <v>73815.914059999996</v>
          </cell>
          <cell r="C239">
            <v>74900</v>
          </cell>
          <cell r="D239">
            <v>75000</v>
          </cell>
          <cell r="E239">
            <v>74000</v>
          </cell>
        </row>
        <row r="240">
          <cell r="A240">
            <v>45128</v>
          </cell>
          <cell r="B240">
            <v>72633.28125</v>
          </cell>
          <cell r="C240">
            <v>73700</v>
          </cell>
          <cell r="D240">
            <v>74800</v>
          </cell>
          <cell r="E240">
            <v>73700</v>
          </cell>
        </row>
        <row r="241">
          <cell r="A241">
            <v>45131</v>
          </cell>
          <cell r="B241">
            <v>71844.851559999996</v>
          </cell>
          <cell r="C241">
            <v>72900</v>
          </cell>
          <cell r="D241">
            <v>73500</v>
          </cell>
          <cell r="E241">
            <v>72700</v>
          </cell>
        </row>
        <row r="242">
          <cell r="A242">
            <v>45132</v>
          </cell>
          <cell r="B242">
            <v>71155</v>
          </cell>
          <cell r="C242">
            <v>72200</v>
          </cell>
          <cell r="D242">
            <v>73300</v>
          </cell>
          <cell r="E242">
            <v>72200</v>
          </cell>
        </row>
        <row r="243">
          <cell r="A243">
            <v>45133</v>
          </cell>
          <cell r="B243">
            <v>72239.070309999996</v>
          </cell>
          <cell r="C243">
            <v>73300</v>
          </cell>
          <cell r="D243">
            <v>73400</v>
          </cell>
          <cell r="E243">
            <v>72600</v>
          </cell>
        </row>
        <row r="244">
          <cell r="A244">
            <v>45134</v>
          </cell>
          <cell r="B244">
            <v>71352.09375</v>
          </cell>
          <cell r="C244">
            <v>72400</v>
          </cell>
          <cell r="D244">
            <v>73100</v>
          </cell>
          <cell r="E244">
            <v>72300</v>
          </cell>
        </row>
        <row r="245">
          <cell r="A245">
            <v>45135</v>
          </cell>
          <cell r="B245">
            <v>72239.070309999996</v>
          </cell>
          <cell r="C245">
            <v>73300</v>
          </cell>
          <cell r="D245">
            <v>73500</v>
          </cell>
          <cell r="E245">
            <v>72100</v>
          </cell>
        </row>
        <row r="246">
          <cell r="A246">
            <v>45138</v>
          </cell>
          <cell r="B246">
            <v>73027.5</v>
          </cell>
          <cell r="C246">
            <v>74100</v>
          </cell>
          <cell r="D246">
            <v>74100</v>
          </cell>
          <cell r="E246">
            <v>73500</v>
          </cell>
        </row>
        <row r="247">
          <cell r="A247">
            <v>45139</v>
          </cell>
          <cell r="B247">
            <v>73224.59375</v>
          </cell>
          <cell r="C247">
            <v>74300</v>
          </cell>
          <cell r="D247">
            <v>74500</v>
          </cell>
          <cell r="E247">
            <v>73600</v>
          </cell>
        </row>
        <row r="248">
          <cell r="A248">
            <v>45140</v>
          </cell>
          <cell r="B248">
            <v>71253.546879999994</v>
          </cell>
          <cell r="C248">
            <v>72300</v>
          </cell>
          <cell r="D248">
            <v>73700</v>
          </cell>
          <cell r="E248">
            <v>72300</v>
          </cell>
        </row>
        <row r="249">
          <cell r="A249">
            <v>45141</v>
          </cell>
          <cell r="B249">
            <v>71746.304690000004</v>
          </cell>
          <cell r="C249">
            <v>72800</v>
          </cell>
          <cell r="D249">
            <v>73000</v>
          </cell>
          <cell r="E249">
            <v>72500</v>
          </cell>
        </row>
        <row r="250">
          <cell r="A250">
            <v>45142</v>
          </cell>
          <cell r="B250">
            <v>71746.304690000004</v>
          </cell>
          <cell r="C250">
            <v>72800</v>
          </cell>
          <cell r="D250">
            <v>73000</v>
          </cell>
          <cell r="E250">
            <v>71700</v>
          </cell>
        </row>
        <row r="251">
          <cell r="A251">
            <v>45145</v>
          </cell>
          <cell r="B251">
            <v>75786.960940000004</v>
          </cell>
          <cell r="C251">
            <v>76900</v>
          </cell>
          <cell r="D251">
            <v>77200</v>
          </cell>
          <cell r="E251">
            <v>73400</v>
          </cell>
        </row>
        <row r="252">
          <cell r="A252">
            <v>45146</v>
          </cell>
          <cell r="B252">
            <v>78152.21875</v>
          </cell>
          <cell r="C252">
            <v>79300</v>
          </cell>
          <cell r="D252">
            <v>79300</v>
          </cell>
          <cell r="E252">
            <v>77700</v>
          </cell>
        </row>
        <row r="253">
          <cell r="A253">
            <v>45147</v>
          </cell>
          <cell r="B253">
            <v>77758.023440000004</v>
          </cell>
          <cell r="C253">
            <v>78900</v>
          </cell>
          <cell r="D253">
            <v>79900</v>
          </cell>
          <cell r="E253">
            <v>77800</v>
          </cell>
        </row>
        <row r="254">
          <cell r="A254">
            <v>45148</v>
          </cell>
          <cell r="B254">
            <v>77068.148440000004</v>
          </cell>
          <cell r="C254">
            <v>78200</v>
          </cell>
          <cell r="D254">
            <v>79800</v>
          </cell>
          <cell r="E254">
            <v>77800</v>
          </cell>
        </row>
        <row r="255">
          <cell r="A255">
            <v>45149</v>
          </cell>
          <cell r="B255">
            <v>78743.546879999994</v>
          </cell>
          <cell r="C255">
            <v>79900</v>
          </cell>
          <cell r="D255">
            <v>80100</v>
          </cell>
          <cell r="E255">
            <v>79200</v>
          </cell>
        </row>
        <row r="256">
          <cell r="A256">
            <v>45152</v>
          </cell>
          <cell r="B256">
            <v>78644.992190000004</v>
          </cell>
          <cell r="C256">
            <v>79800</v>
          </cell>
          <cell r="D256">
            <v>80000</v>
          </cell>
          <cell r="E256">
            <v>79200</v>
          </cell>
        </row>
        <row r="257">
          <cell r="A257">
            <v>45154</v>
          </cell>
          <cell r="B257">
            <v>79992.390629999994</v>
          </cell>
          <cell r="C257">
            <v>80800</v>
          </cell>
          <cell r="D257">
            <v>81000</v>
          </cell>
          <cell r="E257">
            <v>79200</v>
          </cell>
        </row>
        <row r="258">
          <cell r="A258">
            <v>45155</v>
          </cell>
          <cell r="B258">
            <v>81576.398440000004</v>
          </cell>
          <cell r="C258">
            <v>82400</v>
          </cell>
          <cell r="D258">
            <v>82500</v>
          </cell>
          <cell r="E258">
            <v>80900</v>
          </cell>
        </row>
        <row r="259">
          <cell r="A259">
            <v>45156</v>
          </cell>
          <cell r="B259">
            <v>81180.398440000004</v>
          </cell>
          <cell r="C259">
            <v>82000</v>
          </cell>
          <cell r="D259">
            <v>83300</v>
          </cell>
          <cell r="E259">
            <v>82000</v>
          </cell>
        </row>
        <row r="260">
          <cell r="A260">
            <v>45159</v>
          </cell>
          <cell r="B260">
            <v>84150.414059999996</v>
          </cell>
          <cell r="C260">
            <v>85000</v>
          </cell>
          <cell r="D260">
            <v>85000</v>
          </cell>
          <cell r="E260">
            <v>82900</v>
          </cell>
        </row>
        <row r="261">
          <cell r="A261">
            <v>45160</v>
          </cell>
          <cell r="B261">
            <v>83259.40625</v>
          </cell>
          <cell r="C261">
            <v>84100</v>
          </cell>
          <cell r="D261">
            <v>85000</v>
          </cell>
          <cell r="E261">
            <v>83500</v>
          </cell>
        </row>
        <row r="262">
          <cell r="A262">
            <v>45161</v>
          </cell>
          <cell r="B262">
            <v>84447.40625</v>
          </cell>
          <cell r="C262">
            <v>85300</v>
          </cell>
          <cell r="D262">
            <v>85500</v>
          </cell>
          <cell r="E262">
            <v>84300</v>
          </cell>
        </row>
        <row r="263">
          <cell r="A263">
            <v>45162</v>
          </cell>
          <cell r="B263">
            <v>83655.40625</v>
          </cell>
          <cell r="C263">
            <v>84500</v>
          </cell>
          <cell r="D263">
            <v>85000</v>
          </cell>
          <cell r="E263">
            <v>83800</v>
          </cell>
        </row>
        <row r="264">
          <cell r="A264">
            <v>45163</v>
          </cell>
          <cell r="B264">
            <v>83655.40625</v>
          </cell>
          <cell r="C264">
            <v>84500</v>
          </cell>
          <cell r="D264">
            <v>86000</v>
          </cell>
          <cell r="E264">
            <v>84500</v>
          </cell>
        </row>
        <row r="265">
          <cell r="A265">
            <v>45166</v>
          </cell>
          <cell r="B265">
            <v>82764.40625</v>
          </cell>
          <cell r="C265">
            <v>83600</v>
          </cell>
          <cell r="D265">
            <v>84900</v>
          </cell>
          <cell r="E265">
            <v>83100</v>
          </cell>
        </row>
        <row r="266">
          <cell r="A266">
            <v>45167</v>
          </cell>
          <cell r="B266">
            <v>83259.40625</v>
          </cell>
          <cell r="C266">
            <v>84100</v>
          </cell>
          <cell r="D266">
            <v>84700</v>
          </cell>
          <cell r="E266">
            <v>82500</v>
          </cell>
        </row>
        <row r="267">
          <cell r="A267">
            <v>45168</v>
          </cell>
          <cell r="B267">
            <v>82863.40625</v>
          </cell>
          <cell r="C267">
            <v>83700</v>
          </cell>
          <cell r="D267">
            <v>84900</v>
          </cell>
          <cell r="E267">
            <v>83200</v>
          </cell>
        </row>
        <row r="268">
          <cell r="A268">
            <v>45169</v>
          </cell>
          <cell r="B268">
            <v>81378.390629999994</v>
          </cell>
          <cell r="C268">
            <v>82200</v>
          </cell>
          <cell r="D268">
            <v>83200</v>
          </cell>
          <cell r="E268">
            <v>81200</v>
          </cell>
        </row>
        <row r="269">
          <cell r="A269">
            <v>45170</v>
          </cell>
          <cell r="B269">
            <v>79200.390629999994</v>
          </cell>
          <cell r="C269">
            <v>80000</v>
          </cell>
          <cell r="D269">
            <v>81300</v>
          </cell>
          <cell r="E269">
            <v>79400</v>
          </cell>
        </row>
        <row r="270">
          <cell r="A270">
            <v>45173</v>
          </cell>
          <cell r="B270">
            <v>78111.382809999996</v>
          </cell>
          <cell r="C270">
            <v>78900</v>
          </cell>
          <cell r="D270">
            <v>80800</v>
          </cell>
          <cell r="E270">
            <v>78900</v>
          </cell>
        </row>
        <row r="271">
          <cell r="A271">
            <v>45174</v>
          </cell>
          <cell r="B271">
            <v>78804.382809999996</v>
          </cell>
          <cell r="C271">
            <v>79600</v>
          </cell>
          <cell r="D271">
            <v>80100</v>
          </cell>
          <cell r="E271">
            <v>78300</v>
          </cell>
        </row>
        <row r="272">
          <cell r="A272">
            <v>45175</v>
          </cell>
          <cell r="B272">
            <v>76824.375</v>
          </cell>
          <cell r="C272">
            <v>77600</v>
          </cell>
          <cell r="D272">
            <v>78700</v>
          </cell>
          <cell r="E272">
            <v>76300</v>
          </cell>
        </row>
        <row r="273">
          <cell r="A273">
            <v>45176</v>
          </cell>
          <cell r="B273">
            <v>75339.367190000004</v>
          </cell>
          <cell r="C273">
            <v>76100</v>
          </cell>
          <cell r="D273">
            <v>77500</v>
          </cell>
          <cell r="E273">
            <v>75100</v>
          </cell>
        </row>
        <row r="274">
          <cell r="A274">
            <v>45177</v>
          </cell>
          <cell r="B274">
            <v>74745.359379999994</v>
          </cell>
          <cell r="C274">
            <v>75500</v>
          </cell>
          <cell r="D274">
            <v>76800</v>
          </cell>
          <cell r="E274">
            <v>75500</v>
          </cell>
        </row>
        <row r="275">
          <cell r="A275">
            <v>45180</v>
          </cell>
          <cell r="B275">
            <v>77814.375</v>
          </cell>
          <cell r="C275">
            <v>78600</v>
          </cell>
          <cell r="D275">
            <v>78800</v>
          </cell>
          <cell r="E275">
            <v>77200</v>
          </cell>
        </row>
        <row r="276">
          <cell r="A276">
            <v>45181</v>
          </cell>
          <cell r="B276">
            <v>75537.367190000004</v>
          </cell>
          <cell r="C276">
            <v>76300</v>
          </cell>
          <cell r="D276">
            <v>77500</v>
          </cell>
          <cell r="E276">
            <v>76300</v>
          </cell>
        </row>
        <row r="277">
          <cell r="A277">
            <v>45182</v>
          </cell>
          <cell r="B277">
            <v>75933.367190000004</v>
          </cell>
          <cell r="C277">
            <v>76700</v>
          </cell>
          <cell r="D277">
            <v>77900</v>
          </cell>
          <cell r="E277">
            <v>76500</v>
          </cell>
        </row>
        <row r="278">
          <cell r="A278">
            <v>45183</v>
          </cell>
          <cell r="B278">
            <v>75933.367190000004</v>
          </cell>
          <cell r="C278">
            <v>76700</v>
          </cell>
          <cell r="D278">
            <v>77600</v>
          </cell>
          <cell r="E278">
            <v>76200</v>
          </cell>
        </row>
        <row r="279">
          <cell r="A279">
            <v>45184</v>
          </cell>
          <cell r="B279">
            <v>76725.375</v>
          </cell>
          <cell r="C279">
            <v>77500</v>
          </cell>
          <cell r="D279">
            <v>78500</v>
          </cell>
          <cell r="E279">
            <v>76600</v>
          </cell>
        </row>
        <row r="280">
          <cell r="A280">
            <v>45187</v>
          </cell>
          <cell r="B280">
            <v>77220.375</v>
          </cell>
          <cell r="C280">
            <v>78000</v>
          </cell>
          <cell r="D280">
            <v>78600</v>
          </cell>
          <cell r="E280">
            <v>77300</v>
          </cell>
        </row>
        <row r="281">
          <cell r="A281">
            <v>45188</v>
          </cell>
          <cell r="B281">
            <v>76824.375</v>
          </cell>
          <cell r="C281">
            <v>77600</v>
          </cell>
          <cell r="D281">
            <v>79000</v>
          </cell>
          <cell r="E281">
            <v>77500</v>
          </cell>
        </row>
        <row r="282">
          <cell r="A282">
            <v>45189</v>
          </cell>
          <cell r="B282">
            <v>80487.390629999994</v>
          </cell>
          <cell r="C282">
            <v>81300</v>
          </cell>
          <cell r="D282">
            <v>81300</v>
          </cell>
          <cell r="E282">
            <v>79400</v>
          </cell>
        </row>
        <row r="283">
          <cell r="A283">
            <v>45190</v>
          </cell>
          <cell r="B283">
            <v>80487.390629999994</v>
          </cell>
          <cell r="C283">
            <v>81300</v>
          </cell>
          <cell r="D283">
            <v>81400</v>
          </cell>
          <cell r="E283">
            <v>80500</v>
          </cell>
        </row>
        <row r="284">
          <cell r="A284">
            <v>45191</v>
          </cell>
          <cell r="B284">
            <v>78903.382809999996</v>
          </cell>
          <cell r="C284">
            <v>79700</v>
          </cell>
          <cell r="D284">
            <v>81500</v>
          </cell>
          <cell r="E284">
            <v>79700</v>
          </cell>
        </row>
        <row r="285">
          <cell r="A285">
            <v>45194</v>
          </cell>
          <cell r="B285">
            <v>78408.382809999996</v>
          </cell>
          <cell r="C285">
            <v>79200</v>
          </cell>
          <cell r="D285">
            <v>81100</v>
          </cell>
          <cell r="E285">
            <v>78900</v>
          </cell>
        </row>
        <row r="286">
          <cell r="A286">
            <v>45195</v>
          </cell>
          <cell r="B286">
            <v>77616.375</v>
          </cell>
          <cell r="C286">
            <v>78400</v>
          </cell>
          <cell r="D286">
            <v>79900</v>
          </cell>
          <cell r="E286">
            <v>77600</v>
          </cell>
        </row>
        <row r="287">
          <cell r="A287">
            <v>45196</v>
          </cell>
          <cell r="B287">
            <v>77517.375</v>
          </cell>
          <cell r="C287">
            <v>78300</v>
          </cell>
          <cell r="D287">
            <v>78800</v>
          </cell>
          <cell r="E287">
            <v>77900</v>
          </cell>
        </row>
        <row r="288">
          <cell r="A288">
            <v>45203</v>
          </cell>
          <cell r="B288">
            <v>77418.382809999996</v>
          </cell>
          <cell r="C288">
            <v>78200</v>
          </cell>
          <cell r="D288">
            <v>80300</v>
          </cell>
          <cell r="E288">
            <v>78100</v>
          </cell>
        </row>
        <row r="289">
          <cell r="A289">
            <v>45204</v>
          </cell>
          <cell r="B289">
            <v>76626.367190000004</v>
          </cell>
          <cell r="C289">
            <v>77400</v>
          </cell>
          <cell r="D289">
            <v>78800</v>
          </cell>
          <cell r="E289">
            <v>77200</v>
          </cell>
        </row>
        <row r="290">
          <cell r="A290">
            <v>45205</v>
          </cell>
          <cell r="B290">
            <v>78111.382809999996</v>
          </cell>
          <cell r="C290">
            <v>78900</v>
          </cell>
          <cell r="D290">
            <v>79100</v>
          </cell>
          <cell r="E290">
            <v>77900</v>
          </cell>
        </row>
        <row r="291">
          <cell r="A291">
            <v>45209</v>
          </cell>
          <cell r="B291">
            <v>77616.375</v>
          </cell>
          <cell r="C291">
            <v>78400</v>
          </cell>
          <cell r="D291">
            <v>79000</v>
          </cell>
          <cell r="E291">
            <v>78200</v>
          </cell>
        </row>
        <row r="292">
          <cell r="A292">
            <v>45210</v>
          </cell>
          <cell r="B292">
            <v>76923.375</v>
          </cell>
          <cell r="C292">
            <v>77700</v>
          </cell>
          <cell r="D292">
            <v>78700</v>
          </cell>
          <cell r="E292">
            <v>77300</v>
          </cell>
        </row>
        <row r="293">
          <cell r="A293">
            <v>45211</v>
          </cell>
          <cell r="B293">
            <v>77517.375</v>
          </cell>
          <cell r="C293">
            <v>78300</v>
          </cell>
          <cell r="D293">
            <v>79100</v>
          </cell>
          <cell r="E293">
            <v>77100</v>
          </cell>
        </row>
        <row r="294">
          <cell r="A294">
            <v>45212</v>
          </cell>
          <cell r="B294">
            <v>75141.367190000004</v>
          </cell>
          <cell r="C294">
            <v>75900</v>
          </cell>
          <cell r="D294">
            <v>77000</v>
          </cell>
          <cell r="E294">
            <v>75700</v>
          </cell>
        </row>
        <row r="295">
          <cell r="A295">
            <v>45215</v>
          </cell>
          <cell r="B295">
            <v>76428.375</v>
          </cell>
          <cell r="C295">
            <v>77200</v>
          </cell>
          <cell r="D295">
            <v>78200</v>
          </cell>
          <cell r="E295">
            <v>74000</v>
          </cell>
        </row>
        <row r="296">
          <cell r="A296">
            <v>45216</v>
          </cell>
          <cell r="B296">
            <v>76824.375</v>
          </cell>
          <cell r="C296">
            <v>77600</v>
          </cell>
          <cell r="D296">
            <v>78000</v>
          </cell>
          <cell r="E296">
            <v>76200</v>
          </cell>
        </row>
        <row r="297">
          <cell r="A297">
            <v>45217</v>
          </cell>
          <cell r="B297">
            <v>74448.367190000004</v>
          </cell>
          <cell r="C297">
            <v>75200</v>
          </cell>
          <cell r="D297">
            <v>78200</v>
          </cell>
          <cell r="E297">
            <v>75200</v>
          </cell>
        </row>
        <row r="298">
          <cell r="A298">
            <v>45218</v>
          </cell>
          <cell r="B298">
            <v>72765.351559999996</v>
          </cell>
          <cell r="C298">
            <v>73500</v>
          </cell>
          <cell r="D298">
            <v>75200</v>
          </cell>
          <cell r="E298">
            <v>73500</v>
          </cell>
        </row>
        <row r="299">
          <cell r="A299">
            <v>45219</v>
          </cell>
          <cell r="B299">
            <v>72765.351559999996</v>
          </cell>
          <cell r="C299">
            <v>73500</v>
          </cell>
          <cell r="D299">
            <v>74700</v>
          </cell>
          <cell r="E299">
            <v>73500</v>
          </cell>
        </row>
        <row r="300">
          <cell r="A300">
            <v>45222</v>
          </cell>
          <cell r="B300">
            <v>74943.367190000004</v>
          </cell>
          <cell r="C300">
            <v>75700</v>
          </cell>
          <cell r="D300">
            <v>76400</v>
          </cell>
          <cell r="E300">
            <v>74200</v>
          </cell>
        </row>
        <row r="301">
          <cell r="A301">
            <v>45223</v>
          </cell>
          <cell r="B301">
            <v>74547.359379999994</v>
          </cell>
          <cell r="C301">
            <v>75300</v>
          </cell>
          <cell r="D301">
            <v>76100</v>
          </cell>
          <cell r="E301">
            <v>74900</v>
          </cell>
        </row>
        <row r="302">
          <cell r="A302">
            <v>45224</v>
          </cell>
          <cell r="B302">
            <v>76626.367190000004</v>
          </cell>
          <cell r="C302">
            <v>77400</v>
          </cell>
          <cell r="D302">
            <v>78000</v>
          </cell>
          <cell r="E302">
            <v>76800</v>
          </cell>
        </row>
        <row r="303">
          <cell r="A303">
            <v>45225</v>
          </cell>
          <cell r="B303">
            <v>76527.367190000004</v>
          </cell>
          <cell r="C303">
            <v>77300</v>
          </cell>
          <cell r="D303">
            <v>78600</v>
          </cell>
          <cell r="E303">
            <v>77100</v>
          </cell>
        </row>
        <row r="304">
          <cell r="A304">
            <v>45226</v>
          </cell>
          <cell r="B304">
            <v>74943.367190000004</v>
          </cell>
          <cell r="C304">
            <v>75700</v>
          </cell>
          <cell r="D304">
            <v>76600</v>
          </cell>
          <cell r="E304">
            <v>75600</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2%20and%203.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2%20and%203.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i raja" refreshedDate="45626.569712847224" createdVersion="8" refreshedVersion="8" minRefreshableVersion="3" recordCount="149">
  <cacheSource type="worksheet">
    <worksheetSource ref="A2:E151" sheet="Data" r:id="rId2"/>
  </cacheSource>
  <cacheFields count="7">
    <cacheField name="Date" numFmtId="14">
      <sharedItems containsSemiMixedTypes="0" containsNonDate="0" containsDate="1" containsString="0" minDate="2023-03-21T00:00:00" maxDate="2023-10-28T00:00:00" count="149">
        <d v="2023-03-21T00:00:00"/>
        <d v="2023-03-22T00:00:00"/>
        <d v="2023-03-23T00:00:00"/>
        <d v="2023-03-24T00:00:00"/>
        <d v="2023-03-27T00:00:00"/>
        <d v="2023-03-28T00:00:00"/>
        <d v="2023-03-29T00:00:00"/>
        <d v="2023-03-30T00:00:00"/>
        <d v="2023-03-31T00:00:00"/>
        <d v="2023-04-03T00:00:00"/>
        <d v="2023-04-04T00:00:00"/>
        <d v="2023-04-05T00:00:00"/>
        <d v="2023-04-06T00:00:00"/>
        <d v="2023-04-07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2T00:00:00"/>
        <d v="2023-05-03T00:00:00"/>
        <d v="2023-05-04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29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10-04T00:00:00"/>
        <d v="2023-10-05T00:00:00"/>
        <d v="2023-10-06T00:00:00"/>
        <d v="2023-10-10T00:00:00"/>
        <d v="2023-10-11T00:00:00"/>
        <d v="2023-10-12T00:00:00"/>
        <d v="2023-10-13T00:00:00"/>
        <d v="2023-10-16T00:00:00"/>
        <d v="2023-10-17T00:00:00"/>
        <d v="2023-10-18T00:00:00"/>
        <d v="2023-10-19T00:00:00"/>
        <d v="2023-10-20T00:00:00"/>
        <d v="2023-10-23T00:00:00"/>
        <d v="2023-10-24T00:00:00"/>
        <d v="2023-10-25T00:00:00"/>
        <d v="2023-10-26T00:00:00"/>
        <d v="2023-10-27T00:00:00"/>
      </sharedItems>
      <fieldGroup par="6"/>
    </cacheField>
    <cacheField name="Adj Close" numFmtId="0">
      <sharedItems containsSemiMixedTypes="0" containsString="0" containsNumber="1" minValue="58210.226560000003" maxValue="71622.203129999994" count="108">
        <n v="58210.226560000003"/>
        <n v="58982.503909999999"/>
        <n v="60140.917970000002"/>
        <n v="60816.65625"/>
        <n v="59947.84375"/>
        <n v="60720.125"/>
        <n v="60527.054689999997"/>
        <n v="61363.023439999997"/>
        <n v="62139.773439999997"/>
        <n v="61265.933590000001"/>
        <n v="61751.402340000001"/>
        <n v="62042.679689999997"/>
        <n v="60489.1875"/>
        <n v="63110.707029999998"/>
        <n v="63790.359380000002"/>
        <n v="63984.550779999998"/>
        <n v="64081.640630000002"/>
        <n v="64178.738279999998"/>
        <n v="63207.796880000002"/>
        <n v="63401.984380000002"/>
        <n v="63693.269529999998"/>
        <n v="63596.175779999998"/>
        <n v="63304.890630000002"/>
        <n v="62236.867189999997"/>
        <n v="62722.332029999998"/>
        <n v="63499.078130000002"/>
        <n v="62333.960939999997"/>
        <n v="62625.238279999998"/>
        <n v="64275.832029999998"/>
        <n v="66411.882809999996"/>
        <n v="66508.96875"/>
        <n v="66800.25"/>
        <n v="68256.65625"/>
        <n v="70198.523440000004"/>
        <n v="69324.6875"/>
        <n v="68839.210940000004"/>
        <n v="70101.445309999996"/>
        <n v="69615.960940000004"/>
        <n v="68936.304690000004"/>
        <n v="69907.25"/>
        <n v="69810.148440000004"/>
        <n v="69421.789059999996"/>
        <n v="69713.054690000004"/>
        <n v="69130.5"/>
        <n v="68450.835940000004"/>
        <n v="69227.59375"/>
        <n v="69518.867190000004"/>
        <n v="70295.617190000004"/>
        <n v="70489.804690000004"/>
        <n v="70586.898440000004"/>
        <n v="70646.414059999996"/>
        <n v="70451.273440000004"/>
        <n v="71231.890629999994"/>
        <n v="70256.109379999994"/>
        <n v="69865.796879999994"/>
        <n v="68206.984379999994"/>
        <n v="67816.664059999996"/>
        <n v="69768.226559999996"/>
        <n v="70158.523440000004"/>
        <n v="71622.203129999994"/>
        <n v="71524.617190000004"/>
        <n v="69963.375"/>
        <n v="69280.328129999994"/>
        <n v="68597.289059999996"/>
        <n v="68694.867190000004"/>
        <n v="68304.546879999994"/>
        <n v="68109.390629999994"/>
        <n v="68890.015629999994"/>
        <n v="69377.90625"/>
        <n v="67133.609379999994"/>
        <n v="66645.726559999996"/>
        <n v="66840.882809999996"/>
        <n v="65962.679690000004"/>
        <n v="67231.203129999994"/>
        <n v="66353"/>
        <n v="65865.109379999994"/>
        <n v="65669.945309999996"/>
        <n v="65377.214840000001"/>
        <n v="65084.472659999999"/>
        <n v="64694.171880000002"/>
        <n v="64986.902340000001"/>
        <n v="65474.792970000002"/>
        <n v="66548.148440000004"/>
        <n v="65182.058590000001"/>
        <n v="65279.632810000003"/>
        <n v="69475.492190000004"/>
        <n v="68987.59375"/>
        <n v="69085.179690000004"/>
        <n v="68792.4375"/>
        <n v="69182.75"/>
        <n v="68499.703129999994"/>
        <n v="67914.242190000004"/>
        <n v="67719.085940000004"/>
        <n v="67288.476559999996"/>
        <n v="67092.304690000004"/>
        <n v="66209.515629999994"/>
        <n v="65424.796880000002"/>
        <n v="64738.1875"/>
        <n v="65130.535159999999"/>
        <n v="66896.125"/>
        <n v="67582.75"/>
        <n v="66699.953129999994"/>
        <n v="66013.328129999994"/>
        <n v="68073.1875"/>
        <n v="69152.148440000004"/>
        <n v="68171.273440000004"/>
        <n v="67484.648440000004"/>
        <n v="67190.390629999994"/>
      </sharedItems>
    </cacheField>
    <cacheField name="Close" numFmtId="0">
      <sharedItems containsSemiMixedTypes="0" containsString="0" containsNumber="1" containsInteger="1" minValue="60300" maxValue="73400"/>
    </cacheField>
    <cacheField name="High" numFmtId="0">
      <sharedItems containsSemiMixedTypes="0" containsString="0" containsNumber="1" containsInteger="1" minValue="60700" maxValue="73600"/>
    </cacheField>
    <cacheField name="Low" numFmtId="0">
      <sharedItems containsSemiMixedTypes="0" containsString="0" containsNumber="1" containsInteger="1" minValue="60100" maxValue="72900"/>
    </cacheField>
    <cacheField name="Days (Date)" numFmtId="0" databaseField="0">
      <fieldGroup base="0">
        <rangePr groupBy="days" startDate="2023-03-21T00:00:00" endDate="2023-10-28T00:00:00"/>
        <groupItems count="368">
          <s v="&lt;3/2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28/2023"/>
        </groupItems>
      </fieldGroup>
    </cacheField>
    <cacheField name="Months (Date)" numFmtId="0" databaseField="0">
      <fieldGroup base="0">
        <rangePr groupBy="months" startDate="2023-03-21T00:00:00" endDate="2023-10-28T00:00:00"/>
        <groupItems count="14">
          <s v="&lt;3/21/2023"/>
          <s v="Jan"/>
          <s v="Feb"/>
          <s v="Mar"/>
          <s v="Apr"/>
          <s v="May"/>
          <s v="Jun"/>
          <s v="Jul"/>
          <s v="Aug"/>
          <s v="Sep"/>
          <s v="Oct"/>
          <s v="Nov"/>
          <s v="Dec"/>
          <s v="&gt;10/2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i raja" refreshedDate="45626.572247916665" createdVersion="8" refreshedVersion="8" minRefreshableVersion="3" recordCount="149">
  <cacheSource type="worksheet">
    <worksheetSource ref="A155:E304" sheet="Data" r:id="rId2"/>
  </cacheSource>
  <cacheFields count="7">
    <cacheField name="Date" numFmtId="14">
      <sharedItems containsSemiMixedTypes="0" containsNonDate="0" containsDate="1" containsString="0" minDate="2023-03-21T00:00:00" maxDate="2023-10-28T00:00:00" count="149">
        <d v="2023-03-21T00:00:00"/>
        <d v="2023-03-22T00:00:00"/>
        <d v="2023-03-23T00:00:00"/>
        <d v="2023-03-24T00:00:00"/>
        <d v="2023-03-27T00:00:00"/>
        <d v="2023-03-28T00:00:00"/>
        <d v="2023-03-29T00:00:00"/>
        <d v="2023-03-30T00:00:00"/>
        <d v="2023-03-31T00:00:00"/>
        <d v="2023-04-03T00:00:00"/>
        <d v="2023-04-04T00:00:00"/>
        <d v="2023-04-05T00:00:00"/>
        <d v="2023-04-06T00:00:00"/>
        <d v="2023-04-07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2T00:00:00"/>
        <d v="2023-05-03T00:00:00"/>
        <d v="2023-05-04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29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10-04T00:00:00"/>
        <d v="2023-10-05T00:00:00"/>
        <d v="2023-10-06T00:00:00"/>
        <d v="2023-10-10T00:00:00"/>
        <d v="2023-10-11T00:00:00"/>
        <d v="2023-10-12T00:00:00"/>
        <d v="2023-10-13T00:00:00"/>
        <d v="2023-10-16T00:00:00"/>
        <d v="2023-10-17T00:00:00"/>
        <d v="2023-10-18T00:00:00"/>
        <d v="2023-10-19T00:00:00"/>
        <d v="2023-10-20T00:00:00"/>
        <d v="2023-10-23T00:00:00"/>
        <d v="2023-10-24T00:00:00"/>
        <d v="2023-10-25T00:00:00"/>
        <d v="2023-10-26T00:00:00"/>
        <d v="2023-10-27T00:00:00"/>
      </sharedItems>
      <fieldGroup par="6"/>
    </cacheField>
    <cacheField name="Adj close" numFmtId="0">
      <sharedItems containsSemiMixedTypes="0" containsString="0" containsNumber="1" minValue="65620.976559999996" maxValue="84447.40625"/>
    </cacheField>
    <cacheField name="Close" numFmtId="0">
      <sharedItems containsSemiMixedTypes="0" containsString="0" containsNumber="1" containsInteger="1" minValue="66900" maxValue="85300"/>
    </cacheField>
    <cacheField name="High" numFmtId="0">
      <sharedItems containsSemiMixedTypes="0" containsString="0" containsNumber="1" containsInteger="1" minValue="68300" maxValue="86000"/>
    </cacheField>
    <cacheField name="Low" numFmtId="0">
      <sharedItems containsSemiMixedTypes="0" containsString="0" containsNumber="1" containsInteger="1" minValue="66900" maxValue="84500"/>
    </cacheField>
    <cacheField name="Days (Date)" numFmtId="0" databaseField="0">
      <fieldGroup base="0">
        <rangePr groupBy="days" startDate="2023-03-21T00:00:00" endDate="2023-10-28T00:00:00"/>
        <groupItems count="368">
          <s v="&lt;3/2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28/2023"/>
        </groupItems>
      </fieldGroup>
    </cacheField>
    <cacheField name="Months (Date)" numFmtId="0" databaseField="0">
      <fieldGroup base="0">
        <rangePr groupBy="months" startDate="2023-03-21T00:00:00" endDate="2023-10-28T00:00:00"/>
        <groupItems count="14">
          <s v="&lt;3/21/2023"/>
          <s v="Jan"/>
          <s v="Feb"/>
          <s v="Mar"/>
          <s v="Apr"/>
          <s v="May"/>
          <s v="Jun"/>
          <s v="Jul"/>
          <s v="Aug"/>
          <s v="Sep"/>
          <s v="Oct"/>
          <s v="Nov"/>
          <s v="Dec"/>
          <s v="&gt;10/28/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9">
  <r>
    <x v="0"/>
    <x v="0"/>
    <n v="60300"/>
    <n v="60700"/>
    <n v="60100"/>
  </r>
  <r>
    <x v="1"/>
    <x v="1"/>
    <n v="61100"/>
    <n v="61200"/>
    <n v="60500"/>
  </r>
  <r>
    <x v="2"/>
    <x v="2"/>
    <n v="62300"/>
    <n v="62300"/>
    <n v="60600"/>
  </r>
  <r>
    <x v="3"/>
    <x v="3"/>
    <n v="63000"/>
    <n v="63300"/>
    <n v="62300"/>
  </r>
  <r>
    <x v="4"/>
    <x v="4"/>
    <n v="62100"/>
    <n v="62800"/>
    <n v="62000"/>
  </r>
  <r>
    <x v="5"/>
    <x v="5"/>
    <n v="62900"/>
    <n v="62900"/>
    <n v="62100"/>
  </r>
  <r>
    <x v="6"/>
    <x v="6"/>
    <n v="62700"/>
    <n v="62700"/>
    <n v="62200"/>
  </r>
  <r>
    <x v="7"/>
    <x v="7"/>
    <n v="63200"/>
    <n v="63700"/>
    <n v="63100"/>
  </r>
  <r>
    <x v="8"/>
    <x v="8"/>
    <n v="64000"/>
    <n v="64000"/>
    <n v="63700"/>
  </r>
  <r>
    <x v="9"/>
    <x v="9"/>
    <n v="63100"/>
    <n v="64000"/>
    <n v="63000"/>
  </r>
  <r>
    <x v="10"/>
    <x v="10"/>
    <n v="63600"/>
    <n v="63800"/>
    <n v="62800"/>
  </r>
  <r>
    <x v="11"/>
    <x v="11"/>
    <n v="63900"/>
    <n v="64000"/>
    <n v="63400"/>
  </r>
  <r>
    <x v="12"/>
    <x v="12"/>
    <n v="62300"/>
    <n v="63600"/>
    <n v="62300"/>
  </r>
  <r>
    <x v="13"/>
    <x v="13"/>
    <n v="65000"/>
    <n v="65200"/>
    <n v="63800"/>
  </r>
  <r>
    <x v="14"/>
    <x v="14"/>
    <n v="65700"/>
    <n v="66300"/>
    <n v="64700"/>
  </r>
  <r>
    <x v="15"/>
    <x v="15"/>
    <n v="65900"/>
    <n v="66200"/>
    <n v="65400"/>
  </r>
  <r>
    <x v="16"/>
    <x v="16"/>
    <n v="66000"/>
    <n v="66200"/>
    <n v="65300"/>
  </r>
  <r>
    <x v="17"/>
    <x v="17"/>
    <n v="66100"/>
    <n v="66100"/>
    <n v="65400"/>
  </r>
  <r>
    <x v="18"/>
    <x v="18"/>
    <n v="65100"/>
    <n v="66600"/>
    <n v="65000"/>
  </r>
  <r>
    <x v="19"/>
    <x v="19"/>
    <n v="65300"/>
    <n v="65600"/>
    <n v="64700"/>
  </r>
  <r>
    <x v="20"/>
    <x v="20"/>
    <n v="65600"/>
    <n v="66000"/>
    <n v="64800"/>
  </r>
  <r>
    <x v="21"/>
    <x v="21"/>
    <n v="65500"/>
    <n v="65800"/>
    <n v="65300"/>
  </r>
  <r>
    <x v="22"/>
    <x v="19"/>
    <n v="65300"/>
    <n v="65300"/>
    <n v="64600"/>
  </r>
  <r>
    <x v="23"/>
    <x v="14"/>
    <n v="65700"/>
    <n v="65900"/>
    <n v="65400"/>
  </r>
  <r>
    <x v="24"/>
    <x v="22"/>
    <n v="65200"/>
    <n v="65700"/>
    <n v="64800"/>
  </r>
  <r>
    <x v="25"/>
    <x v="10"/>
    <n v="63600"/>
    <n v="65400"/>
    <n v="63400"/>
  </r>
  <r>
    <x v="26"/>
    <x v="23"/>
    <n v="64100"/>
    <n v="64300"/>
    <n v="63300"/>
  </r>
  <r>
    <x v="27"/>
    <x v="24"/>
    <n v="64600"/>
    <n v="65000"/>
    <n v="63300"/>
  </r>
  <r>
    <x v="28"/>
    <x v="21"/>
    <n v="65500"/>
    <n v="65900"/>
    <n v="65000"/>
  </r>
  <r>
    <x v="29"/>
    <x v="14"/>
    <n v="65700"/>
    <n v="66300"/>
    <n v="65100"/>
  </r>
  <r>
    <x v="30"/>
    <x v="25"/>
    <n v="65400"/>
    <n v="65600"/>
    <n v="64900"/>
  </r>
  <r>
    <x v="31"/>
    <x v="18"/>
    <n v="65100"/>
    <n v="65700"/>
    <n v="64700"/>
  </r>
  <r>
    <x v="32"/>
    <x v="15"/>
    <n v="65900"/>
    <n v="66300"/>
    <n v="65400"/>
  </r>
  <r>
    <x v="33"/>
    <x v="19"/>
    <n v="65300"/>
    <n v="65800"/>
    <n v="65100"/>
  </r>
  <r>
    <x v="34"/>
    <x v="24"/>
    <n v="64600"/>
    <n v="65500"/>
    <n v="64300"/>
  </r>
  <r>
    <x v="35"/>
    <x v="26"/>
    <n v="64200"/>
    <n v="65100"/>
    <n v="64200"/>
  </r>
  <r>
    <x v="36"/>
    <x v="23"/>
    <n v="64100"/>
    <n v="64600"/>
    <n v="63600"/>
  </r>
  <r>
    <x v="37"/>
    <x v="27"/>
    <n v="64500"/>
    <n v="64600"/>
    <n v="63900"/>
  </r>
  <r>
    <x v="38"/>
    <x v="25"/>
    <n v="65400"/>
    <n v="65900"/>
    <n v="65300"/>
  </r>
  <r>
    <x v="39"/>
    <x v="13"/>
    <n v="65000"/>
    <n v="65900"/>
    <n v="64800"/>
  </r>
  <r>
    <x v="40"/>
    <x v="28"/>
    <n v="66200"/>
    <n v="66200"/>
    <n v="65700"/>
  </r>
  <r>
    <x v="41"/>
    <x v="29"/>
    <n v="68400"/>
    <n v="68400"/>
    <n v="67500"/>
  </r>
  <r>
    <x v="42"/>
    <x v="30"/>
    <n v="68500"/>
    <n v="69000"/>
    <n v="68000"/>
  </r>
  <r>
    <x v="43"/>
    <x v="29"/>
    <n v="68400"/>
    <n v="68700"/>
    <n v="68100"/>
  </r>
  <r>
    <x v="44"/>
    <x v="30"/>
    <n v="68500"/>
    <n v="68700"/>
    <n v="68000"/>
  </r>
  <r>
    <x v="45"/>
    <x v="31"/>
    <n v="68800"/>
    <n v="70000"/>
    <n v="68700"/>
  </r>
  <r>
    <x v="46"/>
    <x v="32"/>
    <n v="70300"/>
    <n v="70400"/>
    <n v="69500"/>
  </r>
  <r>
    <x v="47"/>
    <x v="33"/>
    <n v="72300"/>
    <n v="72300"/>
    <n v="71200"/>
  </r>
  <r>
    <x v="48"/>
    <x v="34"/>
    <n v="71400"/>
    <n v="72500"/>
    <n v="71000"/>
  </r>
  <r>
    <x v="49"/>
    <x v="35"/>
    <n v="70900"/>
    <n v="71600"/>
    <n v="70600"/>
  </r>
  <r>
    <x v="50"/>
    <x v="36"/>
    <n v="72200"/>
    <n v="72200"/>
    <n v="71600"/>
  </r>
  <r>
    <x v="51"/>
    <x v="37"/>
    <n v="71700"/>
    <n v="72700"/>
    <n v="71400"/>
  </r>
  <r>
    <x v="52"/>
    <x v="38"/>
    <n v="71000"/>
    <n v="71600"/>
    <n v="70800"/>
  </r>
  <r>
    <x v="53"/>
    <x v="35"/>
    <n v="70900"/>
    <n v="70900"/>
    <n v="70000"/>
  </r>
  <r>
    <x v="54"/>
    <x v="39"/>
    <n v="72000"/>
    <n v="72300"/>
    <n v="70800"/>
  </r>
  <r>
    <x v="55"/>
    <x v="38"/>
    <n v="71000"/>
    <n v="72400"/>
    <n v="70800"/>
  </r>
  <r>
    <x v="56"/>
    <x v="39"/>
    <n v="72000"/>
    <n v="72200"/>
    <n v="71600"/>
  </r>
  <r>
    <x v="57"/>
    <x v="40"/>
    <n v="71900"/>
    <n v="72200"/>
    <n v="71100"/>
  </r>
  <r>
    <x v="58"/>
    <x v="41"/>
    <n v="71500"/>
    <n v="72300"/>
    <n v="71300"/>
  </r>
  <r>
    <x v="59"/>
    <x v="42"/>
    <n v="71800"/>
    <n v="71900"/>
    <n v="70900"/>
  </r>
  <r>
    <x v="60"/>
    <x v="43"/>
    <n v="71200"/>
    <n v="71700"/>
    <n v="70900"/>
  </r>
  <r>
    <x v="61"/>
    <x v="34"/>
    <n v="71400"/>
    <n v="71400"/>
    <n v="70400"/>
  </r>
  <r>
    <x v="62"/>
    <x v="44"/>
    <n v="70500"/>
    <n v="71200"/>
    <n v="70400"/>
  </r>
  <r>
    <x v="63"/>
    <x v="45"/>
    <n v="71300"/>
    <n v="71500"/>
    <n v="70100"/>
  </r>
  <r>
    <x v="64"/>
    <x v="46"/>
    <n v="71600"/>
    <n v="72200"/>
    <n v="71600"/>
  </r>
  <r>
    <x v="65"/>
    <x v="47"/>
    <n v="72400"/>
    <n v="72500"/>
    <n v="71500"/>
  </r>
  <r>
    <x v="66"/>
    <x v="48"/>
    <n v="72600"/>
    <n v="72600"/>
    <n v="72000"/>
  </r>
  <r>
    <x v="67"/>
    <x v="49"/>
    <n v="72700"/>
    <n v="72700"/>
    <n v="72000"/>
  </r>
  <r>
    <x v="68"/>
    <x v="50"/>
    <n v="72400"/>
    <n v="73400"/>
    <n v="72400"/>
  </r>
  <r>
    <x v="69"/>
    <x v="51"/>
    <n v="72200"/>
    <n v="72700"/>
    <n v="71700"/>
  </r>
  <r>
    <x v="70"/>
    <x v="52"/>
    <n v="73000"/>
    <n v="73200"/>
    <n v="72600"/>
  </r>
  <r>
    <x v="71"/>
    <x v="52"/>
    <n v="73000"/>
    <n v="73600"/>
    <n v="72900"/>
  </r>
  <r>
    <x v="72"/>
    <x v="53"/>
    <n v="72000"/>
    <n v="73300"/>
    <n v="71900"/>
  </r>
  <r>
    <x v="73"/>
    <x v="54"/>
    <n v="71600"/>
    <n v="72400"/>
    <n v="71500"/>
  </r>
  <r>
    <x v="74"/>
    <x v="55"/>
    <n v="69900"/>
    <n v="71400"/>
    <n v="69800"/>
  </r>
  <r>
    <x v="75"/>
    <x v="56"/>
    <n v="69500"/>
    <n v="70400"/>
    <n v="69200"/>
  </r>
  <r>
    <x v="76"/>
    <x v="57"/>
    <n v="71500"/>
    <n v="71500"/>
    <n v="70100"/>
  </r>
  <r>
    <x v="77"/>
    <x v="58"/>
    <n v="71900"/>
    <n v="72000"/>
    <n v="71100"/>
  </r>
  <r>
    <x v="78"/>
    <x v="58"/>
    <n v="71900"/>
    <n v="72600"/>
    <n v="71900"/>
  </r>
  <r>
    <x v="79"/>
    <x v="59"/>
    <n v="73400"/>
    <n v="73400"/>
    <n v="72400"/>
  </r>
  <r>
    <x v="80"/>
    <x v="60"/>
    <n v="73300"/>
    <n v="73500"/>
    <n v="72800"/>
  </r>
  <r>
    <x v="81"/>
    <x v="53"/>
    <n v="72000"/>
    <n v="73500"/>
    <n v="72000"/>
  </r>
  <r>
    <x v="82"/>
    <x v="61"/>
    <n v="71700"/>
    <n v="72800"/>
    <n v="71300"/>
  </r>
  <r>
    <x v="83"/>
    <x v="62"/>
    <n v="71000"/>
    <n v="71500"/>
    <n v="70800"/>
  </r>
  <r>
    <x v="84"/>
    <x v="63"/>
    <n v="70300"/>
    <n v="70400"/>
    <n v="69400"/>
  </r>
  <r>
    <x v="85"/>
    <x v="64"/>
    <n v="70400"/>
    <n v="70900"/>
    <n v="69900"/>
  </r>
  <r>
    <x v="86"/>
    <x v="65"/>
    <n v="70000"/>
    <n v="70500"/>
    <n v="69800"/>
  </r>
  <r>
    <x v="87"/>
    <x v="66"/>
    <n v="69800"/>
    <n v="70600"/>
    <n v="68100"/>
  </r>
  <r>
    <x v="88"/>
    <x v="61"/>
    <n v="71700"/>
    <n v="71700"/>
    <n v="69300"/>
  </r>
  <r>
    <x v="89"/>
    <x v="67"/>
    <n v="70600"/>
    <n v="72400"/>
    <n v="70100"/>
  </r>
  <r>
    <x v="90"/>
    <x v="66"/>
    <n v="69800"/>
    <n v="71000"/>
    <n v="69800"/>
  </r>
  <r>
    <x v="91"/>
    <x v="68"/>
    <n v="71100"/>
    <n v="71200"/>
    <n v="70000"/>
  </r>
  <r>
    <x v="92"/>
    <x v="55"/>
    <n v="69900"/>
    <n v="71000"/>
    <n v="69800"/>
  </r>
  <r>
    <x v="93"/>
    <x v="69"/>
    <n v="68800"/>
    <n v="70200"/>
    <n v="68500"/>
  </r>
  <r>
    <x v="94"/>
    <x v="70"/>
    <n v="68300"/>
    <n v="69100"/>
    <n v="68200"/>
  </r>
  <r>
    <x v="95"/>
    <x v="71"/>
    <n v="68500"/>
    <n v="69200"/>
    <n v="67600"/>
  </r>
  <r>
    <x v="96"/>
    <x v="72"/>
    <n v="67600"/>
    <n v="69100"/>
    <n v="67400"/>
  </r>
  <r>
    <x v="97"/>
    <x v="73"/>
    <n v="68900"/>
    <n v="69600"/>
    <n v="67900"/>
  </r>
  <r>
    <x v="98"/>
    <x v="74"/>
    <n v="68000"/>
    <n v="68500"/>
    <n v="67800"/>
  </r>
  <r>
    <x v="99"/>
    <x v="75"/>
    <n v="67500"/>
    <n v="68800"/>
    <n v="67500"/>
  </r>
  <r>
    <x v="100"/>
    <x v="76"/>
    <n v="67300"/>
    <n v="67900"/>
    <n v="66900"/>
  </r>
  <r>
    <x v="101"/>
    <x v="77"/>
    <n v="67000"/>
    <n v="67100"/>
    <n v="66300"/>
  </r>
  <r>
    <x v="102"/>
    <x v="78"/>
    <n v="66700"/>
    <n v="66800"/>
    <n v="66000"/>
  </r>
  <r>
    <x v="103"/>
    <x v="79"/>
    <n v="66300"/>
    <n v="66700"/>
    <n v="65800"/>
  </r>
  <r>
    <x v="104"/>
    <x v="80"/>
    <n v="66600"/>
    <n v="67100"/>
    <n v="66300"/>
  </r>
  <r>
    <x v="105"/>
    <x v="80"/>
    <n v="66600"/>
    <n v="67700"/>
    <n v="66300"/>
  </r>
  <r>
    <x v="106"/>
    <x v="81"/>
    <n v="67100"/>
    <n v="67100"/>
    <n v="66400"/>
  </r>
  <r>
    <x v="107"/>
    <x v="82"/>
    <n v="68200"/>
    <n v="68700"/>
    <n v="67900"/>
  </r>
  <r>
    <x v="108"/>
    <x v="81"/>
    <n v="67100"/>
    <n v="67400"/>
    <n v="66900"/>
  </r>
  <r>
    <x v="109"/>
    <x v="83"/>
    <n v="66800"/>
    <n v="67000"/>
    <n v="66500"/>
  </r>
  <r>
    <x v="110"/>
    <x v="83"/>
    <n v="66800"/>
    <n v="67200"/>
    <n v="66600"/>
  </r>
  <r>
    <x v="111"/>
    <x v="81"/>
    <n v="67100"/>
    <n v="67700"/>
    <n v="67100"/>
  </r>
  <r>
    <x v="112"/>
    <x v="84"/>
    <n v="66900"/>
    <n v="67200"/>
    <n v="66400"/>
  </r>
  <r>
    <x v="113"/>
    <x v="62"/>
    <n v="71000"/>
    <n v="71000"/>
    <n v="66700"/>
  </r>
  <r>
    <x v="114"/>
    <x v="85"/>
    <n v="71200"/>
    <n v="72900"/>
    <n v="70700"/>
  </r>
  <r>
    <x v="115"/>
    <x v="86"/>
    <n v="70700"/>
    <n v="71500"/>
    <n v="70200"/>
  </r>
  <r>
    <x v="116"/>
    <x v="65"/>
    <n v="70000"/>
    <n v="70800"/>
    <n v="69700"/>
  </r>
  <r>
    <x v="117"/>
    <x v="64"/>
    <n v="70400"/>
    <n v="70600"/>
    <n v="69600"/>
  </r>
  <r>
    <x v="118"/>
    <x v="63"/>
    <n v="70300"/>
    <n v="70300"/>
    <n v="69600"/>
  </r>
  <r>
    <x v="119"/>
    <x v="87"/>
    <n v="70800"/>
    <n v="70800"/>
    <n v="70000"/>
  </r>
  <r>
    <x v="120"/>
    <x v="88"/>
    <n v="70500"/>
    <n v="71000"/>
    <n v="70400"/>
  </r>
  <r>
    <x v="121"/>
    <x v="89"/>
    <n v="70900"/>
    <n v="71600"/>
    <n v="70300"/>
  </r>
  <r>
    <x v="122"/>
    <x v="61"/>
    <n v="71700"/>
    <n v="71800"/>
    <n v="70800"/>
  </r>
  <r>
    <x v="123"/>
    <x v="53"/>
    <n v="72000"/>
    <n v="72300"/>
    <n v="71400"/>
  </r>
  <r>
    <x v="124"/>
    <x v="90"/>
    <n v="70200"/>
    <n v="71700"/>
    <n v="70200"/>
  </r>
  <r>
    <x v="125"/>
    <x v="66"/>
    <n v="69800"/>
    <n v="70800"/>
    <n v="69600"/>
  </r>
  <r>
    <x v="126"/>
    <x v="91"/>
    <n v="69600"/>
    <n v="70300"/>
    <n v="69500"/>
  </r>
  <r>
    <x v="127"/>
    <x v="73"/>
    <n v="68900"/>
    <n v="69800"/>
    <n v="68800"/>
  </r>
  <r>
    <x v="128"/>
    <x v="69"/>
    <n v="68800"/>
    <n v="68900"/>
    <n v="68300"/>
  </r>
  <r>
    <x v="129"/>
    <x v="92"/>
    <n v="69400"/>
    <n v="69700"/>
    <n v="68500"/>
  </r>
  <r>
    <x v="130"/>
    <x v="93"/>
    <n v="68600"/>
    <n v="70000"/>
    <n v="68400"/>
  </r>
  <r>
    <x v="131"/>
    <x v="94"/>
    <n v="68400"/>
    <n v="69100"/>
    <n v="68200"/>
  </r>
  <r>
    <x v="132"/>
    <x v="95"/>
    <n v="67500"/>
    <n v="67700"/>
    <n v="66700"/>
  </r>
  <r>
    <x v="133"/>
    <x v="96"/>
    <n v="66700"/>
    <n v="67400"/>
    <n v="66700"/>
  </r>
  <r>
    <x v="134"/>
    <x v="97"/>
    <n v="66000"/>
    <n v="67300"/>
    <n v="66000"/>
  </r>
  <r>
    <x v="135"/>
    <x v="98"/>
    <n v="66400"/>
    <n v="67600"/>
    <n v="66200"/>
  </r>
  <r>
    <x v="136"/>
    <x v="99"/>
    <n v="68200"/>
    <n v="69400"/>
    <n v="67900"/>
  </r>
  <r>
    <x v="137"/>
    <x v="100"/>
    <n v="68900"/>
    <n v="69700"/>
    <n v="68200"/>
  </r>
  <r>
    <x v="138"/>
    <x v="101"/>
    <n v="68000"/>
    <n v="68500"/>
    <n v="67700"/>
  </r>
  <r>
    <x v="139"/>
    <x v="102"/>
    <n v="67300"/>
    <n v="68500"/>
    <n v="66800"/>
  </r>
  <r>
    <x v="140"/>
    <x v="103"/>
    <n v="69400"/>
    <n v="69900"/>
    <n v="67400"/>
  </r>
  <r>
    <x v="141"/>
    <x v="104"/>
    <n v="70500"/>
    <n v="70500"/>
    <n v="68800"/>
  </r>
  <r>
    <x v="142"/>
    <x v="105"/>
    <n v="69500"/>
    <n v="70000"/>
    <n v="69400"/>
  </r>
  <r>
    <x v="143"/>
    <x v="106"/>
    <n v="68800"/>
    <n v="69200"/>
    <n v="68100"/>
  </r>
  <r>
    <x v="144"/>
    <x v="94"/>
    <n v="68400"/>
    <n v="69100"/>
    <n v="68200"/>
  </r>
  <r>
    <x v="145"/>
    <x v="107"/>
    <n v="68500"/>
    <n v="68800"/>
    <n v="67700"/>
  </r>
  <r>
    <x v="146"/>
    <x v="101"/>
    <n v="68000"/>
    <n v="68800"/>
    <n v="67900"/>
  </r>
  <r>
    <x v="147"/>
    <x v="96"/>
    <n v="66700"/>
    <n v="67900"/>
    <n v="66700"/>
  </r>
  <r>
    <x v="148"/>
    <x v="102"/>
    <n v="67300"/>
    <n v="67300"/>
    <n v="66700"/>
  </r>
</pivotCacheRecords>
</file>

<file path=xl/pivotCache/pivotCacheRecords2.xml><?xml version="1.0" encoding="utf-8"?>
<pivotCacheRecords xmlns="http://schemas.openxmlformats.org/spreadsheetml/2006/main" xmlns:r="http://schemas.openxmlformats.org/officeDocument/2006/relationships" count="149">
  <r>
    <x v="0"/>
    <n v="65620.976559999996"/>
    <n v="66900"/>
    <n v="68300"/>
    <n v="66900"/>
  </r>
  <r>
    <x v="1"/>
    <n v="67288.476559999996"/>
    <n v="68600"/>
    <n v="68900"/>
    <n v="67300"/>
  </r>
  <r>
    <x v="2"/>
    <n v="68367.445309999996"/>
    <n v="69700"/>
    <n v="70000"/>
    <n v="69400"/>
  </r>
  <r>
    <x v="3"/>
    <n v="68269.359379999994"/>
    <n v="69600"/>
    <n v="70200"/>
    <n v="69500"/>
  </r>
  <r>
    <x v="4"/>
    <n v="69544.5"/>
    <n v="70900"/>
    <n v="70900"/>
    <n v="69300"/>
  </r>
  <r>
    <x v="5"/>
    <n v="69544.5"/>
    <n v="70900"/>
    <n v="70900"/>
    <n v="70000"/>
  </r>
  <r>
    <x v="6"/>
    <n v="68563.632809999996"/>
    <n v="69900"/>
    <n v="71400"/>
    <n v="69700"/>
  </r>
  <r>
    <x v="7"/>
    <n v="68955.984379999994"/>
    <n v="70300"/>
    <n v="70800"/>
    <n v="69600"/>
  </r>
  <r>
    <x v="8"/>
    <n v="69152.148440000004"/>
    <n v="70500"/>
    <n v="70500"/>
    <n v="69500"/>
  </r>
  <r>
    <x v="9"/>
    <n v="69054.070309999996"/>
    <n v="70400"/>
    <n v="71300"/>
    <n v="70300"/>
  </r>
  <r>
    <x v="10"/>
    <n v="69446.421879999994"/>
    <n v="70800"/>
    <n v="71100"/>
    <n v="70600"/>
  </r>
  <r>
    <x v="11"/>
    <n v="70819.65625"/>
    <n v="72200"/>
    <n v="72200"/>
    <n v="71500"/>
  </r>
  <r>
    <x v="12"/>
    <n v="71408.179690000004"/>
    <n v="72800"/>
    <n v="73000"/>
    <n v="72300"/>
  </r>
  <r>
    <x v="13"/>
    <n v="71113.921879999994"/>
    <n v="72500"/>
    <n v="73000"/>
    <n v="72300"/>
  </r>
  <r>
    <x v="14"/>
    <n v="71310.09375"/>
    <n v="72700"/>
    <n v="73000"/>
    <n v="72100"/>
  </r>
  <r>
    <x v="15"/>
    <n v="71408.179690000004"/>
    <n v="72800"/>
    <n v="73400"/>
    <n v="72700"/>
  </r>
  <r>
    <x v="16"/>
    <n v="71408.179690000004"/>
    <n v="72800"/>
    <n v="73000"/>
    <n v="71900"/>
  </r>
  <r>
    <x v="17"/>
    <n v="71015.820309999996"/>
    <n v="72400"/>
    <n v="73200"/>
    <n v="72200"/>
  </r>
  <r>
    <x v="18"/>
    <n v="70329.210940000004"/>
    <n v="71700"/>
    <n v="72600"/>
    <n v="71700"/>
  </r>
  <r>
    <x v="19"/>
    <n v="69936.859379999994"/>
    <n v="71300"/>
    <n v="72100"/>
    <n v="71100"/>
  </r>
  <r>
    <x v="20"/>
    <n v="71310.09375"/>
    <n v="72700"/>
    <n v="72700"/>
    <n v="71300"/>
  </r>
  <r>
    <x v="21"/>
    <n v="71310.09375"/>
    <n v="72700"/>
    <n v="72800"/>
    <n v="72200"/>
  </r>
  <r>
    <x v="22"/>
    <n v="71408.179690000004"/>
    <n v="72800"/>
    <n v="72800"/>
    <n v="72200"/>
  </r>
  <r>
    <x v="23"/>
    <n v="70623.476559999996"/>
    <n v="72000"/>
    <n v="72500"/>
    <n v="71700"/>
  </r>
  <r>
    <x v="24"/>
    <n v="71212.007809999996"/>
    <n v="72600"/>
    <n v="72900"/>
    <n v="72400"/>
  </r>
  <r>
    <x v="25"/>
    <n v="69838.773440000004"/>
    <n v="71200"/>
    <n v="72400"/>
    <n v="71200"/>
  </r>
  <r>
    <x v="26"/>
    <n v="70329.210940000004"/>
    <n v="71700"/>
    <n v="72100"/>
    <n v="71600"/>
  </r>
  <r>
    <x v="27"/>
    <n v="70133.039059999996"/>
    <n v="71500"/>
    <n v="71900"/>
    <n v="71100"/>
  </r>
  <r>
    <x v="28"/>
    <n v="71212.007809999996"/>
    <n v="72600"/>
    <n v="72800"/>
    <n v="71900"/>
  </r>
  <r>
    <x v="29"/>
    <n v="71604.359379999994"/>
    <n v="73000"/>
    <n v="73000"/>
    <n v="72200"/>
  </r>
  <r>
    <x v="30"/>
    <n v="72094.804690000004"/>
    <n v="73500"/>
    <n v="73500"/>
    <n v="73100"/>
  </r>
  <r>
    <x v="31"/>
    <n v="71408.179690000004"/>
    <n v="72800"/>
    <n v="73500"/>
    <n v="72800"/>
  </r>
  <r>
    <x v="32"/>
    <n v="71702.445309999996"/>
    <n v="73100"/>
    <n v="74300"/>
    <n v="72500"/>
  </r>
  <r>
    <x v="33"/>
    <n v="71898.617190000004"/>
    <n v="73300"/>
    <n v="74000"/>
    <n v="73200"/>
  </r>
  <r>
    <x v="34"/>
    <n v="71506.257809999996"/>
    <n v="72900"/>
    <n v="73400"/>
    <n v="72800"/>
  </r>
  <r>
    <x v="35"/>
    <n v="71996.710940000004"/>
    <n v="73400"/>
    <n v="73400"/>
    <n v="72800"/>
  </r>
  <r>
    <x v="36"/>
    <n v="73369.945309999996"/>
    <n v="74800"/>
    <n v="74900"/>
    <n v="73800"/>
  </r>
  <r>
    <x v="37"/>
    <n v="73566.117190000004"/>
    <n v="75000"/>
    <n v="75000"/>
    <n v="74300"/>
  </r>
  <r>
    <x v="38"/>
    <n v="74448.914059999996"/>
    <n v="75900"/>
    <n v="76300"/>
    <n v="75400"/>
  </r>
  <r>
    <x v="39"/>
    <n v="75135.539059999996"/>
    <n v="76600"/>
    <n v="76700"/>
    <n v="75700"/>
  </r>
  <r>
    <x v="40"/>
    <n v="76871.046879999994"/>
    <n v="78000"/>
    <n v="78000"/>
    <n v="76500"/>
  </r>
  <r>
    <x v="41"/>
    <n v="77363.8125"/>
    <n v="78500"/>
    <n v="78500"/>
    <n v="77500"/>
  </r>
  <r>
    <x v="42"/>
    <n v="78447.890629999994"/>
    <n v="79600"/>
    <n v="79800"/>
    <n v="78200"/>
  </r>
  <r>
    <x v="43"/>
    <n v="75885.515629999994"/>
    <n v="77000"/>
    <n v="78800"/>
    <n v="77000"/>
  </r>
  <r>
    <x v="44"/>
    <n v="75491.3125"/>
    <n v="76600"/>
    <n v="77300"/>
    <n v="76100"/>
  </r>
  <r>
    <x v="45"/>
    <n v="75491.3125"/>
    <n v="76600"/>
    <n v="77100"/>
    <n v="76400"/>
  </r>
  <r>
    <x v="46"/>
    <n v="75392.757809999996"/>
    <n v="76500"/>
    <n v="77500"/>
    <n v="76400"/>
  </r>
  <r>
    <x v="47"/>
    <n v="73618.804690000004"/>
    <n v="74700"/>
    <n v="77700"/>
    <n v="74300"/>
  </r>
  <r>
    <x v="48"/>
    <n v="72534.726559999996"/>
    <n v="73600"/>
    <n v="75200"/>
    <n v="73200"/>
  </r>
  <r>
    <x v="49"/>
    <n v="72140.523440000004"/>
    <n v="73200"/>
    <n v="73600"/>
    <n v="72700"/>
  </r>
  <r>
    <x v="50"/>
    <n v="72041.96875"/>
    <n v="73100"/>
    <n v="74100"/>
    <n v="72800"/>
  </r>
  <r>
    <x v="51"/>
    <n v="72830.390629999994"/>
    <n v="73900"/>
    <n v="74000"/>
    <n v="73200"/>
  </r>
  <r>
    <x v="52"/>
    <n v="71549.203129999994"/>
    <n v="72600"/>
    <n v="73700"/>
    <n v="72500"/>
  </r>
  <r>
    <x v="53"/>
    <n v="69972.359379999994"/>
    <n v="71000"/>
    <n v="73300"/>
    <n v="71000"/>
  </r>
  <r>
    <x v="54"/>
    <n v="70662.226559999996"/>
    <n v="71700"/>
    <n v="72000"/>
    <n v="70700"/>
  </r>
  <r>
    <x v="55"/>
    <n v="73618.804690000004"/>
    <n v="74700"/>
    <n v="74700"/>
    <n v="73000"/>
  </r>
  <r>
    <x v="56"/>
    <n v="74013.015629999994"/>
    <n v="75100"/>
    <n v="76000"/>
    <n v="75000"/>
  </r>
  <r>
    <x v="57"/>
    <n v="74111.570309999996"/>
    <n v="75200"/>
    <n v="75800"/>
    <n v="74300"/>
  </r>
  <r>
    <x v="58"/>
    <n v="72928.9375"/>
    <n v="74000"/>
    <n v="75200"/>
    <n v="73500"/>
  </r>
  <r>
    <x v="59"/>
    <n v="73027.5"/>
    <n v="74100"/>
    <n v="74800"/>
    <n v="73700"/>
  </r>
  <r>
    <x v="60"/>
    <n v="72337.625"/>
    <n v="73400"/>
    <n v="74500"/>
    <n v="73300"/>
  </r>
  <r>
    <x v="61"/>
    <n v="73323.15625"/>
    <n v="74400"/>
    <n v="75200"/>
    <n v="73500"/>
  </r>
  <r>
    <x v="62"/>
    <n v="73224.59375"/>
    <n v="74300"/>
    <n v="75300"/>
    <n v="73700"/>
  </r>
  <r>
    <x v="63"/>
    <n v="71647.757809999996"/>
    <n v="72700"/>
    <n v="74000"/>
    <n v="72500"/>
  </r>
  <r>
    <x v="64"/>
    <n v="72534.726559999996"/>
    <n v="73600"/>
    <n v="74200"/>
    <n v="72900"/>
  </r>
  <r>
    <x v="65"/>
    <n v="74111.570309999996"/>
    <n v="75200"/>
    <n v="75200"/>
    <n v="73700"/>
  </r>
  <r>
    <x v="66"/>
    <n v="73224.59375"/>
    <n v="74300"/>
    <n v="74800"/>
    <n v="73500"/>
  </r>
  <r>
    <x v="67"/>
    <n v="73323.15625"/>
    <n v="74400"/>
    <n v="74700"/>
    <n v="73300"/>
  </r>
  <r>
    <x v="68"/>
    <n v="73914.460940000004"/>
    <n v="75000"/>
    <n v="75500"/>
    <n v="74300"/>
  </r>
  <r>
    <x v="69"/>
    <n v="73027.5"/>
    <n v="74100"/>
    <n v="75200"/>
    <n v="73600"/>
  </r>
  <r>
    <x v="70"/>
    <n v="74111.570309999996"/>
    <n v="75200"/>
    <n v="75200"/>
    <n v="74400"/>
  </r>
  <r>
    <x v="71"/>
    <n v="72928.9375"/>
    <n v="74000"/>
    <n v="74300"/>
    <n v="73700"/>
  </r>
  <r>
    <x v="72"/>
    <n v="72140.523440000004"/>
    <n v="73200"/>
    <n v="74400"/>
    <n v="73000"/>
  </r>
  <r>
    <x v="73"/>
    <n v="71746.304690000004"/>
    <n v="72800"/>
    <n v="73400"/>
    <n v="72500"/>
  </r>
  <r>
    <x v="74"/>
    <n v="72731.828129999994"/>
    <n v="73800"/>
    <n v="73900"/>
    <n v="72800"/>
  </r>
  <r>
    <x v="75"/>
    <n v="72239.070309999996"/>
    <n v="73300"/>
    <n v="73700"/>
    <n v="72800"/>
  </r>
  <r>
    <x v="76"/>
    <n v="71943.414059999996"/>
    <n v="73000"/>
    <n v="73700"/>
    <n v="72900"/>
  </r>
  <r>
    <x v="77"/>
    <n v="72041.96875"/>
    <n v="73100"/>
    <n v="73900"/>
    <n v="72700"/>
  </r>
  <r>
    <x v="78"/>
    <n v="71844.851559999996"/>
    <n v="72900"/>
    <n v="74200"/>
    <n v="72900"/>
  </r>
  <r>
    <x v="79"/>
    <n v="71746.304690000004"/>
    <n v="72800"/>
    <n v="73200"/>
    <n v="72200"/>
  </r>
  <r>
    <x v="80"/>
    <n v="71844.851559999996"/>
    <n v="72900"/>
    <n v="73400"/>
    <n v="72700"/>
  </r>
  <r>
    <x v="81"/>
    <n v="72140.523440000004"/>
    <n v="73200"/>
    <n v="73900"/>
    <n v="72800"/>
  </r>
  <r>
    <x v="82"/>
    <n v="72337.625"/>
    <n v="73400"/>
    <n v="73400"/>
    <n v="72000"/>
  </r>
  <r>
    <x v="83"/>
    <n v="73815.914059999996"/>
    <n v="74900"/>
    <n v="75000"/>
    <n v="74000"/>
  </r>
  <r>
    <x v="84"/>
    <n v="72633.28125"/>
    <n v="73700"/>
    <n v="74800"/>
    <n v="73700"/>
  </r>
  <r>
    <x v="85"/>
    <n v="71844.851559999996"/>
    <n v="72900"/>
    <n v="73500"/>
    <n v="72700"/>
  </r>
  <r>
    <x v="86"/>
    <n v="71155"/>
    <n v="72200"/>
    <n v="73300"/>
    <n v="72200"/>
  </r>
  <r>
    <x v="87"/>
    <n v="72239.070309999996"/>
    <n v="73300"/>
    <n v="73400"/>
    <n v="72600"/>
  </r>
  <r>
    <x v="88"/>
    <n v="71352.09375"/>
    <n v="72400"/>
    <n v="73100"/>
    <n v="72300"/>
  </r>
  <r>
    <x v="89"/>
    <n v="72239.070309999996"/>
    <n v="73300"/>
    <n v="73500"/>
    <n v="72100"/>
  </r>
  <r>
    <x v="90"/>
    <n v="73027.5"/>
    <n v="74100"/>
    <n v="74100"/>
    <n v="73500"/>
  </r>
  <r>
    <x v="91"/>
    <n v="73224.59375"/>
    <n v="74300"/>
    <n v="74500"/>
    <n v="73600"/>
  </r>
  <r>
    <x v="92"/>
    <n v="71253.546879999994"/>
    <n v="72300"/>
    <n v="73700"/>
    <n v="72300"/>
  </r>
  <r>
    <x v="93"/>
    <n v="71746.304690000004"/>
    <n v="72800"/>
    <n v="73000"/>
    <n v="72500"/>
  </r>
  <r>
    <x v="94"/>
    <n v="71746.304690000004"/>
    <n v="72800"/>
    <n v="73000"/>
    <n v="71700"/>
  </r>
  <r>
    <x v="95"/>
    <n v="75786.960940000004"/>
    <n v="76900"/>
    <n v="77200"/>
    <n v="73400"/>
  </r>
  <r>
    <x v="96"/>
    <n v="78152.21875"/>
    <n v="79300"/>
    <n v="79300"/>
    <n v="77700"/>
  </r>
  <r>
    <x v="97"/>
    <n v="77758.023440000004"/>
    <n v="78900"/>
    <n v="79900"/>
    <n v="77800"/>
  </r>
  <r>
    <x v="98"/>
    <n v="77068.148440000004"/>
    <n v="78200"/>
    <n v="79800"/>
    <n v="77800"/>
  </r>
  <r>
    <x v="99"/>
    <n v="78743.546879999994"/>
    <n v="79900"/>
    <n v="80100"/>
    <n v="79200"/>
  </r>
  <r>
    <x v="100"/>
    <n v="78644.992190000004"/>
    <n v="79800"/>
    <n v="80000"/>
    <n v="79200"/>
  </r>
  <r>
    <x v="101"/>
    <n v="79992.390629999994"/>
    <n v="80800"/>
    <n v="81000"/>
    <n v="79200"/>
  </r>
  <r>
    <x v="102"/>
    <n v="81576.398440000004"/>
    <n v="82400"/>
    <n v="82500"/>
    <n v="80900"/>
  </r>
  <r>
    <x v="103"/>
    <n v="81180.398440000004"/>
    <n v="82000"/>
    <n v="83300"/>
    <n v="82000"/>
  </r>
  <r>
    <x v="104"/>
    <n v="84150.414059999996"/>
    <n v="85000"/>
    <n v="85000"/>
    <n v="82900"/>
  </r>
  <r>
    <x v="105"/>
    <n v="83259.40625"/>
    <n v="84100"/>
    <n v="85000"/>
    <n v="83500"/>
  </r>
  <r>
    <x v="106"/>
    <n v="84447.40625"/>
    <n v="85300"/>
    <n v="85500"/>
    <n v="84300"/>
  </r>
  <r>
    <x v="107"/>
    <n v="83655.40625"/>
    <n v="84500"/>
    <n v="85000"/>
    <n v="83800"/>
  </r>
  <r>
    <x v="108"/>
    <n v="83655.40625"/>
    <n v="84500"/>
    <n v="86000"/>
    <n v="84500"/>
  </r>
  <r>
    <x v="109"/>
    <n v="82764.40625"/>
    <n v="83600"/>
    <n v="84900"/>
    <n v="83100"/>
  </r>
  <r>
    <x v="110"/>
    <n v="83259.40625"/>
    <n v="84100"/>
    <n v="84700"/>
    <n v="82500"/>
  </r>
  <r>
    <x v="111"/>
    <n v="82863.40625"/>
    <n v="83700"/>
    <n v="84900"/>
    <n v="83200"/>
  </r>
  <r>
    <x v="112"/>
    <n v="81378.390629999994"/>
    <n v="82200"/>
    <n v="83200"/>
    <n v="81200"/>
  </r>
  <r>
    <x v="113"/>
    <n v="79200.390629999994"/>
    <n v="80000"/>
    <n v="81300"/>
    <n v="79400"/>
  </r>
  <r>
    <x v="114"/>
    <n v="78111.382809999996"/>
    <n v="78900"/>
    <n v="80800"/>
    <n v="78900"/>
  </r>
  <r>
    <x v="115"/>
    <n v="78804.382809999996"/>
    <n v="79600"/>
    <n v="80100"/>
    <n v="78300"/>
  </r>
  <r>
    <x v="116"/>
    <n v="76824.375"/>
    <n v="77600"/>
    <n v="78700"/>
    <n v="76300"/>
  </r>
  <r>
    <x v="117"/>
    <n v="75339.367190000004"/>
    <n v="76100"/>
    <n v="77500"/>
    <n v="75100"/>
  </r>
  <r>
    <x v="118"/>
    <n v="74745.359379999994"/>
    <n v="75500"/>
    <n v="76800"/>
    <n v="75500"/>
  </r>
  <r>
    <x v="119"/>
    <n v="77814.375"/>
    <n v="78600"/>
    <n v="78800"/>
    <n v="77200"/>
  </r>
  <r>
    <x v="120"/>
    <n v="75537.367190000004"/>
    <n v="76300"/>
    <n v="77500"/>
    <n v="76300"/>
  </r>
  <r>
    <x v="121"/>
    <n v="75933.367190000004"/>
    <n v="76700"/>
    <n v="77900"/>
    <n v="76500"/>
  </r>
  <r>
    <x v="122"/>
    <n v="75933.367190000004"/>
    <n v="76700"/>
    <n v="77600"/>
    <n v="76200"/>
  </r>
  <r>
    <x v="123"/>
    <n v="76725.375"/>
    <n v="77500"/>
    <n v="78500"/>
    <n v="76600"/>
  </r>
  <r>
    <x v="124"/>
    <n v="77220.375"/>
    <n v="78000"/>
    <n v="78600"/>
    <n v="77300"/>
  </r>
  <r>
    <x v="125"/>
    <n v="76824.375"/>
    <n v="77600"/>
    <n v="79000"/>
    <n v="77500"/>
  </r>
  <r>
    <x v="126"/>
    <n v="80487.390629999994"/>
    <n v="81300"/>
    <n v="81300"/>
    <n v="79400"/>
  </r>
  <r>
    <x v="127"/>
    <n v="80487.390629999994"/>
    <n v="81300"/>
    <n v="81400"/>
    <n v="80500"/>
  </r>
  <r>
    <x v="128"/>
    <n v="78903.382809999996"/>
    <n v="79700"/>
    <n v="81500"/>
    <n v="79700"/>
  </r>
  <r>
    <x v="129"/>
    <n v="78408.382809999996"/>
    <n v="79200"/>
    <n v="81100"/>
    <n v="78900"/>
  </r>
  <r>
    <x v="130"/>
    <n v="77616.375"/>
    <n v="78400"/>
    <n v="79900"/>
    <n v="77600"/>
  </r>
  <r>
    <x v="131"/>
    <n v="77517.375"/>
    <n v="78300"/>
    <n v="78800"/>
    <n v="77900"/>
  </r>
  <r>
    <x v="132"/>
    <n v="77418.382809999996"/>
    <n v="78200"/>
    <n v="80300"/>
    <n v="78100"/>
  </r>
  <r>
    <x v="133"/>
    <n v="76626.367190000004"/>
    <n v="77400"/>
    <n v="78800"/>
    <n v="77200"/>
  </r>
  <r>
    <x v="134"/>
    <n v="78111.382809999996"/>
    <n v="78900"/>
    <n v="79100"/>
    <n v="77900"/>
  </r>
  <r>
    <x v="135"/>
    <n v="77616.375"/>
    <n v="78400"/>
    <n v="79000"/>
    <n v="78200"/>
  </r>
  <r>
    <x v="136"/>
    <n v="76923.375"/>
    <n v="77700"/>
    <n v="78700"/>
    <n v="77300"/>
  </r>
  <r>
    <x v="137"/>
    <n v="77517.375"/>
    <n v="78300"/>
    <n v="79100"/>
    <n v="77100"/>
  </r>
  <r>
    <x v="138"/>
    <n v="75141.367190000004"/>
    <n v="75900"/>
    <n v="77000"/>
    <n v="75700"/>
  </r>
  <r>
    <x v="139"/>
    <n v="76428.375"/>
    <n v="77200"/>
    <n v="78200"/>
    <n v="74000"/>
  </r>
  <r>
    <x v="140"/>
    <n v="76824.375"/>
    <n v="77600"/>
    <n v="78000"/>
    <n v="76200"/>
  </r>
  <r>
    <x v="141"/>
    <n v="74448.367190000004"/>
    <n v="75200"/>
    <n v="78200"/>
    <n v="75200"/>
  </r>
  <r>
    <x v="142"/>
    <n v="72765.351559999996"/>
    <n v="73500"/>
    <n v="75200"/>
    <n v="73500"/>
  </r>
  <r>
    <x v="143"/>
    <n v="72765.351559999996"/>
    <n v="73500"/>
    <n v="74700"/>
    <n v="73500"/>
  </r>
  <r>
    <x v="144"/>
    <n v="74943.367190000004"/>
    <n v="75700"/>
    <n v="76400"/>
    <n v="74200"/>
  </r>
  <r>
    <x v="145"/>
    <n v="74547.359379999994"/>
    <n v="75300"/>
    <n v="76100"/>
    <n v="74900"/>
  </r>
  <r>
    <x v="146"/>
    <n v="76626.367190000004"/>
    <n v="77400"/>
    <n v="78000"/>
    <n v="76800"/>
  </r>
  <r>
    <x v="147"/>
    <n v="76527.367190000004"/>
    <n v="77300"/>
    <n v="78600"/>
    <n v="77100"/>
  </r>
  <r>
    <x v="148"/>
    <n v="74943.367190000004"/>
    <n v="75700"/>
    <n v="76600"/>
    <n v="75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0" firstDataRow="1" firstDataCol="1"/>
  <pivotFields count="7">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dataField="1" showAll="0">
      <items count="109">
        <item x="0"/>
        <item x="1"/>
        <item x="4"/>
        <item x="2"/>
        <item x="12"/>
        <item x="6"/>
        <item x="5"/>
        <item x="3"/>
        <item x="9"/>
        <item x="7"/>
        <item x="10"/>
        <item x="11"/>
        <item x="8"/>
        <item x="23"/>
        <item x="26"/>
        <item x="27"/>
        <item x="24"/>
        <item x="13"/>
        <item x="18"/>
        <item x="22"/>
        <item x="19"/>
        <item x="25"/>
        <item x="21"/>
        <item x="20"/>
        <item x="14"/>
        <item x="15"/>
        <item x="16"/>
        <item x="17"/>
        <item x="28"/>
        <item x="79"/>
        <item x="97"/>
        <item x="80"/>
        <item x="78"/>
        <item x="98"/>
        <item x="83"/>
        <item x="84"/>
        <item x="77"/>
        <item x="96"/>
        <item x="81"/>
        <item x="76"/>
        <item x="75"/>
        <item x="72"/>
        <item x="102"/>
        <item x="95"/>
        <item x="74"/>
        <item x="29"/>
        <item x="30"/>
        <item x="82"/>
        <item x="70"/>
        <item x="101"/>
        <item x="31"/>
        <item x="71"/>
        <item x="99"/>
        <item x="94"/>
        <item x="69"/>
        <item x="107"/>
        <item x="73"/>
        <item x="93"/>
        <item x="106"/>
        <item x="100"/>
        <item x="92"/>
        <item x="56"/>
        <item x="91"/>
        <item x="103"/>
        <item x="66"/>
        <item x="105"/>
        <item x="55"/>
        <item x="32"/>
        <item x="65"/>
        <item x="44"/>
        <item x="90"/>
        <item x="63"/>
        <item x="64"/>
        <item x="88"/>
        <item x="35"/>
        <item x="67"/>
        <item x="38"/>
        <item x="86"/>
        <item x="87"/>
        <item x="43"/>
        <item x="104"/>
        <item x="89"/>
        <item x="45"/>
        <item x="62"/>
        <item x="34"/>
        <item x="68"/>
        <item x="41"/>
        <item x="85"/>
        <item x="46"/>
        <item x="37"/>
        <item x="42"/>
        <item x="57"/>
        <item x="40"/>
        <item x="54"/>
        <item x="39"/>
        <item x="61"/>
        <item x="36"/>
        <item x="58"/>
        <item x="33"/>
        <item x="53"/>
        <item x="47"/>
        <item x="51"/>
        <item x="48"/>
        <item x="49"/>
        <item x="50"/>
        <item x="52"/>
        <item x="60"/>
        <item x="59"/>
        <item t="default"/>
      </items>
    </pivotField>
    <pivotField dataField="1" showAll="0"/>
    <pivotField dataField="1"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5"/>
    <field x="0"/>
  </rowFields>
  <rowItems count="9">
    <i>
      <x v="3"/>
    </i>
    <i>
      <x v="4"/>
    </i>
    <i>
      <x v="5"/>
    </i>
    <i>
      <x v="6"/>
    </i>
    <i>
      <x v="7"/>
    </i>
    <i>
      <x v="8"/>
    </i>
    <i>
      <x v="9"/>
    </i>
    <i>
      <x v="10"/>
    </i>
    <i t="grand">
      <x/>
    </i>
  </rowItems>
  <colFields count="1">
    <field x="-2"/>
  </colFields>
  <colItems count="4">
    <i>
      <x/>
    </i>
    <i i="1">
      <x v="1"/>
    </i>
    <i i="2">
      <x v="2"/>
    </i>
    <i i="3">
      <x v="3"/>
    </i>
  </colItems>
  <dataFields count="4">
    <dataField name="Sum of Adj Close" fld="1" baseField="0" baseItem="0"/>
    <dataField name="Sum of Close" fld="2" baseField="0" baseItem="0"/>
    <dataField name="Sum of High" fld="3" baseField="0" baseItem="0"/>
    <dataField name="Sum of Low"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E11" firstHeaderRow="0" firstDataRow="1" firstDataCol="1"/>
  <pivotFields count="7">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dataField="1" showAll="0"/>
    <pivotField dataField="1" showAll="0"/>
    <pivotField dataField="1"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5"/>
    <field x="0"/>
  </rowFields>
  <rowItems count="9">
    <i>
      <x v="3"/>
    </i>
    <i>
      <x v="4"/>
    </i>
    <i>
      <x v="5"/>
    </i>
    <i>
      <x v="6"/>
    </i>
    <i>
      <x v="7"/>
    </i>
    <i>
      <x v="8"/>
    </i>
    <i>
      <x v="9"/>
    </i>
    <i>
      <x v="10"/>
    </i>
    <i t="grand">
      <x/>
    </i>
  </rowItems>
  <colFields count="1">
    <field x="-2"/>
  </colFields>
  <colItems count="4">
    <i>
      <x/>
    </i>
    <i i="1">
      <x v="1"/>
    </i>
    <i i="2">
      <x v="2"/>
    </i>
    <i i="3">
      <x v="3"/>
    </i>
  </colItems>
  <dataFields count="4">
    <dataField name="Sum of Adj close" fld="1" baseField="0" baseItem="0"/>
    <dataField name="Sum of Close" fld="2" baseField="0" baseItem="0"/>
    <dataField name="Sum of High" fld="3" baseField="0" baseItem="0"/>
    <dataField name="Sum of Low"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datasets/umerhaddii/samsung-stock-data-2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tabSelected="1" zoomScale="55" zoomScaleNormal="55" workbookViewId="0">
      <selection activeCell="AH39" sqref="AH39"/>
    </sheetView>
  </sheetViews>
  <sheetFormatPr defaultRowHeight="14.4" x14ac:dyDescent="0.3"/>
  <sheetData>
    <row r="1" spans="1:20" ht="22.8" x14ac:dyDescent="0.3">
      <c r="A1" s="85"/>
    </row>
    <row r="2" spans="1:20" ht="22.8" x14ac:dyDescent="0.3">
      <c r="A2" s="85"/>
    </row>
    <row r="3" spans="1:20" ht="15.6" x14ac:dyDescent="0.3">
      <c r="A3" s="86" t="s">
        <v>139</v>
      </c>
    </row>
    <row r="4" spans="1:20" ht="22.8" x14ac:dyDescent="0.3">
      <c r="J4" s="89"/>
      <c r="K4" s="89"/>
      <c r="L4" s="89"/>
      <c r="M4" s="89"/>
      <c r="N4" s="89"/>
      <c r="O4" s="90" t="s">
        <v>138</v>
      </c>
      <c r="P4" s="89"/>
      <c r="Q4" s="89"/>
      <c r="R4" s="89"/>
      <c r="S4" s="89"/>
      <c r="T4" s="89"/>
    </row>
    <row r="5" spans="1:20" ht="22.8" x14ac:dyDescent="0.3">
      <c r="J5" s="89"/>
      <c r="K5" s="89"/>
      <c r="L5" s="89"/>
      <c r="M5" s="89"/>
      <c r="N5" s="89"/>
      <c r="O5" s="90" t="s">
        <v>150</v>
      </c>
      <c r="P5" s="89"/>
      <c r="Q5" s="89"/>
      <c r="R5" s="89"/>
      <c r="S5" s="89"/>
      <c r="T5" s="89"/>
    </row>
    <row r="6" spans="1:20" ht="15.6" x14ac:dyDescent="0.3">
      <c r="O6" s="86" t="s">
        <v>139</v>
      </c>
    </row>
    <row r="19" spans="12:15" ht="23.4" x14ac:dyDescent="0.45">
      <c r="L19" s="88" t="s">
        <v>140</v>
      </c>
      <c r="N19" s="88" t="s">
        <v>148</v>
      </c>
    </row>
    <row r="20" spans="12:15" ht="18" x14ac:dyDescent="0.35">
      <c r="N20" s="2" t="s">
        <v>146</v>
      </c>
    </row>
    <row r="21" spans="12:15" ht="18" x14ac:dyDescent="0.35">
      <c r="N21" s="2" t="s">
        <v>147</v>
      </c>
    </row>
    <row r="22" spans="12:15" ht="18" x14ac:dyDescent="0.35">
      <c r="N22" s="2" t="s">
        <v>143</v>
      </c>
    </row>
    <row r="23" spans="12:15" ht="18" x14ac:dyDescent="0.35">
      <c r="N23" s="2" t="s">
        <v>142</v>
      </c>
    </row>
    <row r="24" spans="12:15" ht="18" x14ac:dyDescent="0.35">
      <c r="N24" s="2" t="s">
        <v>144</v>
      </c>
    </row>
    <row r="25" spans="12:15" ht="18" x14ac:dyDescent="0.35">
      <c r="N25" s="2" t="s">
        <v>141</v>
      </c>
    </row>
    <row r="27" spans="12:15" ht="21" x14ac:dyDescent="0.4">
      <c r="O27" s="87">
        <v>2024</v>
      </c>
    </row>
    <row r="28" spans="12:15" ht="18" x14ac:dyDescent="0.35">
      <c r="N28" s="2" t="s">
        <v>145</v>
      </c>
    </row>
    <row r="29" spans="12:15" ht="18" x14ac:dyDescent="0.35">
      <c r="N29" s="2" t="s">
        <v>149</v>
      </c>
    </row>
    <row r="33" spans="12:18" ht="21" x14ac:dyDescent="0.4">
      <c r="L33" s="93" t="s">
        <v>179</v>
      </c>
      <c r="M33" s="91"/>
      <c r="N33" s="91"/>
      <c r="O33" s="91"/>
      <c r="P33" s="91"/>
      <c r="Q33" s="91"/>
      <c r="R33" s="91"/>
    </row>
  </sheetData>
  <hyperlinks>
    <hyperlink ref="L33"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305"/>
  <sheetViews>
    <sheetView zoomScale="80" workbookViewId="0">
      <selection activeCell="L6" sqref="L6"/>
    </sheetView>
  </sheetViews>
  <sheetFormatPr defaultRowHeight="14.4" x14ac:dyDescent="0.3"/>
  <cols>
    <col min="1" max="1" width="29.33203125" customWidth="1"/>
    <col min="2" max="2" width="11.77734375" customWidth="1"/>
    <col min="7" max="7" width="28" customWidth="1"/>
    <col min="8" max="8" width="14.21875" customWidth="1"/>
    <col min="10" max="10" width="5.33203125" bestFit="1" customWidth="1"/>
    <col min="11" max="159" width="10.44140625" bestFit="1" customWidth="1"/>
  </cols>
  <sheetData>
    <row r="1" spans="1:159" x14ac:dyDescent="0.3">
      <c r="A1" s="77" t="s">
        <v>5</v>
      </c>
    </row>
    <row r="2" spans="1:159" x14ac:dyDescent="0.3">
      <c r="B2" s="74" t="s">
        <v>0</v>
      </c>
      <c r="C2" s="74" t="s">
        <v>1</v>
      </c>
      <c r="D2" s="74" t="s">
        <v>2</v>
      </c>
      <c r="E2" s="74" t="s">
        <v>3</v>
      </c>
      <c r="G2" s="3" t="s">
        <v>24</v>
      </c>
    </row>
    <row r="3" spans="1:159" x14ac:dyDescent="0.3">
      <c r="A3" s="1">
        <v>45006</v>
      </c>
      <c r="B3">
        <v>58210.226560000003</v>
      </c>
      <c r="C3">
        <v>60300</v>
      </c>
      <c r="D3">
        <v>60700</v>
      </c>
      <c r="E3">
        <v>60100</v>
      </c>
    </row>
    <row r="4" spans="1:159" x14ac:dyDescent="0.3">
      <c r="A4" s="1">
        <v>45007</v>
      </c>
      <c r="B4">
        <v>58982.503909999999</v>
      </c>
      <c r="C4">
        <v>61100</v>
      </c>
      <c r="D4">
        <v>61200</v>
      </c>
      <c r="E4">
        <v>60500</v>
      </c>
      <c r="G4" t="s">
        <v>22</v>
      </c>
      <c r="H4">
        <f>SUMIF(A3:A151, "&gt;2023-03-22", C3:C151)</f>
        <v>10057200</v>
      </c>
      <c r="K4" t="s">
        <v>21</v>
      </c>
      <c r="L4">
        <f>COUNTIF(C2:C100, "&gt;62000")</f>
        <v>96</v>
      </c>
    </row>
    <row r="5" spans="1:159" x14ac:dyDescent="0.3">
      <c r="A5" s="1">
        <v>45008</v>
      </c>
      <c r="B5">
        <v>60140.917970000002</v>
      </c>
      <c r="C5">
        <v>62300</v>
      </c>
      <c r="D5">
        <v>62300</v>
      </c>
      <c r="E5">
        <v>60600</v>
      </c>
      <c r="G5" t="s">
        <v>23</v>
      </c>
      <c r="H5">
        <f>SUMIFS(D3:D151, E3:E151, "&gt;61000", C3:C151, "&gt;62000")</f>
        <v>10075400</v>
      </c>
      <c r="K5" t="s">
        <v>20</v>
      </c>
      <c r="L5">
        <f>COUNTIFS(C2:C100, "&gt;62000", D2:D100, "&gt;63000")</f>
        <v>92</v>
      </c>
    </row>
    <row r="6" spans="1:159" x14ac:dyDescent="0.3">
      <c r="A6" s="1">
        <v>45009</v>
      </c>
      <c r="B6">
        <v>60816.65625</v>
      </c>
      <c r="C6">
        <v>63000</v>
      </c>
      <c r="D6">
        <v>63300</v>
      </c>
      <c r="E6">
        <v>62300</v>
      </c>
      <c r="G6" t="s">
        <v>7</v>
      </c>
      <c r="K6" t="s">
        <v>136</v>
      </c>
      <c r="L6">
        <f>AVERAGEIF(D2:D100, "&gt;63000", C2:C100)</f>
        <v>68607.608695652176</v>
      </c>
    </row>
    <row r="7" spans="1:159" x14ac:dyDescent="0.3">
      <c r="A7" s="1">
        <v>45012</v>
      </c>
      <c r="B7">
        <v>59947.84375</v>
      </c>
      <c r="C7">
        <v>62100</v>
      </c>
      <c r="D7">
        <v>62800</v>
      </c>
      <c r="E7">
        <v>62000</v>
      </c>
      <c r="G7" t="s">
        <v>17</v>
      </c>
    </row>
    <row r="8" spans="1:159" x14ac:dyDescent="0.3">
      <c r="A8" s="1">
        <v>45013</v>
      </c>
      <c r="B8">
        <v>60720.125</v>
      </c>
      <c r="C8">
        <v>62900</v>
      </c>
      <c r="D8">
        <v>62900</v>
      </c>
      <c r="E8">
        <v>62100</v>
      </c>
      <c r="G8" s="4" t="s">
        <v>11</v>
      </c>
      <c r="H8">
        <f>MIN(E3:E151)</f>
        <v>60100</v>
      </c>
    </row>
    <row r="9" spans="1:159" x14ac:dyDescent="0.3">
      <c r="A9" s="1">
        <v>45014</v>
      </c>
      <c r="B9">
        <v>60527.054689999997</v>
      </c>
      <c r="C9">
        <v>62700</v>
      </c>
      <c r="D9">
        <v>62700</v>
      </c>
      <c r="E9">
        <v>62200</v>
      </c>
      <c r="G9" s="4" t="s">
        <v>12</v>
      </c>
      <c r="H9">
        <f>QUARTILE(E3:E151, 1)</f>
        <v>65400</v>
      </c>
    </row>
    <row r="10" spans="1:159" x14ac:dyDescent="0.3">
      <c r="A10" s="1">
        <v>45015</v>
      </c>
      <c r="B10">
        <v>61363.023439999997</v>
      </c>
      <c r="C10">
        <v>63200</v>
      </c>
      <c r="D10">
        <v>63700</v>
      </c>
      <c r="E10">
        <v>63100</v>
      </c>
      <c r="G10" s="4" t="s">
        <v>10</v>
      </c>
      <c r="H10">
        <f>QUARTILE(E:E, 2)</f>
        <v>71400</v>
      </c>
    </row>
    <row r="11" spans="1:159" x14ac:dyDescent="0.3">
      <c r="A11" s="1">
        <v>45016</v>
      </c>
      <c r="B11">
        <v>62139.773439999997</v>
      </c>
      <c r="C11">
        <v>64000</v>
      </c>
      <c r="D11">
        <v>64000</v>
      </c>
      <c r="E11">
        <v>63700</v>
      </c>
      <c r="G11" s="4" t="s">
        <v>8</v>
      </c>
      <c r="H11">
        <f>QUARTILE(E3:E151, 2)</f>
        <v>68000</v>
      </c>
    </row>
    <row r="12" spans="1:159" x14ac:dyDescent="0.3">
      <c r="A12" s="1">
        <v>45019</v>
      </c>
      <c r="B12">
        <v>61265.933590000001</v>
      </c>
      <c r="C12">
        <v>63100</v>
      </c>
      <c r="D12">
        <v>64000</v>
      </c>
      <c r="E12">
        <v>63000</v>
      </c>
      <c r="G12" s="4" t="s">
        <v>9</v>
      </c>
      <c r="H12">
        <f>MAX(E3:E151)</f>
        <v>72900</v>
      </c>
    </row>
    <row r="13" spans="1:159" x14ac:dyDescent="0.3">
      <c r="A13" s="1">
        <v>45020</v>
      </c>
      <c r="B13">
        <v>61751.402340000001</v>
      </c>
      <c r="C13">
        <v>63600</v>
      </c>
      <c r="D13">
        <v>63800</v>
      </c>
      <c r="E13">
        <v>62800</v>
      </c>
    </row>
    <row r="14" spans="1:159" x14ac:dyDescent="0.3">
      <c r="A14" s="1">
        <v>45021</v>
      </c>
      <c r="B14">
        <v>62042.679689999997</v>
      </c>
      <c r="C14">
        <v>63900</v>
      </c>
      <c r="D14">
        <v>64000</v>
      </c>
      <c r="E14">
        <v>63400</v>
      </c>
      <c r="G14" t="s">
        <v>13</v>
      </c>
      <c r="H14">
        <f>MATCH(70000, C3:C151, 0)</f>
        <v>87</v>
      </c>
    </row>
    <row r="15" spans="1:159" x14ac:dyDescent="0.3">
      <c r="A15" s="1">
        <v>45022</v>
      </c>
      <c r="B15">
        <v>60489.1875</v>
      </c>
      <c r="C15">
        <v>62300</v>
      </c>
      <c r="D15">
        <v>63600</v>
      </c>
      <c r="E15">
        <v>62300</v>
      </c>
      <c r="G15" t="s">
        <v>14</v>
      </c>
      <c r="H15">
        <f>VLOOKUP(DATE(2023,3,24),A:E, 4, FALSE)</f>
        <v>63300</v>
      </c>
    </row>
    <row r="16" spans="1:159" x14ac:dyDescent="0.3">
      <c r="A16" s="1">
        <v>45023</v>
      </c>
      <c r="B16">
        <v>63110.707029999998</v>
      </c>
      <c r="C16">
        <v>65000</v>
      </c>
      <c r="D16">
        <v>65200</v>
      </c>
      <c r="E16">
        <v>63800</v>
      </c>
      <c r="G16" t="s">
        <v>16</v>
      </c>
      <c r="H16">
        <f>HLOOKUP(DATE(2023,3,22), K16:W18, 2, FALSE)</f>
        <v>61200</v>
      </c>
      <c r="J16" s="4" t="s">
        <v>15</v>
      </c>
      <c r="K16" s="5">
        <v>45006</v>
      </c>
      <c r="L16" s="5">
        <v>45007</v>
      </c>
      <c r="M16" s="5">
        <v>45008</v>
      </c>
      <c r="N16" s="5">
        <v>45009</v>
      </c>
      <c r="O16" s="5">
        <v>45012</v>
      </c>
      <c r="P16" s="5">
        <v>45013</v>
      </c>
      <c r="Q16" s="5">
        <v>45014</v>
      </c>
      <c r="R16" s="5">
        <v>45015</v>
      </c>
      <c r="S16" s="5">
        <v>45016</v>
      </c>
      <c r="T16" s="5">
        <v>45019</v>
      </c>
      <c r="U16" s="5">
        <v>45020</v>
      </c>
      <c r="V16" s="5">
        <v>45021</v>
      </c>
      <c r="W16" s="5">
        <v>45022</v>
      </c>
      <c r="X16" s="5">
        <v>45023</v>
      </c>
      <c r="Y16" s="5">
        <v>45026</v>
      </c>
      <c r="Z16" s="5">
        <v>45027</v>
      </c>
      <c r="AA16" s="5">
        <v>45028</v>
      </c>
      <c r="AB16" s="5">
        <v>45029</v>
      </c>
      <c r="AC16" s="5">
        <v>45030</v>
      </c>
      <c r="AD16" s="5">
        <v>45033</v>
      </c>
      <c r="AE16" s="5">
        <v>45034</v>
      </c>
      <c r="AF16" s="5">
        <v>45035</v>
      </c>
      <c r="AG16" s="5">
        <v>45036</v>
      </c>
      <c r="AH16" s="5">
        <v>45037</v>
      </c>
      <c r="AI16" s="5">
        <v>45040</v>
      </c>
      <c r="AJ16" s="5">
        <v>45041</v>
      </c>
      <c r="AK16" s="5">
        <v>45042</v>
      </c>
      <c r="AL16" s="5">
        <v>45043</v>
      </c>
      <c r="AM16" s="5">
        <v>45044</v>
      </c>
      <c r="AN16" s="5">
        <v>45048</v>
      </c>
      <c r="AO16" s="5">
        <v>45049</v>
      </c>
      <c r="AP16" s="5">
        <v>45050</v>
      </c>
      <c r="AQ16" s="5">
        <v>45054</v>
      </c>
      <c r="AR16" s="5">
        <v>45055</v>
      </c>
      <c r="AS16" s="5">
        <v>45056</v>
      </c>
      <c r="AT16" s="5">
        <v>45057</v>
      </c>
      <c r="AU16" s="5">
        <v>45058</v>
      </c>
      <c r="AV16" s="5">
        <v>45061</v>
      </c>
      <c r="AW16" s="5">
        <v>45062</v>
      </c>
      <c r="AX16" s="5">
        <v>45063</v>
      </c>
      <c r="AY16" s="5">
        <v>45064</v>
      </c>
      <c r="AZ16" s="5">
        <v>45065</v>
      </c>
      <c r="BA16" s="5">
        <v>45068</v>
      </c>
      <c r="BB16" s="5">
        <v>45069</v>
      </c>
      <c r="BC16" s="5">
        <v>45070</v>
      </c>
      <c r="BD16" s="5">
        <v>45071</v>
      </c>
      <c r="BE16" s="5">
        <v>45072</v>
      </c>
      <c r="BF16" s="5">
        <v>45076</v>
      </c>
      <c r="BG16" s="5">
        <v>45077</v>
      </c>
      <c r="BH16" s="5">
        <v>45078</v>
      </c>
      <c r="BI16" s="5">
        <v>45079</v>
      </c>
      <c r="BJ16" s="5">
        <v>45082</v>
      </c>
      <c r="BK16" s="5">
        <v>45084</v>
      </c>
      <c r="BL16" s="5">
        <v>45085</v>
      </c>
      <c r="BM16" s="5">
        <v>45086</v>
      </c>
      <c r="BN16" s="5">
        <v>45089</v>
      </c>
      <c r="BO16" s="5">
        <v>45090</v>
      </c>
      <c r="BP16" s="5">
        <v>45091</v>
      </c>
      <c r="BQ16" s="5">
        <v>45092</v>
      </c>
      <c r="BR16" s="5">
        <v>45093</v>
      </c>
      <c r="BS16" s="5">
        <v>45096</v>
      </c>
      <c r="BT16" s="5">
        <v>45097</v>
      </c>
      <c r="BU16" s="5">
        <v>45098</v>
      </c>
      <c r="BV16" s="5">
        <v>45099</v>
      </c>
      <c r="BW16" s="5">
        <v>45100</v>
      </c>
      <c r="BX16" s="5">
        <v>45103</v>
      </c>
      <c r="BY16" s="5">
        <v>45104</v>
      </c>
      <c r="BZ16" s="5">
        <v>45105</v>
      </c>
      <c r="CA16" s="5">
        <v>45106</v>
      </c>
      <c r="CB16" s="5">
        <v>45107</v>
      </c>
      <c r="CC16" s="5">
        <v>45110</v>
      </c>
      <c r="CD16" s="5">
        <v>45111</v>
      </c>
      <c r="CE16" s="5">
        <v>45112</v>
      </c>
      <c r="CF16" s="5">
        <v>45113</v>
      </c>
      <c r="CG16" s="5">
        <v>45114</v>
      </c>
      <c r="CH16" s="5">
        <v>45117</v>
      </c>
      <c r="CI16" s="5">
        <v>45118</v>
      </c>
      <c r="CJ16" s="5">
        <v>45119</v>
      </c>
      <c r="CK16" s="5">
        <v>45120</v>
      </c>
      <c r="CL16" s="5">
        <v>45121</v>
      </c>
      <c r="CM16" s="5">
        <v>45124</v>
      </c>
      <c r="CN16" s="5">
        <v>45125</v>
      </c>
      <c r="CO16" s="5">
        <v>45126</v>
      </c>
      <c r="CP16" s="5">
        <v>45127</v>
      </c>
      <c r="CQ16" s="5">
        <v>45128</v>
      </c>
      <c r="CR16" s="5">
        <v>45131</v>
      </c>
      <c r="CS16" s="5">
        <v>45132</v>
      </c>
      <c r="CT16" s="5">
        <v>45133</v>
      </c>
      <c r="CU16" s="5">
        <v>45134</v>
      </c>
      <c r="CV16" s="5">
        <v>45135</v>
      </c>
      <c r="CW16" s="5">
        <v>45138</v>
      </c>
      <c r="CX16" s="5">
        <v>45139</v>
      </c>
      <c r="CY16" s="5">
        <v>45140</v>
      </c>
      <c r="CZ16" s="5">
        <v>45141</v>
      </c>
      <c r="DA16" s="5">
        <v>45142</v>
      </c>
      <c r="DB16" s="5">
        <v>45145</v>
      </c>
      <c r="DC16" s="5">
        <v>45146</v>
      </c>
      <c r="DD16" s="5">
        <v>45147</v>
      </c>
      <c r="DE16" s="5">
        <v>45148</v>
      </c>
      <c r="DF16" s="5">
        <v>45149</v>
      </c>
      <c r="DG16" s="5">
        <v>45152</v>
      </c>
      <c r="DH16" s="5">
        <v>45154</v>
      </c>
      <c r="DI16" s="5">
        <v>45155</v>
      </c>
      <c r="DJ16" s="5">
        <v>45156</v>
      </c>
      <c r="DK16" s="5">
        <v>45159</v>
      </c>
      <c r="DL16" s="5">
        <v>45160</v>
      </c>
      <c r="DM16" s="5">
        <v>45161</v>
      </c>
      <c r="DN16" s="5">
        <v>45162</v>
      </c>
      <c r="DO16" s="5">
        <v>45163</v>
      </c>
      <c r="DP16" s="5">
        <v>45166</v>
      </c>
      <c r="DQ16" s="5">
        <v>45167</v>
      </c>
      <c r="DR16" s="5">
        <v>45168</v>
      </c>
      <c r="DS16" s="5">
        <v>45169</v>
      </c>
      <c r="DT16" s="5">
        <v>45170</v>
      </c>
      <c r="DU16" s="5">
        <v>45173</v>
      </c>
      <c r="DV16" s="5">
        <v>45174</v>
      </c>
      <c r="DW16" s="5">
        <v>45175</v>
      </c>
      <c r="DX16" s="5">
        <v>45176</v>
      </c>
      <c r="DY16" s="5">
        <v>45177</v>
      </c>
      <c r="DZ16" s="5">
        <v>45180</v>
      </c>
      <c r="EA16" s="5">
        <v>45181</v>
      </c>
      <c r="EB16" s="5">
        <v>45182</v>
      </c>
      <c r="EC16" s="5">
        <v>45183</v>
      </c>
      <c r="ED16" s="5">
        <v>45184</v>
      </c>
      <c r="EE16" s="5">
        <v>45187</v>
      </c>
      <c r="EF16" s="5">
        <v>45188</v>
      </c>
      <c r="EG16" s="5">
        <v>45189</v>
      </c>
      <c r="EH16" s="5">
        <v>45190</v>
      </c>
      <c r="EI16" s="5">
        <v>45191</v>
      </c>
      <c r="EJ16" s="5">
        <v>45194</v>
      </c>
      <c r="EK16" s="5">
        <v>45195</v>
      </c>
      <c r="EL16" s="5">
        <v>45196</v>
      </c>
      <c r="EM16" s="5">
        <v>45203</v>
      </c>
      <c r="EN16" s="5">
        <v>45204</v>
      </c>
      <c r="EO16" s="5">
        <v>45205</v>
      </c>
      <c r="EP16" s="5">
        <v>45209</v>
      </c>
      <c r="EQ16" s="5">
        <v>45210</v>
      </c>
      <c r="ER16" s="5">
        <v>45211</v>
      </c>
      <c r="ES16" s="5">
        <v>45212</v>
      </c>
      <c r="ET16" s="5">
        <v>45215</v>
      </c>
      <c r="EU16" s="5">
        <v>45216</v>
      </c>
      <c r="EV16" s="5">
        <v>45217</v>
      </c>
      <c r="EW16" s="5">
        <v>45218</v>
      </c>
      <c r="EX16" s="5">
        <v>45219</v>
      </c>
      <c r="EY16" s="5">
        <v>45222</v>
      </c>
      <c r="EZ16" s="5">
        <v>45223</v>
      </c>
      <c r="FA16" s="5">
        <v>45224</v>
      </c>
      <c r="FB16" s="5">
        <v>45225</v>
      </c>
      <c r="FC16" s="5">
        <v>45226</v>
      </c>
    </row>
    <row r="17" spans="1:159" x14ac:dyDescent="0.3">
      <c r="A17" s="1">
        <v>45026</v>
      </c>
      <c r="B17">
        <v>63790.359380000002</v>
      </c>
      <c r="C17">
        <v>65700</v>
      </c>
      <c r="D17">
        <v>66300</v>
      </c>
      <c r="E17">
        <v>64700</v>
      </c>
      <c r="J17" s="4" t="s">
        <v>2</v>
      </c>
      <c r="K17">
        <v>60700</v>
      </c>
      <c r="L17">
        <v>61200</v>
      </c>
      <c r="M17">
        <v>62300</v>
      </c>
      <c r="N17">
        <v>63300</v>
      </c>
      <c r="O17">
        <v>62800</v>
      </c>
      <c r="P17">
        <v>62900</v>
      </c>
      <c r="Q17">
        <v>62700</v>
      </c>
      <c r="R17">
        <v>63700</v>
      </c>
      <c r="S17">
        <v>64000</v>
      </c>
      <c r="T17">
        <v>64000</v>
      </c>
      <c r="U17">
        <v>63800</v>
      </c>
      <c r="V17">
        <v>64000</v>
      </c>
      <c r="W17">
        <v>63600</v>
      </c>
      <c r="X17">
        <v>65200</v>
      </c>
      <c r="Y17">
        <v>66300</v>
      </c>
      <c r="Z17">
        <v>66200</v>
      </c>
      <c r="AA17">
        <v>66200</v>
      </c>
      <c r="AB17">
        <v>66100</v>
      </c>
      <c r="AC17">
        <v>66600</v>
      </c>
      <c r="AD17">
        <v>65600</v>
      </c>
      <c r="AE17">
        <v>66000</v>
      </c>
      <c r="AF17">
        <v>65800</v>
      </c>
      <c r="AG17">
        <v>65300</v>
      </c>
      <c r="AH17">
        <v>65900</v>
      </c>
      <c r="AI17">
        <v>65700</v>
      </c>
      <c r="AJ17">
        <v>65400</v>
      </c>
      <c r="AK17">
        <v>64300</v>
      </c>
      <c r="AL17">
        <v>65000</v>
      </c>
      <c r="AM17">
        <v>65900</v>
      </c>
      <c r="AN17">
        <v>66300</v>
      </c>
      <c r="AO17">
        <v>65600</v>
      </c>
      <c r="AP17">
        <v>65700</v>
      </c>
      <c r="AQ17">
        <v>66300</v>
      </c>
      <c r="AR17">
        <v>65800</v>
      </c>
      <c r="AS17">
        <v>65500</v>
      </c>
      <c r="AT17">
        <v>65100</v>
      </c>
      <c r="AU17">
        <v>64600</v>
      </c>
      <c r="AV17">
        <v>64600</v>
      </c>
      <c r="AW17">
        <v>65900</v>
      </c>
      <c r="AX17">
        <v>65900</v>
      </c>
      <c r="AY17">
        <v>66200</v>
      </c>
      <c r="AZ17">
        <v>68400</v>
      </c>
      <c r="BA17">
        <v>69000</v>
      </c>
      <c r="BB17">
        <v>68700</v>
      </c>
      <c r="BC17">
        <v>68700</v>
      </c>
      <c r="BD17">
        <v>70000</v>
      </c>
      <c r="BE17">
        <v>70400</v>
      </c>
      <c r="BF17">
        <v>72300</v>
      </c>
      <c r="BG17">
        <v>72500</v>
      </c>
      <c r="BH17">
        <v>71600</v>
      </c>
      <c r="BI17">
        <v>72200</v>
      </c>
      <c r="BJ17">
        <v>72700</v>
      </c>
      <c r="BK17">
        <v>71600</v>
      </c>
      <c r="BL17">
        <v>70900</v>
      </c>
      <c r="BM17">
        <v>72300</v>
      </c>
      <c r="BN17">
        <v>72400</v>
      </c>
      <c r="BO17">
        <v>72200</v>
      </c>
      <c r="BP17">
        <v>72200</v>
      </c>
      <c r="BQ17">
        <v>72300</v>
      </c>
      <c r="BR17">
        <v>71900</v>
      </c>
      <c r="BS17">
        <v>71700</v>
      </c>
      <c r="BT17">
        <v>71400</v>
      </c>
      <c r="BU17">
        <v>71200</v>
      </c>
      <c r="BV17">
        <v>71500</v>
      </c>
      <c r="BW17">
        <v>72200</v>
      </c>
      <c r="BX17">
        <v>72500</v>
      </c>
      <c r="BY17">
        <v>72600</v>
      </c>
      <c r="BZ17">
        <v>72700</v>
      </c>
      <c r="CA17">
        <v>73400</v>
      </c>
      <c r="CB17">
        <v>72700</v>
      </c>
      <c r="CC17">
        <v>73200</v>
      </c>
      <c r="CD17">
        <v>73600</v>
      </c>
      <c r="CE17">
        <v>73300</v>
      </c>
      <c r="CF17">
        <v>72400</v>
      </c>
      <c r="CG17">
        <v>71400</v>
      </c>
      <c r="CH17">
        <v>70400</v>
      </c>
      <c r="CI17">
        <v>71500</v>
      </c>
      <c r="CJ17">
        <v>72000</v>
      </c>
      <c r="CK17">
        <v>72600</v>
      </c>
      <c r="CL17">
        <v>73400</v>
      </c>
      <c r="CM17">
        <v>73500</v>
      </c>
      <c r="CN17">
        <v>73500</v>
      </c>
      <c r="CO17">
        <v>72800</v>
      </c>
      <c r="CP17">
        <v>71500</v>
      </c>
      <c r="CQ17">
        <v>70400</v>
      </c>
      <c r="CR17">
        <v>70900</v>
      </c>
      <c r="CS17">
        <v>70500</v>
      </c>
      <c r="CT17">
        <v>70600</v>
      </c>
      <c r="CU17">
        <v>71700</v>
      </c>
      <c r="CV17">
        <v>72400</v>
      </c>
      <c r="CW17">
        <v>71000</v>
      </c>
      <c r="CX17">
        <v>71200</v>
      </c>
      <c r="CY17">
        <v>71000</v>
      </c>
      <c r="CZ17">
        <v>70200</v>
      </c>
      <c r="DA17">
        <v>69100</v>
      </c>
      <c r="DB17">
        <v>69200</v>
      </c>
      <c r="DC17">
        <v>69100</v>
      </c>
      <c r="DD17">
        <v>69600</v>
      </c>
      <c r="DE17">
        <v>68500</v>
      </c>
      <c r="DF17">
        <v>68800</v>
      </c>
      <c r="DG17">
        <v>67900</v>
      </c>
      <c r="DH17">
        <v>67100</v>
      </c>
      <c r="DI17">
        <v>66800</v>
      </c>
      <c r="DJ17">
        <v>66700</v>
      </c>
      <c r="DK17">
        <v>67100</v>
      </c>
      <c r="DL17">
        <v>67700</v>
      </c>
      <c r="DM17">
        <v>67100</v>
      </c>
      <c r="DN17">
        <v>68700</v>
      </c>
      <c r="DO17">
        <v>67400</v>
      </c>
      <c r="DP17">
        <v>67000</v>
      </c>
      <c r="DQ17">
        <v>67200</v>
      </c>
      <c r="DR17">
        <v>67700</v>
      </c>
      <c r="DS17">
        <v>67200</v>
      </c>
      <c r="DT17">
        <v>71000</v>
      </c>
      <c r="DU17">
        <v>72900</v>
      </c>
      <c r="DV17">
        <v>71500</v>
      </c>
      <c r="DW17">
        <v>70800</v>
      </c>
      <c r="DX17">
        <v>70600</v>
      </c>
      <c r="DY17">
        <v>70300</v>
      </c>
      <c r="DZ17">
        <v>70800</v>
      </c>
      <c r="EA17">
        <v>71000</v>
      </c>
      <c r="EB17">
        <v>71600</v>
      </c>
      <c r="EC17">
        <v>71800</v>
      </c>
      <c r="ED17">
        <v>72300</v>
      </c>
      <c r="EE17">
        <v>71700</v>
      </c>
      <c r="EF17">
        <v>70800</v>
      </c>
      <c r="EG17">
        <v>70300</v>
      </c>
      <c r="EH17">
        <v>69800</v>
      </c>
      <c r="EI17">
        <v>68900</v>
      </c>
      <c r="EJ17">
        <v>69700</v>
      </c>
      <c r="EK17">
        <v>70000</v>
      </c>
      <c r="EL17">
        <v>69100</v>
      </c>
      <c r="EM17">
        <v>67700</v>
      </c>
      <c r="EN17">
        <v>67400</v>
      </c>
      <c r="EO17">
        <v>67300</v>
      </c>
      <c r="EP17">
        <v>67600</v>
      </c>
      <c r="EQ17">
        <v>69400</v>
      </c>
      <c r="ER17">
        <v>69700</v>
      </c>
      <c r="ES17">
        <v>68500</v>
      </c>
      <c r="ET17">
        <v>68500</v>
      </c>
      <c r="EU17">
        <v>69900</v>
      </c>
      <c r="EV17">
        <v>70500</v>
      </c>
      <c r="EW17">
        <v>70000</v>
      </c>
      <c r="EX17">
        <v>69200</v>
      </c>
      <c r="EY17">
        <v>69100</v>
      </c>
      <c r="EZ17">
        <v>68800</v>
      </c>
      <c r="FA17">
        <v>68800</v>
      </c>
      <c r="FB17">
        <v>67900</v>
      </c>
      <c r="FC17">
        <v>67300</v>
      </c>
    </row>
    <row r="18" spans="1:159" x14ac:dyDescent="0.3">
      <c r="A18" s="1">
        <v>45027</v>
      </c>
      <c r="B18">
        <v>63984.550779999998</v>
      </c>
      <c r="C18">
        <v>65900</v>
      </c>
      <c r="D18">
        <v>66200</v>
      </c>
      <c r="E18">
        <v>65400</v>
      </c>
      <c r="J18" s="4" t="s">
        <v>3</v>
      </c>
      <c r="K18">
        <v>60100</v>
      </c>
      <c r="L18">
        <v>60500</v>
      </c>
      <c r="M18">
        <v>60600</v>
      </c>
      <c r="N18">
        <v>62300</v>
      </c>
      <c r="O18">
        <v>62000</v>
      </c>
      <c r="P18">
        <v>62100</v>
      </c>
      <c r="Q18">
        <v>62200</v>
      </c>
      <c r="R18">
        <v>63100</v>
      </c>
      <c r="S18">
        <v>63700</v>
      </c>
      <c r="T18">
        <v>63000</v>
      </c>
      <c r="U18">
        <v>62800</v>
      </c>
      <c r="V18">
        <v>63400</v>
      </c>
      <c r="W18">
        <v>62300</v>
      </c>
      <c r="X18">
        <v>63800</v>
      </c>
      <c r="Y18">
        <v>64700</v>
      </c>
      <c r="Z18">
        <v>65400</v>
      </c>
      <c r="AA18">
        <v>65300</v>
      </c>
      <c r="AB18">
        <v>65400</v>
      </c>
      <c r="AC18">
        <v>65000</v>
      </c>
      <c r="AD18">
        <v>64700</v>
      </c>
      <c r="AE18">
        <v>64800</v>
      </c>
      <c r="AF18">
        <v>65300</v>
      </c>
      <c r="AG18">
        <v>64600</v>
      </c>
      <c r="AH18">
        <v>65400</v>
      </c>
      <c r="AI18">
        <v>64800</v>
      </c>
      <c r="AJ18">
        <v>63400</v>
      </c>
      <c r="AK18">
        <v>63300</v>
      </c>
      <c r="AL18">
        <v>63300</v>
      </c>
      <c r="AM18">
        <v>65000</v>
      </c>
      <c r="AN18">
        <v>65100</v>
      </c>
      <c r="AO18">
        <v>64900</v>
      </c>
      <c r="AP18">
        <v>64700</v>
      </c>
      <c r="AQ18">
        <v>65400</v>
      </c>
      <c r="AR18">
        <v>65100</v>
      </c>
      <c r="AS18">
        <v>64300</v>
      </c>
      <c r="AT18">
        <v>64200</v>
      </c>
      <c r="AU18">
        <v>63600</v>
      </c>
      <c r="AV18">
        <v>63900</v>
      </c>
      <c r="AW18">
        <v>65300</v>
      </c>
      <c r="AX18">
        <v>64800</v>
      </c>
      <c r="AY18">
        <v>65700</v>
      </c>
      <c r="AZ18">
        <v>67500</v>
      </c>
      <c r="BA18">
        <v>68000</v>
      </c>
      <c r="BB18">
        <v>68100</v>
      </c>
      <c r="BC18">
        <v>68000</v>
      </c>
      <c r="BD18">
        <v>68700</v>
      </c>
      <c r="BE18">
        <v>69500</v>
      </c>
      <c r="BF18">
        <v>71200</v>
      </c>
      <c r="BG18">
        <v>71000</v>
      </c>
      <c r="BH18">
        <v>70600</v>
      </c>
      <c r="BI18">
        <v>71600</v>
      </c>
      <c r="BJ18">
        <v>71400</v>
      </c>
      <c r="BK18">
        <v>70800</v>
      </c>
      <c r="BL18">
        <v>70000</v>
      </c>
      <c r="BM18">
        <v>70800</v>
      </c>
      <c r="BN18">
        <v>70800</v>
      </c>
      <c r="BO18">
        <v>71600</v>
      </c>
      <c r="BP18">
        <v>71100</v>
      </c>
      <c r="BQ18">
        <v>71300</v>
      </c>
      <c r="BR18">
        <v>70900</v>
      </c>
      <c r="BS18">
        <v>70900</v>
      </c>
      <c r="BT18">
        <v>70400</v>
      </c>
      <c r="BU18">
        <v>70400</v>
      </c>
      <c r="BV18">
        <v>70100</v>
      </c>
      <c r="BW18">
        <v>71600</v>
      </c>
      <c r="BX18">
        <v>71500</v>
      </c>
      <c r="BY18">
        <v>72000</v>
      </c>
      <c r="BZ18">
        <v>72000</v>
      </c>
      <c r="CA18">
        <v>72400</v>
      </c>
      <c r="CB18">
        <v>71700</v>
      </c>
      <c r="CC18">
        <v>72600</v>
      </c>
      <c r="CD18">
        <v>72900</v>
      </c>
      <c r="CE18">
        <v>71900</v>
      </c>
      <c r="CF18">
        <v>71500</v>
      </c>
      <c r="CG18">
        <v>69800</v>
      </c>
      <c r="CH18">
        <v>69200</v>
      </c>
      <c r="CI18">
        <v>70100</v>
      </c>
      <c r="CJ18">
        <v>71100</v>
      </c>
      <c r="CK18">
        <v>71900</v>
      </c>
      <c r="CL18">
        <v>72400</v>
      </c>
      <c r="CM18">
        <v>72800</v>
      </c>
      <c r="CN18">
        <v>72000</v>
      </c>
      <c r="CO18">
        <v>71300</v>
      </c>
      <c r="CP18">
        <v>70800</v>
      </c>
      <c r="CQ18">
        <v>69400</v>
      </c>
      <c r="CR18">
        <v>69900</v>
      </c>
      <c r="CS18">
        <v>69800</v>
      </c>
      <c r="CT18">
        <v>68100</v>
      </c>
      <c r="CU18">
        <v>69300</v>
      </c>
      <c r="CV18">
        <v>70100</v>
      </c>
      <c r="CW18">
        <v>69800</v>
      </c>
      <c r="CX18">
        <v>70000</v>
      </c>
      <c r="CY18">
        <v>69800</v>
      </c>
      <c r="CZ18">
        <v>68500</v>
      </c>
      <c r="DA18">
        <v>68200</v>
      </c>
      <c r="DB18">
        <v>67600</v>
      </c>
      <c r="DC18">
        <v>67400</v>
      </c>
      <c r="DD18">
        <v>67900</v>
      </c>
      <c r="DE18">
        <v>67800</v>
      </c>
      <c r="DF18">
        <v>67500</v>
      </c>
      <c r="DG18">
        <v>66900</v>
      </c>
      <c r="DH18">
        <v>66300</v>
      </c>
      <c r="DI18">
        <v>66000</v>
      </c>
      <c r="DJ18">
        <v>65800</v>
      </c>
      <c r="DK18">
        <v>66300</v>
      </c>
      <c r="DL18">
        <v>66300</v>
      </c>
      <c r="DM18">
        <v>66400</v>
      </c>
      <c r="DN18">
        <v>67900</v>
      </c>
      <c r="DO18">
        <v>66900</v>
      </c>
      <c r="DP18">
        <v>66500</v>
      </c>
      <c r="DQ18">
        <v>66600</v>
      </c>
      <c r="DR18">
        <v>67100</v>
      </c>
      <c r="DS18">
        <v>66400</v>
      </c>
      <c r="DT18">
        <v>66700</v>
      </c>
      <c r="DU18">
        <v>70700</v>
      </c>
      <c r="DV18">
        <v>70200</v>
      </c>
      <c r="DW18">
        <v>69700</v>
      </c>
      <c r="DX18">
        <v>69600</v>
      </c>
      <c r="DY18">
        <v>69600</v>
      </c>
      <c r="DZ18">
        <v>70000</v>
      </c>
      <c r="EA18">
        <v>70400</v>
      </c>
      <c r="EB18">
        <v>70300</v>
      </c>
      <c r="EC18">
        <v>70800</v>
      </c>
      <c r="ED18">
        <v>71400</v>
      </c>
      <c r="EE18">
        <v>70200</v>
      </c>
      <c r="EF18">
        <v>69600</v>
      </c>
      <c r="EG18">
        <v>69500</v>
      </c>
      <c r="EH18">
        <v>68800</v>
      </c>
      <c r="EI18">
        <v>68300</v>
      </c>
      <c r="EJ18">
        <v>68500</v>
      </c>
      <c r="EK18">
        <v>68400</v>
      </c>
      <c r="EL18">
        <v>68200</v>
      </c>
      <c r="EM18">
        <v>66700</v>
      </c>
      <c r="EN18">
        <v>66700</v>
      </c>
      <c r="EO18">
        <v>66000</v>
      </c>
      <c r="EP18">
        <v>66200</v>
      </c>
      <c r="EQ18">
        <v>67900</v>
      </c>
      <c r="ER18">
        <v>68200</v>
      </c>
      <c r="ES18">
        <v>67700</v>
      </c>
      <c r="ET18">
        <v>66800</v>
      </c>
      <c r="EU18">
        <v>67400</v>
      </c>
      <c r="EV18">
        <v>68800</v>
      </c>
      <c r="EW18">
        <v>69400</v>
      </c>
      <c r="EX18">
        <v>68100</v>
      </c>
      <c r="EY18">
        <v>68200</v>
      </c>
      <c r="EZ18">
        <v>67700</v>
      </c>
      <c r="FA18">
        <v>67900</v>
      </c>
      <c r="FB18">
        <v>66700</v>
      </c>
      <c r="FC18">
        <v>66700</v>
      </c>
    </row>
    <row r="19" spans="1:159" x14ac:dyDescent="0.3">
      <c r="A19" s="1">
        <v>45028</v>
      </c>
      <c r="B19">
        <v>64081.640630000002</v>
      </c>
      <c r="C19">
        <v>66000</v>
      </c>
      <c r="D19">
        <v>66200</v>
      </c>
      <c r="E19">
        <v>65300</v>
      </c>
    </row>
    <row r="20" spans="1:159" x14ac:dyDescent="0.3">
      <c r="A20" s="1">
        <v>45029</v>
      </c>
      <c r="B20">
        <v>64178.738279999998</v>
      </c>
      <c r="C20">
        <v>66100</v>
      </c>
      <c r="D20">
        <v>66100</v>
      </c>
      <c r="E20">
        <v>65400</v>
      </c>
      <c r="G20" s="4" t="s">
        <v>18</v>
      </c>
      <c r="H20" t="str">
        <f>IF(C2&gt;62000, "Above Average", "Below Average")</f>
        <v>Above Average</v>
      </c>
      <c r="I20" s="4" t="s">
        <v>19</v>
      </c>
      <c r="J20" t="str">
        <f>IF(B2&lt;59000, "Low", IF(B2&lt;=61000, "Moderate", "High"))</f>
        <v>High</v>
      </c>
    </row>
    <row r="21" spans="1:159" x14ac:dyDescent="0.3">
      <c r="A21" s="1">
        <v>45030</v>
      </c>
      <c r="B21">
        <v>63207.796880000002</v>
      </c>
      <c r="C21">
        <v>65100</v>
      </c>
      <c r="D21">
        <v>66600</v>
      </c>
      <c r="E21">
        <v>65000</v>
      </c>
      <c r="H21" t="str">
        <f t="shared" ref="H21:H84" si="0">IF(C3&gt;62000, "Above Average", "Below Average")</f>
        <v>Below Average</v>
      </c>
      <c r="J21" t="str">
        <f t="shared" ref="J21:J84" si="1">IF(B3&lt;59000, "Low", IF(B3&lt;=61000, "Moderate", "High"))</f>
        <v>Low</v>
      </c>
    </row>
    <row r="22" spans="1:159" x14ac:dyDescent="0.3">
      <c r="A22" s="1">
        <v>45033</v>
      </c>
      <c r="B22">
        <v>63401.984380000002</v>
      </c>
      <c r="C22">
        <v>65300</v>
      </c>
      <c r="D22">
        <v>65600</v>
      </c>
      <c r="E22">
        <v>64700</v>
      </c>
      <c r="H22" t="str">
        <f t="shared" si="0"/>
        <v>Below Average</v>
      </c>
      <c r="J22" t="str">
        <f t="shared" si="1"/>
        <v>Low</v>
      </c>
    </row>
    <row r="23" spans="1:159" x14ac:dyDescent="0.3">
      <c r="A23" s="1">
        <v>45034</v>
      </c>
      <c r="B23">
        <v>63693.269529999998</v>
      </c>
      <c r="C23">
        <v>65600</v>
      </c>
      <c r="D23">
        <v>66000</v>
      </c>
      <c r="E23">
        <v>64800</v>
      </c>
      <c r="H23" t="str">
        <f t="shared" si="0"/>
        <v>Above Average</v>
      </c>
      <c r="J23" t="str">
        <f t="shared" si="1"/>
        <v>Moderate</v>
      </c>
    </row>
    <row r="24" spans="1:159" x14ac:dyDescent="0.3">
      <c r="A24" s="1">
        <v>45035</v>
      </c>
      <c r="B24">
        <v>63596.175779999998</v>
      </c>
      <c r="C24">
        <v>65500</v>
      </c>
      <c r="D24">
        <v>65800</v>
      </c>
      <c r="E24">
        <v>65300</v>
      </c>
      <c r="H24" t="str">
        <f t="shared" si="0"/>
        <v>Above Average</v>
      </c>
      <c r="J24" t="str">
        <f t="shared" si="1"/>
        <v>Moderate</v>
      </c>
    </row>
    <row r="25" spans="1:159" x14ac:dyDescent="0.3">
      <c r="A25" s="1">
        <v>45036</v>
      </c>
      <c r="B25">
        <v>63401.984380000002</v>
      </c>
      <c r="C25">
        <v>65300</v>
      </c>
      <c r="D25">
        <v>65300</v>
      </c>
      <c r="E25">
        <v>64600</v>
      </c>
      <c r="H25" t="str">
        <f t="shared" si="0"/>
        <v>Above Average</v>
      </c>
      <c r="J25" t="str">
        <f t="shared" si="1"/>
        <v>Moderate</v>
      </c>
    </row>
    <row r="26" spans="1:159" x14ac:dyDescent="0.3">
      <c r="A26" s="1">
        <v>45037</v>
      </c>
      <c r="B26">
        <v>63790.359380000002</v>
      </c>
      <c r="C26">
        <v>65700</v>
      </c>
      <c r="D26">
        <v>65900</v>
      </c>
      <c r="E26">
        <v>65400</v>
      </c>
      <c r="H26" t="str">
        <f t="shared" si="0"/>
        <v>Above Average</v>
      </c>
      <c r="J26" t="str">
        <f t="shared" si="1"/>
        <v>Moderate</v>
      </c>
    </row>
    <row r="27" spans="1:159" x14ac:dyDescent="0.3">
      <c r="A27" s="1">
        <v>45040</v>
      </c>
      <c r="B27">
        <v>63304.890630000002</v>
      </c>
      <c r="C27">
        <v>65200</v>
      </c>
      <c r="D27">
        <v>65700</v>
      </c>
      <c r="E27">
        <v>64800</v>
      </c>
      <c r="H27" t="str">
        <f t="shared" si="0"/>
        <v>Above Average</v>
      </c>
      <c r="J27" t="str">
        <f t="shared" si="1"/>
        <v>Moderate</v>
      </c>
    </row>
    <row r="28" spans="1:159" x14ac:dyDescent="0.3">
      <c r="A28" s="1">
        <v>45041</v>
      </c>
      <c r="B28">
        <v>61751.402340000001</v>
      </c>
      <c r="C28">
        <v>63600</v>
      </c>
      <c r="D28">
        <v>65400</v>
      </c>
      <c r="E28">
        <v>63400</v>
      </c>
      <c r="H28" t="str">
        <f t="shared" si="0"/>
        <v>Above Average</v>
      </c>
      <c r="J28" t="str">
        <f t="shared" si="1"/>
        <v>High</v>
      </c>
    </row>
    <row r="29" spans="1:159" x14ac:dyDescent="0.3">
      <c r="A29" s="1">
        <v>45042</v>
      </c>
      <c r="B29">
        <v>62236.867189999997</v>
      </c>
      <c r="C29">
        <v>64100</v>
      </c>
      <c r="D29">
        <v>64300</v>
      </c>
      <c r="E29">
        <v>63300</v>
      </c>
      <c r="H29" t="str">
        <f t="shared" si="0"/>
        <v>Above Average</v>
      </c>
      <c r="J29" t="str">
        <f t="shared" si="1"/>
        <v>High</v>
      </c>
    </row>
    <row r="30" spans="1:159" x14ac:dyDescent="0.3">
      <c r="A30" s="1">
        <v>45043</v>
      </c>
      <c r="B30">
        <v>62722.332029999998</v>
      </c>
      <c r="C30">
        <v>64600</v>
      </c>
      <c r="D30">
        <v>65000</v>
      </c>
      <c r="E30">
        <v>63300</v>
      </c>
      <c r="H30" t="str">
        <f t="shared" si="0"/>
        <v>Above Average</v>
      </c>
      <c r="J30" t="str">
        <f t="shared" si="1"/>
        <v>High</v>
      </c>
    </row>
    <row r="31" spans="1:159" x14ac:dyDescent="0.3">
      <c r="A31" s="1">
        <v>45044</v>
      </c>
      <c r="B31">
        <v>63596.175779999998</v>
      </c>
      <c r="C31">
        <v>65500</v>
      </c>
      <c r="D31">
        <v>65900</v>
      </c>
      <c r="E31">
        <v>65000</v>
      </c>
      <c r="H31" t="str">
        <f t="shared" si="0"/>
        <v>Above Average</v>
      </c>
      <c r="J31" t="str">
        <f t="shared" si="1"/>
        <v>High</v>
      </c>
    </row>
    <row r="32" spans="1:159" x14ac:dyDescent="0.3">
      <c r="A32" s="1">
        <v>45048</v>
      </c>
      <c r="B32">
        <v>63790.359380000002</v>
      </c>
      <c r="C32">
        <v>65700</v>
      </c>
      <c r="D32">
        <v>66300</v>
      </c>
      <c r="E32">
        <v>65100</v>
      </c>
      <c r="H32" t="str">
        <f t="shared" si="0"/>
        <v>Above Average</v>
      </c>
      <c r="J32" t="str">
        <f t="shared" si="1"/>
        <v>High</v>
      </c>
    </row>
    <row r="33" spans="1:10" x14ac:dyDescent="0.3">
      <c r="A33" s="1">
        <v>45049</v>
      </c>
      <c r="B33">
        <v>63499.078130000002</v>
      </c>
      <c r="C33">
        <v>65400</v>
      </c>
      <c r="D33">
        <v>65600</v>
      </c>
      <c r="E33">
        <v>64900</v>
      </c>
      <c r="H33" t="str">
        <f t="shared" si="0"/>
        <v>Above Average</v>
      </c>
      <c r="J33" t="str">
        <f t="shared" si="1"/>
        <v>Moderate</v>
      </c>
    </row>
    <row r="34" spans="1:10" x14ac:dyDescent="0.3">
      <c r="A34" s="1">
        <v>45050</v>
      </c>
      <c r="B34">
        <v>63207.796880000002</v>
      </c>
      <c r="C34">
        <v>65100</v>
      </c>
      <c r="D34">
        <v>65700</v>
      </c>
      <c r="E34">
        <v>64700</v>
      </c>
      <c r="H34" t="str">
        <f t="shared" si="0"/>
        <v>Above Average</v>
      </c>
      <c r="J34" t="str">
        <f t="shared" si="1"/>
        <v>High</v>
      </c>
    </row>
    <row r="35" spans="1:10" x14ac:dyDescent="0.3">
      <c r="A35" s="1">
        <v>45054</v>
      </c>
      <c r="B35">
        <v>63984.550779999998</v>
      </c>
      <c r="C35">
        <v>65900</v>
      </c>
      <c r="D35">
        <v>66300</v>
      </c>
      <c r="E35">
        <v>65400</v>
      </c>
      <c r="H35" t="str">
        <f t="shared" si="0"/>
        <v>Above Average</v>
      </c>
      <c r="J35" t="str">
        <f t="shared" si="1"/>
        <v>High</v>
      </c>
    </row>
    <row r="36" spans="1:10" x14ac:dyDescent="0.3">
      <c r="A36" s="1">
        <v>45055</v>
      </c>
      <c r="B36">
        <v>63401.984380000002</v>
      </c>
      <c r="C36">
        <v>65300</v>
      </c>
      <c r="D36">
        <v>65800</v>
      </c>
      <c r="E36">
        <v>65100</v>
      </c>
      <c r="H36" t="str">
        <f t="shared" si="0"/>
        <v>Above Average</v>
      </c>
      <c r="J36" t="str">
        <f t="shared" si="1"/>
        <v>High</v>
      </c>
    </row>
    <row r="37" spans="1:10" x14ac:dyDescent="0.3">
      <c r="A37" s="1">
        <v>45056</v>
      </c>
      <c r="B37">
        <v>62722.332029999998</v>
      </c>
      <c r="C37">
        <v>64600</v>
      </c>
      <c r="D37">
        <v>65500</v>
      </c>
      <c r="E37">
        <v>64300</v>
      </c>
      <c r="H37" t="str">
        <f t="shared" si="0"/>
        <v>Above Average</v>
      </c>
      <c r="J37" t="str">
        <f t="shared" si="1"/>
        <v>High</v>
      </c>
    </row>
    <row r="38" spans="1:10" x14ac:dyDescent="0.3">
      <c r="A38" s="1">
        <v>45057</v>
      </c>
      <c r="B38">
        <v>62333.960939999997</v>
      </c>
      <c r="C38">
        <v>64200</v>
      </c>
      <c r="D38">
        <v>65100</v>
      </c>
      <c r="E38">
        <v>64200</v>
      </c>
      <c r="H38" t="str">
        <f t="shared" si="0"/>
        <v>Above Average</v>
      </c>
      <c r="J38" t="str">
        <f t="shared" si="1"/>
        <v>High</v>
      </c>
    </row>
    <row r="39" spans="1:10" x14ac:dyDescent="0.3">
      <c r="A39" s="1">
        <v>45058</v>
      </c>
      <c r="B39">
        <v>62236.867189999997</v>
      </c>
      <c r="C39">
        <v>64100</v>
      </c>
      <c r="D39">
        <v>64600</v>
      </c>
      <c r="E39">
        <v>63600</v>
      </c>
      <c r="H39" t="str">
        <f t="shared" si="0"/>
        <v>Above Average</v>
      </c>
      <c r="J39" t="str">
        <f t="shared" si="1"/>
        <v>High</v>
      </c>
    </row>
    <row r="40" spans="1:10" x14ac:dyDescent="0.3">
      <c r="A40" s="1">
        <v>45061</v>
      </c>
      <c r="B40">
        <v>62625.238279999998</v>
      </c>
      <c r="C40">
        <v>64500</v>
      </c>
      <c r="D40">
        <v>64600</v>
      </c>
      <c r="E40">
        <v>63900</v>
      </c>
      <c r="H40" t="str">
        <f t="shared" si="0"/>
        <v>Above Average</v>
      </c>
      <c r="J40" t="str">
        <f t="shared" si="1"/>
        <v>High</v>
      </c>
    </row>
    <row r="41" spans="1:10" x14ac:dyDescent="0.3">
      <c r="A41" s="1">
        <v>45062</v>
      </c>
      <c r="B41">
        <v>63499.078130000002</v>
      </c>
      <c r="C41">
        <v>65400</v>
      </c>
      <c r="D41">
        <v>65900</v>
      </c>
      <c r="E41">
        <v>65300</v>
      </c>
      <c r="H41" t="str">
        <f t="shared" si="0"/>
        <v>Above Average</v>
      </c>
      <c r="J41" t="str">
        <f t="shared" si="1"/>
        <v>High</v>
      </c>
    </row>
    <row r="42" spans="1:10" x14ac:dyDescent="0.3">
      <c r="A42" s="1">
        <v>45063</v>
      </c>
      <c r="B42">
        <v>63110.707029999998</v>
      </c>
      <c r="C42">
        <v>65000</v>
      </c>
      <c r="D42">
        <v>65900</v>
      </c>
      <c r="E42">
        <v>64800</v>
      </c>
      <c r="H42" t="str">
        <f t="shared" si="0"/>
        <v>Above Average</v>
      </c>
      <c r="J42" t="str">
        <f t="shared" si="1"/>
        <v>High</v>
      </c>
    </row>
    <row r="43" spans="1:10" x14ac:dyDescent="0.3">
      <c r="A43" s="1">
        <v>45064</v>
      </c>
      <c r="B43">
        <v>64275.832029999998</v>
      </c>
      <c r="C43">
        <v>66200</v>
      </c>
      <c r="D43">
        <v>66200</v>
      </c>
      <c r="E43">
        <v>65700</v>
      </c>
      <c r="H43" t="str">
        <f t="shared" si="0"/>
        <v>Above Average</v>
      </c>
      <c r="J43" t="str">
        <f t="shared" si="1"/>
        <v>High</v>
      </c>
    </row>
    <row r="44" spans="1:10" x14ac:dyDescent="0.3">
      <c r="A44" s="1">
        <v>45065</v>
      </c>
      <c r="B44">
        <v>66411.882809999996</v>
      </c>
      <c r="C44">
        <v>68400</v>
      </c>
      <c r="D44">
        <v>68400</v>
      </c>
      <c r="E44">
        <v>67500</v>
      </c>
      <c r="H44" t="str">
        <f t="shared" si="0"/>
        <v>Above Average</v>
      </c>
      <c r="J44" t="str">
        <f t="shared" si="1"/>
        <v>High</v>
      </c>
    </row>
    <row r="45" spans="1:10" x14ac:dyDescent="0.3">
      <c r="A45" s="1">
        <v>45068</v>
      </c>
      <c r="B45">
        <v>66508.96875</v>
      </c>
      <c r="C45">
        <v>68500</v>
      </c>
      <c r="D45">
        <v>69000</v>
      </c>
      <c r="E45">
        <v>68000</v>
      </c>
      <c r="H45" t="str">
        <f t="shared" si="0"/>
        <v>Above Average</v>
      </c>
      <c r="J45" t="str">
        <f t="shared" si="1"/>
        <v>High</v>
      </c>
    </row>
    <row r="46" spans="1:10" x14ac:dyDescent="0.3">
      <c r="A46" s="1">
        <v>45069</v>
      </c>
      <c r="B46">
        <v>66411.882809999996</v>
      </c>
      <c r="C46">
        <v>68400</v>
      </c>
      <c r="D46">
        <v>68700</v>
      </c>
      <c r="E46">
        <v>68100</v>
      </c>
      <c r="H46" t="str">
        <f t="shared" si="0"/>
        <v>Above Average</v>
      </c>
      <c r="J46" t="str">
        <f t="shared" si="1"/>
        <v>High</v>
      </c>
    </row>
    <row r="47" spans="1:10" x14ac:dyDescent="0.3">
      <c r="A47" s="1">
        <v>45070</v>
      </c>
      <c r="B47">
        <v>66508.96875</v>
      </c>
      <c r="C47">
        <v>68500</v>
      </c>
      <c r="D47">
        <v>68700</v>
      </c>
      <c r="E47">
        <v>68000</v>
      </c>
      <c r="H47" t="str">
        <f t="shared" si="0"/>
        <v>Above Average</v>
      </c>
      <c r="J47" t="str">
        <f t="shared" si="1"/>
        <v>High</v>
      </c>
    </row>
    <row r="48" spans="1:10" x14ac:dyDescent="0.3">
      <c r="A48" s="1">
        <v>45071</v>
      </c>
      <c r="B48">
        <v>66800.25</v>
      </c>
      <c r="C48">
        <v>68800</v>
      </c>
      <c r="D48">
        <v>70000</v>
      </c>
      <c r="E48">
        <v>68700</v>
      </c>
      <c r="H48" t="str">
        <f t="shared" si="0"/>
        <v>Above Average</v>
      </c>
      <c r="J48" t="str">
        <f t="shared" si="1"/>
        <v>High</v>
      </c>
    </row>
    <row r="49" spans="1:10" x14ac:dyDescent="0.3">
      <c r="A49" s="1">
        <v>45072</v>
      </c>
      <c r="B49">
        <v>68256.65625</v>
      </c>
      <c r="C49">
        <v>70300</v>
      </c>
      <c r="D49">
        <v>70400</v>
      </c>
      <c r="E49">
        <v>69500</v>
      </c>
      <c r="H49" t="str">
        <f t="shared" si="0"/>
        <v>Above Average</v>
      </c>
      <c r="J49" t="str">
        <f t="shared" si="1"/>
        <v>High</v>
      </c>
    </row>
    <row r="50" spans="1:10" x14ac:dyDescent="0.3">
      <c r="A50" s="1">
        <v>45076</v>
      </c>
      <c r="B50">
        <v>70198.523440000004</v>
      </c>
      <c r="C50">
        <v>72300</v>
      </c>
      <c r="D50">
        <v>72300</v>
      </c>
      <c r="E50">
        <v>71200</v>
      </c>
      <c r="H50" t="str">
        <f t="shared" si="0"/>
        <v>Above Average</v>
      </c>
      <c r="J50" t="str">
        <f t="shared" si="1"/>
        <v>High</v>
      </c>
    </row>
    <row r="51" spans="1:10" x14ac:dyDescent="0.3">
      <c r="A51" s="1">
        <v>45077</v>
      </c>
      <c r="B51">
        <v>69324.6875</v>
      </c>
      <c r="C51">
        <v>71400</v>
      </c>
      <c r="D51">
        <v>72500</v>
      </c>
      <c r="E51">
        <v>71000</v>
      </c>
      <c r="H51" t="str">
        <f t="shared" si="0"/>
        <v>Above Average</v>
      </c>
      <c r="J51" t="str">
        <f t="shared" si="1"/>
        <v>High</v>
      </c>
    </row>
    <row r="52" spans="1:10" x14ac:dyDescent="0.3">
      <c r="A52" s="1">
        <v>45078</v>
      </c>
      <c r="B52">
        <v>68839.210940000004</v>
      </c>
      <c r="C52">
        <v>70900</v>
      </c>
      <c r="D52">
        <v>71600</v>
      </c>
      <c r="E52">
        <v>70600</v>
      </c>
      <c r="H52" t="str">
        <f t="shared" si="0"/>
        <v>Above Average</v>
      </c>
      <c r="J52" t="str">
        <f t="shared" si="1"/>
        <v>High</v>
      </c>
    </row>
    <row r="53" spans="1:10" x14ac:dyDescent="0.3">
      <c r="A53" s="1">
        <v>45079</v>
      </c>
      <c r="B53">
        <v>70101.445309999996</v>
      </c>
      <c r="C53">
        <v>72200</v>
      </c>
      <c r="D53">
        <v>72200</v>
      </c>
      <c r="E53">
        <v>71600</v>
      </c>
      <c r="H53" t="str">
        <f t="shared" si="0"/>
        <v>Above Average</v>
      </c>
      <c r="J53" t="str">
        <f t="shared" si="1"/>
        <v>High</v>
      </c>
    </row>
    <row r="54" spans="1:10" x14ac:dyDescent="0.3">
      <c r="A54" s="1">
        <v>45082</v>
      </c>
      <c r="B54">
        <v>69615.960940000004</v>
      </c>
      <c r="C54">
        <v>71700</v>
      </c>
      <c r="D54">
        <v>72700</v>
      </c>
      <c r="E54">
        <v>71400</v>
      </c>
      <c r="H54" t="str">
        <f t="shared" si="0"/>
        <v>Above Average</v>
      </c>
      <c r="J54" t="str">
        <f t="shared" si="1"/>
        <v>High</v>
      </c>
    </row>
    <row r="55" spans="1:10" x14ac:dyDescent="0.3">
      <c r="A55" s="1">
        <v>45084</v>
      </c>
      <c r="B55">
        <v>68936.304690000004</v>
      </c>
      <c r="C55">
        <v>71000</v>
      </c>
      <c r="D55">
        <v>71600</v>
      </c>
      <c r="E55">
        <v>70800</v>
      </c>
      <c r="H55" t="str">
        <f t="shared" si="0"/>
        <v>Above Average</v>
      </c>
      <c r="J55" t="str">
        <f t="shared" si="1"/>
        <v>High</v>
      </c>
    </row>
    <row r="56" spans="1:10" x14ac:dyDescent="0.3">
      <c r="A56" s="1">
        <v>45085</v>
      </c>
      <c r="B56">
        <v>68839.210940000004</v>
      </c>
      <c r="C56">
        <v>70900</v>
      </c>
      <c r="D56">
        <v>70900</v>
      </c>
      <c r="E56">
        <v>70000</v>
      </c>
      <c r="H56" t="str">
        <f t="shared" si="0"/>
        <v>Above Average</v>
      </c>
      <c r="J56" t="str">
        <f t="shared" si="1"/>
        <v>High</v>
      </c>
    </row>
    <row r="57" spans="1:10" x14ac:dyDescent="0.3">
      <c r="A57" s="1">
        <v>45086</v>
      </c>
      <c r="B57">
        <v>69907.25</v>
      </c>
      <c r="C57">
        <v>72000</v>
      </c>
      <c r="D57">
        <v>72300</v>
      </c>
      <c r="E57">
        <v>70800</v>
      </c>
      <c r="H57" t="str">
        <f t="shared" si="0"/>
        <v>Above Average</v>
      </c>
      <c r="J57" t="str">
        <f t="shared" si="1"/>
        <v>High</v>
      </c>
    </row>
    <row r="58" spans="1:10" x14ac:dyDescent="0.3">
      <c r="A58" s="1">
        <v>45089</v>
      </c>
      <c r="B58">
        <v>68936.304690000004</v>
      </c>
      <c r="C58">
        <v>71000</v>
      </c>
      <c r="D58">
        <v>72400</v>
      </c>
      <c r="E58">
        <v>70800</v>
      </c>
      <c r="H58" t="str">
        <f t="shared" si="0"/>
        <v>Above Average</v>
      </c>
      <c r="J58" t="str">
        <f t="shared" si="1"/>
        <v>High</v>
      </c>
    </row>
    <row r="59" spans="1:10" x14ac:dyDescent="0.3">
      <c r="A59" s="1">
        <v>45090</v>
      </c>
      <c r="B59">
        <v>69907.25</v>
      </c>
      <c r="C59">
        <v>72000</v>
      </c>
      <c r="D59">
        <v>72200</v>
      </c>
      <c r="E59">
        <v>71600</v>
      </c>
      <c r="H59" t="str">
        <f t="shared" si="0"/>
        <v>Above Average</v>
      </c>
      <c r="J59" t="str">
        <f t="shared" si="1"/>
        <v>High</v>
      </c>
    </row>
    <row r="60" spans="1:10" x14ac:dyDescent="0.3">
      <c r="A60" s="1">
        <v>45091</v>
      </c>
      <c r="B60">
        <v>69810.148440000004</v>
      </c>
      <c r="C60">
        <v>71900</v>
      </c>
      <c r="D60">
        <v>72200</v>
      </c>
      <c r="E60">
        <v>71100</v>
      </c>
      <c r="H60" t="str">
        <f t="shared" si="0"/>
        <v>Above Average</v>
      </c>
      <c r="J60" t="str">
        <f t="shared" si="1"/>
        <v>High</v>
      </c>
    </row>
    <row r="61" spans="1:10" x14ac:dyDescent="0.3">
      <c r="A61" s="1">
        <v>45092</v>
      </c>
      <c r="B61">
        <v>69421.789059999996</v>
      </c>
      <c r="C61">
        <v>71500</v>
      </c>
      <c r="D61">
        <v>72300</v>
      </c>
      <c r="E61">
        <v>71300</v>
      </c>
      <c r="H61" t="str">
        <f t="shared" si="0"/>
        <v>Above Average</v>
      </c>
      <c r="J61" t="str">
        <f t="shared" si="1"/>
        <v>High</v>
      </c>
    </row>
    <row r="62" spans="1:10" x14ac:dyDescent="0.3">
      <c r="A62" s="1">
        <v>45093</v>
      </c>
      <c r="B62">
        <v>69713.054690000004</v>
      </c>
      <c r="C62">
        <v>71800</v>
      </c>
      <c r="D62">
        <v>71900</v>
      </c>
      <c r="E62">
        <v>70900</v>
      </c>
      <c r="H62" t="str">
        <f t="shared" si="0"/>
        <v>Above Average</v>
      </c>
      <c r="J62" t="str">
        <f t="shared" si="1"/>
        <v>High</v>
      </c>
    </row>
    <row r="63" spans="1:10" x14ac:dyDescent="0.3">
      <c r="A63" s="1">
        <v>45096</v>
      </c>
      <c r="B63">
        <v>69130.5</v>
      </c>
      <c r="C63">
        <v>71200</v>
      </c>
      <c r="D63">
        <v>71700</v>
      </c>
      <c r="E63">
        <v>70900</v>
      </c>
      <c r="H63" t="str">
        <f t="shared" si="0"/>
        <v>Above Average</v>
      </c>
      <c r="J63" t="str">
        <f t="shared" si="1"/>
        <v>High</v>
      </c>
    </row>
    <row r="64" spans="1:10" x14ac:dyDescent="0.3">
      <c r="A64" s="1">
        <v>45097</v>
      </c>
      <c r="B64">
        <v>69324.6875</v>
      </c>
      <c r="C64">
        <v>71400</v>
      </c>
      <c r="D64">
        <v>71400</v>
      </c>
      <c r="E64">
        <v>70400</v>
      </c>
      <c r="H64" t="str">
        <f t="shared" si="0"/>
        <v>Above Average</v>
      </c>
      <c r="J64" t="str">
        <f t="shared" si="1"/>
        <v>High</v>
      </c>
    </row>
    <row r="65" spans="1:10" x14ac:dyDescent="0.3">
      <c r="A65" s="1">
        <v>45098</v>
      </c>
      <c r="B65">
        <v>68450.835940000004</v>
      </c>
      <c r="C65">
        <v>70500</v>
      </c>
      <c r="D65">
        <v>71200</v>
      </c>
      <c r="E65">
        <v>70400</v>
      </c>
      <c r="H65" t="str">
        <f t="shared" si="0"/>
        <v>Above Average</v>
      </c>
      <c r="J65" t="str">
        <f t="shared" si="1"/>
        <v>High</v>
      </c>
    </row>
    <row r="66" spans="1:10" x14ac:dyDescent="0.3">
      <c r="A66" s="1">
        <v>45099</v>
      </c>
      <c r="B66">
        <v>69227.59375</v>
      </c>
      <c r="C66">
        <v>71300</v>
      </c>
      <c r="D66">
        <v>71500</v>
      </c>
      <c r="E66">
        <v>70100</v>
      </c>
      <c r="H66" t="str">
        <f t="shared" si="0"/>
        <v>Above Average</v>
      </c>
      <c r="J66" t="str">
        <f t="shared" si="1"/>
        <v>High</v>
      </c>
    </row>
    <row r="67" spans="1:10" x14ac:dyDescent="0.3">
      <c r="A67" s="1">
        <v>45100</v>
      </c>
      <c r="B67">
        <v>69518.867190000004</v>
      </c>
      <c r="C67">
        <v>71600</v>
      </c>
      <c r="D67">
        <v>72200</v>
      </c>
      <c r="E67">
        <v>71600</v>
      </c>
      <c r="H67" t="str">
        <f t="shared" si="0"/>
        <v>Above Average</v>
      </c>
      <c r="J67" t="str">
        <f t="shared" si="1"/>
        <v>High</v>
      </c>
    </row>
    <row r="68" spans="1:10" x14ac:dyDescent="0.3">
      <c r="A68" s="1">
        <v>45103</v>
      </c>
      <c r="B68">
        <v>70295.617190000004</v>
      </c>
      <c r="C68">
        <v>72400</v>
      </c>
      <c r="D68">
        <v>72500</v>
      </c>
      <c r="E68">
        <v>71500</v>
      </c>
      <c r="H68" t="str">
        <f t="shared" si="0"/>
        <v>Above Average</v>
      </c>
      <c r="J68" t="str">
        <f t="shared" si="1"/>
        <v>High</v>
      </c>
    </row>
    <row r="69" spans="1:10" x14ac:dyDescent="0.3">
      <c r="A69" s="1">
        <v>45104</v>
      </c>
      <c r="B69">
        <v>70489.804690000004</v>
      </c>
      <c r="C69">
        <v>72600</v>
      </c>
      <c r="D69">
        <v>72600</v>
      </c>
      <c r="E69">
        <v>72000</v>
      </c>
      <c r="H69" t="str">
        <f t="shared" si="0"/>
        <v>Above Average</v>
      </c>
      <c r="J69" t="str">
        <f t="shared" si="1"/>
        <v>High</v>
      </c>
    </row>
    <row r="70" spans="1:10" x14ac:dyDescent="0.3">
      <c r="A70" s="1">
        <v>45105</v>
      </c>
      <c r="B70">
        <v>70586.898440000004</v>
      </c>
      <c r="C70">
        <v>72700</v>
      </c>
      <c r="D70">
        <v>72700</v>
      </c>
      <c r="E70">
        <v>72000</v>
      </c>
      <c r="H70" t="str">
        <f t="shared" si="0"/>
        <v>Above Average</v>
      </c>
      <c r="J70" t="str">
        <f t="shared" si="1"/>
        <v>High</v>
      </c>
    </row>
    <row r="71" spans="1:10" x14ac:dyDescent="0.3">
      <c r="A71" s="1">
        <v>45106</v>
      </c>
      <c r="B71">
        <v>70646.414059999996</v>
      </c>
      <c r="C71">
        <v>72400</v>
      </c>
      <c r="D71">
        <v>73400</v>
      </c>
      <c r="E71">
        <v>72400</v>
      </c>
      <c r="H71" t="str">
        <f t="shared" si="0"/>
        <v>Above Average</v>
      </c>
      <c r="J71" t="str">
        <f t="shared" si="1"/>
        <v>High</v>
      </c>
    </row>
    <row r="72" spans="1:10" x14ac:dyDescent="0.3">
      <c r="A72" s="1">
        <v>45107</v>
      </c>
      <c r="B72">
        <v>70451.273440000004</v>
      </c>
      <c r="C72">
        <v>72200</v>
      </c>
      <c r="D72">
        <v>72700</v>
      </c>
      <c r="E72">
        <v>71700</v>
      </c>
      <c r="H72" t="str">
        <f t="shared" si="0"/>
        <v>Above Average</v>
      </c>
      <c r="J72" t="str">
        <f t="shared" si="1"/>
        <v>High</v>
      </c>
    </row>
    <row r="73" spans="1:10" x14ac:dyDescent="0.3">
      <c r="A73" s="1">
        <v>45110</v>
      </c>
      <c r="B73">
        <v>71231.890629999994</v>
      </c>
      <c r="C73">
        <v>73000</v>
      </c>
      <c r="D73">
        <v>73200</v>
      </c>
      <c r="E73">
        <v>72600</v>
      </c>
      <c r="H73" t="str">
        <f t="shared" si="0"/>
        <v>Above Average</v>
      </c>
      <c r="J73" t="str">
        <f t="shared" si="1"/>
        <v>High</v>
      </c>
    </row>
    <row r="74" spans="1:10" x14ac:dyDescent="0.3">
      <c r="A74" s="1">
        <v>45111</v>
      </c>
      <c r="B74">
        <v>71231.890629999994</v>
      </c>
      <c r="C74">
        <v>73000</v>
      </c>
      <c r="D74">
        <v>73600</v>
      </c>
      <c r="E74">
        <v>72900</v>
      </c>
      <c r="H74" t="str">
        <f t="shared" si="0"/>
        <v>Above Average</v>
      </c>
      <c r="J74" t="str">
        <f t="shared" si="1"/>
        <v>High</v>
      </c>
    </row>
    <row r="75" spans="1:10" x14ac:dyDescent="0.3">
      <c r="A75" s="1">
        <v>45112</v>
      </c>
      <c r="B75">
        <v>70256.109379999994</v>
      </c>
      <c r="C75">
        <v>72000</v>
      </c>
      <c r="D75">
        <v>73300</v>
      </c>
      <c r="E75">
        <v>71900</v>
      </c>
      <c r="H75" t="str">
        <f t="shared" si="0"/>
        <v>Above Average</v>
      </c>
      <c r="J75" t="str">
        <f t="shared" si="1"/>
        <v>High</v>
      </c>
    </row>
    <row r="76" spans="1:10" x14ac:dyDescent="0.3">
      <c r="A76" s="1">
        <v>45113</v>
      </c>
      <c r="B76">
        <v>69865.796879999994</v>
      </c>
      <c r="C76">
        <v>71600</v>
      </c>
      <c r="D76">
        <v>72400</v>
      </c>
      <c r="E76">
        <v>71500</v>
      </c>
      <c r="H76" t="str">
        <f t="shared" si="0"/>
        <v>Above Average</v>
      </c>
      <c r="J76" t="str">
        <f t="shared" si="1"/>
        <v>High</v>
      </c>
    </row>
    <row r="77" spans="1:10" x14ac:dyDescent="0.3">
      <c r="A77" s="1">
        <v>45114</v>
      </c>
      <c r="B77">
        <v>68206.984379999994</v>
      </c>
      <c r="C77">
        <v>69900</v>
      </c>
      <c r="D77">
        <v>71400</v>
      </c>
      <c r="E77">
        <v>69800</v>
      </c>
      <c r="H77" t="str">
        <f t="shared" si="0"/>
        <v>Above Average</v>
      </c>
      <c r="J77" t="str">
        <f t="shared" si="1"/>
        <v>High</v>
      </c>
    </row>
    <row r="78" spans="1:10" x14ac:dyDescent="0.3">
      <c r="A78" s="1">
        <v>45117</v>
      </c>
      <c r="B78">
        <v>67816.664059999996</v>
      </c>
      <c r="C78">
        <v>69500</v>
      </c>
      <c r="D78">
        <v>70400</v>
      </c>
      <c r="E78">
        <v>69200</v>
      </c>
      <c r="H78" t="str">
        <f t="shared" si="0"/>
        <v>Above Average</v>
      </c>
      <c r="J78" t="str">
        <f t="shared" si="1"/>
        <v>High</v>
      </c>
    </row>
    <row r="79" spans="1:10" x14ac:dyDescent="0.3">
      <c r="A79" s="1">
        <v>45118</v>
      </c>
      <c r="B79">
        <v>69768.226559999996</v>
      </c>
      <c r="C79">
        <v>71500</v>
      </c>
      <c r="D79">
        <v>71500</v>
      </c>
      <c r="E79">
        <v>70100</v>
      </c>
      <c r="H79" t="str">
        <f t="shared" si="0"/>
        <v>Above Average</v>
      </c>
      <c r="J79" t="str">
        <f t="shared" si="1"/>
        <v>High</v>
      </c>
    </row>
    <row r="80" spans="1:10" x14ac:dyDescent="0.3">
      <c r="A80" s="1">
        <v>45119</v>
      </c>
      <c r="B80">
        <v>70158.523440000004</v>
      </c>
      <c r="C80">
        <v>71900</v>
      </c>
      <c r="D80">
        <v>72000</v>
      </c>
      <c r="E80">
        <v>71100</v>
      </c>
      <c r="H80" t="str">
        <f t="shared" si="0"/>
        <v>Above Average</v>
      </c>
      <c r="J80" t="str">
        <f t="shared" si="1"/>
        <v>High</v>
      </c>
    </row>
    <row r="81" spans="1:10" x14ac:dyDescent="0.3">
      <c r="A81" s="1">
        <v>45120</v>
      </c>
      <c r="B81">
        <v>70158.523440000004</v>
      </c>
      <c r="C81">
        <v>71900</v>
      </c>
      <c r="D81">
        <v>72600</v>
      </c>
      <c r="E81">
        <v>71900</v>
      </c>
      <c r="H81" t="str">
        <f t="shared" si="0"/>
        <v>Above Average</v>
      </c>
      <c r="J81" t="str">
        <f t="shared" si="1"/>
        <v>High</v>
      </c>
    </row>
    <row r="82" spans="1:10" x14ac:dyDescent="0.3">
      <c r="A82" s="1">
        <v>45121</v>
      </c>
      <c r="B82">
        <v>71622.203129999994</v>
      </c>
      <c r="C82">
        <v>73400</v>
      </c>
      <c r="D82">
        <v>73400</v>
      </c>
      <c r="E82">
        <v>72400</v>
      </c>
      <c r="H82" t="str">
        <f t="shared" si="0"/>
        <v>Above Average</v>
      </c>
      <c r="J82" t="str">
        <f t="shared" si="1"/>
        <v>High</v>
      </c>
    </row>
    <row r="83" spans="1:10" x14ac:dyDescent="0.3">
      <c r="A83" s="1">
        <v>45124</v>
      </c>
      <c r="B83">
        <v>71524.617190000004</v>
      </c>
      <c r="C83">
        <v>73300</v>
      </c>
      <c r="D83">
        <v>73500</v>
      </c>
      <c r="E83">
        <v>72800</v>
      </c>
      <c r="H83" t="str">
        <f t="shared" si="0"/>
        <v>Above Average</v>
      </c>
      <c r="J83" t="str">
        <f t="shared" si="1"/>
        <v>High</v>
      </c>
    </row>
    <row r="84" spans="1:10" x14ac:dyDescent="0.3">
      <c r="A84" s="1">
        <v>45125</v>
      </c>
      <c r="B84">
        <v>70256.109379999994</v>
      </c>
      <c r="C84">
        <v>72000</v>
      </c>
      <c r="D84">
        <v>73500</v>
      </c>
      <c r="E84">
        <v>72000</v>
      </c>
      <c r="H84" t="str">
        <f t="shared" si="0"/>
        <v>Above Average</v>
      </c>
      <c r="J84" t="str">
        <f t="shared" si="1"/>
        <v>High</v>
      </c>
    </row>
    <row r="85" spans="1:10" x14ac:dyDescent="0.3">
      <c r="A85" s="1">
        <v>45126</v>
      </c>
      <c r="B85">
        <v>69963.375</v>
      </c>
      <c r="C85">
        <v>71700</v>
      </c>
      <c r="D85">
        <v>72800</v>
      </c>
      <c r="E85">
        <v>71300</v>
      </c>
      <c r="H85" t="str">
        <f t="shared" ref="H85:H148" si="2">IF(C67&gt;62000, "Above Average", "Below Average")</f>
        <v>Above Average</v>
      </c>
      <c r="J85" t="str">
        <f t="shared" ref="J85:J148" si="3">IF(B67&lt;59000, "Low", IF(B67&lt;=61000, "Moderate", "High"))</f>
        <v>High</v>
      </c>
    </row>
    <row r="86" spans="1:10" x14ac:dyDescent="0.3">
      <c r="A86" s="1">
        <v>45127</v>
      </c>
      <c r="B86">
        <v>69280.328129999994</v>
      </c>
      <c r="C86">
        <v>71000</v>
      </c>
      <c r="D86">
        <v>71500</v>
      </c>
      <c r="E86">
        <v>70800</v>
      </c>
      <c r="H86" t="str">
        <f t="shared" si="2"/>
        <v>Above Average</v>
      </c>
      <c r="J86" t="str">
        <f t="shared" si="3"/>
        <v>High</v>
      </c>
    </row>
    <row r="87" spans="1:10" x14ac:dyDescent="0.3">
      <c r="A87" s="1">
        <v>45128</v>
      </c>
      <c r="B87">
        <v>68597.289059999996</v>
      </c>
      <c r="C87">
        <v>70300</v>
      </c>
      <c r="D87">
        <v>70400</v>
      </c>
      <c r="E87">
        <v>69400</v>
      </c>
      <c r="H87" t="str">
        <f t="shared" si="2"/>
        <v>Above Average</v>
      </c>
      <c r="J87" t="str">
        <f t="shared" si="3"/>
        <v>High</v>
      </c>
    </row>
    <row r="88" spans="1:10" x14ac:dyDescent="0.3">
      <c r="A88" s="1">
        <v>45131</v>
      </c>
      <c r="B88">
        <v>68694.867190000004</v>
      </c>
      <c r="C88">
        <v>70400</v>
      </c>
      <c r="D88">
        <v>70900</v>
      </c>
      <c r="E88">
        <v>69900</v>
      </c>
      <c r="H88" t="str">
        <f t="shared" si="2"/>
        <v>Above Average</v>
      </c>
      <c r="J88" t="str">
        <f t="shared" si="3"/>
        <v>High</v>
      </c>
    </row>
    <row r="89" spans="1:10" x14ac:dyDescent="0.3">
      <c r="A89" s="1">
        <v>45132</v>
      </c>
      <c r="B89">
        <v>68304.546879999994</v>
      </c>
      <c r="C89">
        <v>70000</v>
      </c>
      <c r="D89">
        <v>70500</v>
      </c>
      <c r="E89">
        <v>69800</v>
      </c>
      <c r="H89" t="str">
        <f t="shared" si="2"/>
        <v>Above Average</v>
      </c>
      <c r="J89" t="str">
        <f t="shared" si="3"/>
        <v>High</v>
      </c>
    </row>
    <row r="90" spans="1:10" x14ac:dyDescent="0.3">
      <c r="A90" s="1">
        <v>45133</v>
      </c>
      <c r="B90">
        <v>68109.390629999994</v>
      </c>
      <c r="C90">
        <v>69800</v>
      </c>
      <c r="D90">
        <v>70600</v>
      </c>
      <c r="E90">
        <v>68100</v>
      </c>
      <c r="H90" t="str">
        <f t="shared" si="2"/>
        <v>Above Average</v>
      </c>
      <c r="J90" t="str">
        <f t="shared" si="3"/>
        <v>High</v>
      </c>
    </row>
    <row r="91" spans="1:10" x14ac:dyDescent="0.3">
      <c r="A91" s="1">
        <v>45134</v>
      </c>
      <c r="B91">
        <v>69963.375</v>
      </c>
      <c r="C91">
        <v>71700</v>
      </c>
      <c r="D91">
        <v>71700</v>
      </c>
      <c r="E91">
        <v>69300</v>
      </c>
      <c r="H91" t="str">
        <f t="shared" si="2"/>
        <v>Above Average</v>
      </c>
      <c r="J91" t="str">
        <f t="shared" si="3"/>
        <v>High</v>
      </c>
    </row>
    <row r="92" spans="1:10" x14ac:dyDescent="0.3">
      <c r="A92" s="1">
        <v>45135</v>
      </c>
      <c r="B92">
        <v>68890.015629999994</v>
      </c>
      <c r="C92">
        <v>70600</v>
      </c>
      <c r="D92">
        <v>72400</v>
      </c>
      <c r="E92">
        <v>70100</v>
      </c>
      <c r="H92" t="str">
        <f t="shared" si="2"/>
        <v>Above Average</v>
      </c>
      <c r="J92" t="str">
        <f t="shared" si="3"/>
        <v>High</v>
      </c>
    </row>
    <row r="93" spans="1:10" x14ac:dyDescent="0.3">
      <c r="A93" s="1">
        <v>45138</v>
      </c>
      <c r="B93">
        <v>68109.390629999994</v>
      </c>
      <c r="C93">
        <v>69800</v>
      </c>
      <c r="D93">
        <v>71000</v>
      </c>
      <c r="E93">
        <v>69800</v>
      </c>
      <c r="H93" t="str">
        <f t="shared" si="2"/>
        <v>Above Average</v>
      </c>
      <c r="J93" t="str">
        <f t="shared" si="3"/>
        <v>High</v>
      </c>
    </row>
    <row r="94" spans="1:10" x14ac:dyDescent="0.3">
      <c r="A94" s="1">
        <v>45139</v>
      </c>
      <c r="B94">
        <v>69377.90625</v>
      </c>
      <c r="C94">
        <v>71100</v>
      </c>
      <c r="D94">
        <v>71200</v>
      </c>
      <c r="E94">
        <v>70000</v>
      </c>
      <c r="H94" t="str">
        <f t="shared" si="2"/>
        <v>Above Average</v>
      </c>
      <c r="J94" t="str">
        <f t="shared" si="3"/>
        <v>High</v>
      </c>
    </row>
    <row r="95" spans="1:10" x14ac:dyDescent="0.3">
      <c r="A95" s="1">
        <v>45140</v>
      </c>
      <c r="B95">
        <v>68206.984379999994</v>
      </c>
      <c r="C95">
        <v>69900</v>
      </c>
      <c r="D95">
        <v>71000</v>
      </c>
      <c r="E95">
        <v>69800</v>
      </c>
      <c r="H95" t="str">
        <f t="shared" si="2"/>
        <v>Above Average</v>
      </c>
      <c r="J95" t="str">
        <f t="shared" si="3"/>
        <v>High</v>
      </c>
    </row>
    <row r="96" spans="1:10" x14ac:dyDescent="0.3">
      <c r="A96" s="1">
        <v>45141</v>
      </c>
      <c r="B96">
        <v>67133.609379999994</v>
      </c>
      <c r="C96">
        <v>68800</v>
      </c>
      <c r="D96">
        <v>70200</v>
      </c>
      <c r="E96">
        <v>68500</v>
      </c>
      <c r="H96" t="str">
        <f t="shared" si="2"/>
        <v>Above Average</v>
      </c>
      <c r="J96" t="str">
        <f t="shared" si="3"/>
        <v>High</v>
      </c>
    </row>
    <row r="97" spans="1:10" x14ac:dyDescent="0.3">
      <c r="A97" s="1">
        <v>45142</v>
      </c>
      <c r="B97">
        <v>66645.726559999996</v>
      </c>
      <c r="C97">
        <v>68300</v>
      </c>
      <c r="D97">
        <v>69100</v>
      </c>
      <c r="E97">
        <v>68200</v>
      </c>
      <c r="H97" t="str">
        <f t="shared" si="2"/>
        <v>Above Average</v>
      </c>
      <c r="J97" t="str">
        <f t="shared" si="3"/>
        <v>High</v>
      </c>
    </row>
    <row r="98" spans="1:10" x14ac:dyDescent="0.3">
      <c r="A98" s="1">
        <v>45145</v>
      </c>
      <c r="B98">
        <v>66840.882809999996</v>
      </c>
      <c r="C98">
        <v>68500</v>
      </c>
      <c r="D98">
        <v>69200</v>
      </c>
      <c r="E98">
        <v>67600</v>
      </c>
      <c r="H98" t="str">
        <f t="shared" si="2"/>
        <v>Above Average</v>
      </c>
      <c r="J98" t="str">
        <f t="shared" si="3"/>
        <v>High</v>
      </c>
    </row>
    <row r="99" spans="1:10" x14ac:dyDescent="0.3">
      <c r="A99" s="1">
        <v>45146</v>
      </c>
      <c r="B99">
        <v>65962.679690000004</v>
      </c>
      <c r="C99">
        <v>67600</v>
      </c>
      <c r="D99">
        <v>69100</v>
      </c>
      <c r="E99">
        <v>67400</v>
      </c>
      <c r="H99" t="str">
        <f t="shared" si="2"/>
        <v>Above Average</v>
      </c>
      <c r="J99" t="str">
        <f t="shared" si="3"/>
        <v>High</v>
      </c>
    </row>
    <row r="100" spans="1:10" x14ac:dyDescent="0.3">
      <c r="A100" s="1">
        <v>45147</v>
      </c>
      <c r="B100">
        <v>67231.203129999994</v>
      </c>
      <c r="C100">
        <v>68900</v>
      </c>
      <c r="D100">
        <v>69600</v>
      </c>
      <c r="E100">
        <v>67900</v>
      </c>
      <c r="H100" t="str">
        <f t="shared" si="2"/>
        <v>Above Average</v>
      </c>
      <c r="J100" t="str">
        <f t="shared" si="3"/>
        <v>High</v>
      </c>
    </row>
    <row r="101" spans="1:10" x14ac:dyDescent="0.3">
      <c r="A101" s="1">
        <v>45148</v>
      </c>
      <c r="B101">
        <v>66353</v>
      </c>
      <c r="C101">
        <v>68000</v>
      </c>
      <c r="D101">
        <v>68500</v>
      </c>
      <c r="E101">
        <v>67800</v>
      </c>
      <c r="H101" t="str">
        <f t="shared" si="2"/>
        <v>Above Average</v>
      </c>
      <c r="J101" t="str">
        <f t="shared" si="3"/>
        <v>High</v>
      </c>
    </row>
    <row r="102" spans="1:10" x14ac:dyDescent="0.3">
      <c r="A102" s="1">
        <v>45149</v>
      </c>
      <c r="B102">
        <v>65865.109379999994</v>
      </c>
      <c r="C102">
        <v>67500</v>
      </c>
      <c r="D102">
        <v>68800</v>
      </c>
      <c r="E102">
        <v>67500</v>
      </c>
      <c r="H102" t="str">
        <f t="shared" si="2"/>
        <v>Above Average</v>
      </c>
      <c r="J102" t="str">
        <f t="shared" si="3"/>
        <v>High</v>
      </c>
    </row>
    <row r="103" spans="1:10" x14ac:dyDescent="0.3">
      <c r="A103" s="1">
        <v>45152</v>
      </c>
      <c r="B103">
        <v>65669.945309999996</v>
      </c>
      <c r="C103">
        <v>67300</v>
      </c>
      <c r="D103">
        <v>67900</v>
      </c>
      <c r="E103">
        <v>66900</v>
      </c>
      <c r="H103" t="str">
        <f t="shared" si="2"/>
        <v>Above Average</v>
      </c>
      <c r="J103" t="str">
        <f t="shared" si="3"/>
        <v>High</v>
      </c>
    </row>
    <row r="104" spans="1:10" x14ac:dyDescent="0.3">
      <c r="A104" s="1">
        <v>45154</v>
      </c>
      <c r="B104">
        <v>65377.214840000001</v>
      </c>
      <c r="C104">
        <v>67000</v>
      </c>
      <c r="D104">
        <v>67100</v>
      </c>
      <c r="E104">
        <v>66300</v>
      </c>
      <c r="H104" t="str">
        <f t="shared" si="2"/>
        <v>Above Average</v>
      </c>
      <c r="J104" t="str">
        <f t="shared" si="3"/>
        <v>High</v>
      </c>
    </row>
    <row r="105" spans="1:10" x14ac:dyDescent="0.3">
      <c r="A105" s="1">
        <v>45155</v>
      </c>
      <c r="B105">
        <v>65084.472659999999</v>
      </c>
      <c r="C105">
        <v>66700</v>
      </c>
      <c r="D105">
        <v>66800</v>
      </c>
      <c r="E105">
        <v>66000</v>
      </c>
      <c r="H105" t="str">
        <f t="shared" si="2"/>
        <v>Above Average</v>
      </c>
      <c r="J105" t="str">
        <f t="shared" si="3"/>
        <v>High</v>
      </c>
    </row>
    <row r="106" spans="1:10" x14ac:dyDescent="0.3">
      <c r="A106" s="1">
        <v>45156</v>
      </c>
      <c r="B106">
        <v>64694.171880000002</v>
      </c>
      <c r="C106">
        <v>66300</v>
      </c>
      <c r="D106">
        <v>66700</v>
      </c>
      <c r="E106">
        <v>65800</v>
      </c>
      <c r="H106" t="str">
        <f t="shared" si="2"/>
        <v>Above Average</v>
      </c>
      <c r="J106" t="str">
        <f t="shared" si="3"/>
        <v>High</v>
      </c>
    </row>
    <row r="107" spans="1:10" x14ac:dyDescent="0.3">
      <c r="A107" s="1">
        <v>45159</v>
      </c>
      <c r="B107">
        <v>64986.902340000001</v>
      </c>
      <c r="C107">
        <v>66600</v>
      </c>
      <c r="D107">
        <v>67100</v>
      </c>
      <c r="E107">
        <v>66300</v>
      </c>
      <c r="H107" t="str">
        <f t="shared" si="2"/>
        <v>Above Average</v>
      </c>
      <c r="J107" t="str">
        <f t="shared" si="3"/>
        <v>High</v>
      </c>
    </row>
    <row r="108" spans="1:10" x14ac:dyDescent="0.3">
      <c r="A108" s="1">
        <v>45160</v>
      </c>
      <c r="B108">
        <v>64986.902340000001</v>
      </c>
      <c r="C108">
        <v>66600</v>
      </c>
      <c r="D108">
        <v>67700</v>
      </c>
      <c r="E108">
        <v>66300</v>
      </c>
      <c r="H108" t="str">
        <f t="shared" si="2"/>
        <v>Above Average</v>
      </c>
      <c r="J108" t="str">
        <f t="shared" si="3"/>
        <v>High</v>
      </c>
    </row>
    <row r="109" spans="1:10" x14ac:dyDescent="0.3">
      <c r="A109" s="1">
        <v>45161</v>
      </c>
      <c r="B109">
        <v>65474.792970000002</v>
      </c>
      <c r="C109">
        <v>67100</v>
      </c>
      <c r="D109">
        <v>67100</v>
      </c>
      <c r="E109">
        <v>66400</v>
      </c>
      <c r="H109" t="str">
        <f t="shared" si="2"/>
        <v>Above Average</v>
      </c>
      <c r="J109" t="str">
        <f t="shared" si="3"/>
        <v>High</v>
      </c>
    </row>
    <row r="110" spans="1:10" x14ac:dyDescent="0.3">
      <c r="A110" s="1">
        <v>45162</v>
      </c>
      <c r="B110">
        <v>66548.148440000004</v>
      </c>
      <c r="C110">
        <v>68200</v>
      </c>
      <c r="D110">
        <v>68700</v>
      </c>
      <c r="E110">
        <v>67900</v>
      </c>
      <c r="H110" t="str">
        <f t="shared" si="2"/>
        <v>Above Average</v>
      </c>
      <c r="J110" t="str">
        <f t="shared" si="3"/>
        <v>High</v>
      </c>
    </row>
    <row r="111" spans="1:10" x14ac:dyDescent="0.3">
      <c r="A111" s="1">
        <v>45163</v>
      </c>
      <c r="B111">
        <v>65474.792970000002</v>
      </c>
      <c r="C111">
        <v>67100</v>
      </c>
      <c r="D111">
        <v>67400</v>
      </c>
      <c r="E111">
        <v>66900</v>
      </c>
      <c r="H111" t="str">
        <f t="shared" si="2"/>
        <v>Above Average</v>
      </c>
      <c r="J111" t="str">
        <f t="shared" si="3"/>
        <v>High</v>
      </c>
    </row>
    <row r="112" spans="1:10" x14ac:dyDescent="0.3">
      <c r="A112" s="1">
        <v>45166</v>
      </c>
      <c r="B112">
        <v>65182.058590000001</v>
      </c>
      <c r="C112">
        <v>66800</v>
      </c>
      <c r="D112">
        <v>67000</v>
      </c>
      <c r="E112">
        <v>66500</v>
      </c>
      <c r="H112" t="str">
        <f t="shared" si="2"/>
        <v>Above Average</v>
      </c>
      <c r="J112" t="str">
        <f t="shared" si="3"/>
        <v>High</v>
      </c>
    </row>
    <row r="113" spans="1:10" x14ac:dyDescent="0.3">
      <c r="A113" s="1">
        <v>45167</v>
      </c>
      <c r="B113">
        <v>65182.058590000001</v>
      </c>
      <c r="C113">
        <v>66800</v>
      </c>
      <c r="D113">
        <v>67200</v>
      </c>
      <c r="E113">
        <v>66600</v>
      </c>
      <c r="H113" t="str">
        <f t="shared" si="2"/>
        <v>Above Average</v>
      </c>
      <c r="J113" t="str">
        <f t="shared" si="3"/>
        <v>High</v>
      </c>
    </row>
    <row r="114" spans="1:10" x14ac:dyDescent="0.3">
      <c r="A114" s="1">
        <v>45168</v>
      </c>
      <c r="B114">
        <v>65474.792970000002</v>
      </c>
      <c r="C114">
        <v>67100</v>
      </c>
      <c r="D114">
        <v>67700</v>
      </c>
      <c r="E114">
        <v>67100</v>
      </c>
      <c r="H114" t="str">
        <f t="shared" si="2"/>
        <v>Above Average</v>
      </c>
      <c r="J114" t="str">
        <f t="shared" si="3"/>
        <v>High</v>
      </c>
    </row>
    <row r="115" spans="1:10" x14ac:dyDescent="0.3">
      <c r="A115" s="1">
        <v>45169</v>
      </c>
      <c r="B115">
        <v>65279.632810000003</v>
      </c>
      <c r="C115">
        <v>66900</v>
      </c>
      <c r="D115">
        <v>67200</v>
      </c>
      <c r="E115">
        <v>66400</v>
      </c>
      <c r="H115" t="str">
        <f t="shared" si="2"/>
        <v>Above Average</v>
      </c>
      <c r="J115" t="str">
        <f t="shared" si="3"/>
        <v>High</v>
      </c>
    </row>
    <row r="116" spans="1:10" x14ac:dyDescent="0.3">
      <c r="A116" s="1">
        <v>45170</v>
      </c>
      <c r="B116">
        <v>69280.328129999994</v>
      </c>
      <c r="C116">
        <v>71000</v>
      </c>
      <c r="D116">
        <v>71000</v>
      </c>
      <c r="E116">
        <v>66700</v>
      </c>
      <c r="H116" t="str">
        <f t="shared" si="2"/>
        <v>Above Average</v>
      </c>
      <c r="J116" t="str">
        <f t="shared" si="3"/>
        <v>High</v>
      </c>
    </row>
    <row r="117" spans="1:10" x14ac:dyDescent="0.3">
      <c r="A117" s="1">
        <v>45173</v>
      </c>
      <c r="B117">
        <v>69475.492190000004</v>
      </c>
      <c r="C117">
        <v>71200</v>
      </c>
      <c r="D117">
        <v>72900</v>
      </c>
      <c r="E117">
        <v>70700</v>
      </c>
      <c r="H117" t="str">
        <f t="shared" si="2"/>
        <v>Above Average</v>
      </c>
      <c r="J117" t="str">
        <f t="shared" si="3"/>
        <v>High</v>
      </c>
    </row>
    <row r="118" spans="1:10" x14ac:dyDescent="0.3">
      <c r="A118" s="1">
        <v>45174</v>
      </c>
      <c r="B118">
        <v>68987.59375</v>
      </c>
      <c r="C118">
        <v>70700</v>
      </c>
      <c r="D118">
        <v>71500</v>
      </c>
      <c r="E118">
        <v>70200</v>
      </c>
      <c r="H118" t="str">
        <f t="shared" si="2"/>
        <v>Above Average</v>
      </c>
      <c r="J118" t="str">
        <f t="shared" si="3"/>
        <v>High</v>
      </c>
    </row>
    <row r="119" spans="1:10" x14ac:dyDescent="0.3">
      <c r="A119" s="1">
        <v>45175</v>
      </c>
      <c r="B119">
        <v>68304.546879999994</v>
      </c>
      <c r="C119">
        <v>70000</v>
      </c>
      <c r="D119">
        <v>70800</v>
      </c>
      <c r="E119">
        <v>69700</v>
      </c>
      <c r="H119" t="str">
        <f t="shared" si="2"/>
        <v>Above Average</v>
      </c>
      <c r="J119" t="str">
        <f t="shared" si="3"/>
        <v>High</v>
      </c>
    </row>
    <row r="120" spans="1:10" x14ac:dyDescent="0.3">
      <c r="A120" s="1">
        <v>45176</v>
      </c>
      <c r="B120">
        <v>68694.867190000004</v>
      </c>
      <c r="C120">
        <v>70400</v>
      </c>
      <c r="D120">
        <v>70600</v>
      </c>
      <c r="E120">
        <v>69600</v>
      </c>
      <c r="H120" t="str">
        <f t="shared" si="2"/>
        <v>Above Average</v>
      </c>
      <c r="J120" t="str">
        <f t="shared" si="3"/>
        <v>High</v>
      </c>
    </row>
    <row r="121" spans="1:10" x14ac:dyDescent="0.3">
      <c r="A121" s="1">
        <v>45177</v>
      </c>
      <c r="B121">
        <v>68597.289059999996</v>
      </c>
      <c r="C121">
        <v>70300</v>
      </c>
      <c r="D121">
        <v>70300</v>
      </c>
      <c r="E121">
        <v>69600</v>
      </c>
      <c r="H121" t="str">
        <f t="shared" si="2"/>
        <v>Above Average</v>
      </c>
      <c r="J121" t="str">
        <f t="shared" si="3"/>
        <v>High</v>
      </c>
    </row>
    <row r="122" spans="1:10" x14ac:dyDescent="0.3">
      <c r="A122" s="1">
        <v>45180</v>
      </c>
      <c r="B122">
        <v>69085.179690000004</v>
      </c>
      <c r="C122">
        <v>70800</v>
      </c>
      <c r="D122">
        <v>70800</v>
      </c>
      <c r="E122">
        <v>70000</v>
      </c>
      <c r="H122" t="str">
        <f t="shared" si="2"/>
        <v>Above Average</v>
      </c>
      <c r="J122" t="str">
        <f t="shared" si="3"/>
        <v>High</v>
      </c>
    </row>
    <row r="123" spans="1:10" x14ac:dyDescent="0.3">
      <c r="A123" s="1">
        <v>45181</v>
      </c>
      <c r="B123">
        <v>68792.4375</v>
      </c>
      <c r="C123">
        <v>70500</v>
      </c>
      <c r="D123">
        <v>71000</v>
      </c>
      <c r="E123">
        <v>70400</v>
      </c>
      <c r="H123" t="str">
        <f t="shared" si="2"/>
        <v>Above Average</v>
      </c>
      <c r="J123" t="str">
        <f t="shared" si="3"/>
        <v>High</v>
      </c>
    </row>
    <row r="124" spans="1:10" x14ac:dyDescent="0.3">
      <c r="A124" s="1">
        <v>45182</v>
      </c>
      <c r="B124">
        <v>69182.75</v>
      </c>
      <c r="C124">
        <v>70900</v>
      </c>
      <c r="D124">
        <v>71600</v>
      </c>
      <c r="E124">
        <v>70300</v>
      </c>
      <c r="H124" t="str">
        <f t="shared" si="2"/>
        <v>Above Average</v>
      </c>
      <c r="J124" t="str">
        <f t="shared" si="3"/>
        <v>High</v>
      </c>
    </row>
    <row r="125" spans="1:10" x14ac:dyDescent="0.3">
      <c r="A125" s="1">
        <v>45183</v>
      </c>
      <c r="B125">
        <v>69963.375</v>
      </c>
      <c r="C125">
        <v>71700</v>
      </c>
      <c r="D125">
        <v>71800</v>
      </c>
      <c r="E125">
        <v>70800</v>
      </c>
      <c r="H125" t="str">
        <f t="shared" si="2"/>
        <v>Above Average</v>
      </c>
      <c r="J125" t="str">
        <f t="shared" si="3"/>
        <v>High</v>
      </c>
    </row>
    <row r="126" spans="1:10" x14ac:dyDescent="0.3">
      <c r="A126" s="1">
        <v>45184</v>
      </c>
      <c r="B126">
        <v>70256.109379999994</v>
      </c>
      <c r="C126">
        <v>72000</v>
      </c>
      <c r="D126">
        <v>72300</v>
      </c>
      <c r="E126">
        <v>71400</v>
      </c>
      <c r="H126" t="str">
        <f t="shared" si="2"/>
        <v>Above Average</v>
      </c>
      <c r="J126" t="str">
        <f t="shared" si="3"/>
        <v>High</v>
      </c>
    </row>
    <row r="127" spans="1:10" x14ac:dyDescent="0.3">
      <c r="A127" s="1">
        <v>45187</v>
      </c>
      <c r="B127">
        <v>68499.703129999994</v>
      </c>
      <c r="C127">
        <v>70200</v>
      </c>
      <c r="D127">
        <v>71700</v>
      </c>
      <c r="E127">
        <v>70200</v>
      </c>
      <c r="H127" t="str">
        <f t="shared" si="2"/>
        <v>Above Average</v>
      </c>
      <c r="J127" t="str">
        <f t="shared" si="3"/>
        <v>High</v>
      </c>
    </row>
    <row r="128" spans="1:10" x14ac:dyDescent="0.3">
      <c r="A128" s="1">
        <v>45188</v>
      </c>
      <c r="B128">
        <v>68109.390629999994</v>
      </c>
      <c r="C128">
        <v>69800</v>
      </c>
      <c r="D128">
        <v>70800</v>
      </c>
      <c r="E128">
        <v>69600</v>
      </c>
      <c r="H128" t="str">
        <f t="shared" si="2"/>
        <v>Above Average</v>
      </c>
      <c r="J128" t="str">
        <f t="shared" si="3"/>
        <v>High</v>
      </c>
    </row>
    <row r="129" spans="1:10" x14ac:dyDescent="0.3">
      <c r="A129" s="1">
        <v>45189</v>
      </c>
      <c r="B129">
        <v>67914.242190000004</v>
      </c>
      <c r="C129">
        <v>69600</v>
      </c>
      <c r="D129">
        <v>70300</v>
      </c>
      <c r="E129">
        <v>69500</v>
      </c>
      <c r="H129" t="str">
        <f t="shared" si="2"/>
        <v>Above Average</v>
      </c>
      <c r="J129" t="str">
        <f t="shared" si="3"/>
        <v>High</v>
      </c>
    </row>
    <row r="130" spans="1:10" x14ac:dyDescent="0.3">
      <c r="A130" s="1">
        <v>45190</v>
      </c>
      <c r="B130">
        <v>67231.203129999994</v>
      </c>
      <c r="C130">
        <v>68900</v>
      </c>
      <c r="D130">
        <v>69800</v>
      </c>
      <c r="E130">
        <v>68800</v>
      </c>
      <c r="H130" t="str">
        <f t="shared" si="2"/>
        <v>Above Average</v>
      </c>
      <c r="J130" t="str">
        <f t="shared" si="3"/>
        <v>High</v>
      </c>
    </row>
    <row r="131" spans="1:10" x14ac:dyDescent="0.3">
      <c r="A131" s="1">
        <v>45191</v>
      </c>
      <c r="B131">
        <v>67133.609379999994</v>
      </c>
      <c r="C131">
        <v>68800</v>
      </c>
      <c r="D131">
        <v>68900</v>
      </c>
      <c r="E131">
        <v>68300</v>
      </c>
      <c r="H131" t="str">
        <f t="shared" si="2"/>
        <v>Above Average</v>
      </c>
      <c r="J131" t="str">
        <f t="shared" si="3"/>
        <v>High</v>
      </c>
    </row>
    <row r="132" spans="1:10" x14ac:dyDescent="0.3">
      <c r="A132" s="1">
        <v>45194</v>
      </c>
      <c r="B132">
        <v>67719.085940000004</v>
      </c>
      <c r="C132">
        <v>69400</v>
      </c>
      <c r="D132">
        <v>69700</v>
      </c>
      <c r="E132">
        <v>68500</v>
      </c>
      <c r="H132" t="str">
        <f t="shared" si="2"/>
        <v>Above Average</v>
      </c>
      <c r="J132" t="str">
        <f t="shared" si="3"/>
        <v>High</v>
      </c>
    </row>
    <row r="133" spans="1:10" x14ac:dyDescent="0.3">
      <c r="A133" s="1">
        <v>45195</v>
      </c>
      <c r="B133">
        <v>67288.476559999996</v>
      </c>
      <c r="C133">
        <v>68600</v>
      </c>
      <c r="D133">
        <v>70000</v>
      </c>
      <c r="E133">
        <v>68400</v>
      </c>
      <c r="H133" t="str">
        <f t="shared" si="2"/>
        <v>Above Average</v>
      </c>
      <c r="J133" t="str">
        <f t="shared" si="3"/>
        <v>High</v>
      </c>
    </row>
    <row r="134" spans="1:10" x14ac:dyDescent="0.3">
      <c r="A134" s="1">
        <v>45196</v>
      </c>
      <c r="B134">
        <v>67092.304690000004</v>
      </c>
      <c r="C134">
        <v>68400</v>
      </c>
      <c r="D134">
        <v>69100</v>
      </c>
      <c r="E134">
        <v>68200</v>
      </c>
      <c r="H134" t="str">
        <f t="shared" si="2"/>
        <v>Above Average</v>
      </c>
      <c r="J134" t="str">
        <f t="shared" si="3"/>
        <v>High</v>
      </c>
    </row>
    <row r="135" spans="1:10" x14ac:dyDescent="0.3">
      <c r="A135" s="1">
        <v>45203</v>
      </c>
      <c r="B135">
        <v>66209.515629999994</v>
      </c>
      <c r="C135">
        <v>67500</v>
      </c>
      <c r="D135">
        <v>67700</v>
      </c>
      <c r="E135">
        <v>66700</v>
      </c>
      <c r="H135" t="str">
        <f t="shared" si="2"/>
        <v>Above Average</v>
      </c>
      <c r="J135" t="str">
        <f t="shared" si="3"/>
        <v>High</v>
      </c>
    </row>
    <row r="136" spans="1:10" x14ac:dyDescent="0.3">
      <c r="A136" s="1">
        <v>45204</v>
      </c>
      <c r="B136">
        <v>65424.796880000002</v>
      </c>
      <c r="C136">
        <v>66700</v>
      </c>
      <c r="D136">
        <v>67400</v>
      </c>
      <c r="E136">
        <v>66700</v>
      </c>
      <c r="H136" t="str">
        <f t="shared" si="2"/>
        <v>Above Average</v>
      </c>
      <c r="J136" t="str">
        <f t="shared" si="3"/>
        <v>High</v>
      </c>
    </row>
    <row r="137" spans="1:10" x14ac:dyDescent="0.3">
      <c r="A137" s="1">
        <v>45205</v>
      </c>
      <c r="B137">
        <v>64738.1875</v>
      </c>
      <c r="C137">
        <v>66000</v>
      </c>
      <c r="D137">
        <v>67300</v>
      </c>
      <c r="E137">
        <v>66000</v>
      </c>
      <c r="H137" t="str">
        <f t="shared" si="2"/>
        <v>Above Average</v>
      </c>
      <c r="J137" t="str">
        <f t="shared" si="3"/>
        <v>High</v>
      </c>
    </row>
    <row r="138" spans="1:10" x14ac:dyDescent="0.3">
      <c r="A138" s="1">
        <v>45209</v>
      </c>
      <c r="B138">
        <v>65130.535159999999</v>
      </c>
      <c r="C138">
        <v>66400</v>
      </c>
      <c r="D138">
        <v>67600</v>
      </c>
      <c r="E138">
        <v>66200</v>
      </c>
      <c r="H138" t="str">
        <f t="shared" si="2"/>
        <v>Above Average</v>
      </c>
      <c r="J138" t="str">
        <f t="shared" si="3"/>
        <v>High</v>
      </c>
    </row>
    <row r="139" spans="1:10" x14ac:dyDescent="0.3">
      <c r="A139" s="1">
        <v>45210</v>
      </c>
      <c r="B139">
        <v>66896.125</v>
      </c>
      <c r="C139">
        <v>68200</v>
      </c>
      <c r="D139">
        <v>69400</v>
      </c>
      <c r="E139">
        <v>67900</v>
      </c>
      <c r="H139" t="str">
        <f t="shared" si="2"/>
        <v>Above Average</v>
      </c>
      <c r="J139" t="str">
        <f t="shared" si="3"/>
        <v>High</v>
      </c>
    </row>
    <row r="140" spans="1:10" x14ac:dyDescent="0.3">
      <c r="A140" s="1">
        <v>45211</v>
      </c>
      <c r="B140">
        <v>67582.75</v>
      </c>
      <c r="C140">
        <v>68900</v>
      </c>
      <c r="D140">
        <v>69700</v>
      </c>
      <c r="E140">
        <v>68200</v>
      </c>
      <c r="H140" t="str">
        <f t="shared" si="2"/>
        <v>Above Average</v>
      </c>
      <c r="J140" t="str">
        <f t="shared" si="3"/>
        <v>High</v>
      </c>
    </row>
    <row r="141" spans="1:10" x14ac:dyDescent="0.3">
      <c r="A141" s="1">
        <v>45212</v>
      </c>
      <c r="B141">
        <v>66699.953129999994</v>
      </c>
      <c r="C141">
        <v>68000</v>
      </c>
      <c r="D141">
        <v>68500</v>
      </c>
      <c r="E141">
        <v>67700</v>
      </c>
      <c r="H141" t="str">
        <f t="shared" si="2"/>
        <v>Above Average</v>
      </c>
      <c r="J141" t="str">
        <f t="shared" si="3"/>
        <v>High</v>
      </c>
    </row>
    <row r="142" spans="1:10" x14ac:dyDescent="0.3">
      <c r="A142" s="1">
        <v>45215</v>
      </c>
      <c r="B142">
        <v>66013.328129999994</v>
      </c>
      <c r="C142">
        <v>67300</v>
      </c>
      <c r="D142">
        <v>68500</v>
      </c>
      <c r="E142">
        <v>66800</v>
      </c>
      <c r="H142" t="str">
        <f t="shared" si="2"/>
        <v>Above Average</v>
      </c>
      <c r="J142" t="str">
        <f t="shared" si="3"/>
        <v>High</v>
      </c>
    </row>
    <row r="143" spans="1:10" x14ac:dyDescent="0.3">
      <c r="A143" s="1">
        <v>45216</v>
      </c>
      <c r="B143">
        <v>68073.1875</v>
      </c>
      <c r="C143">
        <v>69400</v>
      </c>
      <c r="D143">
        <v>69900</v>
      </c>
      <c r="E143">
        <v>67400</v>
      </c>
      <c r="H143" t="str">
        <f t="shared" si="2"/>
        <v>Above Average</v>
      </c>
      <c r="J143" t="str">
        <f t="shared" si="3"/>
        <v>High</v>
      </c>
    </row>
    <row r="144" spans="1:10" x14ac:dyDescent="0.3">
      <c r="A144" s="1">
        <v>45217</v>
      </c>
      <c r="B144">
        <v>69152.148440000004</v>
      </c>
      <c r="C144">
        <v>70500</v>
      </c>
      <c r="D144">
        <v>70500</v>
      </c>
      <c r="E144">
        <v>68800</v>
      </c>
      <c r="H144" t="str">
        <f t="shared" si="2"/>
        <v>Above Average</v>
      </c>
      <c r="J144" t="str">
        <f t="shared" si="3"/>
        <v>High</v>
      </c>
    </row>
    <row r="145" spans="1:10" x14ac:dyDescent="0.3">
      <c r="A145" s="1">
        <v>45218</v>
      </c>
      <c r="B145">
        <v>68171.273440000004</v>
      </c>
      <c r="C145">
        <v>69500</v>
      </c>
      <c r="D145">
        <v>70000</v>
      </c>
      <c r="E145">
        <v>69400</v>
      </c>
      <c r="H145" t="str">
        <f t="shared" si="2"/>
        <v>Above Average</v>
      </c>
      <c r="J145" t="str">
        <f t="shared" si="3"/>
        <v>High</v>
      </c>
    </row>
    <row r="146" spans="1:10" x14ac:dyDescent="0.3">
      <c r="A146" s="1">
        <v>45219</v>
      </c>
      <c r="B146">
        <v>67484.648440000004</v>
      </c>
      <c r="C146">
        <v>68800</v>
      </c>
      <c r="D146">
        <v>69200</v>
      </c>
      <c r="E146">
        <v>68100</v>
      </c>
      <c r="H146" t="str">
        <f t="shared" si="2"/>
        <v>Above Average</v>
      </c>
      <c r="J146" t="str">
        <f t="shared" si="3"/>
        <v>High</v>
      </c>
    </row>
    <row r="147" spans="1:10" x14ac:dyDescent="0.3">
      <c r="A147" s="1">
        <v>45222</v>
      </c>
      <c r="B147">
        <v>67092.304690000004</v>
      </c>
      <c r="C147">
        <v>68400</v>
      </c>
      <c r="D147">
        <v>69100</v>
      </c>
      <c r="E147">
        <v>68200</v>
      </c>
      <c r="H147" t="str">
        <f t="shared" si="2"/>
        <v>Above Average</v>
      </c>
      <c r="J147" t="str">
        <f t="shared" si="3"/>
        <v>High</v>
      </c>
    </row>
    <row r="148" spans="1:10" x14ac:dyDescent="0.3">
      <c r="A148" s="1">
        <v>45223</v>
      </c>
      <c r="B148">
        <v>67190.390629999994</v>
      </c>
      <c r="C148">
        <v>68500</v>
      </c>
      <c r="D148">
        <v>68800</v>
      </c>
      <c r="E148">
        <v>67700</v>
      </c>
      <c r="H148" t="str">
        <f t="shared" si="2"/>
        <v>Above Average</v>
      </c>
      <c r="J148" t="str">
        <f t="shared" si="3"/>
        <v>High</v>
      </c>
    </row>
    <row r="149" spans="1:10" x14ac:dyDescent="0.3">
      <c r="A149" s="1">
        <v>45224</v>
      </c>
      <c r="B149">
        <v>66699.953129999994</v>
      </c>
      <c r="C149">
        <v>68000</v>
      </c>
      <c r="D149">
        <v>68800</v>
      </c>
      <c r="E149">
        <v>67900</v>
      </c>
      <c r="H149" t="str">
        <f t="shared" ref="H149:H170" si="4">IF(C131&gt;62000, "Above Average", "Below Average")</f>
        <v>Above Average</v>
      </c>
      <c r="J149" t="str">
        <f t="shared" ref="J149:J171" si="5">IF(B131&lt;59000, "Low", IF(B131&lt;=61000, "Moderate", "High"))</f>
        <v>High</v>
      </c>
    </row>
    <row r="150" spans="1:10" x14ac:dyDescent="0.3">
      <c r="A150" s="1">
        <v>45225</v>
      </c>
      <c r="B150">
        <v>65424.796880000002</v>
      </c>
      <c r="C150">
        <v>66700</v>
      </c>
      <c r="D150">
        <v>67900</v>
      </c>
      <c r="E150">
        <v>66700</v>
      </c>
      <c r="H150" t="str">
        <f t="shared" si="4"/>
        <v>Above Average</v>
      </c>
      <c r="J150" t="str">
        <f t="shared" si="5"/>
        <v>High</v>
      </c>
    </row>
    <row r="151" spans="1:10" x14ac:dyDescent="0.3">
      <c r="A151" s="1">
        <v>45226</v>
      </c>
      <c r="B151">
        <v>66013.328129999994</v>
      </c>
      <c r="C151">
        <v>67300</v>
      </c>
      <c r="D151">
        <v>67300</v>
      </c>
      <c r="E151">
        <v>66700</v>
      </c>
      <c r="H151" t="str">
        <f t="shared" si="4"/>
        <v>Above Average</v>
      </c>
      <c r="J151" t="str">
        <f t="shared" si="5"/>
        <v>High</v>
      </c>
    </row>
    <row r="152" spans="1:10" x14ac:dyDescent="0.3">
      <c r="H152" t="str">
        <f t="shared" si="4"/>
        <v>Above Average</v>
      </c>
      <c r="J152" t="str">
        <f t="shared" si="5"/>
        <v>High</v>
      </c>
    </row>
    <row r="153" spans="1:10" x14ac:dyDescent="0.3">
      <c r="H153" t="str">
        <f t="shared" si="4"/>
        <v>Above Average</v>
      </c>
      <c r="J153" t="str">
        <f t="shared" si="5"/>
        <v>High</v>
      </c>
    </row>
    <row r="154" spans="1:10" x14ac:dyDescent="0.3">
      <c r="A154" s="75" t="s">
        <v>6</v>
      </c>
      <c r="H154" t="str">
        <f t="shared" si="4"/>
        <v>Above Average</v>
      </c>
      <c r="J154" t="str">
        <f t="shared" si="5"/>
        <v>High</v>
      </c>
    </row>
    <row r="155" spans="1:10" x14ac:dyDescent="0.3">
      <c r="B155" s="78" t="s">
        <v>4</v>
      </c>
      <c r="C155" s="78" t="s">
        <v>1</v>
      </c>
      <c r="D155" s="78" t="s">
        <v>2</v>
      </c>
      <c r="E155" s="78" t="s">
        <v>3</v>
      </c>
      <c r="H155" t="str">
        <f t="shared" si="4"/>
        <v>Above Average</v>
      </c>
      <c r="J155" t="str">
        <f t="shared" si="5"/>
        <v>High</v>
      </c>
    </row>
    <row r="156" spans="1:10" x14ac:dyDescent="0.3">
      <c r="A156" s="1">
        <v>45006</v>
      </c>
      <c r="B156">
        <v>65620.976559999996</v>
      </c>
      <c r="C156">
        <v>66900</v>
      </c>
      <c r="D156">
        <v>68300</v>
      </c>
      <c r="E156">
        <v>66900</v>
      </c>
      <c r="H156" t="str">
        <f>IF(C138&gt;62000, "Above Average", "Below Average")</f>
        <v>Above Average</v>
      </c>
      <c r="J156" t="str">
        <f t="shared" si="5"/>
        <v>High</v>
      </c>
    </row>
    <row r="157" spans="1:10" x14ac:dyDescent="0.3">
      <c r="A157" s="1">
        <v>45007</v>
      </c>
      <c r="B157">
        <v>67288.476559999996</v>
      </c>
      <c r="C157">
        <v>68600</v>
      </c>
      <c r="D157">
        <v>68900</v>
      </c>
      <c r="E157">
        <v>67300</v>
      </c>
      <c r="H157" t="str">
        <f t="shared" si="4"/>
        <v>Above Average</v>
      </c>
      <c r="J157" t="str">
        <f t="shared" si="5"/>
        <v>High</v>
      </c>
    </row>
    <row r="158" spans="1:10" x14ac:dyDescent="0.3">
      <c r="A158" s="1">
        <v>45008</v>
      </c>
      <c r="B158">
        <v>68367.445309999996</v>
      </c>
      <c r="C158">
        <v>69700</v>
      </c>
      <c r="D158">
        <v>70000</v>
      </c>
      <c r="E158">
        <v>69400</v>
      </c>
      <c r="H158" t="str">
        <f t="shared" si="4"/>
        <v>Above Average</v>
      </c>
      <c r="J158" t="str">
        <f t="shared" si="5"/>
        <v>High</v>
      </c>
    </row>
    <row r="159" spans="1:10" x14ac:dyDescent="0.3">
      <c r="A159" s="1">
        <v>45009</v>
      </c>
      <c r="B159">
        <v>68269.359379999994</v>
      </c>
      <c r="C159">
        <v>69600</v>
      </c>
      <c r="D159">
        <v>70200</v>
      </c>
      <c r="E159">
        <v>69500</v>
      </c>
      <c r="H159" t="str">
        <f t="shared" si="4"/>
        <v>Above Average</v>
      </c>
      <c r="J159" t="str">
        <f t="shared" si="5"/>
        <v>High</v>
      </c>
    </row>
    <row r="160" spans="1:10" x14ac:dyDescent="0.3">
      <c r="A160" s="1">
        <v>45012</v>
      </c>
      <c r="B160">
        <v>69544.5</v>
      </c>
      <c r="C160">
        <v>70900</v>
      </c>
      <c r="D160">
        <v>70900</v>
      </c>
      <c r="E160">
        <v>69300</v>
      </c>
      <c r="H160" t="str">
        <f>IF(C142&gt;62000, "Above Average", "Below Average")</f>
        <v>Above Average</v>
      </c>
      <c r="J160" t="str">
        <f t="shared" si="5"/>
        <v>High</v>
      </c>
    </row>
    <row r="161" spans="1:10" x14ac:dyDescent="0.3">
      <c r="A161" s="1">
        <v>45013</v>
      </c>
      <c r="B161">
        <v>69544.5</v>
      </c>
      <c r="C161">
        <v>70900</v>
      </c>
      <c r="D161">
        <v>70900</v>
      </c>
      <c r="E161">
        <v>70000</v>
      </c>
      <c r="H161" t="str">
        <f t="shared" si="4"/>
        <v>Above Average</v>
      </c>
      <c r="J161" t="str">
        <f t="shared" si="5"/>
        <v>High</v>
      </c>
    </row>
    <row r="162" spans="1:10" x14ac:dyDescent="0.3">
      <c r="A162" s="1">
        <v>45014</v>
      </c>
      <c r="B162">
        <v>68563.632809999996</v>
      </c>
      <c r="C162">
        <v>69900</v>
      </c>
      <c r="D162">
        <v>71400</v>
      </c>
      <c r="E162">
        <v>69700</v>
      </c>
      <c r="H162" t="str">
        <f t="shared" si="4"/>
        <v>Above Average</v>
      </c>
      <c r="J162" t="str">
        <f t="shared" si="5"/>
        <v>High</v>
      </c>
    </row>
    <row r="163" spans="1:10" x14ac:dyDescent="0.3">
      <c r="A163" s="1">
        <v>45015</v>
      </c>
      <c r="B163">
        <v>68955.984379999994</v>
      </c>
      <c r="C163">
        <v>70300</v>
      </c>
      <c r="D163">
        <v>70800</v>
      </c>
      <c r="E163">
        <v>69600</v>
      </c>
      <c r="H163" t="str">
        <f t="shared" si="4"/>
        <v>Above Average</v>
      </c>
      <c r="J163" t="str">
        <f t="shared" si="5"/>
        <v>High</v>
      </c>
    </row>
    <row r="164" spans="1:10" x14ac:dyDescent="0.3">
      <c r="A164" s="1">
        <v>45016</v>
      </c>
      <c r="B164">
        <v>69152.148440000004</v>
      </c>
      <c r="C164">
        <v>70500</v>
      </c>
      <c r="D164">
        <v>70500</v>
      </c>
      <c r="E164">
        <v>69500</v>
      </c>
      <c r="H164" t="str">
        <f t="shared" si="4"/>
        <v>Above Average</v>
      </c>
      <c r="J164" t="str">
        <f t="shared" si="5"/>
        <v>High</v>
      </c>
    </row>
    <row r="165" spans="1:10" x14ac:dyDescent="0.3">
      <c r="A165" s="1">
        <v>45019</v>
      </c>
      <c r="B165">
        <v>69054.070309999996</v>
      </c>
      <c r="C165">
        <v>70400</v>
      </c>
      <c r="D165">
        <v>71300</v>
      </c>
      <c r="E165">
        <v>70300</v>
      </c>
      <c r="H165" t="str">
        <f t="shared" si="4"/>
        <v>Above Average</v>
      </c>
      <c r="J165" t="str">
        <f t="shared" si="5"/>
        <v>High</v>
      </c>
    </row>
    <row r="166" spans="1:10" x14ac:dyDescent="0.3">
      <c r="A166" s="1">
        <v>45020</v>
      </c>
      <c r="B166">
        <v>69446.421879999994</v>
      </c>
      <c r="C166">
        <v>70800</v>
      </c>
      <c r="D166">
        <v>71100</v>
      </c>
      <c r="E166">
        <v>70600</v>
      </c>
      <c r="H166" t="str">
        <f t="shared" si="4"/>
        <v>Above Average</v>
      </c>
      <c r="J166" t="str">
        <f t="shared" si="5"/>
        <v>High</v>
      </c>
    </row>
    <row r="167" spans="1:10" x14ac:dyDescent="0.3">
      <c r="A167" s="1">
        <v>45021</v>
      </c>
      <c r="B167">
        <v>70819.65625</v>
      </c>
      <c r="C167">
        <v>72200</v>
      </c>
      <c r="D167">
        <v>72200</v>
      </c>
      <c r="E167">
        <v>71500</v>
      </c>
      <c r="H167" t="str">
        <f t="shared" si="4"/>
        <v>Above Average</v>
      </c>
      <c r="J167" t="str">
        <f t="shared" si="5"/>
        <v>High</v>
      </c>
    </row>
    <row r="168" spans="1:10" x14ac:dyDescent="0.3">
      <c r="A168" s="1">
        <v>45022</v>
      </c>
      <c r="B168">
        <v>71408.179690000004</v>
      </c>
      <c r="C168">
        <v>72800</v>
      </c>
      <c r="D168">
        <v>73000</v>
      </c>
      <c r="E168">
        <v>72300</v>
      </c>
      <c r="H168" t="str">
        <f t="shared" si="4"/>
        <v>Above Average</v>
      </c>
      <c r="J168" t="str">
        <f t="shared" si="5"/>
        <v>High</v>
      </c>
    </row>
    <row r="169" spans="1:10" x14ac:dyDescent="0.3">
      <c r="A169" s="1">
        <v>45023</v>
      </c>
      <c r="B169">
        <v>71113.921879999994</v>
      </c>
      <c r="C169">
        <v>72500</v>
      </c>
      <c r="D169">
        <v>73000</v>
      </c>
      <c r="E169">
        <v>72300</v>
      </c>
      <c r="H169" t="str">
        <f t="shared" si="4"/>
        <v>Above Average</v>
      </c>
      <c r="J169" t="str">
        <f t="shared" si="5"/>
        <v>High</v>
      </c>
    </row>
    <row r="170" spans="1:10" x14ac:dyDescent="0.3">
      <c r="A170" s="1">
        <v>45026</v>
      </c>
      <c r="B170">
        <v>71310.09375</v>
      </c>
      <c r="C170">
        <v>72700</v>
      </c>
      <c r="D170">
        <v>73000</v>
      </c>
      <c r="E170">
        <v>72100</v>
      </c>
      <c r="H170" t="str">
        <f t="shared" si="4"/>
        <v>Below Average</v>
      </c>
      <c r="J170" t="str">
        <f t="shared" si="5"/>
        <v>Low</v>
      </c>
    </row>
    <row r="171" spans="1:10" x14ac:dyDescent="0.3">
      <c r="A171" s="1">
        <v>45027</v>
      </c>
      <c r="B171">
        <v>71408.179690000004</v>
      </c>
      <c r="C171">
        <v>72800</v>
      </c>
      <c r="D171">
        <v>73400</v>
      </c>
      <c r="E171">
        <v>72700</v>
      </c>
      <c r="H171" t="str">
        <f>IF(C153&gt;62000, "Above Average", "Below Average")</f>
        <v>Below Average</v>
      </c>
      <c r="J171" t="str">
        <f t="shared" si="5"/>
        <v>Low</v>
      </c>
    </row>
    <row r="172" spans="1:10" x14ac:dyDescent="0.3">
      <c r="A172" s="1">
        <v>45028</v>
      </c>
      <c r="B172">
        <v>71408.179690000004</v>
      </c>
      <c r="C172">
        <v>72800</v>
      </c>
      <c r="D172">
        <v>73000</v>
      </c>
      <c r="E172">
        <v>71900</v>
      </c>
    </row>
    <row r="173" spans="1:10" x14ac:dyDescent="0.3">
      <c r="A173" s="1">
        <v>45029</v>
      </c>
      <c r="B173">
        <v>71015.820309999996</v>
      </c>
      <c r="C173">
        <v>72400</v>
      </c>
      <c r="D173">
        <v>73200</v>
      </c>
      <c r="E173">
        <v>72200</v>
      </c>
    </row>
    <row r="174" spans="1:10" x14ac:dyDescent="0.3">
      <c r="A174" s="1">
        <v>45030</v>
      </c>
      <c r="B174">
        <v>70329.210940000004</v>
      </c>
      <c r="C174">
        <v>71700</v>
      </c>
      <c r="D174">
        <v>72600</v>
      </c>
      <c r="E174">
        <v>71700</v>
      </c>
    </row>
    <row r="175" spans="1:10" x14ac:dyDescent="0.3">
      <c r="A175" s="1">
        <v>45033</v>
      </c>
      <c r="B175">
        <v>69936.859379999994</v>
      </c>
      <c r="C175">
        <v>71300</v>
      </c>
      <c r="D175">
        <v>72100</v>
      </c>
      <c r="E175">
        <v>71100</v>
      </c>
    </row>
    <row r="176" spans="1:10" x14ac:dyDescent="0.3">
      <c r="A176" s="1">
        <v>45034</v>
      </c>
      <c r="B176">
        <v>71310.09375</v>
      </c>
      <c r="C176">
        <v>72700</v>
      </c>
      <c r="D176">
        <v>72700</v>
      </c>
      <c r="E176">
        <v>71300</v>
      </c>
    </row>
    <row r="177" spans="1:5" x14ac:dyDescent="0.3">
      <c r="A177" s="1">
        <v>45035</v>
      </c>
      <c r="B177">
        <v>71310.09375</v>
      </c>
      <c r="C177">
        <v>72700</v>
      </c>
      <c r="D177">
        <v>72800</v>
      </c>
      <c r="E177">
        <v>72200</v>
      </c>
    </row>
    <row r="178" spans="1:5" x14ac:dyDescent="0.3">
      <c r="A178" s="1">
        <v>45036</v>
      </c>
      <c r="B178">
        <v>71408.179690000004</v>
      </c>
      <c r="C178">
        <v>72800</v>
      </c>
      <c r="D178">
        <v>72800</v>
      </c>
      <c r="E178">
        <v>72200</v>
      </c>
    </row>
    <row r="179" spans="1:5" x14ac:dyDescent="0.3">
      <c r="A179" s="1">
        <v>45037</v>
      </c>
      <c r="B179">
        <v>70623.476559999996</v>
      </c>
      <c r="C179">
        <v>72000</v>
      </c>
      <c r="D179">
        <v>72500</v>
      </c>
      <c r="E179">
        <v>71700</v>
      </c>
    </row>
    <row r="180" spans="1:5" x14ac:dyDescent="0.3">
      <c r="A180" s="1">
        <v>45040</v>
      </c>
      <c r="B180">
        <v>71212.007809999996</v>
      </c>
      <c r="C180">
        <v>72600</v>
      </c>
      <c r="D180">
        <v>72900</v>
      </c>
      <c r="E180">
        <v>72400</v>
      </c>
    </row>
    <row r="181" spans="1:5" x14ac:dyDescent="0.3">
      <c r="A181" s="1">
        <v>45041</v>
      </c>
      <c r="B181">
        <v>69838.773440000004</v>
      </c>
      <c r="C181">
        <v>71200</v>
      </c>
      <c r="D181">
        <v>72400</v>
      </c>
      <c r="E181">
        <v>71200</v>
      </c>
    </row>
    <row r="182" spans="1:5" x14ac:dyDescent="0.3">
      <c r="A182" s="1">
        <v>45042</v>
      </c>
      <c r="B182">
        <v>70329.210940000004</v>
      </c>
      <c r="C182">
        <v>71700</v>
      </c>
      <c r="D182">
        <v>72100</v>
      </c>
      <c r="E182">
        <v>71600</v>
      </c>
    </row>
    <row r="183" spans="1:5" x14ac:dyDescent="0.3">
      <c r="A183" s="1">
        <v>45043</v>
      </c>
      <c r="B183">
        <v>70133.039059999996</v>
      </c>
      <c r="C183">
        <v>71500</v>
      </c>
      <c r="D183">
        <v>71900</v>
      </c>
      <c r="E183">
        <v>71100</v>
      </c>
    </row>
    <row r="184" spans="1:5" x14ac:dyDescent="0.3">
      <c r="A184" s="1">
        <v>45044</v>
      </c>
      <c r="B184">
        <v>71212.007809999996</v>
      </c>
      <c r="C184">
        <v>72600</v>
      </c>
      <c r="D184">
        <v>72800</v>
      </c>
      <c r="E184">
        <v>71900</v>
      </c>
    </row>
    <row r="185" spans="1:5" x14ac:dyDescent="0.3">
      <c r="A185" s="1">
        <v>45048</v>
      </c>
      <c r="B185">
        <v>71604.359379999994</v>
      </c>
      <c r="C185">
        <v>73000</v>
      </c>
      <c r="D185">
        <v>73000</v>
      </c>
      <c r="E185">
        <v>72200</v>
      </c>
    </row>
    <row r="186" spans="1:5" x14ac:dyDescent="0.3">
      <c r="A186" s="1">
        <v>45049</v>
      </c>
      <c r="B186">
        <v>72094.804690000004</v>
      </c>
      <c r="C186">
        <v>73500</v>
      </c>
      <c r="D186">
        <v>73500</v>
      </c>
      <c r="E186">
        <v>73100</v>
      </c>
    </row>
    <row r="187" spans="1:5" x14ac:dyDescent="0.3">
      <c r="A187" s="1">
        <v>45050</v>
      </c>
      <c r="B187">
        <v>71408.179690000004</v>
      </c>
      <c r="C187">
        <v>72800</v>
      </c>
      <c r="D187">
        <v>73500</v>
      </c>
      <c r="E187">
        <v>72800</v>
      </c>
    </row>
    <row r="188" spans="1:5" x14ac:dyDescent="0.3">
      <c r="A188" s="1">
        <v>45054</v>
      </c>
      <c r="B188">
        <v>71702.445309999996</v>
      </c>
      <c r="C188">
        <v>73100</v>
      </c>
      <c r="D188">
        <v>74300</v>
      </c>
      <c r="E188">
        <v>72500</v>
      </c>
    </row>
    <row r="189" spans="1:5" x14ac:dyDescent="0.3">
      <c r="A189" s="1">
        <v>45055</v>
      </c>
      <c r="B189">
        <v>71898.617190000004</v>
      </c>
      <c r="C189">
        <v>73300</v>
      </c>
      <c r="D189">
        <v>74000</v>
      </c>
      <c r="E189">
        <v>73200</v>
      </c>
    </row>
    <row r="190" spans="1:5" x14ac:dyDescent="0.3">
      <c r="A190" s="1">
        <v>45056</v>
      </c>
      <c r="B190">
        <v>71506.257809999996</v>
      </c>
      <c r="C190">
        <v>72900</v>
      </c>
      <c r="D190">
        <v>73400</v>
      </c>
      <c r="E190">
        <v>72800</v>
      </c>
    </row>
    <row r="191" spans="1:5" x14ac:dyDescent="0.3">
      <c r="A191" s="1">
        <v>45057</v>
      </c>
      <c r="B191">
        <v>71996.710940000004</v>
      </c>
      <c r="C191">
        <v>73400</v>
      </c>
      <c r="D191">
        <v>73400</v>
      </c>
      <c r="E191">
        <v>72800</v>
      </c>
    </row>
    <row r="192" spans="1:5" x14ac:dyDescent="0.3">
      <c r="A192" s="1">
        <v>45058</v>
      </c>
      <c r="B192">
        <v>73369.945309999996</v>
      </c>
      <c r="C192">
        <v>74800</v>
      </c>
      <c r="D192">
        <v>74900</v>
      </c>
      <c r="E192">
        <v>73800</v>
      </c>
    </row>
    <row r="193" spans="1:5" x14ac:dyDescent="0.3">
      <c r="A193" s="1">
        <v>45061</v>
      </c>
      <c r="B193">
        <v>73566.117190000004</v>
      </c>
      <c r="C193">
        <v>75000</v>
      </c>
      <c r="D193">
        <v>75000</v>
      </c>
      <c r="E193">
        <v>74300</v>
      </c>
    </row>
    <row r="194" spans="1:5" x14ac:dyDescent="0.3">
      <c r="A194" s="1">
        <v>45062</v>
      </c>
      <c r="B194">
        <v>74448.914059999996</v>
      </c>
      <c r="C194">
        <v>75900</v>
      </c>
      <c r="D194">
        <v>76300</v>
      </c>
      <c r="E194">
        <v>75400</v>
      </c>
    </row>
    <row r="195" spans="1:5" x14ac:dyDescent="0.3">
      <c r="A195" s="1">
        <v>45063</v>
      </c>
      <c r="B195">
        <v>75135.539059999996</v>
      </c>
      <c r="C195">
        <v>76600</v>
      </c>
      <c r="D195">
        <v>76700</v>
      </c>
      <c r="E195">
        <v>75700</v>
      </c>
    </row>
    <row r="196" spans="1:5" x14ac:dyDescent="0.3">
      <c r="A196" s="1">
        <v>45064</v>
      </c>
      <c r="B196">
        <v>76871.046879999994</v>
      </c>
      <c r="C196">
        <v>78000</v>
      </c>
      <c r="D196">
        <v>78000</v>
      </c>
      <c r="E196">
        <v>76500</v>
      </c>
    </row>
    <row r="197" spans="1:5" x14ac:dyDescent="0.3">
      <c r="A197" s="1">
        <v>45065</v>
      </c>
      <c r="B197">
        <v>77363.8125</v>
      </c>
      <c r="C197">
        <v>78500</v>
      </c>
      <c r="D197">
        <v>78500</v>
      </c>
      <c r="E197">
        <v>77500</v>
      </c>
    </row>
    <row r="198" spans="1:5" x14ac:dyDescent="0.3">
      <c r="A198" s="1">
        <v>45068</v>
      </c>
      <c r="B198">
        <v>78447.890629999994</v>
      </c>
      <c r="C198">
        <v>79600</v>
      </c>
      <c r="D198">
        <v>79800</v>
      </c>
      <c r="E198">
        <v>78200</v>
      </c>
    </row>
    <row r="199" spans="1:5" x14ac:dyDescent="0.3">
      <c r="A199" s="1">
        <v>45069</v>
      </c>
      <c r="B199">
        <v>75885.515629999994</v>
      </c>
      <c r="C199">
        <v>77000</v>
      </c>
      <c r="D199">
        <v>78800</v>
      </c>
      <c r="E199">
        <v>77000</v>
      </c>
    </row>
    <row r="200" spans="1:5" x14ac:dyDescent="0.3">
      <c r="A200" s="1">
        <v>45070</v>
      </c>
      <c r="B200">
        <v>75491.3125</v>
      </c>
      <c r="C200">
        <v>76600</v>
      </c>
      <c r="D200">
        <v>77300</v>
      </c>
      <c r="E200">
        <v>76100</v>
      </c>
    </row>
    <row r="201" spans="1:5" x14ac:dyDescent="0.3">
      <c r="A201" s="1">
        <v>45071</v>
      </c>
      <c r="B201">
        <v>75491.3125</v>
      </c>
      <c r="C201">
        <v>76600</v>
      </c>
      <c r="D201">
        <v>77100</v>
      </c>
      <c r="E201">
        <v>76400</v>
      </c>
    </row>
    <row r="202" spans="1:5" x14ac:dyDescent="0.3">
      <c r="A202" s="1">
        <v>45072</v>
      </c>
      <c r="B202">
        <v>75392.757809999996</v>
      </c>
      <c r="C202">
        <v>76500</v>
      </c>
      <c r="D202">
        <v>77500</v>
      </c>
      <c r="E202">
        <v>76400</v>
      </c>
    </row>
    <row r="203" spans="1:5" x14ac:dyDescent="0.3">
      <c r="A203" s="1">
        <v>45076</v>
      </c>
      <c r="B203">
        <v>73618.804690000004</v>
      </c>
      <c r="C203">
        <v>74700</v>
      </c>
      <c r="D203">
        <v>77700</v>
      </c>
      <c r="E203">
        <v>74300</v>
      </c>
    </row>
    <row r="204" spans="1:5" x14ac:dyDescent="0.3">
      <c r="A204" s="1">
        <v>45077</v>
      </c>
      <c r="B204">
        <v>72534.726559999996</v>
      </c>
      <c r="C204">
        <v>73600</v>
      </c>
      <c r="D204">
        <v>75200</v>
      </c>
      <c r="E204">
        <v>73200</v>
      </c>
    </row>
    <row r="205" spans="1:5" x14ac:dyDescent="0.3">
      <c r="A205" s="1">
        <v>45078</v>
      </c>
      <c r="B205">
        <v>72140.523440000004</v>
      </c>
      <c r="C205">
        <v>73200</v>
      </c>
      <c r="D205">
        <v>73600</v>
      </c>
      <c r="E205">
        <v>72700</v>
      </c>
    </row>
    <row r="206" spans="1:5" x14ac:dyDescent="0.3">
      <c r="A206" s="1">
        <v>45079</v>
      </c>
      <c r="B206">
        <v>72041.96875</v>
      </c>
      <c r="C206">
        <v>73100</v>
      </c>
      <c r="D206">
        <v>74100</v>
      </c>
      <c r="E206">
        <v>72800</v>
      </c>
    </row>
    <row r="207" spans="1:5" x14ac:dyDescent="0.3">
      <c r="A207" s="1">
        <v>45082</v>
      </c>
      <c r="B207">
        <v>72830.390629999994</v>
      </c>
      <c r="C207">
        <v>73900</v>
      </c>
      <c r="D207">
        <v>74000</v>
      </c>
      <c r="E207">
        <v>73200</v>
      </c>
    </row>
    <row r="208" spans="1:5" x14ac:dyDescent="0.3">
      <c r="A208" s="1">
        <v>45084</v>
      </c>
      <c r="B208">
        <v>71549.203129999994</v>
      </c>
      <c r="C208">
        <v>72600</v>
      </c>
      <c r="D208">
        <v>73700</v>
      </c>
      <c r="E208">
        <v>72500</v>
      </c>
    </row>
    <row r="209" spans="1:5" x14ac:dyDescent="0.3">
      <c r="A209" s="1">
        <v>45085</v>
      </c>
      <c r="B209">
        <v>69972.359379999994</v>
      </c>
      <c r="C209">
        <v>71000</v>
      </c>
      <c r="D209">
        <v>73300</v>
      </c>
      <c r="E209">
        <v>71000</v>
      </c>
    </row>
    <row r="210" spans="1:5" x14ac:dyDescent="0.3">
      <c r="A210" s="1">
        <v>45086</v>
      </c>
      <c r="B210">
        <v>70662.226559999996</v>
      </c>
      <c r="C210">
        <v>71700</v>
      </c>
      <c r="D210">
        <v>72000</v>
      </c>
      <c r="E210">
        <v>70700</v>
      </c>
    </row>
    <row r="211" spans="1:5" x14ac:dyDescent="0.3">
      <c r="A211" s="1">
        <v>45089</v>
      </c>
      <c r="B211">
        <v>73618.804690000004</v>
      </c>
      <c r="C211">
        <v>74700</v>
      </c>
      <c r="D211">
        <v>74700</v>
      </c>
      <c r="E211">
        <v>73000</v>
      </c>
    </row>
    <row r="212" spans="1:5" x14ac:dyDescent="0.3">
      <c r="A212" s="1">
        <v>45090</v>
      </c>
      <c r="B212">
        <v>74013.015629999994</v>
      </c>
      <c r="C212">
        <v>75100</v>
      </c>
      <c r="D212">
        <v>76000</v>
      </c>
      <c r="E212">
        <v>75000</v>
      </c>
    </row>
    <row r="213" spans="1:5" x14ac:dyDescent="0.3">
      <c r="A213" s="1">
        <v>45091</v>
      </c>
      <c r="B213">
        <v>74111.570309999996</v>
      </c>
      <c r="C213">
        <v>75200</v>
      </c>
      <c r="D213">
        <v>75800</v>
      </c>
      <c r="E213">
        <v>74300</v>
      </c>
    </row>
    <row r="214" spans="1:5" x14ac:dyDescent="0.3">
      <c r="A214" s="1">
        <v>45092</v>
      </c>
      <c r="B214">
        <v>72928.9375</v>
      </c>
      <c r="C214">
        <v>74000</v>
      </c>
      <c r="D214">
        <v>75200</v>
      </c>
      <c r="E214">
        <v>73500</v>
      </c>
    </row>
    <row r="215" spans="1:5" x14ac:dyDescent="0.3">
      <c r="A215" s="1">
        <v>45093</v>
      </c>
      <c r="B215">
        <v>73027.5</v>
      </c>
      <c r="C215">
        <v>74100</v>
      </c>
      <c r="D215">
        <v>74800</v>
      </c>
      <c r="E215">
        <v>73700</v>
      </c>
    </row>
    <row r="216" spans="1:5" x14ac:dyDescent="0.3">
      <c r="A216" s="1">
        <v>45096</v>
      </c>
      <c r="B216">
        <v>72337.625</v>
      </c>
      <c r="C216">
        <v>73400</v>
      </c>
      <c r="D216">
        <v>74500</v>
      </c>
      <c r="E216">
        <v>73300</v>
      </c>
    </row>
    <row r="217" spans="1:5" x14ac:dyDescent="0.3">
      <c r="A217" s="1">
        <v>45097</v>
      </c>
      <c r="B217">
        <v>73323.15625</v>
      </c>
      <c r="C217">
        <v>74400</v>
      </c>
      <c r="D217">
        <v>75200</v>
      </c>
      <c r="E217">
        <v>73500</v>
      </c>
    </row>
    <row r="218" spans="1:5" x14ac:dyDescent="0.3">
      <c r="A218" s="1">
        <v>45098</v>
      </c>
      <c r="B218">
        <v>73224.59375</v>
      </c>
      <c r="C218">
        <v>74300</v>
      </c>
      <c r="D218">
        <v>75300</v>
      </c>
      <c r="E218">
        <v>73700</v>
      </c>
    </row>
    <row r="219" spans="1:5" x14ac:dyDescent="0.3">
      <c r="A219" s="1">
        <v>45099</v>
      </c>
      <c r="B219">
        <v>71647.757809999996</v>
      </c>
      <c r="C219">
        <v>72700</v>
      </c>
      <c r="D219">
        <v>74000</v>
      </c>
      <c r="E219">
        <v>72500</v>
      </c>
    </row>
    <row r="220" spans="1:5" x14ac:dyDescent="0.3">
      <c r="A220" s="1">
        <v>45100</v>
      </c>
      <c r="B220">
        <v>72534.726559999996</v>
      </c>
      <c r="C220">
        <v>73600</v>
      </c>
      <c r="D220">
        <v>74200</v>
      </c>
      <c r="E220">
        <v>72900</v>
      </c>
    </row>
    <row r="221" spans="1:5" x14ac:dyDescent="0.3">
      <c r="A221" s="1">
        <v>45103</v>
      </c>
      <c r="B221">
        <v>74111.570309999996</v>
      </c>
      <c r="C221">
        <v>75200</v>
      </c>
      <c r="D221">
        <v>75200</v>
      </c>
      <c r="E221">
        <v>73700</v>
      </c>
    </row>
    <row r="222" spans="1:5" x14ac:dyDescent="0.3">
      <c r="A222" s="1">
        <v>45104</v>
      </c>
      <c r="B222">
        <v>73224.59375</v>
      </c>
      <c r="C222">
        <v>74300</v>
      </c>
      <c r="D222">
        <v>74800</v>
      </c>
      <c r="E222">
        <v>73500</v>
      </c>
    </row>
    <row r="223" spans="1:5" x14ac:dyDescent="0.3">
      <c r="A223" s="1">
        <v>45105</v>
      </c>
      <c r="B223">
        <v>73323.15625</v>
      </c>
      <c r="C223">
        <v>74400</v>
      </c>
      <c r="D223">
        <v>74700</v>
      </c>
      <c r="E223">
        <v>73300</v>
      </c>
    </row>
    <row r="224" spans="1:5" x14ac:dyDescent="0.3">
      <c r="A224" s="1">
        <v>45106</v>
      </c>
      <c r="B224">
        <v>73914.460940000004</v>
      </c>
      <c r="C224">
        <v>75000</v>
      </c>
      <c r="D224">
        <v>75500</v>
      </c>
      <c r="E224">
        <v>74300</v>
      </c>
    </row>
    <row r="225" spans="1:5" x14ac:dyDescent="0.3">
      <c r="A225" s="1">
        <v>45107</v>
      </c>
      <c r="B225">
        <v>73027.5</v>
      </c>
      <c r="C225">
        <v>74100</v>
      </c>
      <c r="D225">
        <v>75200</v>
      </c>
      <c r="E225">
        <v>73600</v>
      </c>
    </row>
    <row r="226" spans="1:5" x14ac:dyDescent="0.3">
      <c r="A226" s="1">
        <v>45110</v>
      </c>
      <c r="B226">
        <v>74111.570309999996</v>
      </c>
      <c r="C226">
        <v>75200</v>
      </c>
      <c r="D226">
        <v>75200</v>
      </c>
      <c r="E226">
        <v>74400</v>
      </c>
    </row>
    <row r="227" spans="1:5" x14ac:dyDescent="0.3">
      <c r="A227" s="1">
        <v>45111</v>
      </c>
      <c r="B227">
        <v>72928.9375</v>
      </c>
      <c r="C227">
        <v>74000</v>
      </c>
      <c r="D227">
        <v>74300</v>
      </c>
      <c r="E227">
        <v>73700</v>
      </c>
    </row>
    <row r="228" spans="1:5" x14ac:dyDescent="0.3">
      <c r="A228" s="1">
        <v>45112</v>
      </c>
      <c r="B228">
        <v>72140.523440000004</v>
      </c>
      <c r="C228">
        <v>73200</v>
      </c>
      <c r="D228">
        <v>74400</v>
      </c>
      <c r="E228">
        <v>73000</v>
      </c>
    </row>
    <row r="229" spans="1:5" x14ac:dyDescent="0.3">
      <c r="A229" s="1">
        <v>45113</v>
      </c>
      <c r="B229">
        <v>71746.304690000004</v>
      </c>
      <c r="C229">
        <v>72800</v>
      </c>
      <c r="D229">
        <v>73400</v>
      </c>
      <c r="E229">
        <v>72500</v>
      </c>
    </row>
    <row r="230" spans="1:5" x14ac:dyDescent="0.3">
      <c r="A230" s="1">
        <v>45114</v>
      </c>
      <c r="B230">
        <v>72731.828129999994</v>
      </c>
      <c r="C230">
        <v>73800</v>
      </c>
      <c r="D230">
        <v>73900</v>
      </c>
      <c r="E230">
        <v>72800</v>
      </c>
    </row>
    <row r="231" spans="1:5" x14ac:dyDescent="0.3">
      <c r="A231" s="1">
        <v>45117</v>
      </c>
      <c r="B231">
        <v>72239.070309999996</v>
      </c>
      <c r="C231">
        <v>73300</v>
      </c>
      <c r="D231">
        <v>73700</v>
      </c>
      <c r="E231">
        <v>72800</v>
      </c>
    </row>
    <row r="232" spans="1:5" x14ac:dyDescent="0.3">
      <c r="A232" s="1">
        <v>45118</v>
      </c>
      <c r="B232">
        <v>71943.414059999996</v>
      </c>
      <c r="C232">
        <v>73000</v>
      </c>
      <c r="D232">
        <v>73700</v>
      </c>
      <c r="E232">
        <v>72900</v>
      </c>
    </row>
    <row r="233" spans="1:5" x14ac:dyDescent="0.3">
      <c r="A233" s="1">
        <v>45119</v>
      </c>
      <c r="B233">
        <v>72041.96875</v>
      </c>
      <c r="C233">
        <v>73100</v>
      </c>
      <c r="D233">
        <v>73900</v>
      </c>
      <c r="E233">
        <v>72700</v>
      </c>
    </row>
    <row r="234" spans="1:5" x14ac:dyDescent="0.3">
      <c r="A234" s="1">
        <v>45120</v>
      </c>
      <c r="B234">
        <v>71844.851559999996</v>
      </c>
      <c r="C234">
        <v>72900</v>
      </c>
      <c r="D234">
        <v>74200</v>
      </c>
      <c r="E234">
        <v>72900</v>
      </c>
    </row>
    <row r="235" spans="1:5" x14ac:dyDescent="0.3">
      <c r="A235" s="1">
        <v>45121</v>
      </c>
      <c r="B235">
        <v>71746.304690000004</v>
      </c>
      <c r="C235">
        <v>72800</v>
      </c>
      <c r="D235">
        <v>73200</v>
      </c>
      <c r="E235">
        <v>72200</v>
      </c>
    </row>
    <row r="236" spans="1:5" x14ac:dyDescent="0.3">
      <c r="A236" s="1">
        <v>45124</v>
      </c>
      <c r="B236">
        <v>71844.851559999996</v>
      </c>
      <c r="C236">
        <v>72900</v>
      </c>
      <c r="D236">
        <v>73400</v>
      </c>
      <c r="E236">
        <v>72700</v>
      </c>
    </row>
    <row r="237" spans="1:5" x14ac:dyDescent="0.3">
      <c r="A237" s="1">
        <v>45125</v>
      </c>
      <c r="B237">
        <v>72140.523440000004</v>
      </c>
      <c r="C237">
        <v>73200</v>
      </c>
      <c r="D237">
        <v>73900</v>
      </c>
      <c r="E237">
        <v>72800</v>
      </c>
    </row>
    <row r="238" spans="1:5" x14ac:dyDescent="0.3">
      <c r="A238" s="1">
        <v>45126</v>
      </c>
      <c r="B238">
        <v>72337.625</v>
      </c>
      <c r="C238">
        <v>73400</v>
      </c>
      <c r="D238">
        <v>73400</v>
      </c>
      <c r="E238">
        <v>72000</v>
      </c>
    </row>
    <row r="239" spans="1:5" x14ac:dyDescent="0.3">
      <c r="A239" s="1">
        <v>45127</v>
      </c>
      <c r="B239">
        <v>73815.914059999996</v>
      </c>
      <c r="C239">
        <v>74900</v>
      </c>
      <c r="D239">
        <v>75000</v>
      </c>
      <c r="E239">
        <v>74000</v>
      </c>
    </row>
    <row r="240" spans="1:5" x14ac:dyDescent="0.3">
      <c r="A240" s="1">
        <v>45128</v>
      </c>
      <c r="B240">
        <v>72633.28125</v>
      </c>
      <c r="C240">
        <v>73700</v>
      </c>
      <c r="D240">
        <v>74800</v>
      </c>
      <c r="E240">
        <v>73700</v>
      </c>
    </row>
    <row r="241" spans="1:5" x14ac:dyDescent="0.3">
      <c r="A241" s="1">
        <v>45131</v>
      </c>
      <c r="B241">
        <v>71844.851559999996</v>
      </c>
      <c r="C241">
        <v>72900</v>
      </c>
      <c r="D241">
        <v>73500</v>
      </c>
      <c r="E241">
        <v>72700</v>
      </c>
    </row>
    <row r="242" spans="1:5" x14ac:dyDescent="0.3">
      <c r="A242" s="1">
        <v>45132</v>
      </c>
      <c r="B242">
        <v>71155</v>
      </c>
      <c r="C242">
        <v>72200</v>
      </c>
      <c r="D242">
        <v>73300</v>
      </c>
      <c r="E242">
        <v>72200</v>
      </c>
    </row>
    <row r="243" spans="1:5" x14ac:dyDescent="0.3">
      <c r="A243" s="1">
        <v>45133</v>
      </c>
      <c r="B243">
        <v>72239.070309999996</v>
      </c>
      <c r="C243">
        <v>73300</v>
      </c>
      <c r="D243">
        <v>73400</v>
      </c>
      <c r="E243">
        <v>72600</v>
      </c>
    </row>
    <row r="244" spans="1:5" x14ac:dyDescent="0.3">
      <c r="A244" s="1">
        <v>45134</v>
      </c>
      <c r="B244">
        <v>71352.09375</v>
      </c>
      <c r="C244">
        <v>72400</v>
      </c>
      <c r="D244">
        <v>73100</v>
      </c>
      <c r="E244">
        <v>72300</v>
      </c>
    </row>
    <row r="245" spans="1:5" x14ac:dyDescent="0.3">
      <c r="A245" s="1">
        <v>45135</v>
      </c>
      <c r="B245">
        <v>72239.070309999996</v>
      </c>
      <c r="C245">
        <v>73300</v>
      </c>
      <c r="D245">
        <v>73500</v>
      </c>
      <c r="E245">
        <v>72100</v>
      </c>
    </row>
    <row r="246" spans="1:5" x14ac:dyDescent="0.3">
      <c r="A246" s="1">
        <v>45138</v>
      </c>
      <c r="B246">
        <v>73027.5</v>
      </c>
      <c r="C246">
        <v>74100</v>
      </c>
      <c r="D246">
        <v>74100</v>
      </c>
      <c r="E246">
        <v>73500</v>
      </c>
    </row>
    <row r="247" spans="1:5" x14ac:dyDescent="0.3">
      <c r="A247" s="1">
        <v>45139</v>
      </c>
      <c r="B247">
        <v>73224.59375</v>
      </c>
      <c r="C247">
        <v>74300</v>
      </c>
      <c r="D247">
        <v>74500</v>
      </c>
      <c r="E247">
        <v>73600</v>
      </c>
    </row>
    <row r="248" spans="1:5" x14ac:dyDescent="0.3">
      <c r="A248" s="1">
        <v>45140</v>
      </c>
      <c r="B248">
        <v>71253.546879999994</v>
      </c>
      <c r="C248">
        <v>72300</v>
      </c>
      <c r="D248">
        <v>73700</v>
      </c>
      <c r="E248">
        <v>72300</v>
      </c>
    </row>
    <row r="249" spans="1:5" x14ac:dyDescent="0.3">
      <c r="A249" s="1">
        <v>45141</v>
      </c>
      <c r="B249">
        <v>71746.304690000004</v>
      </c>
      <c r="C249">
        <v>72800</v>
      </c>
      <c r="D249">
        <v>73000</v>
      </c>
      <c r="E249">
        <v>72500</v>
      </c>
    </row>
    <row r="250" spans="1:5" x14ac:dyDescent="0.3">
      <c r="A250" s="1">
        <v>45142</v>
      </c>
      <c r="B250">
        <v>71746.304690000004</v>
      </c>
      <c r="C250">
        <v>72800</v>
      </c>
      <c r="D250">
        <v>73000</v>
      </c>
      <c r="E250">
        <v>71700</v>
      </c>
    </row>
    <row r="251" spans="1:5" x14ac:dyDescent="0.3">
      <c r="A251" s="1">
        <v>45145</v>
      </c>
      <c r="B251">
        <v>75786.960940000004</v>
      </c>
      <c r="C251">
        <v>76900</v>
      </c>
      <c r="D251">
        <v>77200</v>
      </c>
      <c r="E251">
        <v>73400</v>
      </c>
    </row>
    <row r="252" spans="1:5" x14ac:dyDescent="0.3">
      <c r="A252" s="1">
        <v>45146</v>
      </c>
      <c r="B252">
        <v>78152.21875</v>
      </c>
      <c r="C252">
        <v>79300</v>
      </c>
      <c r="D252">
        <v>79300</v>
      </c>
      <c r="E252">
        <v>77700</v>
      </c>
    </row>
    <row r="253" spans="1:5" x14ac:dyDescent="0.3">
      <c r="A253" s="1">
        <v>45147</v>
      </c>
      <c r="B253">
        <v>77758.023440000004</v>
      </c>
      <c r="C253">
        <v>78900</v>
      </c>
      <c r="D253">
        <v>79900</v>
      </c>
      <c r="E253">
        <v>77800</v>
      </c>
    </row>
    <row r="254" spans="1:5" x14ac:dyDescent="0.3">
      <c r="A254" s="1">
        <v>45148</v>
      </c>
      <c r="B254">
        <v>77068.148440000004</v>
      </c>
      <c r="C254">
        <v>78200</v>
      </c>
      <c r="D254">
        <v>79800</v>
      </c>
      <c r="E254">
        <v>77800</v>
      </c>
    </row>
    <row r="255" spans="1:5" x14ac:dyDescent="0.3">
      <c r="A255" s="1">
        <v>45149</v>
      </c>
      <c r="B255">
        <v>78743.546879999994</v>
      </c>
      <c r="C255">
        <v>79900</v>
      </c>
      <c r="D255">
        <v>80100</v>
      </c>
      <c r="E255">
        <v>79200</v>
      </c>
    </row>
    <row r="256" spans="1:5" x14ac:dyDescent="0.3">
      <c r="A256" s="1">
        <v>45152</v>
      </c>
      <c r="B256">
        <v>78644.992190000004</v>
      </c>
      <c r="C256">
        <v>79800</v>
      </c>
      <c r="D256">
        <v>80000</v>
      </c>
      <c r="E256">
        <v>79200</v>
      </c>
    </row>
    <row r="257" spans="1:5" x14ac:dyDescent="0.3">
      <c r="A257" s="1">
        <v>45154</v>
      </c>
      <c r="B257">
        <v>79992.390629999994</v>
      </c>
      <c r="C257">
        <v>80800</v>
      </c>
      <c r="D257">
        <v>81000</v>
      </c>
      <c r="E257">
        <v>79200</v>
      </c>
    </row>
    <row r="258" spans="1:5" x14ac:dyDescent="0.3">
      <c r="A258" s="1">
        <v>45155</v>
      </c>
      <c r="B258">
        <v>81576.398440000004</v>
      </c>
      <c r="C258">
        <v>82400</v>
      </c>
      <c r="D258">
        <v>82500</v>
      </c>
      <c r="E258">
        <v>80900</v>
      </c>
    </row>
    <row r="259" spans="1:5" x14ac:dyDescent="0.3">
      <c r="A259" s="1">
        <v>45156</v>
      </c>
      <c r="B259">
        <v>81180.398440000004</v>
      </c>
      <c r="C259">
        <v>82000</v>
      </c>
      <c r="D259">
        <v>83300</v>
      </c>
      <c r="E259">
        <v>82000</v>
      </c>
    </row>
    <row r="260" spans="1:5" x14ac:dyDescent="0.3">
      <c r="A260" s="1">
        <v>45159</v>
      </c>
      <c r="B260">
        <v>84150.414059999996</v>
      </c>
      <c r="C260">
        <v>85000</v>
      </c>
      <c r="D260">
        <v>85000</v>
      </c>
      <c r="E260">
        <v>82900</v>
      </c>
    </row>
    <row r="261" spans="1:5" x14ac:dyDescent="0.3">
      <c r="A261" s="1">
        <v>45160</v>
      </c>
      <c r="B261">
        <v>83259.40625</v>
      </c>
      <c r="C261">
        <v>84100</v>
      </c>
      <c r="D261">
        <v>85000</v>
      </c>
      <c r="E261">
        <v>83500</v>
      </c>
    </row>
    <row r="262" spans="1:5" x14ac:dyDescent="0.3">
      <c r="A262" s="1">
        <v>45161</v>
      </c>
      <c r="B262">
        <v>84447.40625</v>
      </c>
      <c r="C262">
        <v>85300</v>
      </c>
      <c r="D262">
        <v>85500</v>
      </c>
      <c r="E262">
        <v>84300</v>
      </c>
    </row>
    <row r="263" spans="1:5" x14ac:dyDescent="0.3">
      <c r="A263" s="1">
        <v>45162</v>
      </c>
      <c r="B263">
        <v>83655.40625</v>
      </c>
      <c r="C263">
        <v>84500</v>
      </c>
      <c r="D263">
        <v>85000</v>
      </c>
      <c r="E263">
        <v>83800</v>
      </c>
    </row>
    <row r="264" spans="1:5" x14ac:dyDescent="0.3">
      <c r="A264" s="1">
        <v>45163</v>
      </c>
      <c r="B264">
        <v>83655.40625</v>
      </c>
      <c r="C264">
        <v>84500</v>
      </c>
      <c r="D264">
        <v>86000</v>
      </c>
      <c r="E264">
        <v>84500</v>
      </c>
    </row>
    <row r="265" spans="1:5" x14ac:dyDescent="0.3">
      <c r="A265" s="1">
        <v>45166</v>
      </c>
      <c r="B265">
        <v>82764.40625</v>
      </c>
      <c r="C265">
        <v>83600</v>
      </c>
      <c r="D265">
        <v>84900</v>
      </c>
      <c r="E265">
        <v>83100</v>
      </c>
    </row>
    <row r="266" spans="1:5" x14ac:dyDescent="0.3">
      <c r="A266" s="1">
        <v>45167</v>
      </c>
      <c r="B266">
        <v>83259.40625</v>
      </c>
      <c r="C266">
        <v>84100</v>
      </c>
      <c r="D266">
        <v>84700</v>
      </c>
      <c r="E266">
        <v>82500</v>
      </c>
    </row>
    <row r="267" spans="1:5" x14ac:dyDescent="0.3">
      <c r="A267" s="1">
        <v>45168</v>
      </c>
      <c r="B267">
        <v>82863.40625</v>
      </c>
      <c r="C267">
        <v>83700</v>
      </c>
      <c r="D267">
        <v>84900</v>
      </c>
      <c r="E267">
        <v>83200</v>
      </c>
    </row>
    <row r="268" spans="1:5" x14ac:dyDescent="0.3">
      <c r="A268" s="1">
        <v>45169</v>
      </c>
      <c r="B268">
        <v>81378.390629999994</v>
      </c>
      <c r="C268">
        <v>82200</v>
      </c>
      <c r="D268">
        <v>83200</v>
      </c>
      <c r="E268">
        <v>81200</v>
      </c>
    </row>
    <row r="269" spans="1:5" x14ac:dyDescent="0.3">
      <c r="A269" s="1">
        <v>45170</v>
      </c>
      <c r="B269">
        <v>79200.390629999994</v>
      </c>
      <c r="C269">
        <v>80000</v>
      </c>
      <c r="D269">
        <v>81300</v>
      </c>
      <c r="E269">
        <v>79400</v>
      </c>
    </row>
    <row r="270" spans="1:5" x14ac:dyDescent="0.3">
      <c r="A270" s="1">
        <v>45173</v>
      </c>
      <c r="B270">
        <v>78111.382809999996</v>
      </c>
      <c r="C270">
        <v>78900</v>
      </c>
      <c r="D270">
        <v>80800</v>
      </c>
      <c r="E270">
        <v>78900</v>
      </c>
    </row>
    <row r="271" spans="1:5" x14ac:dyDescent="0.3">
      <c r="A271" s="1">
        <v>45174</v>
      </c>
      <c r="B271">
        <v>78804.382809999996</v>
      </c>
      <c r="C271">
        <v>79600</v>
      </c>
      <c r="D271">
        <v>80100</v>
      </c>
      <c r="E271">
        <v>78300</v>
      </c>
    </row>
    <row r="272" spans="1:5" x14ac:dyDescent="0.3">
      <c r="A272" s="1">
        <v>45175</v>
      </c>
      <c r="B272">
        <v>76824.375</v>
      </c>
      <c r="C272">
        <v>77600</v>
      </c>
      <c r="D272">
        <v>78700</v>
      </c>
      <c r="E272">
        <v>76300</v>
      </c>
    </row>
    <row r="273" spans="1:5" x14ac:dyDescent="0.3">
      <c r="A273" s="1">
        <v>45176</v>
      </c>
      <c r="B273">
        <v>75339.367190000004</v>
      </c>
      <c r="C273">
        <v>76100</v>
      </c>
      <c r="D273">
        <v>77500</v>
      </c>
      <c r="E273">
        <v>75100</v>
      </c>
    </row>
    <row r="274" spans="1:5" x14ac:dyDescent="0.3">
      <c r="A274" s="1">
        <v>45177</v>
      </c>
      <c r="B274">
        <v>74745.359379999994</v>
      </c>
      <c r="C274">
        <v>75500</v>
      </c>
      <c r="D274">
        <v>76800</v>
      </c>
      <c r="E274">
        <v>75500</v>
      </c>
    </row>
    <row r="275" spans="1:5" x14ac:dyDescent="0.3">
      <c r="A275" s="1">
        <v>45180</v>
      </c>
      <c r="B275">
        <v>77814.375</v>
      </c>
      <c r="C275">
        <v>78600</v>
      </c>
      <c r="D275">
        <v>78800</v>
      </c>
      <c r="E275">
        <v>77200</v>
      </c>
    </row>
    <row r="276" spans="1:5" x14ac:dyDescent="0.3">
      <c r="A276" s="1">
        <v>45181</v>
      </c>
      <c r="B276">
        <v>75537.367190000004</v>
      </c>
      <c r="C276">
        <v>76300</v>
      </c>
      <c r="D276">
        <v>77500</v>
      </c>
      <c r="E276">
        <v>76300</v>
      </c>
    </row>
    <row r="277" spans="1:5" x14ac:dyDescent="0.3">
      <c r="A277" s="1">
        <v>45182</v>
      </c>
      <c r="B277">
        <v>75933.367190000004</v>
      </c>
      <c r="C277">
        <v>76700</v>
      </c>
      <c r="D277">
        <v>77900</v>
      </c>
      <c r="E277">
        <v>76500</v>
      </c>
    </row>
    <row r="278" spans="1:5" x14ac:dyDescent="0.3">
      <c r="A278" s="1">
        <v>45183</v>
      </c>
      <c r="B278">
        <v>75933.367190000004</v>
      </c>
      <c r="C278">
        <v>76700</v>
      </c>
      <c r="D278">
        <v>77600</v>
      </c>
      <c r="E278">
        <v>76200</v>
      </c>
    </row>
    <row r="279" spans="1:5" x14ac:dyDescent="0.3">
      <c r="A279" s="1">
        <v>45184</v>
      </c>
      <c r="B279">
        <v>76725.375</v>
      </c>
      <c r="C279">
        <v>77500</v>
      </c>
      <c r="D279">
        <v>78500</v>
      </c>
      <c r="E279">
        <v>76600</v>
      </c>
    </row>
    <row r="280" spans="1:5" x14ac:dyDescent="0.3">
      <c r="A280" s="1">
        <v>45187</v>
      </c>
      <c r="B280">
        <v>77220.375</v>
      </c>
      <c r="C280">
        <v>78000</v>
      </c>
      <c r="D280">
        <v>78600</v>
      </c>
      <c r="E280">
        <v>77300</v>
      </c>
    </row>
    <row r="281" spans="1:5" x14ac:dyDescent="0.3">
      <c r="A281" s="1">
        <v>45188</v>
      </c>
      <c r="B281">
        <v>76824.375</v>
      </c>
      <c r="C281">
        <v>77600</v>
      </c>
      <c r="D281">
        <v>79000</v>
      </c>
      <c r="E281">
        <v>77500</v>
      </c>
    </row>
    <row r="282" spans="1:5" x14ac:dyDescent="0.3">
      <c r="A282" s="1">
        <v>45189</v>
      </c>
      <c r="B282">
        <v>80487.390629999994</v>
      </c>
      <c r="C282">
        <v>81300</v>
      </c>
      <c r="D282">
        <v>81300</v>
      </c>
      <c r="E282">
        <v>79400</v>
      </c>
    </row>
    <row r="283" spans="1:5" x14ac:dyDescent="0.3">
      <c r="A283" s="1">
        <v>45190</v>
      </c>
      <c r="B283">
        <v>80487.390629999994</v>
      </c>
      <c r="C283">
        <v>81300</v>
      </c>
      <c r="D283">
        <v>81400</v>
      </c>
      <c r="E283">
        <v>80500</v>
      </c>
    </row>
    <row r="284" spans="1:5" x14ac:dyDescent="0.3">
      <c r="A284" s="1">
        <v>45191</v>
      </c>
      <c r="B284">
        <v>78903.382809999996</v>
      </c>
      <c r="C284">
        <v>79700</v>
      </c>
      <c r="D284">
        <v>81500</v>
      </c>
      <c r="E284">
        <v>79700</v>
      </c>
    </row>
    <row r="285" spans="1:5" x14ac:dyDescent="0.3">
      <c r="A285" s="1">
        <v>45194</v>
      </c>
      <c r="B285">
        <v>78408.382809999996</v>
      </c>
      <c r="C285">
        <v>79200</v>
      </c>
      <c r="D285">
        <v>81100</v>
      </c>
      <c r="E285">
        <v>78900</v>
      </c>
    </row>
    <row r="286" spans="1:5" x14ac:dyDescent="0.3">
      <c r="A286" s="1">
        <v>45195</v>
      </c>
      <c r="B286">
        <v>77616.375</v>
      </c>
      <c r="C286">
        <v>78400</v>
      </c>
      <c r="D286">
        <v>79900</v>
      </c>
      <c r="E286">
        <v>77600</v>
      </c>
    </row>
    <row r="287" spans="1:5" x14ac:dyDescent="0.3">
      <c r="A287" s="1">
        <v>45196</v>
      </c>
      <c r="B287">
        <v>77517.375</v>
      </c>
      <c r="C287">
        <v>78300</v>
      </c>
      <c r="D287">
        <v>78800</v>
      </c>
      <c r="E287">
        <v>77900</v>
      </c>
    </row>
    <row r="288" spans="1:5" x14ac:dyDescent="0.3">
      <c r="A288" s="1">
        <v>45203</v>
      </c>
      <c r="B288">
        <v>77418.382809999996</v>
      </c>
      <c r="C288">
        <v>78200</v>
      </c>
      <c r="D288">
        <v>80300</v>
      </c>
      <c r="E288">
        <v>78100</v>
      </c>
    </row>
    <row r="289" spans="1:5" x14ac:dyDescent="0.3">
      <c r="A289" s="1">
        <v>45204</v>
      </c>
      <c r="B289">
        <v>76626.367190000004</v>
      </c>
      <c r="C289">
        <v>77400</v>
      </c>
      <c r="D289">
        <v>78800</v>
      </c>
      <c r="E289">
        <v>77200</v>
      </c>
    </row>
    <row r="290" spans="1:5" x14ac:dyDescent="0.3">
      <c r="A290" s="1">
        <v>45205</v>
      </c>
      <c r="B290">
        <v>78111.382809999996</v>
      </c>
      <c r="C290">
        <v>78900</v>
      </c>
      <c r="D290">
        <v>79100</v>
      </c>
      <c r="E290">
        <v>77900</v>
      </c>
    </row>
    <row r="291" spans="1:5" x14ac:dyDescent="0.3">
      <c r="A291" s="1">
        <v>45209</v>
      </c>
      <c r="B291">
        <v>77616.375</v>
      </c>
      <c r="C291">
        <v>78400</v>
      </c>
      <c r="D291">
        <v>79000</v>
      </c>
      <c r="E291">
        <v>78200</v>
      </c>
    </row>
    <row r="292" spans="1:5" x14ac:dyDescent="0.3">
      <c r="A292" s="1">
        <v>45210</v>
      </c>
      <c r="B292">
        <v>76923.375</v>
      </c>
      <c r="C292">
        <v>77700</v>
      </c>
      <c r="D292">
        <v>78700</v>
      </c>
      <c r="E292">
        <v>77300</v>
      </c>
    </row>
    <row r="293" spans="1:5" x14ac:dyDescent="0.3">
      <c r="A293" s="1">
        <v>45211</v>
      </c>
      <c r="B293">
        <v>77517.375</v>
      </c>
      <c r="C293">
        <v>78300</v>
      </c>
      <c r="D293">
        <v>79100</v>
      </c>
      <c r="E293">
        <v>77100</v>
      </c>
    </row>
    <row r="294" spans="1:5" x14ac:dyDescent="0.3">
      <c r="A294" s="1">
        <v>45212</v>
      </c>
      <c r="B294">
        <v>75141.367190000004</v>
      </c>
      <c r="C294">
        <v>75900</v>
      </c>
      <c r="D294">
        <v>77000</v>
      </c>
      <c r="E294">
        <v>75700</v>
      </c>
    </row>
    <row r="295" spans="1:5" x14ac:dyDescent="0.3">
      <c r="A295" s="1">
        <v>45215</v>
      </c>
      <c r="B295">
        <v>76428.375</v>
      </c>
      <c r="C295">
        <v>77200</v>
      </c>
      <c r="D295">
        <v>78200</v>
      </c>
      <c r="E295">
        <v>74000</v>
      </c>
    </row>
    <row r="296" spans="1:5" x14ac:dyDescent="0.3">
      <c r="A296" s="1">
        <v>45216</v>
      </c>
      <c r="B296">
        <v>76824.375</v>
      </c>
      <c r="C296">
        <v>77600</v>
      </c>
      <c r="D296">
        <v>78000</v>
      </c>
      <c r="E296">
        <v>76200</v>
      </c>
    </row>
    <row r="297" spans="1:5" x14ac:dyDescent="0.3">
      <c r="A297" s="1">
        <v>45217</v>
      </c>
      <c r="B297">
        <v>74448.367190000004</v>
      </c>
      <c r="C297">
        <v>75200</v>
      </c>
      <c r="D297">
        <v>78200</v>
      </c>
      <c r="E297">
        <v>75200</v>
      </c>
    </row>
    <row r="298" spans="1:5" x14ac:dyDescent="0.3">
      <c r="A298" s="1">
        <v>45218</v>
      </c>
      <c r="B298">
        <v>72765.351559999996</v>
      </c>
      <c r="C298">
        <v>73500</v>
      </c>
      <c r="D298">
        <v>75200</v>
      </c>
      <c r="E298">
        <v>73500</v>
      </c>
    </row>
    <row r="299" spans="1:5" x14ac:dyDescent="0.3">
      <c r="A299" s="1">
        <v>45219</v>
      </c>
      <c r="B299">
        <v>72765.351559999996</v>
      </c>
      <c r="C299">
        <v>73500</v>
      </c>
      <c r="D299">
        <v>74700</v>
      </c>
      <c r="E299">
        <v>73500</v>
      </c>
    </row>
    <row r="300" spans="1:5" x14ac:dyDescent="0.3">
      <c r="A300" s="1">
        <v>45222</v>
      </c>
      <c r="B300">
        <v>74943.367190000004</v>
      </c>
      <c r="C300">
        <v>75700</v>
      </c>
      <c r="D300">
        <v>76400</v>
      </c>
      <c r="E300">
        <v>74200</v>
      </c>
    </row>
    <row r="301" spans="1:5" x14ac:dyDescent="0.3">
      <c r="A301" s="1">
        <v>45223</v>
      </c>
      <c r="B301">
        <v>74547.359379999994</v>
      </c>
      <c r="C301">
        <v>75300</v>
      </c>
      <c r="D301">
        <v>76100</v>
      </c>
      <c r="E301">
        <v>74900</v>
      </c>
    </row>
    <row r="302" spans="1:5" x14ac:dyDescent="0.3">
      <c r="A302" s="1">
        <v>45224</v>
      </c>
      <c r="B302">
        <v>76626.367190000004</v>
      </c>
      <c r="C302">
        <v>77400</v>
      </c>
      <c r="D302">
        <v>78000</v>
      </c>
      <c r="E302">
        <v>76800</v>
      </c>
    </row>
    <row r="303" spans="1:5" x14ac:dyDescent="0.3">
      <c r="A303" s="1">
        <v>45225</v>
      </c>
      <c r="B303">
        <v>76527.367190000004</v>
      </c>
      <c r="C303">
        <v>77300</v>
      </c>
      <c r="D303">
        <v>78600</v>
      </c>
      <c r="E303">
        <v>77100</v>
      </c>
    </row>
    <row r="304" spans="1:5" x14ac:dyDescent="0.3">
      <c r="A304" s="1">
        <v>45226</v>
      </c>
      <c r="B304">
        <v>74943.367190000004</v>
      </c>
      <c r="C304">
        <v>75700</v>
      </c>
      <c r="D304">
        <v>76600</v>
      </c>
      <c r="E304">
        <v>75600</v>
      </c>
    </row>
    <row r="305" spans="1:1" x14ac:dyDescent="0.3">
      <c r="A30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3" workbookViewId="0">
      <selection activeCell="E23" sqref="E23"/>
    </sheetView>
  </sheetViews>
  <sheetFormatPr defaultRowHeight="14.4" x14ac:dyDescent="0.3"/>
  <cols>
    <col min="1" max="1" width="27.44140625" customWidth="1"/>
    <col min="2" max="2" width="67.33203125" customWidth="1"/>
  </cols>
  <sheetData>
    <row r="1" spans="1:2" ht="18" x14ac:dyDescent="0.35">
      <c r="A1" s="2" t="s">
        <v>137</v>
      </c>
    </row>
    <row r="2" spans="1:2" ht="71.400000000000006" customHeight="1" x14ac:dyDescent="0.35">
      <c r="A2" s="72" t="s">
        <v>159</v>
      </c>
      <c r="B2" s="9" t="s">
        <v>160</v>
      </c>
    </row>
    <row r="4" spans="1:2" ht="72.599999999999994" x14ac:dyDescent="0.35">
      <c r="A4" s="72" t="s">
        <v>161</v>
      </c>
      <c r="B4" s="9" t="s">
        <v>162</v>
      </c>
    </row>
    <row r="7" spans="1:2" ht="58.2" x14ac:dyDescent="0.35">
      <c r="A7" s="72" t="s">
        <v>163</v>
      </c>
      <c r="B7" s="9" t="s">
        <v>164</v>
      </c>
    </row>
    <row r="9" spans="1:2" ht="87" x14ac:dyDescent="0.35">
      <c r="A9" s="72" t="s">
        <v>165</v>
      </c>
      <c r="B9" s="9" t="s">
        <v>166</v>
      </c>
    </row>
    <row r="12" spans="1:2" ht="43.8" x14ac:dyDescent="0.35">
      <c r="A12" s="72" t="s">
        <v>167</v>
      </c>
      <c r="B12" s="9" t="s">
        <v>168</v>
      </c>
    </row>
    <row r="15" spans="1:2" ht="18" x14ac:dyDescent="0.35">
      <c r="A15" s="72" t="s">
        <v>169</v>
      </c>
      <c r="B15" t="s">
        <v>170</v>
      </c>
    </row>
    <row r="17" spans="1:2" ht="29.4" x14ac:dyDescent="0.35">
      <c r="A17" s="72" t="s">
        <v>171</v>
      </c>
      <c r="B17" s="9" t="s">
        <v>172</v>
      </c>
    </row>
    <row r="19" spans="1:2" ht="43.8" x14ac:dyDescent="0.35">
      <c r="A19" s="72" t="s">
        <v>173</v>
      </c>
      <c r="B19" s="9" t="s">
        <v>174</v>
      </c>
    </row>
    <row r="21" spans="1:2" ht="29.4" x14ac:dyDescent="0.35">
      <c r="A21" s="73" t="s">
        <v>175</v>
      </c>
      <c r="B21" s="9" t="s">
        <v>176</v>
      </c>
    </row>
    <row r="23" spans="1:2" ht="29.4" x14ac:dyDescent="0.35">
      <c r="A23" s="72" t="s">
        <v>177</v>
      </c>
      <c r="B23" s="9"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55" zoomScaleNormal="55" workbookViewId="0"/>
  </sheetViews>
  <sheetFormatPr defaultRowHeight="14.4" x14ac:dyDescent="0.3"/>
  <cols>
    <col min="1" max="1" width="38.33203125" customWidth="1"/>
    <col min="5" max="5" width="43.5546875" customWidth="1"/>
    <col min="11" max="11" width="43.33203125" customWidth="1"/>
  </cols>
  <sheetData>
    <row r="1" spans="1:8" ht="19.8" x14ac:dyDescent="0.4">
      <c r="A1" s="79" t="s">
        <v>25</v>
      </c>
      <c r="H1" s="6"/>
    </row>
    <row r="3" spans="1:8" x14ac:dyDescent="0.3">
      <c r="A3" s="12" t="s">
        <v>26</v>
      </c>
      <c r="B3" s="12" t="s">
        <v>27</v>
      </c>
      <c r="C3" t="s">
        <v>28</v>
      </c>
      <c r="D3" t="s">
        <v>29</v>
      </c>
      <c r="E3" t="s">
        <v>30</v>
      </c>
    </row>
    <row r="4" spans="1:8" x14ac:dyDescent="0.3">
      <c r="A4" s="7" t="s">
        <v>31</v>
      </c>
      <c r="B4" s="8">
        <v>542848.12501000008</v>
      </c>
      <c r="C4" s="8">
        <v>561600</v>
      </c>
      <c r="D4" s="8">
        <v>563600</v>
      </c>
      <c r="E4" s="8">
        <v>556600</v>
      </c>
    </row>
    <row r="5" spans="1:8" x14ac:dyDescent="0.3">
      <c r="A5" s="7" t="s">
        <v>32</v>
      </c>
      <c r="B5" s="8">
        <v>1259398.4375199999</v>
      </c>
      <c r="C5" s="8">
        <v>1297100</v>
      </c>
      <c r="D5" s="8">
        <v>1306900</v>
      </c>
      <c r="E5" s="8">
        <v>1285700</v>
      </c>
    </row>
    <row r="6" spans="1:8" x14ac:dyDescent="0.3">
      <c r="A6" s="7" t="s">
        <v>33</v>
      </c>
      <c r="B6" s="8">
        <v>1299109.60549</v>
      </c>
      <c r="C6" s="8">
        <v>1338000</v>
      </c>
      <c r="D6" s="8">
        <v>1347500</v>
      </c>
      <c r="E6" s="8">
        <v>1329000</v>
      </c>
    </row>
    <row r="7" spans="1:8" x14ac:dyDescent="0.3">
      <c r="A7" s="7" t="s">
        <v>34</v>
      </c>
      <c r="B7" s="8">
        <v>1462150.4218999997</v>
      </c>
      <c r="C7" s="8">
        <v>1505200</v>
      </c>
      <c r="D7" s="8">
        <v>1514200</v>
      </c>
      <c r="E7" s="8">
        <v>1493900</v>
      </c>
    </row>
    <row r="8" spans="1:8" x14ac:dyDescent="0.3">
      <c r="A8" s="7" t="s">
        <v>35</v>
      </c>
      <c r="B8" s="8">
        <v>1462010.1172500001</v>
      </c>
      <c r="C8" s="8">
        <v>1498300</v>
      </c>
      <c r="D8" s="8">
        <v>1512600</v>
      </c>
      <c r="E8" s="8">
        <v>1486700</v>
      </c>
    </row>
    <row r="9" spans="1:8" x14ac:dyDescent="0.3">
      <c r="A9" s="7" t="s">
        <v>36</v>
      </c>
      <c r="B9" s="8">
        <v>1453032.9882900002</v>
      </c>
      <c r="C9" s="8">
        <v>1489100</v>
      </c>
      <c r="D9" s="8">
        <v>1502300</v>
      </c>
      <c r="E9" s="8">
        <v>1480100</v>
      </c>
    </row>
    <row r="10" spans="1:8" x14ac:dyDescent="0.3">
      <c r="A10" s="7" t="s">
        <v>37</v>
      </c>
      <c r="B10" s="8">
        <v>1301607.9844200001</v>
      </c>
      <c r="C10" s="8">
        <v>1333200</v>
      </c>
      <c r="D10" s="8">
        <v>1344900</v>
      </c>
      <c r="E10" s="8">
        <v>1320900</v>
      </c>
    </row>
    <row r="11" spans="1:8" x14ac:dyDescent="0.3">
      <c r="A11" s="7" t="s">
        <v>38</v>
      </c>
      <c r="B11" s="8">
        <v>1133997.2227100001</v>
      </c>
      <c r="C11" s="8">
        <v>1156100</v>
      </c>
      <c r="D11" s="8">
        <v>1167600</v>
      </c>
      <c r="E11" s="8">
        <v>1147100</v>
      </c>
    </row>
    <row r="12" spans="1:8" x14ac:dyDescent="0.3">
      <c r="A12" s="7" t="s">
        <v>39</v>
      </c>
      <c r="B12" s="8">
        <v>9914154.9025899991</v>
      </c>
      <c r="C12" s="8">
        <v>10178600</v>
      </c>
      <c r="D12" s="8">
        <v>10259600</v>
      </c>
      <c r="E12" s="8">
        <v>10100000</v>
      </c>
    </row>
    <row r="14" spans="1:8" ht="6.6" customHeight="1" x14ac:dyDescent="0.3">
      <c r="A14" s="9"/>
    </row>
    <row r="15" spans="1:8" ht="166.8" customHeight="1" x14ac:dyDescent="0.3">
      <c r="A15" s="10" t="s">
        <v>40</v>
      </c>
    </row>
    <row r="16" spans="1:8" x14ac:dyDescent="0.3">
      <c r="A16" s="9"/>
    </row>
    <row r="17" spans="1:11" ht="19.8" x14ac:dyDescent="0.4">
      <c r="A17" s="6" t="s">
        <v>41</v>
      </c>
      <c r="E17" s="6" t="s">
        <v>42</v>
      </c>
      <c r="K17" s="6" t="s">
        <v>43</v>
      </c>
    </row>
    <row r="18" spans="1:11" ht="19.8" x14ac:dyDescent="0.4">
      <c r="A18" s="6"/>
      <c r="E18" s="6"/>
      <c r="F18" s="11"/>
      <c r="K18" s="6"/>
    </row>
    <row r="20" spans="1:11" ht="19.8" x14ac:dyDescent="0.4">
      <c r="H20" s="6"/>
    </row>
    <row r="34" spans="1:11" ht="258" customHeight="1" x14ac:dyDescent="0.3">
      <c r="E34" s="10" t="s">
        <v>44</v>
      </c>
      <c r="K34" s="10" t="s">
        <v>45</v>
      </c>
    </row>
    <row r="35" spans="1:11" ht="165.6" customHeight="1" x14ac:dyDescent="0.3">
      <c r="A35" s="10" t="s">
        <v>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zoomScale="55" zoomScaleNormal="55" workbookViewId="0">
      <selection activeCell="J13" sqref="J13"/>
    </sheetView>
  </sheetViews>
  <sheetFormatPr defaultRowHeight="14.4" x14ac:dyDescent="0.3"/>
  <cols>
    <col min="1" max="1" width="46.77734375" customWidth="1"/>
    <col min="8" max="8" width="49.21875" customWidth="1"/>
    <col min="16" max="16" width="41.6640625" customWidth="1"/>
  </cols>
  <sheetData>
    <row r="1" spans="1:16" ht="19.8" x14ac:dyDescent="0.4">
      <c r="A1" s="84" t="s">
        <v>47</v>
      </c>
      <c r="L1" s="6"/>
    </row>
    <row r="2" spans="1:16" x14ac:dyDescent="0.3">
      <c r="A2" s="12" t="s">
        <v>26</v>
      </c>
      <c r="B2" s="12" t="s">
        <v>48</v>
      </c>
      <c r="C2" t="s">
        <v>28</v>
      </c>
      <c r="D2" t="s">
        <v>29</v>
      </c>
      <c r="E2" t="s">
        <v>30</v>
      </c>
    </row>
    <row r="3" spans="1:16" x14ac:dyDescent="0.3">
      <c r="A3" s="7" t="s">
        <v>31</v>
      </c>
      <c r="B3" s="8">
        <v>615307.02344000002</v>
      </c>
      <c r="C3" s="8">
        <v>627300</v>
      </c>
      <c r="D3" s="8">
        <v>631900</v>
      </c>
      <c r="E3" s="8">
        <v>621200</v>
      </c>
    </row>
    <row r="4" spans="1:16" x14ac:dyDescent="0.3">
      <c r="A4" s="7" t="s">
        <v>32</v>
      </c>
      <c r="B4" s="8">
        <v>1414627.4765800002</v>
      </c>
      <c r="C4" s="8">
        <v>1442200</v>
      </c>
      <c r="D4" s="8">
        <v>1450800</v>
      </c>
      <c r="E4" s="8">
        <v>1434300</v>
      </c>
    </row>
    <row r="5" spans="1:16" x14ac:dyDescent="0.3">
      <c r="A5" s="7" t="s">
        <v>33</v>
      </c>
      <c r="B5" s="8">
        <v>1479829.0703300002</v>
      </c>
      <c r="C5" s="8">
        <v>1505400</v>
      </c>
      <c r="D5" s="8">
        <v>1517900</v>
      </c>
      <c r="E5" s="8">
        <v>1494200</v>
      </c>
    </row>
    <row r="6" spans="1:16" x14ac:dyDescent="0.3">
      <c r="A6" s="7" t="s">
        <v>34</v>
      </c>
      <c r="B6" s="8">
        <v>1527565.6406400001</v>
      </c>
      <c r="C6" s="8">
        <v>1550000</v>
      </c>
      <c r="D6" s="8">
        <v>1565800</v>
      </c>
      <c r="E6" s="8">
        <v>1536700</v>
      </c>
    </row>
    <row r="7" spans="1:16" x14ac:dyDescent="0.3">
      <c r="A7" s="7" t="s">
        <v>35</v>
      </c>
      <c r="B7" s="8">
        <v>1518104.5546800003</v>
      </c>
      <c r="C7" s="8">
        <v>1540400</v>
      </c>
      <c r="D7" s="8">
        <v>1551300</v>
      </c>
      <c r="E7" s="8">
        <v>1530500</v>
      </c>
    </row>
    <row r="8" spans="1:16" x14ac:dyDescent="0.3">
      <c r="A8" s="7" t="s">
        <v>36</v>
      </c>
      <c r="B8" s="8">
        <v>1746307.4766000002</v>
      </c>
      <c r="C8" s="8">
        <v>1767400</v>
      </c>
      <c r="D8" s="8">
        <v>1781500</v>
      </c>
      <c r="E8" s="8">
        <v>1746300</v>
      </c>
    </row>
    <row r="9" spans="1:16" x14ac:dyDescent="0.3">
      <c r="A9" s="7" t="s">
        <v>37</v>
      </c>
      <c r="B9" s="8">
        <v>1472434.1562700002</v>
      </c>
      <c r="C9" s="8">
        <v>1487300</v>
      </c>
      <c r="D9" s="8">
        <v>1507100</v>
      </c>
      <c r="E9" s="8">
        <v>1475100</v>
      </c>
    </row>
    <row r="10" spans="1:16" x14ac:dyDescent="0.3">
      <c r="A10" s="7" t="s">
        <v>38</v>
      </c>
      <c r="B10" s="8">
        <v>1290174.2734499997</v>
      </c>
      <c r="C10" s="8">
        <v>1303200</v>
      </c>
      <c r="D10" s="8">
        <v>1322000</v>
      </c>
      <c r="E10" s="8">
        <v>1292500</v>
      </c>
    </row>
    <row r="11" spans="1:16" x14ac:dyDescent="0.3">
      <c r="A11" s="7" t="s">
        <v>39</v>
      </c>
      <c r="B11" s="8">
        <v>11064349.671990002</v>
      </c>
      <c r="C11" s="8">
        <v>11223200</v>
      </c>
      <c r="D11" s="8">
        <v>11328300</v>
      </c>
      <c r="E11" s="8">
        <v>11130800</v>
      </c>
    </row>
    <row r="12" spans="1:16" ht="6" customHeight="1" x14ac:dyDescent="0.3"/>
    <row r="13" spans="1:16" ht="94.8" customHeight="1" x14ac:dyDescent="0.3">
      <c r="A13" s="10" t="s">
        <v>49</v>
      </c>
    </row>
    <row r="15" spans="1:16" ht="19.8" x14ac:dyDescent="0.4">
      <c r="A15" s="6" t="s">
        <v>50</v>
      </c>
      <c r="H15" s="6" t="s">
        <v>42</v>
      </c>
      <c r="P15" s="6" t="s">
        <v>43</v>
      </c>
    </row>
    <row r="21" spans="12:16" ht="19.8" x14ac:dyDescent="0.4">
      <c r="L21" s="6"/>
    </row>
    <row r="28" spans="12:16" ht="280.8" x14ac:dyDescent="0.3">
      <c r="P28" s="10" t="s">
        <v>52</v>
      </c>
    </row>
    <row r="33" spans="1:12" ht="306" customHeight="1" x14ac:dyDescent="0.3">
      <c r="H33" s="10" t="s">
        <v>51</v>
      </c>
    </row>
    <row r="38" spans="1:12" ht="9" customHeight="1" x14ac:dyDescent="0.3"/>
    <row r="39" spans="1:12" ht="5.4" hidden="1" customHeight="1" x14ac:dyDescent="0.3"/>
    <row r="40" spans="1:12" ht="301.2" customHeight="1" x14ac:dyDescent="0.4">
      <c r="A40" s="13" t="s">
        <v>53</v>
      </c>
      <c r="L40" s="6"/>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4"/>
  <sheetViews>
    <sheetView workbookViewId="0">
      <selection activeCell="B1" sqref="B1"/>
    </sheetView>
  </sheetViews>
  <sheetFormatPr defaultRowHeight="14.4" x14ac:dyDescent="0.3"/>
  <cols>
    <col min="1" max="1" width="22.5546875" customWidth="1"/>
    <col min="12" max="12" width="12.109375" customWidth="1"/>
    <col min="13" max="13" width="12.5546875" customWidth="1"/>
    <col min="17" max="17" width="13.21875" customWidth="1"/>
    <col min="20" max="20" width="10.77734375" customWidth="1"/>
    <col min="21" max="21" width="11.88671875" customWidth="1"/>
  </cols>
  <sheetData>
    <row r="1" spans="1:22" x14ac:dyDescent="0.3">
      <c r="A1" s="77" t="s">
        <v>5</v>
      </c>
      <c r="I1" s="4"/>
      <c r="J1" s="4"/>
      <c r="K1" s="4"/>
      <c r="L1" s="4"/>
      <c r="M1" s="4"/>
      <c r="N1" s="4"/>
    </row>
    <row r="2" spans="1:22" x14ac:dyDescent="0.3">
      <c r="B2" s="83" t="s">
        <v>0</v>
      </c>
      <c r="C2" s="83" t="s">
        <v>1</v>
      </c>
      <c r="D2" s="83" t="s">
        <v>2</v>
      </c>
      <c r="E2" s="83" t="s">
        <v>3</v>
      </c>
      <c r="G2" s="4" t="s">
        <v>54</v>
      </c>
      <c r="H2">
        <f>AVERAGE(B3:B151)</f>
        <v>66537.952366375801</v>
      </c>
      <c r="I2" s="4" t="s">
        <v>55</v>
      </c>
      <c r="J2" s="4" t="s">
        <v>56</v>
      </c>
      <c r="K2" s="4" t="s">
        <v>57</v>
      </c>
      <c r="L2" s="4" t="s">
        <v>58</v>
      </c>
      <c r="M2" s="4" t="s">
        <v>59</v>
      </c>
      <c r="N2" s="4" t="s">
        <v>60</v>
      </c>
      <c r="P2" s="4" t="s">
        <v>61</v>
      </c>
      <c r="Q2" s="4" t="s">
        <v>62</v>
      </c>
      <c r="R2" s="4" t="s">
        <v>60</v>
      </c>
      <c r="T2" s="4" t="s">
        <v>63</v>
      </c>
      <c r="U2" s="4" t="s">
        <v>64</v>
      </c>
      <c r="V2" s="4" t="s">
        <v>65</v>
      </c>
    </row>
    <row r="3" spans="1:22" x14ac:dyDescent="0.3">
      <c r="A3" s="1">
        <v>45006</v>
      </c>
      <c r="B3">
        <v>58210.226560000003</v>
      </c>
      <c r="C3">
        <v>60300</v>
      </c>
      <c r="D3">
        <v>60700</v>
      </c>
      <c r="E3">
        <v>60100</v>
      </c>
      <c r="G3" s="4" t="s">
        <v>66</v>
      </c>
      <c r="H3">
        <f>_xlfn.STDEV.P(B3:B151)</f>
        <v>3041.5237160766219</v>
      </c>
      <c r="I3">
        <f>_xlfn.QUARTILE.INC(B3:B151,1)</f>
        <v>63984.550779999998</v>
      </c>
      <c r="J3">
        <f>_xlfn.QUARTILE.INC(B3:B151,3)</f>
        <v>69130.5</v>
      </c>
      <c r="K3">
        <f>J3-I3</f>
        <v>5145.9492200000022</v>
      </c>
      <c r="L3">
        <f>J3+(1.5*K3)</f>
        <v>76849.42383</v>
      </c>
      <c r="M3">
        <f>I3-(1.5*K3)</f>
        <v>56265.626949999991</v>
      </c>
      <c r="N3" t="b">
        <f>OR(B3:B151&gt;$L$3,B3:B151&lt;$M$3)</f>
        <v>0</v>
      </c>
      <c r="P3">
        <f t="shared" ref="P3:P66" si="0">(B3-$H$2)/$H$3</f>
        <v>-2.7380111364438253</v>
      </c>
      <c r="Q3">
        <f>ABS(P3)</f>
        <v>2.7380111364438253</v>
      </c>
      <c r="R3" t="str">
        <f>IF(Q3&gt;2.5,"Outlier","Not Outlier")</f>
        <v>Outlier</v>
      </c>
      <c r="T3">
        <f t="shared" ref="T3:T66" si="1">STANDARDIZE(B3,$H$2,$H$3)</f>
        <v>-2.7380111364438253</v>
      </c>
      <c r="U3">
        <f t="shared" ref="U3:U66" si="2">AVERAGE(B3:B5)</f>
        <v>59111.216146666673</v>
      </c>
      <c r="V3">
        <f>B3</f>
        <v>58210.226560000003</v>
      </c>
    </row>
    <row r="4" spans="1:22" x14ac:dyDescent="0.3">
      <c r="A4" s="1">
        <v>45007</v>
      </c>
      <c r="B4">
        <v>58982.503909999999</v>
      </c>
      <c r="C4">
        <v>61100</v>
      </c>
      <c r="D4">
        <v>61200</v>
      </c>
      <c r="E4">
        <v>60500</v>
      </c>
      <c r="N4" t="b">
        <f t="shared" ref="N4:N67" si="3">OR(B4:B152&gt;$L$3,B4:B152&lt;$M$3)</f>
        <v>0</v>
      </c>
      <c r="P4">
        <f t="shared" si="0"/>
        <v>-2.4840998005177037</v>
      </c>
      <c r="Q4">
        <f t="shared" ref="Q4:Q67" si="4">ABS(P4)</f>
        <v>2.4840998005177037</v>
      </c>
      <c r="R4" t="str">
        <f t="shared" ref="R4:R67" si="5">IF(Q4&gt;2.5,"Outlier","Not Outlier")</f>
        <v>Not Outlier</v>
      </c>
      <c r="T4">
        <f t="shared" si="1"/>
        <v>-2.4840998005177037</v>
      </c>
      <c r="U4">
        <f t="shared" si="2"/>
        <v>59980.026043333339</v>
      </c>
      <c r="V4">
        <f t="shared" ref="V4:V67" si="6">0.5*B4+0.5*V3</f>
        <v>58596.365235000005</v>
      </c>
    </row>
    <row r="5" spans="1:22" x14ac:dyDescent="0.3">
      <c r="A5" s="1">
        <v>45008</v>
      </c>
      <c r="B5">
        <v>60140.917970000002</v>
      </c>
      <c r="C5">
        <v>62300</v>
      </c>
      <c r="D5">
        <v>62300</v>
      </c>
      <c r="E5">
        <v>60600</v>
      </c>
      <c r="N5" t="b">
        <f t="shared" si="3"/>
        <v>0</v>
      </c>
      <c r="P5">
        <f t="shared" si="0"/>
        <v>-2.1032334426862791</v>
      </c>
      <c r="Q5">
        <f t="shared" si="4"/>
        <v>2.1032334426862791</v>
      </c>
      <c r="R5" t="str">
        <f t="shared" si="5"/>
        <v>Not Outlier</v>
      </c>
      <c r="T5">
        <f t="shared" si="1"/>
        <v>-2.1032334426862791</v>
      </c>
      <c r="U5">
        <f t="shared" si="2"/>
        <v>60301.805990000001</v>
      </c>
      <c r="V5">
        <f t="shared" si="6"/>
        <v>59368.641602500007</v>
      </c>
    </row>
    <row r="6" spans="1:22" x14ac:dyDescent="0.3">
      <c r="A6" s="1">
        <v>45009</v>
      </c>
      <c r="B6">
        <v>60816.65625</v>
      </c>
      <c r="C6">
        <v>63000</v>
      </c>
      <c r="D6">
        <v>63300</v>
      </c>
      <c r="E6">
        <v>62300</v>
      </c>
      <c r="N6" t="b">
        <f t="shared" si="3"/>
        <v>0</v>
      </c>
      <c r="P6">
        <f t="shared" si="0"/>
        <v>-1.8810624708052319</v>
      </c>
      <c r="Q6">
        <f t="shared" si="4"/>
        <v>1.8810624708052319</v>
      </c>
      <c r="R6" t="str">
        <f t="shared" si="5"/>
        <v>Not Outlier</v>
      </c>
      <c r="T6">
        <f t="shared" si="1"/>
        <v>-1.8810624708052319</v>
      </c>
      <c r="U6">
        <f t="shared" si="2"/>
        <v>60494.875</v>
      </c>
      <c r="V6">
        <f t="shared" si="6"/>
        <v>60092.648926250004</v>
      </c>
    </row>
    <row r="7" spans="1:22" x14ac:dyDescent="0.3">
      <c r="A7" s="1">
        <v>45012</v>
      </c>
      <c r="B7">
        <v>59947.84375</v>
      </c>
      <c r="C7">
        <v>62100</v>
      </c>
      <c r="D7">
        <v>62800</v>
      </c>
      <c r="E7">
        <v>62000</v>
      </c>
      <c r="N7" t="b">
        <f t="shared" si="3"/>
        <v>0</v>
      </c>
      <c r="P7">
        <f t="shared" si="0"/>
        <v>-2.166712881948734</v>
      </c>
      <c r="Q7">
        <f t="shared" si="4"/>
        <v>2.166712881948734</v>
      </c>
      <c r="R7" t="str">
        <f t="shared" si="5"/>
        <v>Not Outlier</v>
      </c>
      <c r="T7">
        <f t="shared" si="1"/>
        <v>-2.166712881948734</v>
      </c>
      <c r="U7">
        <f t="shared" si="2"/>
        <v>60398.341146666666</v>
      </c>
      <c r="V7">
        <f t="shared" si="6"/>
        <v>60020.246338124998</v>
      </c>
    </row>
    <row r="8" spans="1:22" x14ac:dyDescent="0.3">
      <c r="A8" s="1">
        <v>45013</v>
      </c>
      <c r="B8">
        <v>60720.125</v>
      </c>
      <c r="C8">
        <v>62900</v>
      </c>
      <c r="D8">
        <v>62900</v>
      </c>
      <c r="E8">
        <v>62100</v>
      </c>
      <c r="N8" t="b">
        <f t="shared" si="3"/>
        <v>0</v>
      </c>
      <c r="P8">
        <f t="shared" si="0"/>
        <v>-1.9128002637705681</v>
      </c>
      <c r="Q8">
        <f t="shared" si="4"/>
        <v>1.9128002637705681</v>
      </c>
      <c r="R8" t="str">
        <f t="shared" si="5"/>
        <v>Not Outlier</v>
      </c>
      <c r="T8">
        <f t="shared" si="1"/>
        <v>-1.9128002637705681</v>
      </c>
      <c r="U8">
        <f t="shared" si="2"/>
        <v>60870.067709999996</v>
      </c>
      <c r="V8">
        <f t="shared" si="6"/>
        <v>60370.185669062499</v>
      </c>
    </row>
    <row r="9" spans="1:22" x14ac:dyDescent="0.3">
      <c r="A9" s="1">
        <v>45014</v>
      </c>
      <c r="B9">
        <v>60527.054689999997</v>
      </c>
      <c r="C9">
        <v>62700</v>
      </c>
      <c r="D9">
        <v>62700</v>
      </c>
      <c r="E9">
        <v>62200</v>
      </c>
      <c r="N9" t="b">
        <f t="shared" si="3"/>
        <v>0</v>
      </c>
      <c r="P9">
        <f t="shared" si="0"/>
        <v>-1.976278417493154</v>
      </c>
      <c r="Q9">
        <f t="shared" si="4"/>
        <v>1.976278417493154</v>
      </c>
      <c r="R9" t="str">
        <f t="shared" si="5"/>
        <v>Not Outlier</v>
      </c>
      <c r="T9">
        <f t="shared" si="1"/>
        <v>-1.976278417493154</v>
      </c>
      <c r="U9">
        <f t="shared" si="2"/>
        <v>61343.283856666669</v>
      </c>
      <c r="V9">
        <f t="shared" si="6"/>
        <v>60448.620179531252</v>
      </c>
    </row>
    <row r="10" spans="1:22" x14ac:dyDescent="0.3">
      <c r="A10" s="1">
        <v>45015</v>
      </c>
      <c r="B10">
        <v>61363.023439999997</v>
      </c>
      <c r="C10">
        <v>63200</v>
      </c>
      <c r="D10">
        <v>63700</v>
      </c>
      <c r="E10">
        <v>63100</v>
      </c>
      <c r="N10" t="b">
        <f t="shared" si="3"/>
        <v>0</v>
      </c>
      <c r="P10">
        <f t="shared" si="0"/>
        <v>-1.7014264590549184</v>
      </c>
      <c r="Q10">
        <f t="shared" si="4"/>
        <v>1.7014264590549184</v>
      </c>
      <c r="R10" t="str">
        <f t="shared" si="5"/>
        <v>Not Outlier</v>
      </c>
      <c r="T10">
        <f t="shared" si="1"/>
        <v>-1.7014264590549184</v>
      </c>
      <c r="U10">
        <f t="shared" si="2"/>
        <v>61589.576823333337</v>
      </c>
      <c r="V10">
        <f t="shared" si="6"/>
        <v>60905.821809765621</v>
      </c>
    </row>
    <row r="11" spans="1:22" x14ac:dyDescent="0.3">
      <c r="A11" s="1">
        <v>45016</v>
      </c>
      <c r="B11">
        <v>62139.773439999997</v>
      </c>
      <c r="C11">
        <v>64000</v>
      </c>
      <c r="D11">
        <v>64000</v>
      </c>
      <c r="E11">
        <v>63700</v>
      </c>
      <c r="N11" t="b">
        <f t="shared" si="3"/>
        <v>0</v>
      </c>
      <c r="P11">
        <f t="shared" si="0"/>
        <v>-1.4460445937436857</v>
      </c>
      <c r="Q11">
        <f t="shared" si="4"/>
        <v>1.4460445937436857</v>
      </c>
      <c r="R11" t="str">
        <f t="shared" si="5"/>
        <v>Not Outlier</v>
      </c>
      <c r="T11">
        <f t="shared" si="1"/>
        <v>-1.4460445937436857</v>
      </c>
      <c r="U11">
        <f t="shared" si="2"/>
        <v>61719.036456666661</v>
      </c>
      <c r="V11">
        <f t="shared" si="6"/>
        <v>61522.797624882805</v>
      </c>
    </row>
    <row r="12" spans="1:22" x14ac:dyDescent="0.3">
      <c r="A12" s="1">
        <v>45019</v>
      </c>
      <c r="B12">
        <v>61265.933590000001</v>
      </c>
      <c r="C12">
        <v>63100</v>
      </c>
      <c r="D12">
        <v>64000</v>
      </c>
      <c r="E12">
        <v>63000</v>
      </c>
      <c r="N12" t="b">
        <f t="shared" si="3"/>
        <v>0</v>
      </c>
      <c r="P12">
        <f t="shared" si="0"/>
        <v>-1.7333479099667779</v>
      </c>
      <c r="Q12">
        <f t="shared" si="4"/>
        <v>1.7333479099667779</v>
      </c>
      <c r="R12" t="str">
        <f t="shared" si="5"/>
        <v>Not Outlier</v>
      </c>
      <c r="T12">
        <f t="shared" si="1"/>
        <v>-1.7333479099667779</v>
      </c>
      <c r="U12">
        <f t="shared" si="2"/>
        <v>61686.671873333333</v>
      </c>
      <c r="V12">
        <f t="shared" si="6"/>
        <v>61394.365607441403</v>
      </c>
    </row>
    <row r="13" spans="1:22" x14ac:dyDescent="0.3">
      <c r="A13" s="1">
        <v>45020</v>
      </c>
      <c r="B13">
        <v>61751.402340000001</v>
      </c>
      <c r="C13">
        <v>63600</v>
      </c>
      <c r="D13">
        <v>63800</v>
      </c>
      <c r="E13">
        <v>62800</v>
      </c>
      <c r="N13" t="b">
        <f t="shared" si="3"/>
        <v>0</v>
      </c>
      <c r="P13">
        <f t="shared" si="0"/>
        <v>-1.5737342441472575</v>
      </c>
      <c r="Q13">
        <f t="shared" si="4"/>
        <v>1.5737342441472575</v>
      </c>
      <c r="R13" t="str">
        <f t="shared" si="5"/>
        <v>Not Outlier</v>
      </c>
      <c r="T13">
        <f t="shared" si="1"/>
        <v>-1.5737342441472575</v>
      </c>
      <c r="U13">
        <f t="shared" si="2"/>
        <v>61427.756509999999</v>
      </c>
      <c r="V13">
        <f t="shared" si="6"/>
        <v>61572.883973720702</v>
      </c>
    </row>
    <row r="14" spans="1:22" x14ac:dyDescent="0.3">
      <c r="A14" s="1">
        <v>45021</v>
      </c>
      <c r="B14">
        <v>62042.679689999997</v>
      </c>
      <c r="C14">
        <v>63900</v>
      </c>
      <c r="D14">
        <v>64000</v>
      </c>
      <c r="E14">
        <v>63400</v>
      </c>
      <c r="N14" t="b">
        <f t="shared" si="3"/>
        <v>0</v>
      </c>
      <c r="P14">
        <f t="shared" si="0"/>
        <v>-1.4779673269075897</v>
      </c>
      <c r="Q14">
        <f t="shared" si="4"/>
        <v>1.4779673269075897</v>
      </c>
      <c r="R14" t="str">
        <f t="shared" si="5"/>
        <v>Not Outlier</v>
      </c>
      <c r="T14">
        <f t="shared" si="1"/>
        <v>-1.4779673269075897</v>
      </c>
      <c r="U14">
        <f t="shared" si="2"/>
        <v>61880.858073333329</v>
      </c>
      <c r="V14">
        <f t="shared" si="6"/>
        <v>61807.781831860353</v>
      </c>
    </row>
    <row r="15" spans="1:22" x14ac:dyDescent="0.3">
      <c r="A15" s="1">
        <v>45022</v>
      </c>
      <c r="B15">
        <v>60489.1875</v>
      </c>
      <c r="C15">
        <v>62300</v>
      </c>
      <c r="D15">
        <v>63600</v>
      </c>
      <c r="E15">
        <v>62300</v>
      </c>
      <c r="N15" t="b">
        <f t="shared" si="3"/>
        <v>0</v>
      </c>
      <c r="P15">
        <f t="shared" si="0"/>
        <v>-1.9887284897381416</v>
      </c>
      <c r="Q15">
        <f t="shared" si="4"/>
        <v>1.9887284897381416</v>
      </c>
      <c r="R15" t="str">
        <f t="shared" si="5"/>
        <v>Not Outlier</v>
      </c>
      <c r="T15">
        <f t="shared" si="1"/>
        <v>-1.9887284897381416</v>
      </c>
      <c r="U15">
        <f t="shared" si="2"/>
        <v>62463.417970000002</v>
      </c>
      <c r="V15">
        <f t="shared" si="6"/>
        <v>61148.484665930177</v>
      </c>
    </row>
    <row r="16" spans="1:22" x14ac:dyDescent="0.3">
      <c r="A16" s="1">
        <v>45023</v>
      </c>
      <c r="B16">
        <v>63110.707029999998</v>
      </c>
      <c r="C16">
        <v>65000</v>
      </c>
      <c r="D16">
        <v>65200</v>
      </c>
      <c r="E16">
        <v>63800</v>
      </c>
      <c r="N16" t="b">
        <f t="shared" si="3"/>
        <v>0</v>
      </c>
      <c r="P16">
        <f t="shared" si="0"/>
        <v>-1.1268185476445136</v>
      </c>
      <c r="Q16">
        <f t="shared" si="4"/>
        <v>1.1268185476445136</v>
      </c>
      <c r="R16" t="str">
        <f t="shared" si="5"/>
        <v>Not Outlier</v>
      </c>
      <c r="T16">
        <f t="shared" si="1"/>
        <v>-1.1268185476445136</v>
      </c>
      <c r="U16">
        <f t="shared" si="2"/>
        <v>63628.53906333333</v>
      </c>
      <c r="V16">
        <f t="shared" si="6"/>
        <v>62129.595847965087</v>
      </c>
    </row>
    <row r="17" spans="1:22" x14ac:dyDescent="0.3">
      <c r="A17" s="1">
        <v>45026</v>
      </c>
      <c r="B17">
        <v>63790.359380000002</v>
      </c>
      <c r="C17">
        <v>65700</v>
      </c>
      <c r="D17">
        <v>66300</v>
      </c>
      <c r="E17">
        <v>64700</v>
      </c>
      <c r="N17" t="b">
        <f t="shared" si="3"/>
        <v>0</v>
      </c>
      <c r="P17">
        <f t="shared" si="0"/>
        <v>-0.90336069774922712</v>
      </c>
      <c r="Q17">
        <f t="shared" si="4"/>
        <v>0.90336069774922712</v>
      </c>
      <c r="R17" t="str">
        <f t="shared" si="5"/>
        <v>Not Outlier</v>
      </c>
      <c r="T17">
        <f t="shared" si="1"/>
        <v>-0.90336069774922712</v>
      </c>
      <c r="U17">
        <f t="shared" si="2"/>
        <v>63952.183596666669</v>
      </c>
      <c r="V17">
        <f t="shared" si="6"/>
        <v>62959.977613982541</v>
      </c>
    </row>
    <row r="18" spans="1:22" x14ac:dyDescent="0.3">
      <c r="A18" s="1">
        <v>45027</v>
      </c>
      <c r="B18">
        <v>63984.550779999998</v>
      </c>
      <c r="C18">
        <v>65900</v>
      </c>
      <c r="D18">
        <v>66200</v>
      </c>
      <c r="E18">
        <v>65400</v>
      </c>
      <c r="N18" t="b">
        <f t="shared" si="3"/>
        <v>0</v>
      </c>
      <c r="P18">
        <f t="shared" si="0"/>
        <v>-0.83951394916937683</v>
      </c>
      <c r="Q18">
        <f t="shared" si="4"/>
        <v>0.83951394916937683</v>
      </c>
      <c r="R18" t="str">
        <f t="shared" si="5"/>
        <v>Not Outlier</v>
      </c>
      <c r="T18">
        <f t="shared" si="1"/>
        <v>-0.83951394916937683</v>
      </c>
      <c r="U18">
        <f t="shared" si="2"/>
        <v>64081.643229999994</v>
      </c>
      <c r="V18">
        <f t="shared" si="6"/>
        <v>63472.264196991266</v>
      </c>
    </row>
    <row r="19" spans="1:22" x14ac:dyDescent="0.3">
      <c r="A19" s="1">
        <v>45028</v>
      </c>
      <c r="B19">
        <v>64081.640630000002</v>
      </c>
      <c r="C19">
        <v>66000</v>
      </c>
      <c r="D19">
        <v>66200</v>
      </c>
      <c r="E19">
        <v>65300</v>
      </c>
      <c r="N19" t="b">
        <f t="shared" si="3"/>
        <v>0</v>
      </c>
      <c r="P19">
        <f t="shared" si="0"/>
        <v>-0.80759249825751478</v>
      </c>
      <c r="Q19">
        <f t="shared" si="4"/>
        <v>0.80759249825751478</v>
      </c>
      <c r="R19" t="str">
        <f t="shared" si="5"/>
        <v>Not Outlier</v>
      </c>
      <c r="T19">
        <f t="shared" si="1"/>
        <v>-0.80759249825751478</v>
      </c>
      <c r="U19">
        <f t="shared" si="2"/>
        <v>63822.725263333334</v>
      </c>
      <c r="V19">
        <f t="shared" si="6"/>
        <v>63776.95241349563</v>
      </c>
    </row>
    <row r="20" spans="1:22" x14ac:dyDescent="0.3">
      <c r="A20" s="1">
        <v>45029</v>
      </c>
      <c r="B20">
        <v>64178.738279999998</v>
      </c>
      <c r="C20">
        <v>66100</v>
      </c>
      <c r="D20">
        <v>66100</v>
      </c>
      <c r="E20">
        <v>65400</v>
      </c>
      <c r="N20" t="b">
        <f t="shared" si="3"/>
        <v>0</v>
      </c>
      <c r="P20">
        <f t="shared" si="0"/>
        <v>-0.77566848284156864</v>
      </c>
      <c r="Q20">
        <f t="shared" si="4"/>
        <v>0.77566848284156864</v>
      </c>
      <c r="R20" t="str">
        <f t="shared" si="5"/>
        <v>Not Outlier</v>
      </c>
      <c r="T20">
        <f t="shared" si="1"/>
        <v>-0.77566848284156864</v>
      </c>
      <c r="U20">
        <f t="shared" si="2"/>
        <v>63596.173180000005</v>
      </c>
      <c r="V20">
        <f t="shared" si="6"/>
        <v>63977.84534674781</v>
      </c>
    </row>
    <row r="21" spans="1:22" x14ac:dyDescent="0.3">
      <c r="A21" s="1">
        <v>45030</v>
      </c>
      <c r="B21">
        <v>63207.796880000002</v>
      </c>
      <c r="C21">
        <v>65100</v>
      </c>
      <c r="D21">
        <v>66600</v>
      </c>
      <c r="E21">
        <v>65000</v>
      </c>
      <c r="N21" t="b">
        <f t="shared" si="3"/>
        <v>0</v>
      </c>
      <c r="P21">
        <f t="shared" si="0"/>
        <v>-1.0948970967326517</v>
      </c>
      <c r="Q21">
        <f t="shared" si="4"/>
        <v>1.0948970967326517</v>
      </c>
      <c r="R21" t="str">
        <f t="shared" si="5"/>
        <v>Not Outlier</v>
      </c>
      <c r="T21">
        <f t="shared" si="1"/>
        <v>-1.0948970967326517</v>
      </c>
      <c r="U21">
        <f t="shared" si="2"/>
        <v>63434.350263333334</v>
      </c>
      <c r="V21">
        <f t="shared" si="6"/>
        <v>63592.82111337391</v>
      </c>
    </row>
    <row r="22" spans="1:22" x14ac:dyDescent="0.3">
      <c r="A22" s="1">
        <v>45033</v>
      </c>
      <c r="B22">
        <v>63401.984380000002</v>
      </c>
      <c r="C22">
        <v>65300</v>
      </c>
      <c r="D22">
        <v>65600</v>
      </c>
      <c r="E22">
        <v>64700</v>
      </c>
      <c r="N22" t="b">
        <f t="shared" si="3"/>
        <v>0</v>
      </c>
      <c r="P22">
        <f t="shared" si="0"/>
        <v>-1.0310516304048434</v>
      </c>
      <c r="Q22">
        <f t="shared" si="4"/>
        <v>1.0310516304048434</v>
      </c>
      <c r="R22" t="str">
        <f t="shared" si="5"/>
        <v>Not Outlier</v>
      </c>
      <c r="T22">
        <f t="shared" si="1"/>
        <v>-1.0310516304048434</v>
      </c>
      <c r="U22">
        <f t="shared" si="2"/>
        <v>63563.809896666666</v>
      </c>
      <c r="V22">
        <f t="shared" si="6"/>
        <v>63497.402746686959</v>
      </c>
    </row>
    <row r="23" spans="1:22" x14ac:dyDescent="0.3">
      <c r="A23" s="1">
        <v>45034</v>
      </c>
      <c r="B23">
        <v>63693.269529999998</v>
      </c>
      <c r="C23">
        <v>65600</v>
      </c>
      <c r="D23">
        <v>66000</v>
      </c>
      <c r="E23">
        <v>64800</v>
      </c>
      <c r="N23" t="b">
        <f t="shared" si="3"/>
        <v>0</v>
      </c>
      <c r="P23">
        <f t="shared" si="0"/>
        <v>-0.93528214866108905</v>
      </c>
      <c r="Q23">
        <f t="shared" si="4"/>
        <v>0.93528214866108905</v>
      </c>
      <c r="R23" t="str">
        <f t="shared" si="5"/>
        <v>Not Outlier</v>
      </c>
      <c r="T23">
        <f t="shared" si="1"/>
        <v>-0.93528214866108905</v>
      </c>
      <c r="U23">
        <f t="shared" si="2"/>
        <v>63563.809896666666</v>
      </c>
      <c r="V23">
        <f t="shared" si="6"/>
        <v>63595.336138343482</v>
      </c>
    </row>
    <row r="24" spans="1:22" x14ac:dyDescent="0.3">
      <c r="A24" s="1">
        <v>45035</v>
      </c>
      <c r="B24">
        <v>63596.175779999998</v>
      </c>
      <c r="C24">
        <v>65500</v>
      </c>
      <c r="D24">
        <v>65800</v>
      </c>
      <c r="E24">
        <v>65300</v>
      </c>
      <c r="N24" t="b">
        <f t="shared" si="3"/>
        <v>0</v>
      </c>
      <c r="P24">
        <f t="shared" si="0"/>
        <v>-0.9672048818249932</v>
      </c>
      <c r="Q24">
        <f t="shared" si="4"/>
        <v>0.9672048818249932</v>
      </c>
      <c r="R24" t="str">
        <f t="shared" si="5"/>
        <v>Not Outlier</v>
      </c>
      <c r="T24">
        <f t="shared" si="1"/>
        <v>-0.9672048818249932</v>
      </c>
      <c r="U24">
        <f t="shared" si="2"/>
        <v>63596.173180000005</v>
      </c>
      <c r="V24">
        <f t="shared" si="6"/>
        <v>63595.755959171744</v>
      </c>
    </row>
    <row r="25" spans="1:22" x14ac:dyDescent="0.3">
      <c r="A25" s="1">
        <v>45036</v>
      </c>
      <c r="B25">
        <v>63401.984380000002</v>
      </c>
      <c r="C25">
        <v>65300</v>
      </c>
      <c r="D25">
        <v>65300</v>
      </c>
      <c r="E25">
        <v>64600</v>
      </c>
      <c r="N25" t="b">
        <f t="shared" si="3"/>
        <v>0</v>
      </c>
      <c r="P25">
        <f t="shared" si="0"/>
        <v>-1.0310516304048434</v>
      </c>
      <c r="Q25">
        <f t="shared" si="4"/>
        <v>1.0310516304048434</v>
      </c>
      <c r="R25" t="str">
        <f t="shared" si="5"/>
        <v>Not Outlier</v>
      </c>
      <c r="T25">
        <f t="shared" si="1"/>
        <v>-1.0310516304048434</v>
      </c>
      <c r="U25">
        <f t="shared" si="2"/>
        <v>63499.078130000002</v>
      </c>
      <c r="V25">
        <f t="shared" si="6"/>
        <v>63498.870169585876</v>
      </c>
    </row>
    <row r="26" spans="1:22" x14ac:dyDescent="0.3">
      <c r="A26" s="1">
        <v>45037</v>
      </c>
      <c r="B26">
        <v>63790.359380000002</v>
      </c>
      <c r="C26">
        <v>65700</v>
      </c>
      <c r="D26">
        <v>65900</v>
      </c>
      <c r="E26">
        <v>65400</v>
      </c>
      <c r="N26" t="b">
        <f t="shared" si="3"/>
        <v>0</v>
      </c>
      <c r="P26">
        <f t="shared" si="0"/>
        <v>-0.90336069774922712</v>
      </c>
      <c r="Q26">
        <f t="shared" si="4"/>
        <v>0.90336069774922712</v>
      </c>
      <c r="R26" t="str">
        <f t="shared" si="5"/>
        <v>Not Outlier</v>
      </c>
      <c r="T26">
        <f t="shared" si="1"/>
        <v>-0.90336069774922712</v>
      </c>
      <c r="U26">
        <f t="shared" si="2"/>
        <v>62948.884116666661</v>
      </c>
      <c r="V26">
        <f t="shared" si="6"/>
        <v>63644.614774792935</v>
      </c>
    </row>
    <row r="27" spans="1:22" x14ac:dyDescent="0.3">
      <c r="A27" s="1">
        <v>45040</v>
      </c>
      <c r="B27">
        <v>63304.890630000002</v>
      </c>
      <c r="C27">
        <v>65200</v>
      </c>
      <c r="D27">
        <v>65700</v>
      </c>
      <c r="E27">
        <v>64800</v>
      </c>
      <c r="N27" t="b">
        <f t="shared" si="3"/>
        <v>0</v>
      </c>
      <c r="P27">
        <f t="shared" si="0"/>
        <v>-1.0629743635687476</v>
      </c>
      <c r="Q27">
        <f t="shared" si="4"/>
        <v>1.0629743635687476</v>
      </c>
      <c r="R27" t="str">
        <f t="shared" si="5"/>
        <v>Not Outlier</v>
      </c>
      <c r="T27">
        <f t="shared" si="1"/>
        <v>-1.0629743635687476</v>
      </c>
      <c r="U27">
        <f t="shared" si="2"/>
        <v>62431.053386666666</v>
      </c>
      <c r="V27">
        <f t="shared" si="6"/>
        <v>63474.752702396465</v>
      </c>
    </row>
    <row r="28" spans="1:22" x14ac:dyDescent="0.3">
      <c r="A28" s="1">
        <v>45041</v>
      </c>
      <c r="B28">
        <v>61751.402340000001</v>
      </c>
      <c r="C28">
        <v>63600</v>
      </c>
      <c r="D28">
        <v>65400</v>
      </c>
      <c r="E28">
        <v>63400</v>
      </c>
      <c r="N28" t="b">
        <f t="shared" si="3"/>
        <v>0</v>
      </c>
      <c r="P28">
        <f t="shared" si="0"/>
        <v>-1.5737342441472575</v>
      </c>
      <c r="Q28">
        <f t="shared" si="4"/>
        <v>1.5737342441472575</v>
      </c>
      <c r="R28" t="str">
        <f t="shared" si="5"/>
        <v>Not Outlier</v>
      </c>
      <c r="T28">
        <f t="shared" si="1"/>
        <v>-1.5737342441472575</v>
      </c>
      <c r="U28">
        <f t="shared" si="2"/>
        <v>62236.867186666663</v>
      </c>
      <c r="V28">
        <f t="shared" si="6"/>
        <v>62613.077521198233</v>
      </c>
    </row>
    <row r="29" spans="1:22" x14ac:dyDescent="0.3">
      <c r="A29" s="1">
        <v>45042</v>
      </c>
      <c r="B29">
        <v>62236.867189999997</v>
      </c>
      <c r="C29">
        <v>64100</v>
      </c>
      <c r="D29">
        <v>64300</v>
      </c>
      <c r="E29">
        <v>63300</v>
      </c>
      <c r="N29" t="b">
        <f t="shared" si="3"/>
        <v>0</v>
      </c>
      <c r="P29">
        <f t="shared" si="0"/>
        <v>-1.4141218605797816</v>
      </c>
      <c r="Q29">
        <f t="shared" si="4"/>
        <v>1.4141218605797816</v>
      </c>
      <c r="R29" t="str">
        <f t="shared" si="5"/>
        <v>Not Outlier</v>
      </c>
      <c r="T29">
        <f t="shared" si="1"/>
        <v>-1.4141218605797816</v>
      </c>
      <c r="U29">
        <f t="shared" si="2"/>
        <v>62851.791666666664</v>
      </c>
      <c r="V29">
        <f t="shared" si="6"/>
        <v>62424.972355599115</v>
      </c>
    </row>
    <row r="30" spans="1:22" x14ac:dyDescent="0.3">
      <c r="A30" s="1">
        <v>45043</v>
      </c>
      <c r="B30">
        <v>62722.332029999998</v>
      </c>
      <c r="C30">
        <v>64600</v>
      </c>
      <c r="D30">
        <v>65000</v>
      </c>
      <c r="E30">
        <v>63300</v>
      </c>
      <c r="N30" t="b">
        <f t="shared" si="3"/>
        <v>0</v>
      </c>
      <c r="P30">
        <f t="shared" si="0"/>
        <v>-1.25450948030013</v>
      </c>
      <c r="Q30">
        <f t="shared" si="4"/>
        <v>1.25450948030013</v>
      </c>
      <c r="R30" t="str">
        <f t="shared" si="5"/>
        <v>Not Outlier</v>
      </c>
      <c r="T30">
        <f t="shared" si="1"/>
        <v>-1.25450948030013</v>
      </c>
      <c r="U30">
        <f t="shared" si="2"/>
        <v>63369.622396666666</v>
      </c>
      <c r="V30">
        <f t="shared" si="6"/>
        <v>62573.652192799556</v>
      </c>
    </row>
    <row r="31" spans="1:22" x14ac:dyDescent="0.3">
      <c r="A31" s="1">
        <v>45044</v>
      </c>
      <c r="B31">
        <v>63596.175779999998</v>
      </c>
      <c r="C31">
        <v>65500</v>
      </c>
      <c r="D31">
        <v>65900</v>
      </c>
      <c r="E31">
        <v>65000</v>
      </c>
      <c r="N31" t="b">
        <f t="shared" si="3"/>
        <v>0</v>
      </c>
      <c r="P31">
        <f t="shared" si="0"/>
        <v>-0.9672048818249932</v>
      </c>
      <c r="Q31">
        <f t="shared" si="4"/>
        <v>0.9672048818249932</v>
      </c>
      <c r="R31" t="str">
        <f t="shared" si="5"/>
        <v>Not Outlier</v>
      </c>
      <c r="T31">
        <f t="shared" si="1"/>
        <v>-0.9672048818249932</v>
      </c>
      <c r="U31">
        <f t="shared" si="2"/>
        <v>63628.537763333334</v>
      </c>
      <c r="V31">
        <f t="shared" si="6"/>
        <v>63084.913986399777</v>
      </c>
    </row>
    <row r="32" spans="1:22" x14ac:dyDescent="0.3">
      <c r="A32" s="1">
        <v>45048</v>
      </c>
      <c r="B32">
        <v>63790.359380000002</v>
      </c>
      <c r="C32">
        <v>65700</v>
      </c>
      <c r="D32">
        <v>66300</v>
      </c>
      <c r="E32">
        <v>65100</v>
      </c>
      <c r="N32" t="b">
        <f t="shared" si="3"/>
        <v>0</v>
      </c>
      <c r="P32">
        <f t="shared" si="0"/>
        <v>-0.90336069774922712</v>
      </c>
      <c r="Q32">
        <f t="shared" si="4"/>
        <v>0.90336069774922712</v>
      </c>
      <c r="R32" t="str">
        <f t="shared" si="5"/>
        <v>Not Outlier</v>
      </c>
      <c r="T32">
        <f t="shared" si="1"/>
        <v>-0.90336069774922712</v>
      </c>
      <c r="U32">
        <f t="shared" si="2"/>
        <v>63499.078130000002</v>
      </c>
      <c r="V32">
        <f t="shared" si="6"/>
        <v>63437.636683199889</v>
      </c>
    </row>
    <row r="33" spans="1:22" x14ac:dyDescent="0.3">
      <c r="A33" s="1">
        <v>45049</v>
      </c>
      <c r="B33">
        <v>63499.078130000002</v>
      </c>
      <c r="C33">
        <v>65400</v>
      </c>
      <c r="D33">
        <v>65600</v>
      </c>
      <c r="E33">
        <v>64900</v>
      </c>
      <c r="N33" t="b">
        <f t="shared" si="3"/>
        <v>0</v>
      </c>
      <c r="P33">
        <f t="shared" si="0"/>
        <v>-0.99912889724093934</v>
      </c>
      <c r="Q33">
        <f t="shared" si="4"/>
        <v>0.99912889724093934</v>
      </c>
      <c r="R33" t="str">
        <f t="shared" si="5"/>
        <v>Not Outlier</v>
      </c>
      <c r="T33">
        <f t="shared" si="1"/>
        <v>-0.99912889724093934</v>
      </c>
      <c r="U33">
        <f t="shared" si="2"/>
        <v>63563.808596666669</v>
      </c>
      <c r="V33">
        <f t="shared" si="6"/>
        <v>63468.357406599942</v>
      </c>
    </row>
    <row r="34" spans="1:22" x14ac:dyDescent="0.3">
      <c r="A34" s="1">
        <v>45050</v>
      </c>
      <c r="B34">
        <v>63207.796880000002</v>
      </c>
      <c r="C34">
        <v>65100</v>
      </c>
      <c r="D34">
        <v>65700</v>
      </c>
      <c r="E34">
        <v>64700</v>
      </c>
      <c r="N34" t="b">
        <f t="shared" si="3"/>
        <v>0</v>
      </c>
      <c r="P34">
        <f t="shared" si="0"/>
        <v>-1.0948970967326517</v>
      </c>
      <c r="Q34">
        <f t="shared" si="4"/>
        <v>1.0948970967326517</v>
      </c>
      <c r="R34" t="str">
        <f t="shared" si="5"/>
        <v>Not Outlier</v>
      </c>
      <c r="T34">
        <f t="shared" si="1"/>
        <v>-1.0948970967326517</v>
      </c>
      <c r="U34">
        <f t="shared" si="2"/>
        <v>63531.444013333334</v>
      </c>
      <c r="V34">
        <f t="shared" si="6"/>
        <v>63338.077143299975</v>
      </c>
    </row>
    <row r="35" spans="1:22" x14ac:dyDescent="0.3">
      <c r="A35" s="1">
        <v>45054</v>
      </c>
      <c r="B35">
        <v>63984.550779999998</v>
      </c>
      <c r="C35">
        <v>65900</v>
      </c>
      <c r="D35">
        <v>66300</v>
      </c>
      <c r="E35">
        <v>65400</v>
      </c>
      <c r="N35" t="b">
        <f t="shared" si="3"/>
        <v>0</v>
      </c>
      <c r="P35">
        <f t="shared" si="0"/>
        <v>-0.83951394916937683</v>
      </c>
      <c r="Q35">
        <f t="shared" si="4"/>
        <v>0.83951394916937683</v>
      </c>
      <c r="R35" t="str">
        <f t="shared" si="5"/>
        <v>Not Outlier</v>
      </c>
      <c r="T35">
        <f t="shared" si="1"/>
        <v>-0.83951394916937683</v>
      </c>
      <c r="U35">
        <f t="shared" si="2"/>
        <v>63369.622396666666</v>
      </c>
      <c r="V35">
        <f t="shared" si="6"/>
        <v>63661.313961649983</v>
      </c>
    </row>
    <row r="36" spans="1:22" x14ac:dyDescent="0.3">
      <c r="A36" s="1">
        <v>45055</v>
      </c>
      <c r="B36">
        <v>63401.984380000002</v>
      </c>
      <c r="C36">
        <v>65300</v>
      </c>
      <c r="D36">
        <v>65800</v>
      </c>
      <c r="E36">
        <v>65100</v>
      </c>
      <c r="N36" t="b">
        <f t="shared" si="3"/>
        <v>0</v>
      </c>
      <c r="P36">
        <f t="shared" si="0"/>
        <v>-1.0310516304048434</v>
      </c>
      <c r="Q36">
        <f t="shared" si="4"/>
        <v>1.0310516304048434</v>
      </c>
      <c r="R36" t="str">
        <f t="shared" si="5"/>
        <v>Not Outlier</v>
      </c>
      <c r="T36">
        <f t="shared" si="1"/>
        <v>-1.0310516304048434</v>
      </c>
      <c r="U36">
        <f t="shared" si="2"/>
        <v>62819.425783333332</v>
      </c>
      <c r="V36">
        <f t="shared" si="6"/>
        <v>63531.649170824996</v>
      </c>
    </row>
    <row r="37" spans="1:22" x14ac:dyDescent="0.3">
      <c r="A37" s="1">
        <v>45056</v>
      </c>
      <c r="B37">
        <v>62722.332029999998</v>
      </c>
      <c r="C37">
        <v>64600</v>
      </c>
      <c r="D37">
        <v>65500</v>
      </c>
      <c r="E37">
        <v>64300</v>
      </c>
      <c r="N37" t="b">
        <f t="shared" si="3"/>
        <v>0</v>
      </c>
      <c r="P37">
        <f t="shared" si="0"/>
        <v>-1.25450948030013</v>
      </c>
      <c r="Q37">
        <f t="shared" si="4"/>
        <v>1.25450948030013</v>
      </c>
      <c r="R37" t="str">
        <f t="shared" si="5"/>
        <v>Not Outlier</v>
      </c>
      <c r="T37">
        <f t="shared" si="1"/>
        <v>-1.25450948030013</v>
      </c>
      <c r="U37">
        <f t="shared" si="2"/>
        <v>62431.053386666666</v>
      </c>
      <c r="V37">
        <f t="shared" si="6"/>
        <v>63126.990600412493</v>
      </c>
    </row>
    <row r="38" spans="1:22" x14ac:dyDescent="0.3">
      <c r="A38" s="1">
        <v>45057</v>
      </c>
      <c r="B38">
        <v>62333.960939999997</v>
      </c>
      <c r="C38">
        <v>64200</v>
      </c>
      <c r="D38">
        <v>65100</v>
      </c>
      <c r="E38">
        <v>64200</v>
      </c>
      <c r="N38" t="b">
        <f t="shared" si="3"/>
        <v>0</v>
      </c>
      <c r="P38">
        <f t="shared" si="0"/>
        <v>-1.3821991274158774</v>
      </c>
      <c r="Q38">
        <f t="shared" si="4"/>
        <v>1.3821991274158774</v>
      </c>
      <c r="R38" t="str">
        <f t="shared" si="5"/>
        <v>Not Outlier</v>
      </c>
      <c r="T38">
        <f t="shared" si="1"/>
        <v>-1.3821991274158774</v>
      </c>
      <c r="U38">
        <f t="shared" si="2"/>
        <v>62398.688803333331</v>
      </c>
      <c r="V38">
        <f t="shared" si="6"/>
        <v>62730.475770206249</v>
      </c>
    </row>
    <row r="39" spans="1:22" x14ac:dyDescent="0.3">
      <c r="A39" s="1">
        <v>45058</v>
      </c>
      <c r="B39">
        <v>62236.867189999997</v>
      </c>
      <c r="C39">
        <v>64100</v>
      </c>
      <c r="D39">
        <v>64600</v>
      </c>
      <c r="E39">
        <v>63600</v>
      </c>
      <c r="N39" t="b">
        <f t="shared" si="3"/>
        <v>0</v>
      </c>
      <c r="P39">
        <f t="shared" si="0"/>
        <v>-1.4141218605797816</v>
      </c>
      <c r="Q39">
        <f t="shared" si="4"/>
        <v>1.4141218605797816</v>
      </c>
      <c r="R39" t="str">
        <f t="shared" si="5"/>
        <v>Not Outlier</v>
      </c>
      <c r="T39">
        <f t="shared" si="1"/>
        <v>-1.4141218605797816</v>
      </c>
      <c r="U39">
        <f t="shared" si="2"/>
        <v>62787.061199999996</v>
      </c>
      <c r="V39">
        <f t="shared" si="6"/>
        <v>62483.671480103119</v>
      </c>
    </row>
    <row r="40" spans="1:22" x14ac:dyDescent="0.3">
      <c r="A40" s="1">
        <v>45061</v>
      </c>
      <c r="B40">
        <v>62625.238279999998</v>
      </c>
      <c r="C40">
        <v>64500</v>
      </c>
      <c r="D40">
        <v>64600</v>
      </c>
      <c r="E40">
        <v>63900</v>
      </c>
      <c r="N40" t="b">
        <f t="shared" si="3"/>
        <v>0</v>
      </c>
      <c r="P40">
        <f t="shared" si="0"/>
        <v>-1.286432213464034</v>
      </c>
      <c r="Q40">
        <f t="shared" si="4"/>
        <v>1.286432213464034</v>
      </c>
      <c r="R40" t="str">
        <f t="shared" si="5"/>
        <v>Not Outlier</v>
      </c>
      <c r="T40">
        <f t="shared" si="1"/>
        <v>-1.286432213464034</v>
      </c>
      <c r="U40">
        <f t="shared" si="2"/>
        <v>63078.341146666666</v>
      </c>
      <c r="V40">
        <f t="shared" si="6"/>
        <v>62554.454880051562</v>
      </c>
    </row>
    <row r="41" spans="1:22" x14ac:dyDescent="0.3">
      <c r="A41" s="1">
        <v>45062</v>
      </c>
      <c r="B41">
        <v>63499.078130000002</v>
      </c>
      <c r="C41">
        <v>65400</v>
      </c>
      <c r="D41">
        <v>65900</v>
      </c>
      <c r="E41">
        <v>65300</v>
      </c>
      <c r="N41" t="b">
        <f t="shared" si="3"/>
        <v>0</v>
      </c>
      <c r="P41">
        <f t="shared" si="0"/>
        <v>-0.99912889724093934</v>
      </c>
      <c r="Q41">
        <f t="shared" si="4"/>
        <v>0.99912889724093934</v>
      </c>
      <c r="R41" t="str">
        <f t="shared" si="5"/>
        <v>Not Outlier</v>
      </c>
      <c r="T41">
        <f t="shared" si="1"/>
        <v>-0.99912889724093934</v>
      </c>
      <c r="U41">
        <f t="shared" si="2"/>
        <v>63628.53906333333</v>
      </c>
      <c r="V41">
        <f t="shared" si="6"/>
        <v>63026.766505025778</v>
      </c>
    </row>
    <row r="42" spans="1:22" x14ac:dyDescent="0.3">
      <c r="A42" s="1">
        <v>45063</v>
      </c>
      <c r="B42">
        <v>63110.707029999998</v>
      </c>
      <c r="C42">
        <v>65000</v>
      </c>
      <c r="D42">
        <v>65900</v>
      </c>
      <c r="E42">
        <v>64800</v>
      </c>
      <c r="N42" t="b">
        <f t="shared" si="3"/>
        <v>0</v>
      </c>
      <c r="P42">
        <f t="shared" si="0"/>
        <v>-1.1268185476445136</v>
      </c>
      <c r="Q42">
        <f t="shared" si="4"/>
        <v>1.1268185476445136</v>
      </c>
      <c r="R42" t="str">
        <f t="shared" si="5"/>
        <v>Not Outlier</v>
      </c>
      <c r="T42">
        <f t="shared" si="1"/>
        <v>-1.1268185476445136</v>
      </c>
      <c r="U42">
        <f t="shared" si="2"/>
        <v>64599.473956666661</v>
      </c>
      <c r="V42">
        <f t="shared" si="6"/>
        <v>63068.736767512892</v>
      </c>
    </row>
    <row r="43" spans="1:22" x14ac:dyDescent="0.3">
      <c r="A43" s="1">
        <v>45064</v>
      </c>
      <c r="B43">
        <v>64275.832029999998</v>
      </c>
      <c r="C43">
        <v>66200</v>
      </c>
      <c r="D43">
        <v>66200</v>
      </c>
      <c r="E43">
        <v>65700</v>
      </c>
      <c r="N43" t="b">
        <f t="shared" si="3"/>
        <v>0</v>
      </c>
      <c r="P43">
        <f t="shared" si="0"/>
        <v>-0.74374574967766449</v>
      </c>
      <c r="Q43">
        <f t="shared" si="4"/>
        <v>0.74374574967766449</v>
      </c>
      <c r="R43" t="str">
        <f t="shared" si="5"/>
        <v>Not Outlier</v>
      </c>
      <c r="T43">
        <f t="shared" si="1"/>
        <v>-0.74374574967766449</v>
      </c>
      <c r="U43">
        <f t="shared" si="2"/>
        <v>65732.227863333334</v>
      </c>
      <c r="V43">
        <f t="shared" si="6"/>
        <v>63672.284398756441</v>
      </c>
    </row>
    <row r="44" spans="1:22" x14ac:dyDescent="0.3">
      <c r="A44" s="1">
        <v>45065</v>
      </c>
      <c r="B44">
        <v>66411.882809999996</v>
      </c>
      <c r="C44">
        <v>68400</v>
      </c>
      <c r="D44">
        <v>68400</v>
      </c>
      <c r="E44">
        <v>67500</v>
      </c>
      <c r="N44" t="b">
        <f t="shared" si="3"/>
        <v>0</v>
      </c>
      <c r="P44">
        <f t="shared" si="0"/>
        <v>-4.1449473403556876E-2</v>
      </c>
      <c r="Q44">
        <f t="shared" si="4"/>
        <v>4.1449473403556876E-2</v>
      </c>
      <c r="R44" t="str">
        <f t="shared" si="5"/>
        <v>Not Outlier</v>
      </c>
      <c r="T44">
        <f t="shared" si="1"/>
        <v>-4.1449473403556876E-2</v>
      </c>
      <c r="U44">
        <f t="shared" si="2"/>
        <v>66444.244789999982</v>
      </c>
      <c r="V44">
        <f t="shared" si="6"/>
        <v>65042.083604378218</v>
      </c>
    </row>
    <row r="45" spans="1:22" x14ac:dyDescent="0.3">
      <c r="A45" s="1">
        <v>45068</v>
      </c>
      <c r="B45">
        <v>66508.96875</v>
      </c>
      <c r="C45">
        <v>68500</v>
      </c>
      <c r="D45">
        <v>69000</v>
      </c>
      <c r="E45">
        <v>68000</v>
      </c>
      <c r="N45" t="b">
        <f t="shared" si="3"/>
        <v>0</v>
      </c>
      <c r="P45">
        <f t="shared" si="0"/>
        <v>-9.5293080315638629E-3</v>
      </c>
      <c r="Q45">
        <f t="shared" si="4"/>
        <v>9.5293080315638629E-3</v>
      </c>
      <c r="R45" t="str">
        <f t="shared" si="5"/>
        <v>Not Outlier</v>
      </c>
      <c r="T45">
        <f t="shared" si="1"/>
        <v>-9.5293080315638629E-3</v>
      </c>
      <c r="U45">
        <f t="shared" si="2"/>
        <v>66476.606769999999</v>
      </c>
      <c r="V45">
        <f t="shared" si="6"/>
        <v>65775.526177189109</v>
      </c>
    </row>
    <row r="46" spans="1:22" x14ac:dyDescent="0.3">
      <c r="A46" s="1">
        <v>45069</v>
      </c>
      <c r="B46">
        <v>66411.882809999996</v>
      </c>
      <c r="C46">
        <v>68400</v>
      </c>
      <c r="D46">
        <v>68700</v>
      </c>
      <c r="E46">
        <v>68100</v>
      </c>
      <c r="N46" t="b">
        <f t="shared" si="3"/>
        <v>0</v>
      </c>
      <c r="P46">
        <f t="shared" si="0"/>
        <v>-4.1449473403556876E-2</v>
      </c>
      <c r="Q46">
        <f t="shared" si="4"/>
        <v>4.1449473403556876E-2</v>
      </c>
      <c r="R46" t="str">
        <f t="shared" si="5"/>
        <v>Not Outlier</v>
      </c>
      <c r="T46">
        <f t="shared" si="1"/>
        <v>-4.1449473403556876E-2</v>
      </c>
      <c r="U46">
        <f t="shared" si="2"/>
        <v>66573.700519999999</v>
      </c>
      <c r="V46">
        <f t="shared" si="6"/>
        <v>66093.70449359456</v>
      </c>
    </row>
    <row r="47" spans="1:22" x14ac:dyDescent="0.3">
      <c r="A47" s="1">
        <v>45070</v>
      </c>
      <c r="B47">
        <v>66508.96875</v>
      </c>
      <c r="C47">
        <v>68500</v>
      </c>
      <c r="D47">
        <v>68700</v>
      </c>
      <c r="E47">
        <v>68000</v>
      </c>
      <c r="N47" t="b">
        <f t="shared" si="3"/>
        <v>0</v>
      </c>
      <c r="P47">
        <f t="shared" si="0"/>
        <v>-9.5293080315638629E-3</v>
      </c>
      <c r="Q47">
        <f t="shared" si="4"/>
        <v>9.5293080315638629E-3</v>
      </c>
      <c r="R47" t="str">
        <f t="shared" si="5"/>
        <v>Not Outlier</v>
      </c>
      <c r="T47">
        <f t="shared" si="1"/>
        <v>-9.5293080315638629E-3</v>
      </c>
      <c r="U47">
        <f t="shared" si="2"/>
        <v>67188.625</v>
      </c>
      <c r="V47">
        <f t="shared" si="6"/>
        <v>66301.33662179728</v>
      </c>
    </row>
    <row r="48" spans="1:22" x14ac:dyDescent="0.3">
      <c r="A48" s="1">
        <v>45071</v>
      </c>
      <c r="B48">
        <v>66800.25</v>
      </c>
      <c r="C48">
        <v>68800</v>
      </c>
      <c r="D48">
        <v>70000</v>
      </c>
      <c r="E48">
        <v>68700</v>
      </c>
      <c r="N48" t="b">
        <f t="shared" si="3"/>
        <v>0</v>
      </c>
      <c r="P48">
        <f t="shared" si="0"/>
        <v>8.6238891460148417E-2</v>
      </c>
      <c r="Q48">
        <f t="shared" si="4"/>
        <v>8.6238891460148417E-2</v>
      </c>
      <c r="R48" t="str">
        <f t="shared" si="5"/>
        <v>Not Outlier</v>
      </c>
      <c r="T48">
        <f t="shared" si="1"/>
        <v>8.6238891460148417E-2</v>
      </c>
      <c r="U48">
        <f t="shared" si="2"/>
        <v>68418.476563333345</v>
      </c>
      <c r="V48">
        <f t="shared" si="6"/>
        <v>66550.793310898647</v>
      </c>
    </row>
    <row r="49" spans="1:22" x14ac:dyDescent="0.3">
      <c r="A49" s="1">
        <v>45072</v>
      </c>
      <c r="B49">
        <v>68256.65625</v>
      </c>
      <c r="C49">
        <v>70300</v>
      </c>
      <c r="D49">
        <v>70400</v>
      </c>
      <c r="E49">
        <v>69500</v>
      </c>
      <c r="N49" t="b">
        <f t="shared" si="3"/>
        <v>0</v>
      </c>
      <c r="P49">
        <f t="shared" si="0"/>
        <v>0.56507988891870986</v>
      </c>
      <c r="Q49">
        <f t="shared" si="4"/>
        <v>0.56507988891870986</v>
      </c>
      <c r="R49" t="str">
        <f t="shared" si="5"/>
        <v>Not Outlier</v>
      </c>
      <c r="T49">
        <f t="shared" si="1"/>
        <v>0.56507988891870986</v>
      </c>
      <c r="U49">
        <f t="shared" si="2"/>
        <v>69259.955730000001</v>
      </c>
      <c r="V49">
        <f t="shared" si="6"/>
        <v>67403.724780449324</v>
      </c>
    </row>
    <row r="50" spans="1:22" x14ac:dyDescent="0.3">
      <c r="A50" s="1">
        <v>45076</v>
      </c>
      <c r="B50">
        <v>70198.523440000004</v>
      </c>
      <c r="C50">
        <v>72300</v>
      </c>
      <c r="D50">
        <v>72300</v>
      </c>
      <c r="E50">
        <v>71200</v>
      </c>
      <c r="N50" t="b">
        <f t="shared" si="3"/>
        <v>0</v>
      </c>
      <c r="P50">
        <f t="shared" si="0"/>
        <v>1.2035319844048806</v>
      </c>
      <c r="Q50">
        <f t="shared" si="4"/>
        <v>1.2035319844048806</v>
      </c>
      <c r="R50" t="str">
        <f t="shared" si="5"/>
        <v>Not Outlier</v>
      </c>
      <c r="T50">
        <f t="shared" si="1"/>
        <v>1.2035319844048806</v>
      </c>
      <c r="U50">
        <f t="shared" si="2"/>
        <v>69454.140626666675</v>
      </c>
      <c r="V50">
        <f t="shared" si="6"/>
        <v>68801.124110224657</v>
      </c>
    </row>
    <row r="51" spans="1:22" x14ac:dyDescent="0.3">
      <c r="A51" s="1">
        <v>45077</v>
      </c>
      <c r="B51">
        <v>69324.6875</v>
      </c>
      <c r="C51">
        <v>71400</v>
      </c>
      <c r="D51">
        <v>72500</v>
      </c>
      <c r="E51">
        <v>71000</v>
      </c>
      <c r="N51" t="b">
        <f t="shared" si="3"/>
        <v>0</v>
      </c>
      <c r="P51">
        <f t="shared" si="0"/>
        <v>0.91622995372165483</v>
      </c>
      <c r="Q51">
        <f t="shared" si="4"/>
        <v>0.91622995372165483</v>
      </c>
      <c r="R51" t="str">
        <f t="shared" si="5"/>
        <v>Not Outlier</v>
      </c>
      <c r="T51">
        <f t="shared" si="1"/>
        <v>0.91622995372165483</v>
      </c>
      <c r="U51">
        <f t="shared" si="2"/>
        <v>69421.78125</v>
      </c>
      <c r="V51">
        <f t="shared" si="6"/>
        <v>69062.905805112328</v>
      </c>
    </row>
    <row r="52" spans="1:22" x14ac:dyDescent="0.3">
      <c r="A52" s="1">
        <v>45078</v>
      </c>
      <c r="B52">
        <v>68839.210940000004</v>
      </c>
      <c r="C52">
        <v>70900</v>
      </c>
      <c r="D52">
        <v>71600</v>
      </c>
      <c r="E52">
        <v>70600</v>
      </c>
      <c r="N52" t="b">
        <f t="shared" si="3"/>
        <v>0</v>
      </c>
      <c r="P52">
        <f t="shared" si="0"/>
        <v>0.75661372011022332</v>
      </c>
      <c r="Q52">
        <f t="shared" si="4"/>
        <v>0.75661372011022332</v>
      </c>
      <c r="R52" t="str">
        <f t="shared" si="5"/>
        <v>Not Outlier</v>
      </c>
      <c r="T52">
        <f t="shared" si="1"/>
        <v>0.75661372011022332</v>
      </c>
      <c r="U52">
        <f t="shared" si="2"/>
        <v>69518.872396666673</v>
      </c>
      <c r="V52">
        <f t="shared" si="6"/>
        <v>68951.058372556174</v>
      </c>
    </row>
    <row r="53" spans="1:22" x14ac:dyDescent="0.3">
      <c r="A53" s="1">
        <v>45079</v>
      </c>
      <c r="B53">
        <v>70101.445309999996</v>
      </c>
      <c r="C53">
        <v>72200</v>
      </c>
      <c r="D53">
        <v>72200</v>
      </c>
      <c r="E53">
        <v>71600</v>
      </c>
      <c r="N53" t="b">
        <f t="shared" si="3"/>
        <v>0</v>
      </c>
      <c r="P53">
        <f t="shared" si="0"/>
        <v>1.1716143868247988</v>
      </c>
      <c r="Q53">
        <f t="shared" si="4"/>
        <v>1.1716143868247988</v>
      </c>
      <c r="R53" t="str">
        <f t="shared" si="5"/>
        <v>Not Outlier</v>
      </c>
      <c r="T53">
        <f t="shared" si="1"/>
        <v>1.1716143868247988</v>
      </c>
      <c r="U53">
        <f t="shared" si="2"/>
        <v>69551.236980000001</v>
      </c>
      <c r="V53">
        <f t="shared" si="6"/>
        <v>69526.251841278077</v>
      </c>
    </row>
    <row r="54" spans="1:22" x14ac:dyDescent="0.3">
      <c r="A54" s="1">
        <v>45082</v>
      </c>
      <c r="B54">
        <v>69615.960940000004</v>
      </c>
      <c r="C54">
        <v>71700</v>
      </c>
      <c r="D54">
        <v>72700</v>
      </c>
      <c r="E54">
        <v>71400</v>
      </c>
      <c r="N54" t="b">
        <f t="shared" si="3"/>
        <v>0</v>
      </c>
      <c r="P54">
        <f t="shared" si="0"/>
        <v>1.0119955854214562</v>
      </c>
      <c r="Q54">
        <f t="shared" si="4"/>
        <v>1.0119955854214562</v>
      </c>
      <c r="R54" t="str">
        <f t="shared" si="5"/>
        <v>Not Outlier</v>
      </c>
      <c r="T54">
        <f t="shared" si="1"/>
        <v>1.0119955854214562</v>
      </c>
      <c r="U54">
        <f t="shared" si="2"/>
        <v>69130.492190000004</v>
      </c>
      <c r="V54">
        <f t="shared" si="6"/>
        <v>69571.106390639034</v>
      </c>
    </row>
    <row r="55" spans="1:22" x14ac:dyDescent="0.3">
      <c r="A55" s="1">
        <v>45084</v>
      </c>
      <c r="B55">
        <v>68936.304690000004</v>
      </c>
      <c r="C55">
        <v>71000</v>
      </c>
      <c r="D55">
        <v>71600</v>
      </c>
      <c r="E55">
        <v>70800</v>
      </c>
      <c r="N55" t="b">
        <f t="shared" si="3"/>
        <v>0</v>
      </c>
      <c r="P55">
        <f t="shared" si="0"/>
        <v>0.78853645327412747</v>
      </c>
      <c r="Q55">
        <f t="shared" si="4"/>
        <v>0.78853645327412747</v>
      </c>
      <c r="R55" t="str">
        <f t="shared" si="5"/>
        <v>Not Outlier</v>
      </c>
      <c r="T55">
        <f t="shared" si="1"/>
        <v>0.78853645327412747</v>
      </c>
      <c r="U55">
        <f t="shared" si="2"/>
        <v>69227.588543333331</v>
      </c>
      <c r="V55">
        <f t="shared" si="6"/>
        <v>69253.705540319526</v>
      </c>
    </row>
    <row r="56" spans="1:22" x14ac:dyDescent="0.3">
      <c r="A56" s="1">
        <v>45085</v>
      </c>
      <c r="B56">
        <v>68839.210940000004</v>
      </c>
      <c r="C56">
        <v>70900</v>
      </c>
      <c r="D56">
        <v>70900</v>
      </c>
      <c r="E56">
        <v>70000</v>
      </c>
      <c r="N56" t="b">
        <f t="shared" si="3"/>
        <v>0</v>
      </c>
      <c r="P56">
        <f t="shared" si="0"/>
        <v>0.75661372011022332</v>
      </c>
      <c r="Q56">
        <f t="shared" si="4"/>
        <v>0.75661372011022332</v>
      </c>
      <c r="R56" t="str">
        <f t="shared" si="5"/>
        <v>Not Outlier</v>
      </c>
      <c r="T56">
        <f t="shared" si="1"/>
        <v>0.75661372011022332</v>
      </c>
      <c r="U56">
        <f t="shared" si="2"/>
        <v>69227.588543333346</v>
      </c>
      <c r="V56">
        <f t="shared" si="6"/>
        <v>69046.458240159758</v>
      </c>
    </row>
    <row r="57" spans="1:22" x14ac:dyDescent="0.3">
      <c r="A57" s="1">
        <v>45086</v>
      </c>
      <c r="B57">
        <v>69907.25</v>
      </c>
      <c r="C57">
        <v>72000</v>
      </c>
      <c r="D57">
        <v>72300</v>
      </c>
      <c r="E57">
        <v>70800</v>
      </c>
      <c r="N57" t="b">
        <f t="shared" si="3"/>
        <v>0</v>
      </c>
      <c r="P57">
        <f t="shared" si="0"/>
        <v>1.1077663527050794</v>
      </c>
      <c r="Q57">
        <f t="shared" si="4"/>
        <v>1.1077663527050794</v>
      </c>
      <c r="R57" t="str">
        <f t="shared" si="5"/>
        <v>Not Outlier</v>
      </c>
      <c r="T57">
        <f t="shared" si="1"/>
        <v>1.1077663527050794</v>
      </c>
      <c r="U57">
        <f t="shared" si="2"/>
        <v>69583.601563333345</v>
      </c>
      <c r="V57">
        <f t="shared" si="6"/>
        <v>69476.854120079879</v>
      </c>
    </row>
    <row r="58" spans="1:22" x14ac:dyDescent="0.3">
      <c r="A58" s="1">
        <v>45089</v>
      </c>
      <c r="B58">
        <v>68936.304690000004</v>
      </c>
      <c r="C58">
        <v>71000</v>
      </c>
      <c r="D58">
        <v>72400</v>
      </c>
      <c r="E58">
        <v>70800</v>
      </c>
      <c r="N58" t="b">
        <f t="shared" si="3"/>
        <v>0</v>
      </c>
      <c r="P58">
        <f t="shared" si="0"/>
        <v>0.78853645327412747</v>
      </c>
      <c r="Q58">
        <f t="shared" si="4"/>
        <v>0.78853645327412747</v>
      </c>
      <c r="R58" t="str">
        <f t="shared" si="5"/>
        <v>Not Outlier</v>
      </c>
      <c r="T58">
        <f t="shared" si="1"/>
        <v>0.78853645327412747</v>
      </c>
      <c r="U58">
        <f t="shared" si="2"/>
        <v>69551.234376666675</v>
      </c>
      <c r="V58">
        <f t="shared" si="6"/>
        <v>69206.579405039942</v>
      </c>
    </row>
    <row r="59" spans="1:22" x14ac:dyDescent="0.3">
      <c r="A59" s="1">
        <v>45090</v>
      </c>
      <c r="B59">
        <v>69907.25</v>
      </c>
      <c r="C59">
        <v>72000</v>
      </c>
      <c r="D59">
        <v>72200</v>
      </c>
      <c r="E59">
        <v>71600</v>
      </c>
      <c r="N59" t="b">
        <f t="shared" si="3"/>
        <v>0</v>
      </c>
      <c r="P59">
        <f t="shared" si="0"/>
        <v>1.1077663527050794</v>
      </c>
      <c r="Q59">
        <f t="shared" si="4"/>
        <v>1.1077663527050794</v>
      </c>
      <c r="R59" t="str">
        <f t="shared" si="5"/>
        <v>Not Outlier</v>
      </c>
      <c r="T59">
        <f t="shared" si="1"/>
        <v>1.1077663527050794</v>
      </c>
      <c r="U59">
        <f t="shared" si="2"/>
        <v>69713.0625</v>
      </c>
      <c r="V59">
        <f t="shared" si="6"/>
        <v>69556.914702519978</v>
      </c>
    </row>
    <row r="60" spans="1:22" x14ac:dyDescent="0.3">
      <c r="A60" s="1">
        <v>45091</v>
      </c>
      <c r="B60">
        <v>69810.148440000004</v>
      </c>
      <c r="C60">
        <v>71900</v>
      </c>
      <c r="D60">
        <v>72200</v>
      </c>
      <c r="E60">
        <v>71100</v>
      </c>
      <c r="N60" t="b">
        <f t="shared" si="3"/>
        <v>0</v>
      </c>
      <c r="P60">
        <f t="shared" si="0"/>
        <v>1.0758410517492643</v>
      </c>
      <c r="Q60">
        <f t="shared" si="4"/>
        <v>1.0758410517492643</v>
      </c>
      <c r="R60" t="str">
        <f t="shared" si="5"/>
        <v>Not Outlier</v>
      </c>
      <c r="T60">
        <f t="shared" si="1"/>
        <v>1.0758410517492643</v>
      </c>
      <c r="U60">
        <f t="shared" si="2"/>
        <v>69648.330730000001</v>
      </c>
      <c r="V60">
        <f t="shared" si="6"/>
        <v>69683.531571259984</v>
      </c>
    </row>
    <row r="61" spans="1:22" x14ac:dyDescent="0.3">
      <c r="A61" s="1">
        <v>45092</v>
      </c>
      <c r="B61">
        <v>69421.789059999996</v>
      </c>
      <c r="C61">
        <v>71500</v>
      </c>
      <c r="D61">
        <v>72300</v>
      </c>
      <c r="E61">
        <v>71300</v>
      </c>
      <c r="N61" t="b">
        <f t="shared" si="3"/>
        <v>0</v>
      </c>
      <c r="P61">
        <f t="shared" si="0"/>
        <v>0.94815525467747008</v>
      </c>
      <c r="Q61">
        <f t="shared" si="4"/>
        <v>0.94815525467747008</v>
      </c>
      <c r="R61" t="str">
        <f t="shared" si="5"/>
        <v>Not Outlier</v>
      </c>
      <c r="T61">
        <f t="shared" si="1"/>
        <v>0.94815525467747008</v>
      </c>
      <c r="U61">
        <f t="shared" si="2"/>
        <v>69421.78125</v>
      </c>
      <c r="V61">
        <f t="shared" si="6"/>
        <v>69552.660315629997</v>
      </c>
    </row>
    <row r="62" spans="1:22" x14ac:dyDescent="0.3">
      <c r="A62" s="1">
        <v>45093</v>
      </c>
      <c r="B62">
        <v>69713.054690000004</v>
      </c>
      <c r="C62">
        <v>71800</v>
      </c>
      <c r="D62">
        <v>71900</v>
      </c>
      <c r="E62">
        <v>70900</v>
      </c>
      <c r="N62" t="b">
        <f t="shared" si="3"/>
        <v>0</v>
      </c>
      <c r="P62">
        <f t="shared" si="0"/>
        <v>1.0439183185853602</v>
      </c>
      <c r="Q62">
        <f t="shared" si="4"/>
        <v>1.0439183185853602</v>
      </c>
      <c r="R62" t="str">
        <f t="shared" si="5"/>
        <v>Not Outlier</v>
      </c>
      <c r="T62">
        <f t="shared" si="1"/>
        <v>1.0439183185853602</v>
      </c>
      <c r="U62">
        <f t="shared" si="2"/>
        <v>69389.414063333345</v>
      </c>
      <c r="V62">
        <f t="shared" si="6"/>
        <v>69632.857502814993</v>
      </c>
    </row>
    <row r="63" spans="1:22" x14ac:dyDescent="0.3">
      <c r="A63" s="1">
        <v>45096</v>
      </c>
      <c r="B63">
        <v>69130.5</v>
      </c>
      <c r="C63">
        <v>71200</v>
      </c>
      <c r="D63">
        <v>71700</v>
      </c>
      <c r="E63">
        <v>70900</v>
      </c>
      <c r="N63" t="b">
        <f t="shared" si="3"/>
        <v>0</v>
      </c>
      <c r="P63">
        <f t="shared" si="0"/>
        <v>0.85238448739384665</v>
      </c>
      <c r="Q63">
        <f t="shared" si="4"/>
        <v>0.85238448739384665</v>
      </c>
      <c r="R63" t="str">
        <f t="shared" si="5"/>
        <v>Not Outlier</v>
      </c>
      <c r="T63">
        <f t="shared" si="1"/>
        <v>0.85238448739384665</v>
      </c>
      <c r="U63">
        <f t="shared" si="2"/>
        <v>68968.674480000001</v>
      </c>
      <c r="V63">
        <f t="shared" si="6"/>
        <v>69381.678751407497</v>
      </c>
    </row>
    <row r="64" spans="1:22" x14ac:dyDescent="0.3">
      <c r="A64" s="1">
        <v>45097</v>
      </c>
      <c r="B64">
        <v>69324.6875</v>
      </c>
      <c r="C64">
        <v>71400</v>
      </c>
      <c r="D64">
        <v>71400</v>
      </c>
      <c r="E64">
        <v>70400</v>
      </c>
      <c r="N64" t="b">
        <f t="shared" si="3"/>
        <v>0</v>
      </c>
      <c r="P64">
        <f t="shared" si="0"/>
        <v>0.91622995372165483</v>
      </c>
      <c r="Q64">
        <f t="shared" si="4"/>
        <v>0.91622995372165483</v>
      </c>
      <c r="R64" t="str">
        <f t="shared" si="5"/>
        <v>Not Outlier</v>
      </c>
      <c r="T64">
        <f t="shared" si="1"/>
        <v>0.91622995372165483</v>
      </c>
      <c r="U64">
        <f t="shared" si="2"/>
        <v>69001.039063333345</v>
      </c>
      <c r="V64">
        <f t="shared" si="6"/>
        <v>69353.183125703741</v>
      </c>
    </row>
    <row r="65" spans="1:22" x14ac:dyDescent="0.3">
      <c r="A65" s="1">
        <v>45098</v>
      </c>
      <c r="B65">
        <v>68450.835940000004</v>
      </c>
      <c r="C65">
        <v>70500</v>
      </c>
      <c r="D65">
        <v>71200</v>
      </c>
      <c r="E65">
        <v>70400</v>
      </c>
      <c r="N65" t="b">
        <f t="shared" si="3"/>
        <v>0</v>
      </c>
      <c r="P65">
        <f t="shared" si="0"/>
        <v>0.62892278745460695</v>
      </c>
      <c r="Q65">
        <f t="shared" si="4"/>
        <v>0.62892278745460695</v>
      </c>
      <c r="R65" t="str">
        <f t="shared" si="5"/>
        <v>Not Outlier</v>
      </c>
      <c r="T65">
        <f t="shared" si="1"/>
        <v>0.62892278745460695</v>
      </c>
      <c r="U65">
        <f t="shared" si="2"/>
        <v>69065.765626666675</v>
      </c>
      <c r="V65">
        <f t="shared" si="6"/>
        <v>68902.009532851866</v>
      </c>
    </row>
    <row r="66" spans="1:22" x14ac:dyDescent="0.3">
      <c r="A66" s="1">
        <v>45099</v>
      </c>
      <c r="B66">
        <v>69227.59375</v>
      </c>
      <c r="C66">
        <v>71300</v>
      </c>
      <c r="D66">
        <v>71500</v>
      </c>
      <c r="E66">
        <v>70100</v>
      </c>
      <c r="N66" t="b">
        <f t="shared" si="3"/>
        <v>0</v>
      </c>
      <c r="P66">
        <f t="shared" si="0"/>
        <v>0.88430722055775079</v>
      </c>
      <c r="Q66">
        <f t="shared" si="4"/>
        <v>0.88430722055775079</v>
      </c>
      <c r="R66" t="str">
        <f t="shared" si="5"/>
        <v>Not Outlier</v>
      </c>
      <c r="T66">
        <f t="shared" si="1"/>
        <v>0.88430722055775079</v>
      </c>
      <c r="U66">
        <f t="shared" si="2"/>
        <v>69680.692710000018</v>
      </c>
      <c r="V66">
        <f t="shared" si="6"/>
        <v>69064.801641425933</v>
      </c>
    </row>
    <row r="67" spans="1:22" x14ac:dyDescent="0.3">
      <c r="A67" s="1">
        <v>45100</v>
      </c>
      <c r="B67">
        <v>69518.867190000004</v>
      </c>
      <c r="C67">
        <v>71600</v>
      </c>
      <c r="D67">
        <v>72200</v>
      </c>
      <c r="E67">
        <v>71600</v>
      </c>
      <c r="N67" t="b">
        <f t="shared" si="3"/>
        <v>0</v>
      </c>
      <c r="P67">
        <f t="shared" ref="P67:P130" si="7">(B67-$H$2)/$H$3</f>
        <v>0.98007285225755203</v>
      </c>
      <c r="Q67">
        <f t="shared" si="4"/>
        <v>0.98007285225755203</v>
      </c>
      <c r="R67" t="str">
        <f t="shared" si="5"/>
        <v>Not Outlier</v>
      </c>
      <c r="T67">
        <f t="shared" ref="T67:T130" si="8">STANDARDIZE(B67,$H$2,$H$3)</f>
        <v>0.98007285225755203</v>
      </c>
      <c r="U67">
        <f t="shared" ref="U67:U130" si="9">AVERAGE(B67:B69)</f>
        <v>70101.429690000004</v>
      </c>
      <c r="V67">
        <f t="shared" si="6"/>
        <v>69291.834415712976</v>
      </c>
    </row>
    <row r="68" spans="1:22" x14ac:dyDescent="0.3">
      <c r="A68" s="1">
        <v>45103</v>
      </c>
      <c r="B68">
        <v>70295.617190000004</v>
      </c>
      <c r="C68">
        <v>72400</v>
      </c>
      <c r="D68">
        <v>72500</v>
      </c>
      <c r="E68">
        <v>71500</v>
      </c>
      <c r="N68" t="b">
        <f t="shared" ref="N68:N131" si="10">OR(B68:B216&gt;$L$3,B68:B216&lt;$M$3)</f>
        <v>0</v>
      </c>
      <c r="P68">
        <f t="shared" si="7"/>
        <v>1.2354547175687847</v>
      </c>
      <c r="Q68">
        <f t="shared" ref="Q68:Q131" si="11">ABS(P68)</f>
        <v>1.2354547175687847</v>
      </c>
      <c r="R68" t="str">
        <f t="shared" ref="R68:R131" si="12">IF(Q68&gt;2.5,"Outlier","Not Outlier")</f>
        <v>Not Outlier</v>
      </c>
      <c r="T68">
        <f t="shared" si="8"/>
        <v>1.2354547175687847</v>
      </c>
      <c r="U68">
        <f t="shared" si="9"/>
        <v>70457.440106666661</v>
      </c>
      <c r="V68">
        <f t="shared" ref="V68:V131" si="13">0.5*B68+0.5*V67</f>
        <v>69793.725802856497</v>
      </c>
    </row>
    <row r="69" spans="1:22" x14ac:dyDescent="0.3">
      <c r="A69" s="1">
        <v>45104</v>
      </c>
      <c r="B69">
        <v>70489.804690000004</v>
      </c>
      <c r="C69">
        <v>72600</v>
      </c>
      <c r="D69">
        <v>72600</v>
      </c>
      <c r="E69">
        <v>72000</v>
      </c>
      <c r="N69" t="b">
        <f t="shared" si="10"/>
        <v>0</v>
      </c>
      <c r="P69">
        <f t="shared" si="7"/>
        <v>1.299300183896593</v>
      </c>
      <c r="Q69">
        <f t="shared" si="11"/>
        <v>1.299300183896593</v>
      </c>
      <c r="R69" t="str">
        <f t="shared" si="12"/>
        <v>Not Outlier</v>
      </c>
      <c r="T69">
        <f t="shared" si="8"/>
        <v>1.299300183896593</v>
      </c>
      <c r="U69">
        <f t="shared" si="9"/>
        <v>70574.372396666673</v>
      </c>
      <c r="V69">
        <f t="shared" si="13"/>
        <v>70141.765246428258</v>
      </c>
    </row>
    <row r="70" spans="1:22" x14ac:dyDescent="0.3">
      <c r="A70" s="1">
        <v>45105</v>
      </c>
      <c r="B70">
        <v>70586.898440000004</v>
      </c>
      <c r="C70">
        <v>72700</v>
      </c>
      <c r="D70">
        <v>72700</v>
      </c>
      <c r="E70">
        <v>72000</v>
      </c>
      <c r="N70" t="b">
        <f t="shared" si="10"/>
        <v>0</v>
      </c>
      <c r="P70">
        <f t="shared" si="7"/>
        <v>1.331222917060497</v>
      </c>
      <c r="Q70">
        <f t="shared" si="11"/>
        <v>1.331222917060497</v>
      </c>
      <c r="R70" t="str">
        <f t="shared" si="12"/>
        <v>Not Outlier</v>
      </c>
      <c r="T70">
        <f t="shared" si="8"/>
        <v>1.331222917060497</v>
      </c>
      <c r="U70">
        <f t="shared" si="9"/>
        <v>70561.528646666673</v>
      </c>
      <c r="V70">
        <f t="shared" si="13"/>
        <v>70364.331843214139</v>
      </c>
    </row>
    <row r="71" spans="1:22" x14ac:dyDescent="0.3">
      <c r="A71" s="1">
        <v>45106</v>
      </c>
      <c r="B71">
        <v>70646.414059999996</v>
      </c>
      <c r="C71">
        <v>72400</v>
      </c>
      <c r="D71">
        <v>73400</v>
      </c>
      <c r="E71">
        <v>72400</v>
      </c>
      <c r="N71" t="b">
        <f t="shared" si="10"/>
        <v>0</v>
      </c>
      <c r="P71">
        <f t="shared" si="7"/>
        <v>1.350790615870606</v>
      </c>
      <c r="Q71">
        <f t="shared" si="11"/>
        <v>1.350790615870606</v>
      </c>
      <c r="R71" t="str">
        <f t="shared" si="12"/>
        <v>Not Outlier</v>
      </c>
      <c r="T71">
        <f t="shared" si="8"/>
        <v>1.350790615870606</v>
      </c>
      <c r="U71">
        <f t="shared" si="9"/>
        <v>70776.526043333331</v>
      </c>
      <c r="V71">
        <f t="shared" si="13"/>
        <v>70505.372951607074</v>
      </c>
    </row>
    <row r="72" spans="1:22" x14ac:dyDescent="0.3">
      <c r="A72" s="1">
        <v>45107</v>
      </c>
      <c r="B72">
        <v>70451.273440000004</v>
      </c>
      <c r="C72">
        <v>72200</v>
      </c>
      <c r="D72">
        <v>72700</v>
      </c>
      <c r="E72">
        <v>71700</v>
      </c>
      <c r="N72" t="b">
        <f t="shared" si="10"/>
        <v>0</v>
      </c>
      <c r="P72">
        <f t="shared" si="7"/>
        <v>1.286631780294696</v>
      </c>
      <c r="Q72">
        <f t="shared" si="11"/>
        <v>1.286631780294696</v>
      </c>
      <c r="R72" t="str">
        <f t="shared" si="12"/>
        <v>Not Outlier</v>
      </c>
      <c r="T72">
        <f t="shared" si="8"/>
        <v>1.286631780294696</v>
      </c>
      <c r="U72">
        <f t="shared" si="9"/>
        <v>70971.684899999993</v>
      </c>
      <c r="V72">
        <f t="shared" si="13"/>
        <v>70478.323195803532</v>
      </c>
    </row>
    <row r="73" spans="1:22" x14ac:dyDescent="0.3">
      <c r="A73" s="1">
        <v>45110</v>
      </c>
      <c r="B73">
        <v>71231.890629999994</v>
      </c>
      <c r="C73">
        <v>73000</v>
      </c>
      <c r="D73">
        <v>73200</v>
      </c>
      <c r="E73">
        <v>72600</v>
      </c>
      <c r="N73" t="b">
        <f t="shared" si="10"/>
        <v>0</v>
      </c>
      <c r="P73">
        <f t="shared" si="7"/>
        <v>1.5432851102930358</v>
      </c>
      <c r="Q73">
        <f t="shared" si="11"/>
        <v>1.5432851102930358</v>
      </c>
      <c r="R73" t="str">
        <f t="shared" si="12"/>
        <v>Not Outlier</v>
      </c>
      <c r="T73">
        <f t="shared" si="8"/>
        <v>1.5432851102930358</v>
      </c>
      <c r="U73">
        <f t="shared" si="9"/>
        <v>70906.630213333337</v>
      </c>
      <c r="V73">
        <f t="shared" si="13"/>
        <v>70855.106912901771</v>
      </c>
    </row>
    <row r="74" spans="1:22" x14ac:dyDescent="0.3">
      <c r="A74" s="1">
        <v>45111</v>
      </c>
      <c r="B74">
        <v>71231.890629999994</v>
      </c>
      <c r="C74">
        <v>73000</v>
      </c>
      <c r="D74">
        <v>73600</v>
      </c>
      <c r="E74">
        <v>72900</v>
      </c>
      <c r="N74" t="b">
        <f t="shared" si="10"/>
        <v>0</v>
      </c>
      <c r="P74">
        <f t="shared" si="7"/>
        <v>1.5432851102930358</v>
      </c>
      <c r="Q74">
        <f t="shared" si="11"/>
        <v>1.5432851102930358</v>
      </c>
      <c r="R74" t="str">
        <f t="shared" si="12"/>
        <v>Not Outlier</v>
      </c>
      <c r="T74">
        <f t="shared" si="8"/>
        <v>1.5432851102930358</v>
      </c>
      <c r="U74">
        <f t="shared" si="9"/>
        <v>70451.265629999994</v>
      </c>
      <c r="V74">
        <f t="shared" si="13"/>
        <v>71043.49877145089</v>
      </c>
    </row>
    <row r="75" spans="1:22" x14ac:dyDescent="0.3">
      <c r="A75" s="1">
        <v>45112</v>
      </c>
      <c r="B75">
        <v>70256.109379999994</v>
      </c>
      <c r="C75">
        <v>72000</v>
      </c>
      <c r="D75">
        <v>73300</v>
      </c>
      <c r="E75">
        <v>71900</v>
      </c>
      <c r="N75" t="b">
        <f t="shared" si="10"/>
        <v>0</v>
      </c>
      <c r="P75">
        <f t="shared" si="7"/>
        <v>1.2224652380552163</v>
      </c>
      <c r="Q75">
        <f t="shared" si="11"/>
        <v>1.2224652380552163</v>
      </c>
      <c r="R75" t="str">
        <f t="shared" si="12"/>
        <v>Not Outlier</v>
      </c>
      <c r="T75">
        <f t="shared" si="8"/>
        <v>1.2224652380552163</v>
      </c>
      <c r="U75">
        <f t="shared" si="9"/>
        <v>69442.963546666666</v>
      </c>
      <c r="V75">
        <f t="shared" si="13"/>
        <v>70649.804075725435</v>
      </c>
    </row>
    <row r="76" spans="1:22" x14ac:dyDescent="0.3">
      <c r="A76" s="1">
        <v>45113</v>
      </c>
      <c r="B76">
        <v>69865.796879999994</v>
      </c>
      <c r="C76">
        <v>71600</v>
      </c>
      <c r="D76">
        <v>72400</v>
      </c>
      <c r="E76">
        <v>71500</v>
      </c>
      <c r="N76" t="b">
        <f t="shared" si="10"/>
        <v>0</v>
      </c>
      <c r="P76">
        <f t="shared" si="7"/>
        <v>1.0941372891600885</v>
      </c>
      <c r="Q76">
        <f t="shared" si="11"/>
        <v>1.0941372891600885</v>
      </c>
      <c r="R76" t="str">
        <f t="shared" si="12"/>
        <v>Not Outlier</v>
      </c>
      <c r="T76">
        <f t="shared" si="8"/>
        <v>1.0941372891600885</v>
      </c>
      <c r="U76">
        <f t="shared" si="9"/>
        <v>68629.815106666661</v>
      </c>
      <c r="V76">
        <f t="shared" si="13"/>
        <v>70257.800477862707</v>
      </c>
    </row>
    <row r="77" spans="1:22" x14ac:dyDescent="0.3">
      <c r="A77" s="1">
        <v>45114</v>
      </c>
      <c r="B77">
        <v>68206.984379999994</v>
      </c>
      <c r="C77">
        <v>69900</v>
      </c>
      <c r="D77">
        <v>71400</v>
      </c>
      <c r="E77">
        <v>69800</v>
      </c>
      <c r="N77" t="b">
        <f t="shared" si="10"/>
        <v>0</v>
      </c>
      <c r="P77">
        <f t="shared" si="7"/>
        <v>0.54874864358353315</v>
      </c>
      <c r="Q77">
        <f t="shared" si="11"/>
        <v>0.54874864358353315</v>
      </c>
      <c r="R77" t="str">
        <f t="shared" si="12"/>
        <v>Not Outlier</v>
      </c>
      <c r="T77">
        <f t="shared" si="8"/>
        <v>0.54874864358353315</v>
      </c>
      <c r="U77">
        <f t="shared" si="9"/>
        <v>68597.291666666672</v>
      </c>
      <c r="V77">
        <f t="shared" si="13"/>
        <v>69232.392428931344</v>
      </c>
    </row>
    <row r="78" spans="1:22" x14ac:dyDescent="0.3">
      <c r="A78" s="1">
        <v>45117</v>
      </c>
      <c r="B78">
        <v>67816.664059999996</v>
      </c>
      <c r="C78">
        <v>69500</v>
      </c>
      <c r="D78">
        <v>70400</v>
      </c>
      <c r="E78">
        <v>69200</v>
      </c>
      <c r="N78" t="b">
        <f t="shared" si="10"/>
        <v>0</v>
      </c>
      <c r="P78">
        <f t="shared" si="7"/>
        <v>0.42041812360866737</v>
      </c>
      <c r="Q78">
        <f t="shared" si="11"/>
        <v>0.42041812360866737</v>
      </c>
      <c r="R78" t="str">
        <f t="shared" si="12"/>
        <v>Not Outlier</v>
      </c>
      <c r="T78">
        <f t="shared" si="8"/>
        <v>0.42041812360866737</v>
      </c>
      <c r="U78">
        <f t="shared" si="9"/>
        <v>69247.804686666655</v>
      </c>
      <c r="V78">
        <f t="shared" si="13"/>
        <v>68524.528244465677</v>
      </c>
    </row>
    <row r="79" spans="1:22" x14ac:dyDescent="0.3">
      <c r="A79" s="1">
        <v>45118</v>
      </c>
      <c r="B79">
        <v>69768.226559999996</v>
      </c>
      <c r="C79">
        <v>71500</v>
      </c>
      <c r="D79">
        <v>71500</v>
      </c>
      <c r="E79">
        <v>70100</v>
      </c>
      <c r="N79" t="b">
        <f t="shared" si="10"/>
        <v>0</v>
      </c>
      <c r="P79">
        <f t="shared" si="7"/>
        <v>1.0620578680843065</v>
      </c>
      <c r="Q79">
        <f t="shared" si="11"/>
        <v>1.0620578680843065</v>
      </c>
      <c r="R79" t="str">
        <f t="shared" si="12"/>
        <v>Not Outlier</v>
      </c>
      <c r="T79">
        <f t="shared" si="8"/>
        <v>1.0620578680843065</v>
      </c>
      <c r="U79">
        <f t="shared" si="9"/>
        <v>70028.424480000001</v>
      </c>
      <c r="V79">
        <f t="shared" si="13"/>
        <v>69146.377402232843</v>
      </c>
    </row>
    <row r="80" spans="1:22" x14ac:dyDescent="0.3">
      <c r="A80" s="1">
        <v>45119</v>
      </c>
      <c r="B80">
        <v>70158.523440000004</v>
      </c>
      <c r="C80">
        <v>71900</v>
      </c>
      <c r="D80">
        <v>72000</v>
      </c>
      <c r="E80">
        <v>71100</v>
      </c>
      <c r="N80" t="b">
        <f t="shared" si="10"/>
        <v>0</v>
      </c>
      <c r="P80">
        <f t="shared" si="7"/>
        <v>1.1903806813956122</v>
      </c>
      <c r="Q80">
        <f t="shared" si="11"/>
        <v>1.1903806813956122</v>
      </c>
      <c r="R80" t="str">
        <f t="shared" si="12"/>
        <v>Not Outlier</v>
      </c>
      <c r="T80">
        <f t="shared" si="8"/>
        <v>1.1903806813956122</v>
      </c>
      <c r="U80">
        <f t="shared" si="9"/>
        <v>70646.416670000006</v>
      </c>
      <c r="V80">
        <f t="shared" si="13"/>
        <v>69652.450421116431</v>
      </c>
    </row>
    <row r="81" spans="1:22" x14ac:dyDescent="0.3">
      <c r="A81" s="1">
        <v>45120</v>
      </c>
      <c r="B81">
        <v>70158.523440000004</v>
      </c>
      <c r="C81">
        <v>71900</v>
      </c>
      <c r="D81">
        <v>72600</v>
      </c>
      <c r="E81">
        <v>71900</v>
      </c>
      <c r="N81" t="b">
        <f t="shared" si="10"/>
        <v>0</v>
      </c>
      <c r="P81">
        <f t="shared" si="7"/>
        <v>1.1903806813956122</v>
      </c>
      <c r="Q81">
        <f t="shared" si="11"/>
        <v>1.1903806813956122</v>
      </c>
      <c r="R81" t="str">
        <f t="shared" si="12"/>
        <v>Not Outlier</v>
      </c>
      <c r="T81">
        <f t="shared" si="8"/>
        <v>1.1903806813956122</v>
      </c>
      <c r="U81">
        <f t="shared" si="9"/>
        <v>71101.781253333334</v>
      </c>
      <c r="V81">
        <f t="shared" si="13"/>
        <v>69905.486930558225</v>
      </c>
    </row>
    <row r="82" spans="1:22" x14ac:dyDescent="0.3">
      <c r="A82" s="1">
        <v>45121</v>
      </c>
      <c r="B82">
        <v>71622.203129999994</v>
      </c>
      <c r="C82">
        <v>73400</v>
      </c>
      <c r="D82">
        <v>73400</v>
      </c>
      <c r="E82">
        <v>72400</v>
      </c>
      <c r="N82" t="b">
        <f t="shared" si="10"/>
        <v>0</v>
      </c>
      <c r="P82">
        <f t="shared" si="7"/>
        <v>1.6716130591881637</v>
      </c>
      <c r="Q82">
        <f t="shared" si="11"/>
        <v>1.6716130591881637</v>
      </c>
      <c r="R82" t="str">
        <f t="shared" si="12"/>
        <v>Not Outlier</v>
      </c>
      <c r="T82">
        <f t="shared" si="8"/>
        <v>1.6716130591881637</v>
      </c>
      <c r="U82">
        <f t="shared" si="9"/>
        <v>71134.309899999993</v>
      </c>
      <c r="V82">
        <f t="shared" si="13"/>
        <v>70763.845030279103</v>
      </c>
    </row>
    <row r="83" spans="1:22" x14ac:dyDescent="0.3">
      <c r="A83" s="1">
        <v>45124</v>
      </c>
      <c r="B83">
        <v>71524.617190000004</v>
      </c>
      <c r="C83">
        <v>73300</v>
      </c>
      <c r="D83">
        <v>73500</v>
      </c>
      <c r="E83">
        <v>72800</v>
      </c>
      <c r="N83" t="b">
        <f t="shared" si="10"/>
        <v>0</v>
      </c>
      <c r="P83">
        <f t="shared" si="7"/>
        <v>1.6395285025285595</v>
      </c>
      <c r="Q83">
        <f t="shared" si="11"/>
        <v>1.6395285025285595</v>
      </c>
      <c r="R83" t="str">
        <f t="shared" si="12"/>
        <v>Not Outlier</v>
      </c>
      <c r="T83">
        <f t="shared" si="8"/>
        <v>1.6395285025285595</v>
      </c>
      <c r="U83">
        <f t="shared" si="9"/>
        <v>70581.367190000004</v>
      </c>
      <c r="V83">
        <f t="shared" si="13"/>
        <v>71144.231110139546</v>
      </c>
    </row>
    <row r="84" spans="1:22" x14ac:dyDescent="0.3">
      <c r="A84" s="1">
        <v>45125</v>
      </c>
      <c r="B84">
        <v>70256.109379999994</v>
      </c>
      <c r="C84">
        <v>72000</v>
      </c>
      <c r="D84">
        <v>73500</v>
      </c>
      <c r="E84">
        <v>72000</v>
      </c>
      <c r="N84" t="b">
        <f t="shared" si="10"/>
        <v>0</v>
      </c>
      <c r="P84">
        <f t="shared" si="7"/>
        <v>1.2224652380552163</v>
      </c>
      <c r="Q84">
        <f t="shared" si="11"/>
        <v>1.2224652380552163</v>
      </c>
      <c r="R84" t="str">
        <f t="shared" si="12"/>
        <v>Not Outlier</v>
      </c>
      <c r="T84">
        <f t="shared" si="8"/>
        <v>1.2224652380552163</v>
      </c>
      <c r="U84">
        <f t="shared" si="9"/>
        <v>69833.270836666648</v>
      </c>
      <c r="V84">
        <f t="shared" si="13"/>
        <v>70700.170245069778</v>
      </c>
    </row>
    <row r="85" spans="1:22" x14ac:dyDescent="0.3">
      <c r="A85" s="1">
        <v>45126</v>
      </c>
      <c r="B85">
        <v>69963.375</v>
      </c>
      <c r="C85">
        <v>71700</v>
      </c>
      <c r="D85">
        <v>72800</v>
      </c>
      <c r="E85">
        <v>71300</v>
      </c>
      <c r="N85" t="b">
        <f t="shared" si="10"/>
        <v>0</v>
      </c>
      <c r="P85">
        <f t="shared" si="7"/>
        <v>1.1262192747399593</v>
      </c>
      <c r="Q85">
        <f t="shared" si="11"/>
        <v>1.1262192747399593</v>
      </c>
      <c r="R85" t="str">
        <f t="shared" si="12"/>
        <v>Not Outlier</v>
      </c>
      <c r="T85">
        <f t="shared" si="8"/>
        <v>1.1262192747399593</v>
      </c>
      <c r="U85">
        <f t="shared" si="9"/>
        <v>69280.330729999987</v>
      </c>
      <c r="V85">
        <f t="shared" si="13"/>
        <v>70331.772622534889</v>
      </c>
    </row>
    <row r="86" spans="1:22" x14ac:dyDescent="0.3">
      <c r="A86" s="1">
        <v>45127</v>
      </c>
      <c r="B86">
        <v>69280.328129999994</v>
      </c>
      <c r="C86">
        <v>71000</v>
      </c>
      <c r="D86">
        <v>71500</v>
      </c>
      <c r="E86">
        <v>70800</v>
      </c>
      <c r="N86" t="b">
        <f t="shared" si="10"/>
        <v>0</v>
      </c>
      <c r="P86">
        <f t="shared" si="7"/>
        <v>0.90164536581739663</v>
      </c>
      <c r="Q86">
        <f t="shared" si="11"/>
        <v>0.90164536581739663</v>
      </c>
      <c r="R86" t="str">
        <f t="shared" si="12"/>
        <v>Not Outlier</v>
      </c>
      <c r="T86">
        <f t="shared" si="8"/>
        <v>0.90164536581739663</v>
      </c>
      <c r="U86">
        <f t="shared" si="9"/>
        <v>68857.494793333331</v>
      </c>
      <c r="V86">
        <f t="shared" si="13"/>
        <v>69806.050376267434</v>
      </c>
    </row>
    <row r="87" spans="1:22" x14ac:dyDescent="0.3">
      <c r="A87" s="1">
        <v>45128</v>
      </c>
      <c r="B87">
        <v>68597.289059999996</v>
      </c>
      <c r="C87">
        <v>70300</v>
      </c>
      <c r="D87">
        <v>70400</v>
      </c>
      <c r="E87">
        <v>69400</v>
      </c>
      <c r="N87" t="b">
        <f t="shared" si="10"/>
        <v>0</v>
      </c>
      <c r="P87">
        <f t="shared" si="7"/>
        <v>0.67707402139892303</v>
      </c>
      <c r="Q87">
        <f t="shared" si="11"/>
        <v>0.67707402139892303</v>
      </c>
      <c r="R87" t="str">
        <f t="shared" si="12"/>
        <v>Not Outlier</v>
      </c>
      <c r="T87">
        <f t="shared" si="8"/>
        <v>0.67707402139892303</v>
      </c>
      <c r="U87">
        <f t="shared" si="9"/>
        <v>68532.23437666666</v>
      </c>
      <c r="V87">
        <f t="shared" si="13"/>
        <v>69201.669718133722</v>
      </c>
    </row>
    <row r="88" spans="1:22" x14ac:dyDescent="0.3">
      <c r="A88" s="1">
        <v>45131</v>
      </c>
      <c r="B88">
        <v>68694.867190000004</v>
      </c>
      <c r="C88">
        <v>70400</v>
      </c>
      <c r="D88">
        <v>70900</v>
      </c>
      <c r="E88">
        <v>69900</v>
      </c>
      <c r="N88" t="b">
        <f t="shared" si="10"/>
        <v>0</v>
      </c>
      <c r="P88">
        <f t="shared" si="7"/>
        <v>0.70915601026662078</v>
      </c>
      <c r="Q88">
        <f t="shared" si="11"/>
        <v>0.70915601026662078</v>
      </c>
      <c r="R88" t="str">
        <f t="shared" si="12"/>
        <v>Not Outlier</v>
      </c>
      <c r="T88">
        <f t="shared" si="8"/>
        <v>0.70915601026662078</v>
      </c>
      <c r="U88">
        <f t="shared" si="9"/>
        <v>68369.601566666664</v>
      </c>
      <c r="V88">
        <f t="shared" si="13"/>
        <v>68948.268454066856</v>
      </c>
    </row>
    <row r="89" spans="1:22" x14ac:dyDescent="0.3">
      <c r="A89" s="1">
        <v>45132</v>
      </c>
      <c r="B89">
        <v>68304.546879999994</v>
      </c>
      <c r="C89">
        <v>70000</v>
      </c>
      <c r="D89">
        <v>70500</v>
      </c>
      <c r="E89">
        <v>69800</v>
      </c>
      <c r="N89" t="b">
        <f t="shared" si="10"/>
        <v>0</v>
      </c>
      <c r="P89">
        <f t="shared" si="7"/>
        <v>0.58082549357957713</v>
      </c>
      <c r="Q89">
        <f t="shared" si="11"/>
        <v>0.58082549357957713</v>
      </c>
      <c r="R89" t="str">
        <f t="shared" si="12"/>
        <v>Not Outlier</v>
      </c>
      <c r="T89">
        <f t="shared" si="8"/>
        <v>0.58082549357957713</v>
      </c>
      <c r="U89">
        <f t="shared" si="9"/>
        <v>68792.437503333334</v>
      </c>
      <c r="V89">
        <f t="shared" si="13"/>
        <v>68626.407667033433</v>
      </c>
    </row>
    <row r="90" spans="1:22" x14ac:dyDescent="0.3">
      <c r="A90" s="1">
        <v>45133</v>
      </c>
      <c r="B90">
        <v>68109.390629999994</v>
      </c>
      <c r="C90">
        <v>69800</v>
      </c>
      <c r="D90">
        <v>70600</v>
      </c>
      <c r="E90">
        <v>68100</v>
      </c>
      <c r="N90" t="b">
        <f t="shared" si="10"/>
        <v>0</v>
      </c>
      <c r="P90">
        <f t="shared" si="7"/>
        <v>0.51666151913201319</v>
      </c>
      <c r="Q90">
        <f t="shared" si="11"/>
        <v>0.51666151913201319</v>
      </c>
      <c r="R90" t="str">
        <f t="shared" si="12"/>
        <v>Not Outlier</v>
      </c>
      <c r="T90">
        <f t="shared" si="8"/>
        <v>0.51666151913201319</v>
      </c>
      <c r="U90">
        <f t="shared" si="9"/>
        <v>68987.59375333332</v>
      </c>
      <c r="V90">
        <f t="shared" si="13"/>
        <v>68367.899148516706</v>
      </c>
    </row>
    <row r="91" spans="1:22" x14ac:dyDescent="0.3">
      <c r="A91" s="1">
        <v>45134</v>
      </c>
      <c r="B91">
        <v>69963.375</v>
      </c>
      <c r="C91">
        <v>71700</v>
      </c>
      <c r="D91">
        <v>71700</v>
      </c>
      <c r="E91">
        <v>69300</v>
      </c>
      <c r="N91" t="b">
        <f t="shared" si="10"/>
        <v>0</v>
      </c>
      <c r="P91">
        <f t="shared" si="7"/>
        <v>1.1262192747399593</v>
      </c>
      <c r="Q91">
        <f t="shared" si="11"/>
        <v>1.1262192747399593</v>
      </c>
      <c r="R91" t="str">
        <f t="shared" si="12"/>
        <v>Not Outlier</v>
      </c>
      <c r="T91">
        <f t="shared" si="8"/>
        <v>1.1262192747399593</v>
      </c>
      <c r="U91">
        <f t="shared" si="9"/>
        <v>68987.59375333332</v>
      </c>
      <c r="V91">
        <f t="shared" si="13"/>
        <v>69165.637074258353</v>
      </c>
    </row>
    <row r="92" spans="1:22" x14ac:dyDescent="0.3">
      <c r="A92" s="1">
        <v>45135</v>
      </c>
      <c r="B92">
        <v>68890.015629999994</v>
      </c>
      <c r="C92">
        <v>70600</v>
      </c>
      <c r="D92">
        <v>72400</v>
      </c>
      <c r="E92">
        <v>70100</v>
      </c>
      <c r="N92" t="b">
        <f t="shared" si="10"/>
        <v>0</v>
      </c>
      <c r="P92">
        <f t="shared" si="7"/>
        <v>0.77331741692226885</v>
      </c>
      <c r="Q92">
        <f t="shared" si="11"/>
        <v>0.77331741692226885</v>
      </c>
      <c r="R92" t="str">
        <f t="shared" si="12"/>
        <v>Not Outlier</v>
      </c>
      <c r="T92">
        <f t="shared" si="8"/>
        <v>0.77331741692226885</v>
      </c>
      <c r="U92">
        <f t="shared" si="9"/>
        <v>68792.437503333334</v>
      </c>
      <c r="V92">
        <f t="shared" si="13"/>
        <v>69027.826352129166</v>
      </c>
    </row>
    <row r="93" spans="1:22" x14ac:dyDescent="0.3">
      <c r="A93" s="1">
        <v>45138</v>
      </c>
      <c r="B93">
        <v>68109.390629999994</v>
      </c>
      <c r="C93">
        <v>69800</v>
      </c>
      <c r="D93">
        <v>71000</v>
      </c>
      <c r="E93">
        <v>69800</v>
      </c>
      <c r="N93" t="b">
        <f t="shared" si="10"/>
        <v>0</v>
      </c>
      <c r="P93">
        <f t="shared" si="7"/>
        <v>0.51666151913201319</v>
      </c>
      <c r="Q93">
        <f t="shared" si="11"/>
        <v>0.51666151913201319</v>
      </c>
      <c r="R93" t="str">
        <f t="shared" si="12"/>
        <v>Not Outlier</v>
      </c>
      <c r="T93">
        <f t="shared" si="8"/>
        <v>0.51666151913201319</v>
      </c>
      <c r="U93">
        <f t="shared" si="9"/>
        <v>68564.760419999991</v>
      </c>
      <c r="V93">
        <f t="shared" si="13"/>
        <v>68568.608491064573</v>
      </c>
    </row>
    <row r="94" spans="1:22" x14ac:dyDescent="0.3">
      <c r="A94" s="1">
        <v>45139</v>
      </c>
      <c r="B94">
        <v>69377.90625</v>
      </c>
      <c r="C94">
        <v>71100</v>
      </c>
      <c r="D94">
        <v>71200</v>
      </c>
      <c r="E94">
        <v>70000</v>
      </c>
      <c r="N94" t="b">
        <f t="shared" si="10"/>
        <v>0</v>
      </c>
      <c r="P94">
        <f t="shared" si="7"/>
        <v>0.93372735139726759</v>
      </c>
      <c r="Q94">
        <f t="shared" si="11"/>
        <v>0.93372735139726759</v>
      </c>
      <c r="R94" t="str">
        <f t="shared" si="12"/>
        <v>Not Outlier</v>
      </c>
      <c r="T94">
        <f t="shared" si="8"/>
        <v>0.93372735139726759</v>
      </c>
      <c r="U94">
        <f t="shared" si="9"/>
        <v>68239.50000333332</v>
      </c>
      <c r="V94">
        <f t="shared" si="13"/>
        <v>68973.257370532287</v>
      </c>
    </row>
    <row r="95" spans="1:22" x14ac:dyDescent="0.3">
      <c r="A95" s="1">
        <v>45140</v>
      </c>
      <c r="B95">
        <v>68206.984379999994</v>
      </c>
      <c r="C95">
        <v>69900</v>
      </c>
      <c r="D95">
        <v>71000</v>
      </c>
      <c r="E95">
        <v>69800</v>
      </c>
      <c r="N95" t="b">
        <f t="shared" si="10"/>
        <v>0</v>
      </c>
      <c r="P95">
        <f t="shared" si="7"/>
        <v>0.54874864358353315</v>
      </c>
      <c r="Q95">
        <f t="shared" si="11"/>
        <v>0.54874864358353315</v>
      </c>
      <c r="R95" t="str">
        <f t="shared" si="12"/>
        <v>Not Outlier</v>
      </c>
      <c r="T95">
        <f t="shared" si="8"/>
        <v>0.54874864358353315</v>
      </c>
      <c r="U95">
        <f t="shared" si="9"/>
        <v>67328.773440000004</v>
      </c>
      <c r="V95">
        <f t="shared" si="13"/>
        <v>68590.120875266148</v>
      </c>
    </row>
    <row r="96" spans="1:22" x14ac:dyDescent="0.3">
      <c r="A96" s="1">
        <v>45141</v>
      </c>
      <c r="B96">
        <v>67133.609379999994</v>
      </c>
      <c r="C96">
        <v>68800</v>
      </c>
      <c r="D96">
        <v>70200</v>
      </c>
      <c r="E96">
        <v>68500</v>
      </c>
      <c r="N96" t="b">
        <f t="shared" si="10"/>
        <v>0</v>
      </c>
      <c r="P96">
        <f t="shared" si="7"/>
        <v>0.19584164689419364</v>
      </c>
      <c r="Q96">
        <f t="shared" si="11"/>
        <v>0.19584164689419364</v>
      </c>
      <c r="R96" t="str">
        <f t="shared" si="12"/>
        <v>Not Outlier</v>
      </c>
      <c r="T96">
        <f t="shared" si="8"/>
        <v>0.19584164689419364</v>
      </c>
      <c r="U96">
        <f t="shared" si="9"/>
        <v>66873.40625</v>
      </c>
      <c r="V96">
        <f t="shared" si="13"/>
        <v>67861.865127633064</v>
      </c>
    </row>
    <row r="97" spans="1:22" x14ac:dyDescent="0.3">
      <c r="A97" s="1">
        <v>45142</v>
      </c>
      <c r="B97">
        <v>66645.726559999996</v>
      </c>
      <c r="C97">
        <v>68300</v>
      </c>
      <c r="D97">
        <v>69100</v>
      </c>
      <c r="E97">
        <v>68200</v>
      </c>
      <c r="N97" t="b">
        <f t="shared" si="10"/>
        <v>0</v>
      </c>
      <c r="P97">
        <f t="shared" si="7"/>
        <v>3.5434276923283922E-2</v>
      </c>
      <c r="Q97">
        <f t="shared" si="11"/>
        <v>3.5434276923283922E-2</v>
      </c>
      <c r="R97" t="str">
        <f t="shared" si="12"/>
        <v>Not Outlier</v>
      </c>
      <c r="T97">
        <f t="shared" si="8"/>
        <v>3.5434276923283922E-2</v>
      </c>
      <c r="U97">
        <f t="shared" si="9"/>
        <v>66483.096353333327</v>
      </c>
      <c r="V97">
        <f t="shared" si="13"/>
        <v>67253.795843816537</v>
      </c>
    </row>
    <row r="98" spans="1:22" x14ac:dyDescent="0.3">
      <c r="A98" s="1">
        <v>45145</v>
      </c>
      <c r="B98">
        <v>66840.882809999996</v>
      </c>
      <c r="C98">
        <v>68500</v>
      </c>
      <c r="D98">
        <v>69200</v>
      </c>
      <c r="E98">
        <v>67600</v>
      </c>
      <c r="N98" t="b">
        <f t="shared" si="10"/>
        <v>0</v>
      </c>
      <c r="P98">
        <f t="shared" si="7"/>
        <v>9.9598251370847837E-2</v>
      </c>
      <c r="Q98">
        <f t="shared" si="11"/>
        <v>9.9598251370847837E-2</v>
      </c>
      <c r="R98" t="str">
        <f t="shared" si="12"/>
        <v>Not Outlier</v>
      </c>
      <c r="T98">
        <f t="shared" si="8"/>
        <v>9.9598251370847837E-2</v>
      </c>
      <c r="U98">
        <f t="shared" si="9"/>
        <v>66678.255209999988</v>
      </c>
      <c r="V98">
        <f t="shared" si="13"/>
        <v>67047.339326908259</v>
      </c>
    </row>
    <row r="99" spans="1:22" x14ac:dyDescent="0.3">
      <c r="A99" s="1">
        <v>45146</v>
      </c>
      <c r="B99">
        <v>65962.679690000004</v>
      </c>
      <c r="C99">
        <v>67600</v>
      </c>
      <c r="D99">
        <v>69100</v>
      </c>
      <c r="E99">
        <v>67400</v>
      </c>
      <c r="N99" t="b">
        <f t="shared" si="10"/>
        <v>0</v>
      </c>
      <c r="P99">
        <f t="shared" si="7"/>
        <v>-0.18913963199927394</v>
      </c>
      <c r="Q99">
        <f t="shared" si="11"/>
        <v>0.18913963199927394</v>
      </c>
      <c r="R99" t="str">
        <f t="shared" si="12"/>
        <v>Not Outlier</v>
      </c>
      <c r="T99">
        <f t="shared" si="8"/>
        <v>-0.18913963199927394</v>
      </c>
      <c r="U99">
        <f t="shared" si="9"/>
        <v>66515.627606666661</v>
      </c>
      <c r="V99">
        <f t="shared" si="13"/>
        <v>66505.009508454124</v>
      </c>
    </row>
    <row r="100" spans="1:22" x14ac:dyDescent="0.3">
      <c r="A100" s="1">
        <v>45147</v>
      </c>
      <c r="B100">
        <v>67231.203129999994</v>
      </c>
      <c r="C100">
        <v>68900</v>
      </c>
      <c r="D100">
        <v>69600</v>
      </c>
      <c r="E100">
        <v>67900</v>
      </c>
      <c r="N100" t="b">
        <f t="shared" si="10"/>
        <v>0</v>
      </c>
      <c r="P100">
        <f t="shared" si="7"/>
        <v>0.2279287713457136</v>
      </c>
      <c r="Q100">
        <f t="shared" si="11"/>
        <v>0.2279287713457136</v>
      </c>
      <c r="R100" t="str">
        <f t="shared" si="12"/>
        <v>Not Outlier</v>
      </c>
      <c r="T100">
        <f t="shared" si="8"/>
        <v>0.2279287713457136</v>
      </c>
      <c r="U100">
        <f t="shared" si="9"/>
        <v>66483.104169999991</v>
      </c>
      <c r="V100">
        <f t="shared" si="13"/>
        <v>66868.106319227052</v>
      </c>
    </row>
    <row r="101" spans="1:22" x14ac:dyDescent="0.3">
      <c r="A101" s="1">
        <v>45148</v>
      </c>
      <c r="B101">
        <v>66353</v>
      </c>
      <c r="C101">
        <v>68000</v>
      </c>
      <c r="D101">
        <v>68500</v>
      </c>
      <c r="E101">
        <v>67800</v>
      </c>
      <c r="N101" t="b">
        <f t="shared" si="10"/>
        <v>0</v>
      </c>
      <c r="P101">
        <f t="shared" si="7"/>
        <v>-6.080911531223504E-2</v>
      </c>
      <c r="Q101">
        <f t="shared" si="11"/>
        <v>6.080911531223504E-2</v>
      </c>
      <c r="R101" t="str">
        <f t="shared" si="12"/>
        <v>Not Outlier</v>
      </c>
      <c r="T101">
        <f t="shared" si="8"/>
        <v>-6.080911531223504E-2</v>
      </c>
      <c r="U101">
        <f t="shared" si="9"/>
        <v>65962.684896666658</v>
      </c>
      <c r="V101">
        <f t="shared" si="13"/>
        <v>66610.553159613526</v>
      </c>
    </row>
    <row r="102" spans="1:22" x14ac:dyDescent="0.3">
      <c r="A102" s="1">
        <v>45149</v>
      </c>
      <c r="B102">
        <v>65865.109379999994</v>
      </c>
      <c r="C102">
        <v>67500</v>
      </c>
      <c r="D102">
        <v>68800</v>
      </c>
      <c r="E102">
        <v>67500</v>
      </c>
      <c r="N102" t="b">
        <f t="shared" si="10"/>
        <v>0</v>
      </c>
      <c r="P102">
        <f t="shared" si="7"/>
        <v>-0.22121904978723378</v>
      </c>
      <c r="Q102">
        <f t="shared" si="11"/>
        <v>0.22121904978723378</v>
      </c>
      <c r="R102" t="str">
        <f t="shared" si="12"/>
        <v>Not Outlier</v>
      </c>
      <c r="T102">
        <f t="shared" si="8"/>
        <v>-0.22121904978723378</v>
      </c>
      <c r="U102">
        <f t="shared" si="9"/>
        <v>65637.423176666663</v>
      </c>
      <c r="V102">
        <f t="shared" si="13"/>
        <v>66237.83126980676</v>
      </c>
    </row>
    <row r="103" spans="1:22" x14ac:dyDescent="0.3">
      <c r="A103" s="1">
        <v>45152</v>
      </c>
      <c r="B103">
        <v>65669.945309999996</v>
      </c>
      <c r="C103">
        <v>67300</v>
      </c>
      <c r="D103">
        <v>67900</v>
      </c>
      <c r="E103">
        <v>66900</v>
      </c>
      <c r="N103" t="b">
        <f t="shared" si="10"/>
        <v>0</v>
      </c>
      <c r="P103">
        <f t="shared" si="7"/>
        <v>-0.28538559531453561</v>
      </c>
      <c r="Q103">
        <f t="shared" si="11"/>
        <v>0.28538559531453561</v>
      </c>
      <c r="R103" t="str">
        <f t="shared" si="12"/>
        <v>Not Outlier</v>
      </c>
      <c r="T103">
        <f t="shared" si="8"/>
        <v>-0.28538559531453561</v>
      </c>
      <c r="U103">
        <f t="shared" si="9"/>
        <v>65377.210936666663</v>
      </c>
      <c r="V103">
        <f t="shared" si="13"/>
        <v>65953.888289903378</v>
      </c>
    </row>
    <row r="104" spans="1:22" x14ac:dyDescent="0.3">
      <c r="A104" s="1">
        <v>45154</v>
      </c>
      <c r="B104">
        <v>65377.214840000001</v>
      </c>
      <c r="C104">
        <v>67000</v>
      </c>
      <c r="D104">
        <v>67100</v>
      </c>
      <c r="E104">
        <v>66300</v>
      </c>
      <c r="N104" t="b">
        <f t="shared" si="10"/>
        <v>0</v>
      </c>
      <c r="P104">
        <f t="shared" si="7"/>
        <v>-0.38163027308992359</v>
      </c>
      <c r="Q104">
        <f t="shared" si="11"/>
        <v>0.38163027308992359</v>
      </c>
      <c r="R104" t="str">
        <f t="shared" si="12"/>
        <v>Not Outlier</v>
      </c>
      <c r="T104">
        <f t="shared" si="8"/>
        <v>-0.38163027308992359</v>
      </c>
      <c r="U104">
        <f t="shared" si="9"/>
        <v>65051.953126666667</v>
      </c>
      <c r="V104">
        <f t="shared" si="13"/>
        <v>65665.551564951689</v>
      </c>
    </row>
    <row r="105" spans="1:22" x14ac:dyDescent="0.3">
      <c r="A105" s="1">
        <v>45155</v>
      </c>
      <c r="B105">
        <v>65084.472659999999</v>
      </c>
      <c r="C105">
        <v>66700</v>
      </c>
      <c r="D105">
        <v>66800</v>
      </c>
      <c r="E105">
        <v>66000</v>
      </c>
      <c r="N105" t="b">
        <f t="shared" si="10"/>
        <v>0</v>
      </c>
      <c r="P105">
        <f t="shared" si="7"/>
        <v>-0.47787880090926949</v>
      </c>
      <c r="Q105">
        <f t="shared" si="11"/>
        <v>0.47787880090926949</v>
      </c>
      <c r="R105" t="str">
        <f t="shared" si="12"/>
        <v>Not Outlier</v>
      </c>
      <c r="T105">
        <f t="shared" si="8"/>
        <v>-0.47787880090926949</v>
      </c>
      <c r="U105">
        <f t="shared" si="9"/>
        <v>64921.848960000003</v>
      </c>
      <c r="V105">
        <f t="shared" si="13"/>
        <v>65375.012112475844</v>
      </c>
    </row>
    <row r="106" spans="1:22" x14ac:dyDescent="0.3">
      <c r="A106" s="1">
        <v>45156</v>
      </c>
      <c r="B106">
        <v>64694.171880000002</v>
      </c>
      <c r="C106">
        <v>66300</v>
      </c>
      <c r="D106">
        <v>66700</v>
      </c>
      <c r="E106">
        <v>65800</v>
      </c>
      <c r="N106" t="b">
        <f t="shared" si="10"/>
        <v>0</v>
      </c>
      <c r="P106">
        <f t="shared" si="7"/>
        <v>-0.60620289647261483</v>
      </c>
      <c r="Q106">
        <f t="shared" si="11"/>
        <v>0.60620289647261483</v>
      </c>
      <c r="R106" t="str">
        <f t="shared" si="12"/>
        <v>Not Outlier</v>
      </c>
      <c r="T106">
        <f t="shared" si="8"/>
        <v>-0.60620289647261483</v>
      </c>
      <c r="U106">
        <f t="shared" si="9"/>
        <v>64889.325520000006</v>
      </c>
      <c r="V106">
        <f t="shared" si="13"/>
        <v>65034.591996237927</v>
      </c>
    </row>
    <row r="107" spans="1:22" x14ac:dyDescent="0.3">
      <c r="A107" s="1">
        <v>45159</v>
      </c>
      <c r="B107">
        <v>64986.902340000001</v>
      </c>
      <c r="C107">
        <v>66600</v>
      </c>
      <c r="D107">
        <v>67100</v>
      </c>
      <c r="E107">
        <v>66300</v>
      </c>
      <c r="N107" t="b">
        <f t="shared" si="10"/>
        <v>0</v>
      </c>
      <c r="P107">
        <f t="shared" si="7"/>
        <v>-0.50995822198505136</v>
      </c>
      <c r="Q107">
        <f t="shared" si="11"/>
        <v>0.50995822198505136</v>
      </c>
      <c r="R107" t="str">
        <f t="shared" si="12"/>
        <v>Not Outlier</v>
      </c>
      <c r="T107">
        <f t="shared" si="8"/>
        <v>-0.50995822198505136</v>
      </c>
      <c r="U107">
        <f t="shared" si="9"/>
        <v>65149.532550000004</v>
      </c>
      <c r="V107">
        <f t="shared" si="13"/>
        <v>65010.747168118964</v>
      </c>
    </row>
    <row r="108" spans="1:22" x14ac:dyDescent="0.3">
      <c r="A108" s="1">
        <v>45160</v>
      </c>
      <c r="B108">
        <v>64986.902340000001</v>
      </c>
      <c r="C108">
        <v>66600</v>
      </c>
      <c r="D108">
        <v>67700</v>
      </c>
      <c r="E108">
        <v>66300</v>
      </c>
      <c r="N108" t="b">
        <f t="shared" si="10"/>
        <v>0</v>
      </c>
      <c r="P108">
        <f t="shared" si="7"/>
        <v>-0.50995822198505136</v>
      </c>
      <c r="Q108">
        <f t="shared" si="11"/>
        <v>0.50995822198505136</v>
      </c>
      <c r="R108" t="str">
        <f t="shared" si="12"/>
        <v>Not Outlier</v>
      </c>
      <c r="T108">
        <f t="shared" si="8"/>
        <v>-0.50995822198505136</v>
      </c>
      <c r="U108">
        <f t="shared" si="9"/>
        <v>65669.947916666672</v>
      </c>
      <c r="V108">
        <f t="shared" si="13"/>
        <v>64998.824754059482</v>
      </c>
    </row>
    <row r="109" spans="1:22" x14ac:dyDescent="0.3">
      <c r="A109" s="1">
        <v>45161</v>
      </c>
      <c r="B109">
        <v>65474.792970000002</v>
      </c>
      <c r="C109">
        <v>67100</v>
      </c>
      <c r="D109">
        <v>67100</v>
      </c>
      <c r="E109">
        <v>66400</v>
      </c>
      <c r="N109" t="b">
        <f t="shared" si="10"/>
        <v>0</v>
      </c>
      <c r="P109">
        <f t="shared" si="7"/>
        <v>-0.34954828422222817</v>
      </c>
      <c r="Q109">
        <f t="shared" si="11"/>
        <v>0.34954828422222817</v>
      </c>
      <c r="R109" t="str">
        <f t="shared" si="12"/>
        <v>Not Outlier</v>
      </c>
      <c r="T109">
        <f t="shared" si="8"/>
        <v>-0.34954828422222817</v>
      </c>
      <c r="U109">
        <f t="shared" si="9"/>
        <v>65832.578126666675</v>
      </c>
      <c r="V109">
        <f t="shared" si="13"/>
        <v>65236.808862029742</v>
      </c>
    </row>
    <row r="110" spans="1:22" x14ac:dyDescent="0.3">
      <c r="A110" s="1">
        <v>45162</v>
      </c>
      <c r="B110">
        <v>66548.148440000004</v>
      </c>
      <c r="C110">
        <v>68200</v>
      </c>
      <c r="D110">
        <v>68700</v>
      </c>
      <c r="E110">
        <v>67900</v>
      </c>
      <c r="N110" t="b">
        <f t="shared" si="10"/>
        <v>0</v>
      </c>
      <c r="P110">
        <f t="shared" si="7"/>
        <v>3.3522913434177889E-3</v>
      </c>
      <c r="Q110">
        <f t="shared" si="11"/>
        <v>3.3522913434177889E-3</v>
      </c>
      <c r="R110" t="str">
        <f t="shared" si="12"/>
        <v>Not Outlier</v>
      </c>
      <c r="T110">
        <f t="shared" si="8"/>
        <v>3.3522913434177889E-3</v>
      </c>
      <c r="U110">
        <f t="shared" si="9"/>
        <v>65735</v>
      </c>
      <c r="V110">
        <f t="shared" si="13"/>
        <v>65892.47865101487</v>
      </c>
    </row>
    <row r="111" spans="1:22" x14ac:dyDescent="0.3">
      <c r="A111" s="1">
        <v>45163</v>
      </c>
      <c r="B111">
        <v>65474.792970000002</v>
      </c>
      <c r="C111">
        <v>67100</v>
      </c>
      <c r="D111">
        <v>67400</v>
      </c>
      <c r="E111">
        <v>66900</v>
      </c>
      <c r="N111" t="b">
        <f t="shared" si="10"/>
        <v>0</v>
      </c>
      <c r="P111">
        <f t="shared" si="7"/>
        <v>-0.34954828422222817</v>
      </c>
      <c r="Q111">
        <f t="shared" si="11"/>
        <v>0.34954828422222817</v>
      </c>
      <c r="R111" t="str">
        <f t="shared" si="12"/>
        <v>Not Outlier</v>
      </c>
      <c r="T111">
        <f t="shared" si="8"/>
        <v>-0.34954828422222817</v>
      </c>
      <c r="U111">
        <f t="shared" si="9"/>
        <v>65279.636716666668</v>
      </c>
      <c r="V111">
        <f t="shared" si="13"/>
        <v>65683.635810507432</v>
      </c>
    </row>
    <row r="112" spans="1:22" x14ac:dyDescent="0.3">
      <c r="A112" s="1">
        <v>45166</v>
      </c>
      <c r="B112">
        <v>65182.058590000001</v>
      </c>
      <c r="C112">
        <v>66800</v>
      </c>
      <c r="D112">
        <v>67000</v>
      </c>
      <c r="E112">
        <v>66500</v>
      </c>
      <c r="N112" t="b">
        <f t="shared" si="10"/>
        <v>0</v>
      </c>
      <c r="P112">
        <f t="shared" si="7"/>
        <v>-0.44579424753748748</v>
      </c>
      <c r="Q112">
        <f t="shared" si="11"/>
        <v>0.44579424753748748</v>
      </c>
      <c r="R112" t="str">
        <f t="shared" si="12"/>
        <v>Not Outlier</v>
      </c>
      <c r="T112">
        <f t="shared" si="8"/>
        <v>-0.44579424753748748</v>
      </c>
      <c r="U112">
        <f t="shared" si="9"/>
        <v>65279.636716666668</v>
      </c>
      <c r="V112">
        <f t="shared" si="13"/>
        <v>65432.847200253716</v>
      </c>
    </row>
    <row r="113" spans="1:22" x14ac:dyDescent="0.3">
      <c r="A113" s="1">
        <v>45167</v>
      </c>
      <c r="B113">
        <v>65182.058590000001</v>
      </c>
      <c r="C113">
        <v>66800</v>
      </c>
      <c r="D113">
        <v>67200</v>
      </c>
      <c r="E113">
        <v>66600</v>
      </c>
      <c r="N113" t="b">
        <f t="shared" si="10"/>
        <v>0</v>
      </c>
      <c r="P113">
        <f t="shared" si="7"/>
        <v>-0.44579424753748748</v>
      </c>
      <c r="Q113">
        <f t="shared" si="11"/>
        <v>0.44579424753748748</v>
      </c>
      <c r="R113" t="str">
        <f t="shared" si="12"/>
        <v>Not Outlier</v>
      </c>
      <c r="T113">
        <f t="shared" si="8"/>
        <v>-0.44579424753748748</v>
      </c>
      <c r="U113">
        <f t="shared" si="9"/>
        <v>65312.161456666676</v>
      </c>
      <c r="V113">
        <f t="shared" si="13"/>
        <v>65307.452895126858</v>
      </c>
    </row>
    <row r="114" spans="1:22" x14ac:dyDescent="0.3">
      <c r="A114" s="1">
        <v>45168</v>
      </c>
      <c r="B114">
        <v>65474.792970000002</v>
      </c>
      <c r="C114">
        <v>67100</v>
      </c>
      <c r="D114">
        <v>67700</v>
      </c>
      <c r="E114">
        <v>67100</v>
      </c>
      <c r="N114" t="b">
        <f t="shared" si="10"/>
        <v>0</v>
      </c>
      <c r="P114">
        <f t="shared" si="7"/>
        <v>-0.34954828422222817</v>
      </c>
      <c r="Q114">
        <f t="shared" si="11"/>
        <v>0.34954828422222817</v>
      </c>
      <c r="R114" t="str">
        <f t="shared" si="12"/>
        <v>Not Outlier</v>
      </c>
      <c r="T114">
        <f t="shared" si="8"/>
        <v>-0.34954828422222817</v>
      </c>
      <c r="U114">
        <f t="shared" si="9"/>
        <v>66678.251303333338</v>
      </c>
      <c r="V114">
        <f t="shared" si="13"/>
        <v>65391.122932563434</v>
      </c>
    </row>
    <row r="115" spans="1:22" x14ac:dyDescent="0.3">
      <c r="A115" s="1">
        <v>45169</v>
      </c>
      <c r="B115">
        <v>65279.632810000003</v>
      </c>
      <c r="C115">
        <v>66900</v>
      </c>
      <c r="D115">
        <v>67200</v>
      </c>
      <c r="E115">
        <v>66400</v>
      </c>
      <c r="N115" t="b">
        <f t="shared" si="10"/>
        <v>0</v>
      </c>
      <c r="P115">
        <f t="shared" si="7"/>
        <v>-0.41371354420966105</v>
      </c>
      <c r="Q115">
        <f t="shared" si="11"/>
        <v>0.41371354420966105</v>
      </c>
      <c r="R115" t="str">
        <f t="shared" si="12"/>
        <v>Not Outlier</v>
      </c>
      <c r="T115">
        <f t="shared" si="8"/>
        <v>-0.41371354420966105</v>
      </c>
      <c r="U115">
        <f t="shared" si="9"/>
        <v>68011.817709999988</v>
      </c>
      <c r="V115">
        <f t="shared" si="13"/>
        <v>65335.377871281715</v>
      </c>
    </row>
    <row r="116" spans="1:22" x14ac:dyDescent="0.3">
      <c r="A116" s="1">
        <v>45170</v>
      </c>
      <c r="B116">
        <v>69280.328129999994</v>
      </c>
      <c r="C116">
        <v>71000</v>
      </c>
      <c r="D116">
        <v>71000</v>
      </c>
      <c r="E116">
        <v>66700</v>
      </c>
      <c r="N116" t="b">
        <f t="shared" si="10"/>
        <v>0</v>
      </c>
      <c r="P116">
        <f t="shared" si="7"/>
        <v>0.90164536581739663</v>
      </c>
      <c r="Q116">
        <f t="shared" si="11"/>
        <v>0.90164536581739663</v>
      </c>
      <c r="R116" t="str">
        <f t="shared" si="12"/>
        <v>Not Outlier</v>
      </c>
      <c r="T116">
        <f t="shared" si="8"/>
        <v>0.90164536581739663</v>
      </c>
      <c r="U116">
        <f t="shared" si="9"/>
        <v>69247.804690000004</v>
      </c>
      <c r="V116">
        <f t="shared" si="13"/>
        <v>67307.853000640855</v>
      </c>
    </row>
    <row r="117" spans="1:22" x14ac:dyDescent="0.3">
      <c r="A117" s="1">
        <v>45173</v>
      </c>
      <c r="B117">
        <v>69475.492190000004</v>
      </c>
      <c r="C117">
        <v>71200</v>
      </c>
      <c r="D117">
        <v>72900</v>
      </c>
      <c r="E117">
        <v>70700</v>
      </c>
      <c r="N117" t="b">
        <f t="shared" si="10"/>
        <v>0</v>
      </c>
      <c r="P117">
        <f t="shared" si="7"/>
        <v>0.96581190805687644</v>
      </c>
      <c r="Q117">
        <f t="shared" si="11"/>
        <v>0.96581190805687644</v>
      </c>
      <c r="R117" t="str">
        <f t="shared" si="12"/>
        <v>Not Outlier</v>
      </c>
      <c r="T117">
        <f t="shared" si="8"/>
        <v>0.96581190805687644</v>
      </c>
      <c r="U117">
        <f t="shared" si="9"/>
        <v>68922.544273333333</v>
      </c>
      <c r="V117">
        <f t="shared" si="13"/>
        <v>68391.67259532043</v>
      </c>
    </row>
    <row r="118" spans="1:22" x14ac:dyDescent="0.3">
      <c r="A118" s="1">
        <v>45174</v>
      </c>
      <c r="B118">
        <v>68987.59375</v>
      </c>
      <c r="C118">
        <v>70700</v>
      </c>
      <c r="D118">
        <v>71500</v>
      </c>
      <c r="E118">
        <v>70200</v>
      </c>
      <c r="N118" t="b">
        <f t="shared" si="10"/>
        <v>0</v>
      </c>
      <c r="P118">
        <f t="shared" si="7"/>
        <v>0.80539940250213982</v>
      </c>
      <c r="Q118">
        <f t="shared" si="11"/>
        <v>0.80539940250213982</v>
      </c>
      <c r="R118" t="str">
        <f t="shared" si="12"/>
        <v>Not Outlier</v>
      </c>
      <c r="T118">
        <f t="shared" si="8"/>
        <v>0.80539940250213982</v>
      </c>
      <c r="U118">
        <f t="shared" si="9"/>
        <v>68662.335940000004</v>
      </c>
      <c r="V118">
        <f t="shared" si="13"/>
        <v>68689.633172660222</v>
      </c>
    </row>
    <row r="119" spans="1:22" x14ac:dyDescent="0.3">
      <c r="A119" s="1">
        <v>45175</v>
      </c>
      <c r="B119">
        <v>68304.546879999994</v>
      </c>
      <c r="C119">
        <v>70000</v>
      </c>
      <c r="D119">
        <v>70800</v>
      </c>
      <c r="E119">
        <v>69700</v>
      </c>
      <c r="N119" t="b">
        <f t="shared" si="10"/>
        <v>0</v>
      </c>
      <c r="P119">
        <f t="shared" si="7"/>
        <v>0.58082549357957713</v>
      </c>
      <c r="Q119">
        <f t="shared" si="11"/>
        <v>0.58082549357957713</v>
      </c>
      <c r="R119" t="str">
        <f t="shared" si="12"/>
        <v>Not Outlier</v>
      </c>
      <c r="T119">
        <f t="shared" si="8"/>
        <v>0.58082549357957713</v>
      </c>
      <c r="U119">
        <f t="shared" si="9"/>
        <v>68532.23437666666</v>
      </c>
      <c r="V119">
        <f t="shared" si="13"/>
        <v>68497.090026330116</v>
      </c>
    </row>
    <row r="120" spans="1:22" x14ac:dyDescent="0.3">
      <c r="A120" s="1">
        <v>45176</v>
      </c>
      <c r="B120">
        <v>68694.867190000004</v>
      </c>
      <c r="C120">
        <v>70400</v>
      </c>
      <c r="D120">
        <v>70600</v>
      </c>
      <c r="E120">
        <v>69600</v>
      </c>
      <c r="N120" t="b">
        <f t="shared" si="10"/>
        <v>0</v>
      </c>
      <c r="P120">
        <f t="shared" si="7"/>
        <v>0.70915601026662078</v>
      </c>
      <c r="Q120">
        <f t="shared" si="11"/>
        <v>0.70915601026662078</v>
      </c>
      <c r="R120" t="str">
        <f t="shared" si="12"/>
        <v>Not Outlier</v>
      </c>
      <c r="T120">
        <f t="shared" si="8"/>
        <v>0.70915601026662078</v>
      </c>
      <c r="U120">
        <f t="shared" si="9"/>
        <v>68792.445313333345</v>
      </c>
      <c r="V120">
        <f t="shared" si="13"/>
        <v>68595.978608165053</v>
      </c>
    </row>
    <row r="121" spans="1:22" x14ac:dyDescent="0.3">
      <c r="A121" s="1">
        <v>45177</v>
      </c>
      <c r="B121">
        <v>68597.289059999996</v>
      </c>
      <c r="C121">
        <v>70300</v>
      </c>
      <c r="D121">
        <v>70300</v>
      </c>
      <c r="E121">
        <v>69600</v>
      </c>
      <c r="N121" t="b">
        <f t="shared" si="10"/>
        <v>0</v>
      </c>
      <c r="P121">
        <f t="shared" si="7"/>
        <v>0.67707402139892303</v>
      </c>
      <c r="Q121">
        <f t="shared" si="11"/>
        <v>0.67707402139892303</v>
      </c>
      <c r="R121" t="str">
        <f t="shared" si="12"/>
        <v>Not Outlier</v>
      </c>
      <c r="T121">
        <f t="shared" si="8"/>
        <v>0.67707402139892303</v>
      </c>
      <c r="U121">
        <f t="shared" si="9"/>
        <v>68824.96875</v>
      </c>
      <c r="V121">
        <f t="shared" si="13"/>
        <v>68596.633834082517</v>
      </c>
    </row>
    <row r="122" spans="1:22" x14ac:dyDescent="0.3">
      <c r="A122" s="1">
        <v>45180</v>
      </c>
      <c r="B122">
        <v>69085.179690000004</v>
      </c>
      <c r="C122">
        <v>70800</v>
      </c>
      <c r="D122">
        <v>70800</v>
      </c>
      <c r="E122">
        <v>70000</v>
      </c>
      <c r="N122" t="b">
        <f t="shared" si="10"/>
        <v>0</v>
      </c>
      <c r="P122">
        <f t="shared" si="7"/>
        <v>0.83748395916174867</v>
      </c>
      <c r="Q122">
        <f t="shared" si="11"/>
        <v>0.83748395916174867</v>
      </c>
      <c r="R122" t="str">
        <f t="shared" si="12"/>
        <v>Not Outlier</v>
      </c>
      <c r="T122">
        <f t="shared" si="8"/>
        <v>0.83748395916174867</v>
      </c>
      <c r="U122">
        <f t="shared" si="9"/>
        <v>69020.122396666673</v>
      </c>
      <c r="V122">
        <f t="shared" si="13"/>
        <v>68840.906762041268</v>
      </c>
    </row>
    <row r="123" spans="1:22" x14ac:dyDescent="0.3">
      <c r="A123" s="1">
        <v>45181</v>
      </c>
      <c r="B123">
        <v>68792.4375</v>
      </c>
      <c r="C123">
        <v>70500</v>
      </c>
      <c r="D123">
        <v>71000</v>
      </c>
      <c r="E123">
        <v>70400</v>
      </c>
      <c r="N123" t="b">
        <f t="shared" si="10"/>
        <v>0</v>
      </c>
      <c r="P123">
        <f t="shared" si="7"/>
        <v>0.74123542805457587</v>
      </c>
      <c r="Q123">
        <f t="shared" si="11"/>
        <v>0.74123542805457587</v>
      </c>
      <c r="R123" t="str">
        <f t="shared" si="12"/>
        <v>Not Outlier</v>
      </c>
      <c r="T123">
        <f t="shared" si="8"/>
        <v>0.74123542805457587</v>
      </c>
      <c r="U123">
        <f t="shared" si="9"/>
        <v>69312.854166666672</v>
      </c>
      <c r="V123">
        <f t="shared" si="13"/>
        <v>68816.672131020634</v>
      </c>
    </row>
    <row r="124" spans="1:22" x14ac:dyDescent="0.3">
      <c r="A124" s="1">
        <v>45182</v>
      </c>
      <c r="B124">
        <v>69182.75</v>
      </c>
      <c r="C124">
        <v>70900</v>
      </c>
      <c r="D124">
        <v>71600</v>
      </c>
      <c r="E124">
        <v>70300</v>
      </c>
      <c r="N124" t="b">
        <f t="shared" si="10"/>
        <v>0</v>
      </c>
      <c r="P124">
        <f t="shared" si="7"/>
        <v>0.86956337694970365</v>
      </c>
      <c r="Q124">
        <f t="shared" si="11"/>
        <v>0.86956337694970365</v>
      </c>
      <c r="R124" t="str">
        <f t="shared" si="12"/>
        <v>Not Outlier</v>
      </c>
      <c r="T124">
        <f t="shared" si="8"/>
        <v>0.86956337694970365</v>
      </c>
      <c r="U124">
        <f t="shared" si="9"/>
        <v>69800.744793333331</v>
      </c>
      <c r="V124">
        <f t="shared" si="13"/>
        <v>68999.711065510317</v>
      </c>
    </row>
    <row r="125" spans="1:22" x14ac:dyDescent="0.3">
      <c r="A125" s="1">
        <v>45183</v>
      </c>
      <c r="B125">
        <v>69963.375</v>
      </c>
      <c r="C125">
        <v>71700</v>
      </c>
      <c r="D125">
        <v>71800</v>
      </c>
      <c r="E125">
        <v>70800</v>
      </c>
      <c r="N125" t="b">
        <f t="shared" si="10"/>
        <v>0</v>
      </c>
      <c r="P125">
        <f t="shared" si="7"/>
        <v>1.1262192747399593</v>
      </c>
      <c r="Q125">
        <f t="shared" si="11"/>
        <v>1.1262192747399593</v>
      </c>
      <c r="R125" t="str">
        <f t="shared" si="12"/>
        <v>Not Outlier</v>
      </c>
      <c r="T125">
        <f t="shared" si="8"/>
        <v>1.1262192747399593</v>
      </c>
      <c r="U125">
        <f t="shared" si="9"/>
        <v>69573.06250333332</v>
      </c>
      <c r="V125">
        <f t="shared" si="13"/>
        <v>69481.543032755158</v>
      </c>
    </row>
    <row r="126" spans="1:22" x14ac:dyDescent="0.3">
      <c r="A126" s="1">
        <v>45184</v>
      </c>
      <c r="B126">
        <v>70256.109379999994</v>
      </c>
      <c r="C126">
        <v>72000</v>
      </c>
      <c r="D126">
        <v>72300</v>
      </c>
      <c r="E126">
        <v>71400</v>
      </c>
      <c r="N126" t="b">
        <f t="shared" si="10"/>
        <v>0</v>
      </c>
      <c r="P126">
        <f t="shared" si="7"/>
        <v>1.2224652380552163</v>
      </c>
      <c r="Q126">
        <f t="shared" si="11"/>
        <v>1.2224652380552163</v>
      </c>
      <c r="R126" t="str">
        <f t="shared" si="12"/>
        <v>Not Outlier</v>
      </c>
      <c r="T126">
        <f t="shared" si="8"/>
        <v>1.2224652380552163</v>
      </c>
      <c r="U126">
        <f t="shared" si="9"/>
        <v>68955.067713333337</v>
      </c>
      <c r="V126">
        <f t="shared" si="13"/>
        <v>69868.826206377576</v>
      </c>
    </row>
    <row r="127" spans="1:22" x14ac:dyDescent="0.3">
      <c r="A127" s="1">
        <v>45187</v>
      </c>
      <c r="B127">
        <v>68499.703129999994</v>
      </c>
      <c r="C127">
        <v>70200</v>
      </c>
      <c r="D127">
        <v>71700</v>
      </c>
      <c r="E127">
        <v>70200</v>
      </c>
      <c r="N127" t="b">
        <f t="shared" si="10"/>
        <v>0</v>
      </c>
      <c r="P127">
        <f t="shared" si="7"/>
        <v>0.64498946802714108</v>
      </c>
      <c r="Q127">
        <f t="shared" si="11"/>
        <v>0.64498946802714108</v>
      </c>
      <c r="R127" t="str">
        <f t="shared" si="12"/>
        <v>Not Outlier</v>
      </c>
      <c r="T127">
        <f t="shared" si="8"/>
        <v>0.64498946802714108</v>
      </c>
      <c r="U127">
        <f t="shared" si="9"/>
        <v>68174.445316666664</v>
      </c>
      <c r="V127">
        <f t="shared" si="13"/>
        <v>69184.264668188785</v>
      </c>
    </row>
    <row r="128" spans="1:22" x14ac:dyDescent="0.3">
      <c r="A128" s="1">
        <v>45188</v>
      </c>
      <c r="B128">
        <v>68109.390629999994</v>
      </c>
      <c r="C128">
        <v>69800</v>
      </c>
      <c r="D128">
        <v>70800</v>
      </c>
      <c r="E128">
        <v>69600</v>
      </c>
      <c r="N128" t="b">
        <f t="shared" si="10"/>
        <v>0</v>
      </c>
      <c r="P128">
        <f t="shared" si="7"/>
        <v>0.51666151913201319</v>
      </c>
      <c r="Q128">
        <f t="shared" si="11"/>
        <v>0.51666151913201319</v>
      </c>
      <c r="R128" t="str">
        <f t="shared" si="12"/>
        <v>Not Outlier</v>
      </c>
      <c r="T128">
        <f t="shared" si="8"/>
        <v>0.51666151913201319</v>
      </c>
      <c r="U128">
        <f t="shared" si="9"/>
        <v>67751.611983333321</v>
      </c>
      <c r="V128">
        <f t="shared" si="13"/>
        <v>68646.827649094397</v>
      </c>
    </row>
    <row r="129" spans="1:22" x14ac:dyDescent="0.3">
      <c r="A129" s="1">
        <v>45189</v>
      </c>
      <c r="B129">
        <v>67914.242190000004</v>
      </c>
      <c r="C129">
        <v>69600</v>
      </c>
      <c r="D129">
        <v>70300</v>
      </c>
      <c r="E129">
        <v>69500</v>
      </c>
      <c r="N129" t="b">
        <f t="shared" si="10"/>
        <v>0</v>
      </c>
      <c r="P129">
        <f t="shared" si="7"/>
        <v>0.45250011247636518</v>
      </c>
      <c r="Q129">
        <f t="shared" si="11"/>
        <v>0.45250011247636518</v>
      </c>
      <c r="R129" t="str">
        <f t="shared" si="12"/>
        <v>Not Outlier</v>
      </c>
      <c r="T129">
        <f t="shared" si="8"/>
        <v>0.45250011247636518</v>
      </c>
      <c r="U129">
        <f t="shared" si="9"/>
        <v>67426.351566666664</v>
      </c>
      <c r="V129">
        <f t="shared" si="13"/>
        <v>68280.534919547208</v>
      </c>
    </row>
    <row r="130" spans="1:22" x14ac:dyDescent="0.3">
      <c r="A130" s="1">
        <v>45190</v>
      </c>
      <c r="B130">
        <v>67231.203129999994</v>
      </c>
      <c r="C130">
        <v>68900</v>
      </c>
      <c r="D130">
        <v>69800</v>
      </c>
      <c r="E130">
        <v>68800</v>
      </c>
      <c r="N130" t="b">
        <f t="shared" si="10"/>
        <v>0</v>
      </c>
      <c r="P130">
        <f t="shared" si="7"/>
        <v>0.2279287713457136</v>
      </c>
      <c r="Q130">
        <f t="shared" si="11"/>
        <v>0.2279287713457136</v>
      </c>
      <c r="R130" t="str">
        <f t="shared" si="12"/>
        <v>Not Outlier</v>
      </c>
      <c r="T130">
        <f t="shared" si="8"/>
        <v>0.2279287713457136</v>
      </c>
      <c r="U130">
        <f t="shared" si="9"/>
        <v>67361.299483333321</v>
      </c>
      <c r="V130">
        <f t="shared" si="13"/>
        <v>67755.869024773594</v>
      </c>
    </row>
    <row r="131" spans="1:22" x14ac:dyDescent="0.3">
      <c r="A131" s="1">
        <v>45191</v>
      </c>
      <c r="B131">
        <v>67133.609379999994</v>
      </c>
      <c r="C131">
        <v>68800</v>
      </c>
      <c r="D131">
        <v>68900</v>
      </c>
      <c r="E131">
        <v>68300</v>
      </c>
      <c r="N131" t="b">
        <f t="shared" si="10"/>
        <v>0</v>
      </c>
      <c r="P131">
        <f t="shared" ref="P131:P151" si="14">(B131-$H$2)/$H$3</f>
        <v>0.19584164689419364</v>
      </c>
      <c r="Q131">
        <f t="shared" si="11"/>
        <v>0.19584164689419364</v>
      </c>
      <c r="R131" t="str">
        <f t="shared" si="12"/>
        <v>Not Outlier</v>
      </c>
      <c r="T131">
        <f t="shared" ref="T131:T151" si="15">STANDARDIZE(B131,$H$2,$H$3)</f>
        <v>0.19584164689419364</v>
      </c>
      <c r="U131">
        <f t="shared" ref="U131:U151" si="16">AVERAGE(B131:B133)</f>
        <v>67380.39062666666</v>
      </c>
      <c r="V131">
        <f t="shared" si="13"/>
        <v>67444.739202386787</v>
      </c>
    </row>
    <row r="132" spans="1:22" x14ac:dyDescent="0.3">
      <c r="A132" s="1">
        <v>45194</v>
      </c>
      <c r="B132">
        <v>67719.085940000004</v>
      </c>
      <c r="C132">
        <v>69400</v>
      </c>
      <c r="D132">
        <v>69700</v>
      </c>
      <c r="E132">
        <v>68500</v>
      </c>
      <c r="N132" t="b">
        <f t="shared" ref="N132:N151" si="17">OR(B132:B280&gt;$L$3,B132:B280&lt;$M$3)</f>
        <v>0</v>
      </c>
      <c r="P132">
        <f t="shared" si="14"/>
        <v>0.38833613802880124</v>
      </c>
      <c r="Q132">
        <f t="shared" ref="Q132:Q151" si="18">ABS(P132)</f>
        <v>0.38833613802880124</v>
      </c>
      <c r="R132" t="str">
        <f t="shared" ref="R132:R151" si="19">IF(Q132&gt;2.5,"Outlier","Not Outlier")</f>
        <v>Not Outlier</v>
      </c>
      <c r="T132">
        <f t="shared" si="15"/>
        <v>0.38833613802880124</v>
      </c>
      <c r="U132">
        <f t="shared" si="16"/>
        <v>67366.622396666673</v>
      </c>
      <c r="V132">
        <f t="shared" ref="V132:V151" si="20">0.5*B132+0.5*V131</f>
        <v>67581.912571193388</v>
      </c>
    </row>
    <row r="133" spans="1:22" x14ac:dyDescent="0.3">
      <c r="A133" s="1">
        <v>45195</v>
      </c>
      <c r="B133">
        <v>67288.476559999996</v>
      </c>
      <c r="C133">
        <v>68600</v>
      </c>
      <c r="D133">
        <v>70000</v>
      </c>
      <c r="E133">
        <v>68400</v>
      </c>
      <c r="N133" t="b">
        <f t="shared" si="17"/>
        <v>0</v>
      </c>
      <c r="P133">
        <f t="shared" si="14"/>
        <v>0.24675927715346718</v>
      </c>
      <c r="Q133">
        <f t="shared" si="18"/>
        <v>0.24675927715346718</v>
      </c>
      <c r="R133" t="str">
        <f t="shared" si="19"/>
        <v>Not Outlier</v>
      </c>
      <c r="T133">
        <f t="shared" si="15"/>
        <v>0.24675927715346718</v>
      </c>
      <c r="U133">
        <f t="shared" si="16"/>
        <v>66863.432293333331</v>
      </c>
      <c r="V133">
        <f t="shared" si="20"/>
        <v>67435.194565596699</v>
      </c>
    </row>
    <row r="134" spans="1:22" x14ac:dyDescent="0.3">
      <c r="A134" s="1">
        <v>45196</v>
      </c>
      <c r="B134">
        <v>67092.304690000004</v>
      </c>
      <c r="C134">
        <v>68400</v>
      </c>
      <c r="D134">
        <v>69100</v>
      </c>
      <c r="E134">
        <v>68200</v>
      </c>
      <c r="N134" t="b">
        <f t="shared" si="17"/>
        <v>0</v>
      </c>
      <c r="P134">
        <f t="shared" si="14"/>
        <v>0.1822613845468494</v>
      </c>
      <c r="Q134">
        <f t="shared" si="18"/>
        <v>0.1822613845468494</v>
      </c>
      <c r="R134" t="str">
        <f t="shared" si="19"/>
        <v>Not Outlier</v>
      </c>
      <c r="T134">
        <f t="shared" si="15"/>
        <v>0.1822613845468494</v>
      </c>
      <c r="U134">
        <f t="shared" si="16"/>
        <v>66242.205733333336</v>
      </c>
      <c r="V134">
        <f t="shared" si="20"/>
        <v>67263.749627798359</v>
      </c>
    </row>
    <row r="135" spans="1:22" x14ac:dyDescent="0.3">
      <c r="A135" s="1">
        <v>45203</v>
      </c>
      <c r="B135">
        <v>66209.515629999994</v>
      </c>
      <c r="C135">
        <v>67500</v>
      </c>
      <c r="D135">
        <v>67700</v>
      </c>
      <c r="E135">
        <v>66700</v>
      </c>
      <c r="N135" t="b">
        <f t="shared" si="17"/>
        <v>0</v>
      </c>
      <c r="P135">
        <f t="shared" si="14"/>
        <v>-0.10798427598633675</v>
      </c>
      <c r="Q135">
        <f t="shared" si="18"/>
        <v>0.10798427598633675</v>
      </c>
      <c r="R135" t="str">
        <f t="shared" si="19"/>
        <v>Not Outlier</v>
      </c>
      <c r="T135">
        <f t="shared" si="15"/>
        <v>-0.10798427598633675</v>
      </c>
      <c r="U135">
        <f t="shared" si="16"/>
        <v>65457.500003333327</v>
      </c>
      <c r="V135">
        <f t="shared" si="20"/>
        <v>66736.632628899184</v>
      </c>
    </row>
    <row r="136" spans="1:22" x14ac:dyDescent="0.3">
      <c r="A136" s="1">
        <v>45204</v>
      </c>
      <c r="B136">
        <v>65424.796880000002</v>
      </c>
      <c r="C136">
        <v>66700</v>
      </c>
      <c r="D136">
        <v>67400</v>
      </c>
      <c r="E136">
        <v>66700</v>
      </c>
      <c r="N136" t="b">
        <f t="shared" si="17"/>
        <v>0</v>
      </c>
      <c r="P136">
        <f t="shared" si="14"/>
        <v>-0.36598612744394482</v>
      </c>
      <c r="Q136">
        <f t="shared" si="18"/>
        <v>0.36598612744394482</v>
      </c>
      <c r="R136" t="str">
        <f t="shared" si="19"/>
        <v>Not Outlier</v>
      </c>
      <c r="T136">
        <f t="shared" si="15"/>
        <v>-0.36598612744394482</v>
      </c>
      <c r="U136">
        <f t="shared" si="16"/>
        <v>65097.839846666669</v>
      </c>
      <c r="V136">
        <f t="shared" si="20"/>
        <v>66080.714754449597</v>
      </c>
    </row>
    <row r="137" spans="1:22" x14ac:dyDescent="0.3">
      <c r="A137" s="1">
        <v>45205</v>
      </c>
      <c r="B137">
        <v>64738.1875</v>
      </c>
      <c r="C137">
        <v>66000</v>
      </c>
      <c r="D137">
        <v>67300</v>
      </c>
      <c r="E137">
        <v>66000</v>
      </c>
      <c r="N137" t="b">
        <f t="shared" si="17"/>
        <v>0</v>
      </c>
      <c r="P137">
        <f t="shared" si="14"/>
        <v>-0.59173132757859492</v>
      </c>
      <c r="Q137">
        <f t="shared" si="18"/>
        <v>0.59173132757859492</v>
      </c>
      <c r="R137" t="str">
        <f t="shared" si="19"/>
        <v>Not Outlier</v>
      </c>
      <c r="T137">
        <f t="shared" si="15"/>
        <v>-0.59173132757859492</v>
      </c>
      <c r="U137">
        <f t="shared" si="16"/>
        <v>65588.282553333338</v>
      </c>
      <c r="V137">
        <f t="shared" si="20"/>
        <v>65409.451127224798</v>
      </c>
    </row>
    <row r="138" spans="1:22" x14ac:dyDescent="0.3">
      <c r="A138" s="1">
        <v>45209</v>
      </c>
      <c r="B138">
        <v>65130.535159999999</v>
      </c>
      <c r="C138">
        <v>66400</v>
      </c>
      <c r="D138">
        <v>67600</v>
      </c>
      <c r="E138">
        <v>66200</v>
      </c>
      <c r="N138" t="b">
        <f t="shared" si="17"/>
        <v>0</v>
      </c>
      <c r="P138">
        <f t="shared" si="14"/>
        <v>-0.46273425353765874</v>
      </c>
      <c r="Q138">
        <f t="shared" si="18"/>
        <v>0.46273425353765874</v>
      </c>
      <c r="R138" t="str">
        <f t="shared" si="19"/>
        <v>Not Outlier</v>
      </c>
      <c r="T138">
        <f t="shared" si="15"/>
        <v>-0.46273425353765874</v>
      </c>
      <c r="U138">
        <f t="shared" si="16"/>
        <v>66536.470053333338</v>
      </c>
      <c r="V138">
        <f t="shared" si="20"/>
        <v>65269.993143612402</v>
      </c>
    </row>
    <row r="139" spans="1:22" x14ac:dyDescent="0.3">
      <c r="A139" s="1">
        <v>45210</v>
      </c>
      <c r="B139">
        <v>66896.125</v>
      </c>
      <c r="C139">
        <v>68200</v>
      </c>
      <c r="D139">
        <v>69400</v>
      </c>
      <c r="E139">
        <v>67900</v>
      </c>
      <c r="N139" t="b">
        <f t="shared" si="17"/>
        <v>0</v>
      </c>
      <c r="P139">
        <f t="shared" si="14"/>
        <v>0.11776092086048887</v>
      </c>
      <c r="Q139">
        <f t="shared" si="18"/>
        <v>0.11776092086048887</v>
      </c>
      <c r="R139" t="str">
        <f t="shared" si="19"/>
        <v>Not Outlier</v>
      </c>
      <c r="T139">
        <f t="shared" si="15"/>
        <v>0.11776092086048887</v>
      </c>
      <c r="U139">
        <f t="shared" si="16"/>
        <v>67059.60937666666</v>
      </c>
      <c r="V139">
        <f t="shared" si="20"/>
        <v>66083.059071806201</v>
      </c>
    </row>
    <row r="140" spans="1:22" x14ac:dyDescent="0.3">
      <c r="A140" s="1">
        <v>45211</v>
      </c>
      <c r="B140">
        <v>67582.75</v>
      </c>
      <c r="C140">
        <v>68900</v>
      </c>
      <c r="D140">
        <v>69700</v>
      </c>
      <c r="E140">
        <v>68200</v>
      </c>
      <c r="N140" t="b">
        <f t="shared" si="17"/>
        <v>0</v>
      </c>
      <c r="P140">
        <f t="shared" si="14"/>
        <v>0.34351125657896353</v>
      </c>
      <c r="Q140">
        <f t="shared" si="18"/>
        <v>0.34351125657896353</v>
      </c>
      <c r="R140" t="str">
        <f t="shared" si="19"/>
        <v>Not Outlier</v>
      </c>
      <c r="T140">
        <f t="shared" si="15"/>
        <v>0.34351125657896353</v>
      </c>
      <c r="U140">
        <f t="shared" si="16"/>
        <v>66765.34375333332</v>
      </c>
      <c r="V140">
        <f t="shared" si="20"/>
        <v>66832.904535903101</v>
      </c>
    </row>
    <row r="141" spans="1:22" x14ac:dyDescent="0.3">
      <c r="A141" s="1">
        <v>45212</v>
      </c>
      <c r="B141">
        <v>66699.953129999994</v>
      </c>
      <c r="C141">
        <v>68000</v>
      </c>
      <c r="D141">
        <v>68500</v>
      </c>
      <c r="E141">
        <v>67700</v>
      </c>
      <c r="N141" t="b">
        <f t="shared" si="17"/>
        <v>0</v>
      </c>
      <c r="P141">
        <f t="shared" si="14"/>
        <v>5.3263028253866286E-2</v>
      </c>
      <c r="Q141">
        <f t="shared" si="18"/>
        <v>5.3263028253866286E-2</v>
      </c>
      <c r="R141" t="str">
        <f t="shared" si="19"/>
        <v>Not Outlier</v>
      </c>
      <c r="T141">
        <f t="shared" si="15"/>
        <v>5.3263028253866286E-2</v>
      </c>
      <c r="U141">
        <f t="shared" si="16"/>
        <v>66928.822919999991</v>
      </c>
      <c r="V141">
        <f t="shared" si="20"/>
        <v>66766.428832951555</v>
      </c>
    </row>
    <row r="142" spans="1:22" x14ac:dyDescent="0.3">
      <c r="A142" s="1">
        <v>45215</v>
      </c>
      <c r="B142">
        <v>66013.328129999994</v>
      </c>
      <c r="C142">
        <v>67300</v>
      </c>
      <c r="D142">
        <v>68500</v>
      </c>
      <c r="E142">
        <v>66800</v>
      </c>
      <c r="N142" t="b">
        <f t="shared" si="17"/>
        <v>0</v>
      </c>
      <c r="P142">
        <f t="shared" si="14"/>
        <v>-0.17248730746460839</v>
      </c>
      <c r="Q142">
        <f t="shared" si="18"/>
        <v>0.17248730746460839</v>
      </c>
      <c r="R142" t="str">
        <f t="shared" si="19"/>
        <v>Not Outlier</v>
      </c>
      <c r="T142">
        <f t="shared" si="15"/>
        <v>-0.17248730746460839</v>
      </c>
      <c r="U142">
        <f t="shared" si="16"/>
        <v>67746.221356666661</v>
      </c>
      <c r="V142">
        <f t="shared" si="20"/>
        <v>66389.878481475782</v>
      </c>
    </row>
    <row r="143" spans="1:22" x14ac:dyDescent="0.3">
      <c r="A143" s="1">
        <v>45216</v>
      </c>
      <c r="B143">
        <v>68073.1875</v>
      </c>
      <c r="C143">
        <v>69400</v>
      </c>
      <c r="D143">
        <v>69900</v>
      </c>
      <c r="E143">
        <v>67400</v>
      </c>
      <c r="N143" t="b">
        <f t="shared" si="17"/>
        <v>0</v>
      </c>
      <c r="P143">
        <f t="shared" si="14"/>
        <v>0.50475856081916659</v>
      </c>
      <c r="Q143">
        <f t="shared" si="18"/>
        <v>0.50475856081916659</v>
      </c>
      <c r="R143" t="str">
        <f t="shared" si="19"/>
        <v>Not Outlier</v>
      </c>
      <c r="T143">
        <f t="shared" si="15"/>
        <v>0.50475856081916659</v>
      </c>
      <c r="U143">
        <f t="shared" si="16"/>
        <v>68465.536460000018</v>
      </c>
      <c r="V143">
        <f t="shared" si="20"/>
        <v>67231.532990737891</v>
      </c>
    </row>
    <row r="144" spans="1:22" x14ac:dyDescent="0.3">
      <c r="A144" s="1">
        <v>45217</v>
      </c>
      <c r="B144">
        <v>69152.148440000004</v>
      </c>
      <c r="C144">
        <v>70500</v>
      </c>
      <c r="D144">
        <v>70500</v>
      </c>
      <c r="E144">
        <v>68800</v>
      </c>
      <c r="N144" t="b">
        <f t="shared" si="17"/>
        <v>0</v>
      </c>
      <c r="P144">
        <f t="shared" si="14"/>
        <v>0.85950211724679737</v>
      </c>
      <c r="Q144">
        <f t="shared" si="18"/>
        <v>0.85950211724679737</v>
      </c>
      <c r="R144" t="str">
        <f t="shared" si="19"/>
        <v>Not Outlier</v>
      </c>
      <c r="T144">
        <f t="shared" si="15"/>
        <v>0.85950211724679737</v>
      </c>
      <c r="U144">
        <f t="shared" si="16"/>
        <v>68269.356773333333</v>
      </c>
      <c r="V144">
        <f t="shared" si="20"/>
        <v>68191.840715368948</v>
      </c>
    </row>
    <row r="145" spans="1:22" x14ac:dyDescent="0.3">
      <c r="A145" s="1">
        <v>45218</v>
      </c>
      <c r="B145">
        <v>68171.273440000004</v>
      </c>
      <c r="C145">
        <v>69500</v>
      </c>
      <c r="D145">
        <v>70000</v>
      </c>
      <c r="E145">
        <v>69400</v>
      </c>
      <c r="N145" t="b">
        <f t="shared" si="17"/>
        <v>0</v>
      </c>
      <c r="P145">
        <f t="shared" si="14"/>
        <v>0.53700750876639125</v>
      </c>
      <c r="Q145">
        <f t="shared" si="18"/>
        <v>0.53700750876639125</v>
      </c>
      <c r="R145" t="str">
        <f t="shared" si="19"/>
        <v>Not Outlier</v>
      </c>
      <c r="T145">
        <f t="shared" si="15"/>
        <v>0.53700750876639125</v>
      </c>
      <c r="U145">
        <f t="shared" si="16"/>
        <v>67582.742190000004</v>
      </c>
      <c r="V145">
        <f t="shared" si="20"/>
        <v>68181.557077684469</v>
      </c>
    </row>
    <row r="146" spans="1:22" x14ac:dyDescent="0.3">
      <c r="A146" s="1">
        <v>45219</v>
      </c>
      <c r="B146">
        <v>67484.648440000004</v>
      </c>
      <c r="C146">
        <v>68800</v>
      </c>
      <c r="D146">
        <v>69200</v>
      </c>
      <c r="E146">
        <v>68100</v>
      </c>
      <c r="N146" t="b">
        <f t="shared" si="17"/>
        <v>0</v>
      </c>
      <c r="P146">
        <f t="shared" si="14"/>
        <v>0.31125717304791661</v>
      </c>
      <c r="Q146">
        <f t="shared" si="18"/>
        <v>0.31125717304791661</v>
      </c>
      <c r="R146" t="str">
        <f t="shared" si="19"/>
        <v>Not Outlier</v>
      </c>
      <c r="T146">
        <f t="shared" si="15"/>
        <v>0.31125717304791661</v>
      </c>
      <c r="U146">
        <f t="shared" si="16"/>
        <v>67255.781253333334</v>
      </c>
      <c r="V146">
        <f t="shared" si="20"/>
        <v>67833.102758842229</v>
      </c>
    </row>
    <row r="147" spans="1:22" x14ac:dyDescent="0.3">
      <c r="A147" s="1">
        <v>45222</v>
      </c>
      <c r="B147">
        <v>67092.304690000004</v>
      </c>
      <c r="C147">
        <v>68400</v>
      </c>
      <c r="D147">
        <v>69100</v>
      </c>
      <c r="E147">
        <v>68200</v>
      </c>
      <c r="N147" t="b">
        <f t="shared" si="17"/>
        <v>0</v>
      </c>
      <c r="P147">
        <f t="shared" si="14"/>
        <v>0.1822613845468494</v>
      </c>
      <c r="Q147">
        <f t="shared" si="18"/>
        <v>0.1822613845468494</v>
      </c>
      <c r="R147" t="str">
        <f t="shared" si="19"/>
        <v>Not Outlier</v>
      </c>
      <c r="T147">
        <f t="shared" si="15"/>
        <v>0.1822613845468494</v>
      </c>
      <c r="U147">
        <f t="shared" si="16"/>
        <v>66994.216149999993</v>
      </c>
      <c r="V147">
        <f t="shared" si="20"/>
        <v>67462.703724421124</v>
      </c>
    </row>
    <row r="148" spans="1:22" x14ac:dyDescent="0.3">
      <c r="A148" s="1">
        <v>45223</v>
      </c>
      <c r="B148">
        <v>67190.390629999994</v>
      </c>
      <c r="C148">
        <v>68500</v>
      </c>
      <c r="D148">
        <v>68800</v>
      </c>
      <c r="E148">
        <v>67700</v>
      </c>
      <c r="N148" t="b">
        <f t="shared" si="17"/>
        <v>0</v>
      </c>
      <c r="P148">
        <f t="shared" si="14"/>
        <v>0.21451033249406934</v>
      </c>
      <c r="Q148">
        <f t="shared" si="18"/>
        <v>0.21451033249406934</v>
      </c>
      <c r="R148" t="str">
        <f t="shared" si="19"/>
        <v>Not Outlier</v>
      </c>
      <c r="T148">
        <f t="shared" si="15"/>
        <v>0.21451033249406934</v>
      </c>
      <c r="U148">
        <f t="shared" si="16"/>
        <v>66438.380213333337</v>
      </c>
      <c r="V148">
        <f t="shared" si="20"/>
        <v>67326.547177210567</v>
      </c>
    </row>
    <row r="149" spans="1:22" x14ac:dyDescent="0.3">
      <c r="A149" s="1">
        <v>45224</v>
      </c>
      <c r="B149">
        <v>66699.953129999994</v>
      </c>
      <c r="C149">
        <v>68000</v>
      </c>
      <c r="D149">
        <v>68800</v>
      </c>
      <c r="E149">
        <v>67900</v>
      </c>
      <c r="N149" t="b">
        <f t="shared" si="17"/>
        <v>0</v>
      </c>
      <c r="P149">
        <f t="shared" si="14"/>
        <v>5.3263028253866286E-2</v>
      </c>
      <c r="Q149">
        <f t="shared" si="18"/>
        <v>5.3263028253866286E-2</v>
      </c>
      <c r="R149" t="str">
        <f t="shared" si="19"/>
        <v>Not Outlier</v>
      </c>
      <c r="T149">
        <f t="shared" si="15"/>
        <v>5.3263028253866286E-2</v>
      </c>
      <c r="U149">
        <f t="shared" si="16"/>
        <v>66046.026046666666</v>
      </c>
      <c r="V149">
        <f t="shared" si="20"/>
        <v>67013.250153605273</v>
      </c>
    </row>
    <row r="150" spans="1:22" x14ac:dyDescent="0.3">
      <c r="A150" s="1">
        <v>45225</v>
      </c>
      <c r="B150">
        <v>65424.796880000002</v>
      </c>
      <c r="C150">
        <v>66700</v>
      </c>
      <c r="D150">
        <v>67900</v>
      </c>
      <c r="E150">
        <v>66700</v>
      </c>
      <c r="N150" t="b">
        <f t="shared" si="17"/>
        <v>0</v>
      </c>
      <c r="P150">
        <f t="shared" si="14"/>
        <v>-0.36598612744394482</v>
      </c>
      <c r="Q150">
        <f t="shared" si="18"/>
        <v>0.36598612744394482</v>
      </c>
      <c r="R150" t="str">
        <f t="shared" si="19"/>
        <v>Not Outlier</v>
      </c>
      <c r="T150">
        <f t="shared" si="15"/>
        <v>-0.36598612744394482</v>
      </c>
      <c r="U150">
        <f t="shared" si="16"/>
        <v>65719.062504999994</v>
      </c>
      <c r="V150">
        <f t="shared" si="20"/>
        <v>66219.023516802641</v>
      </c>
    </row>
    <row r="151" spans="1:22" x14ac:dyDescent="0.3">
      <c r="A151" s="1">
        <v>45226</v>
      </c>
      <c r="B151">
        <v>66013.328129999994</v>
      </c>
      <c r="C151">
        <v>67300</v>
      </c>
      <c r="D151">
        <v>67300</v>
      </c>
      <c r="E151">
        <v>66700</v>
      </c>
      <c r="N151" t="b">
        <f t="shared" si="17"/>
        <v>0</v>
      </c>
      <c r="P151">
        <f t="shared" si="14"/>
        <v>-0.17248730746460839</v>
      </c>
      <c r="Q151">
        <f t="shared" si="18"/>
        <v>0.17248730746460839</v>
      </c>
      <c r="R151" t="str">
        <f t="shared" si="19"/>
        <v>Not Outlier</v>
      </c>
      <c r="T151">
        <f t="shared" si="15"/>
        <v>-0.17248730746460839</v>
      </c>
      <c r="U151">
        <f t="shared" si="16"/>
        <v>66013.328129999994</v>
      </c>
      <c r="V151">
        <f t="shared" si="20"/>
        <v>66116.17582340131</v>
      </c>
    </row>
    <row r="154" spans="1:22" x14ac:dyDescent="0.3">
      <c r="A154" s="80" t="s">
        <v>6</v>
      </c>
    </row>
    <row r="155" spans="1:22" x14ac:dyDescent="0.3">
      <c r="B155" s="79" t="s">
        <v>4</v>
      </c>
      <c r="C155" s="79" t="s">
        <v>1</v>
      </c>
      <c r="D155" s="79" t="s">
        <v>2</v>
      </c>
      <c r="E155" s="79" t="s">
        <v>3</v>
      </c>
      <c r="G155" s="4" t="s">
        <v>54</v>
      </c>
      <c r="H155">
        <f>AVERAGE(B156:B304)</f>
        <v>74257.380348926148</v>
      </c>
      <c r="I155" s="4" t="s">
        <v>55</v>
      </c>
      <c r="J155" s="4" t="s">
        <v>56</v>
      </c>
      <c r="K155" s="4" t="s">
        <v>57</v>
      </c>
      <c r="L155" s="4" t="s">
        <v>58</v>
      </c>
      <c r="M155" s="4" t="s">
        <v>59</v>
      </c>
      <c r="N155" s="4" t="s">
        <v>60</v>
      </c>
      <c r="P155" s="4" t="s">
        <v>67</v>
      </c>
      <c r="Q155" s="4" t="s">
        <v>62</v>
      </c>
      <c r="R155" s="4" t="s">
        <v>60</v>
      </c>
      <c r="T155" s="4" t="s">
        <v>63</v>
      </c>
      <c r="U155" s="4" t="s">
        <v>64</v>
      </c>
      <c r="V155" s="4" t="s">
        <v>68</v>
      </c>
    </row>
    <row r="156" spans="1:22" x14ac:dyDescent="0.3">
      <c r="A156" s="1">
        <v>45006</v>
      </c>
      <c r="B156">
        <v>65620.976559999996</v>
      </c>
      <c r="C156">
        <v>66900</v>
      </c>
      <c r="D156">
        <v>68300</v>
      </c>
      <c r="E156">
        <v>66900</v>
      </c>
      <c r="G156" s="4" t="s">
        <v>66</v>
      </c>
      <c r="H156">
        <f>_xlfn.STDEV.P(B156:B304)</f>
        <v>3795.3637630583348</v>
      </c>
      <c r="I156">
        <f>_xlfn.QUARTILE.INC(B156:B304,1)</f>
        <v>71604.359379999994</v>
      </c>
      <c r="J156">
        <f>_xlfn.QUARTILE.INC(B156:B304,3)</f>
        <v>76824.375</v>
      </c>
      <c r="K156">
        <f>J156-I156</f>
        <v>5220.0156200000056</v>
      </c>
      <c r="L156">
        <f>J156+(1.5*K156)</f>
        <v>84654.398430000001</v>
      </c>
      <c r="M156">
        <f>I156-(1.5*K156)</f>
        <v>63774.335949999986</v>
      </c>
      <c r="N156" t="b">
        <f>OR(B156&gt;$L$156,B156&lt;$M$156)</f>
        <v>0</v>
      </c>
      <c r="P156">
        <f>(B156-$H$155)/$H$156</f>
        <v>-2.2755141082884949</v>
      </c>
      <c r="Q156">
        <f>ABS(P156)</f>
        <v>2.2755141082884949</v>
      </c>
      <c r="R156" t="str">
        <f>IF(Q156&gt;2.5,"Outlier","Not Outlier")</f>
        <v>Not Outlier</v>
      </c>
      <c r="T156">
        <f>STANDARDIZE(B156,$H$155,$H$156)</f>
        <v>-2.2755141082884949</v>
      </c>
      <c r="U156">
        <f>AVERAGE(B156:B158)</f>
        <v>67092.299476666667</v>
      </c>
      <c r="V156">
        <f>B156</f>
        <v>65620.976559999996</v>
      </c>
    </row>
    <row r="157" spans="1:22" x14ac:dyDescent="0.3">
      <c r="A157" s="1">
        <v>45007</v>
      </c>
      <c r="B157">
        <v>67288.476559999996</v>
      </c>
      <c r="C157">
        <v>68600</v>
      </c>
      <c r="D157">
        <v>68900</v>
      </c>
      <c r="E157">
        <v>67300</v>
      </c>
      <c r="N157" t="b">
        <f t="shared" ref="N157:N220" si="21">OR(B157&gt;$L$156,B157&lt;$M$156)</f>
        <v>0</v>
      </c>
      <c r="P157">
        <f t="shared" ref="P157:P220" si="22">(B157-$H$155)/$H$156</f>
        <v>-1.8361622821920378</v>
      </c>
      <c r="Q157">
        <f t="shared" ref="Q157:Q220" si="23">ABS(P157)</f>
        <v>1.8361622821920378</v>
      </c>
      <c r="R157" t="str">
        <f t="shared" ref="R157:R220" si="24">IF(Q157&gt;2.5,"Outlier","Not Outlier")</f>
        <v>Not Outlier</v>
      </c>
      <c r="T157">
        <f t="shared" ref="T157:T220" si="25">STANDARDIZE(B157,$H$155,$H$156)</f>
        <v>-1.8361622821920378</v>
      </c>
      <c r="U157">
        <f t="shared" ref="U157:U220" si="26">AVERAGE(B157:B159)</f>
        <v>67975.09375</v>
      </c>
      <c r="V157">
        <f>0.5*B157+0.5*V156</f>
        <v>66454.726559999996</v>
      </c>
    </row>
    <row r="158" spans="1:22" x14ac:dyDescent="0.3">
      <c r="A158" s="1">
        <v>45008</v>
      </c>
      <c r="B158">
        <v>68367.445309999996</v>
      </c>
      <c r="C158">
        <v>69700</v>
      </c>
      <c r="D158">
        <v>70000</v>
      </c>
      <c r="E158">
        <v>69400</v>
      </c>
      <c r="N158" t="b">
        <f t="shared" si="21"/>
        <v>0</v>
      </c>
      <c r="P158">
        <f t="shared" si="22"/>
        <v>-1.5518762908196171</v>
      </c>
      <c r="Q158">
        <f t="shared" si="23"/>
        <v>1.5518762908196171</v>
      </c>
      <c r="R158" t="str">
        <f t="shared" si="24"/>
        <v>Not Outlier</v>
      </c>
      <c r="T158">
        <f t="shared" si="25"/>
        <v>-1.5518762908196171</v>
      </c>
      <c r="U158">
        <f t="shared" si="26"/>
        <v>68727.10156333333</v>
      </c>
      <c r="V158">
        <f t="shared" ref="V158:V221" si="27">0.5*B158+0.5*V157</f>
        <v>67411.085934999996</v>
      </c>
    </row>
    <row r="159" spans="1:22" x14ac:dyDescent="0.3">
      <c r="A159" s="1">
        <v>45009</v>
      </c>
      <c r="B159">
        <v>68269.359379999994</v>
      </c>
      <c r="C159">
        <v>69600</v>
      </c>
      <c r="D159">
        <v>70200</v>
      </c>
      <c r="E159">
        <v>69500</v>
      </c>
      <c r="N159" t="b">
        <f t="shared" si="21"/>
        <v>0</v>
      </c>
      <c r="P159">
        <f t="shared" si="22"/>
        <v>-1.5777199084867053</v>
      </c>
      <c r="Q159">
        <f t="shared" si="23"/>
        <v>1.5777199084867053</v>
      </c>
      <c r="R159" t="str">
        <f t="shared" si="24"/>
        <v>Not Outlier</v>
      </c>
      <c r="T159">
        <f t="shared" si="25"/>
        <v>-1.5777199084867053</v>
      </c>
      <c r="U159">
        <f t="shared" si="26"/>
        <v>69119.45312666666</v>
      </c>
      <c r="V159">
        <f t="shared" si="27"/>
        <v>67840.222657499995</v>
      </c>
    </row>
    <row r="160" spans="1:22" x14ac:dyDescent="0.3">
      <c r="A160" s="1">
        <v>45012</v>
      </c>
      <c r="B160">
        <v>69544.5</v>
      </c>
      <c r="C160">
        <v>70900</v>
      </c>
      <c r="D160">
        <v>70900</v>
      </c>
      <c r="E160">
        <v>69300</v>
      </c>
      <c r="N160" t="b">
        <f t="shared" si="21"/>
        <v>0</v>
      </c>
      <c r="P160">
        <f t="shared" si="22"/>
        <v>-1.2417466791453136</v>
      </c>
      <c r="Q160">
        <f t="shared" si="23"/>
        <v>1.2417466791453136</v>
      </c>
      <c r="R160" t="str">
        <f t="shared" si="24"/>
        <v>Not Outlier</v>
      </c>
      <c r="T160">
        <f t="shared" si="25"/>
        <v>-1.2417466791453136</v>
      </c>
      <c r="U160">
        <f t="shared" si="26"/>
        <v>69217.544269999999</v>
      </c>
      <c r="V160">
        <f t="shared" si="27"/>
        <v>68692.361328750005</v>
      </c>
    </row>
    <row r="161" spans="1:22" x14ac:dyDescent="0.3">
      <c r="A161" s="1">
        <v>45013</v>
      </c>
      <c r="B161">
        <v>69544.5</v>
      </c>
      <c r="C161">
        <v>70900</v>
      </c>
      <c r="D161">
        <v>70900</v>
      </c>
      <c r="E161">
        <v>70000</v>
      </c>
      <c r="N161" t="b">
        <f t="shared" si="21"/>
        <v>0</v>
      </c>
      <c r="P161">
        <f t="shared" si="22"/>
        <v>-1.2417466791453136</v>
      </c>
      <c r="Q161">
        <f t="shared" si="23"/>
        <v>1.2417466791453136</v>
      </c>
      <c r="R161" t="str">
        <f t="shared" si="24"/>
        <v>Not Outlier</v>
      </c>
      <c r="T161">
        <f t="shared" si="25"/>
        <v>-1.2417466791453136</v>
      </c>
      <c r="U161">
        <f t="shared" si="26"/>
        <v>69021.372396666658</v>
      </c>
      <c r="V161">
        <f t="shared" si="27"/>
        <v>69118.430664375002</v>
      </c>
    </row>
    <row r="162" spans="1:22" x14ac:dyDescent="0.3">
      <c r="A162" s="1">
        <v>45014</v>
      </c>
      <c r="B162">
        <v>68563.632809999996</v>
      </c>
      <c r="C162">
        <v>69900</v>
      </c>
      <c r="D162">
        <v>71400</v>
      </c>
      <c r="E162">
        <v>69700</v>
      </c>
      <c r="N162" t="b">
        <f t="shared" si="21"/>
        <v>0</v>
      </c>
      <c r="P162">
        <f t="shared" si="22"/>
        <v>-1.5001849346683136</v>
      </c>
      <c r="Q162">
        <f t="shared" si="23"/>
        <v>1.5001849346683136</v>
      </c>
      <c r="R162" t="str">
        <f t="shared" si="24"/>
        <v>Not Outlier</v>
      </c>
      <c r="T162">
        <f t="shared" si="25"/>
        <v>-1.5001849346683136</v>
      </c>
      <c r="U162">
        <f t="shared" si="26"/>
        <v>68890.588543333331</v>
      </c>
      <c r="V162">
        <f t="shared" si="27"/>
        <v>68841.031737187499</v>
      </c>
    </row>
    <row r="163" spans="1:22" x14ac:dyDescent="0.3">
      <c r="A163" s="1">
        <v>45015</v>
      </c>
      <c r="B163">
        <v>68955.984379999994</v>
      </c>
      <c r="C163">
        <v>70300</v>
      </c>
      <c r="D163">
        <v>70800</v>
      </c>
      <c r="E163">
        <v>69600</v>
      </c>
      <c r="N163" t="b">
        <f t="shared" si="21"/>
        <v>0</v>
      </c>
      <c r="P163">
        <f t="shared" si="22"/>
        <v>-1.3968083956870174</v>
      </c>
      <c r="Q163">
        <f t="shared" si="23"/>
        <v>1.3968083956870174</v>
      </c>
      <c r="R163" t="str">
        <f t="shared" si="24"/>
        <v>Not Outlier</v>
      </c>
      <c r="T163">
        <f t="shared" si="25"/>
        <v>-1.3968083956870174</v>
      </c>
      <c r="U163">
        <f t="shared" si="26"/>
        <v>69054.067709999988</v>
      </c>
      <c r="V163">
        <f t="shared" si="27"/>
        <v>68898.508058593754</v>
      </c>
    </row>
    <row r="164" spans="1:22" x14ac:dyDescent="0.3">
      <c r="A164" s="1">
        <v>45016</v>
      </c>
      <c r="B164">
        <v>69152.148440000004</v>
      </c>
      <c r="C164">
        <v>70500</v>
      </c>
      <c r="D164">
        <v>70500</v>
      </c>
      <c r="E164">
        <v>69500</v>
      </c>
      <c r="N164" t="b">
        <f t="shared" si="21"/>
        <v>0</v>
      </c>
      <c r="P164">
        <f t="shared" si="22"/>
        <v>-1.3451232154918153</v>
      </c>
      <c r="Q164">
        <f t="shared" si="23"/>
        <v>1.3451232154918153</v>
      </c>
      <c r="R164" t="str">
        <f t="shared" si="24"/>
        <v>Not Outlier</v>
      </c>
      <c r="T164">
        <f t="shared" si="25"/>
        <v>-1.3451232154918153</v>
      </c>
      <c r="U164">
        <f t="shared" si="26"/>
        <v>69217.54687666666</v>
      </c>
      <c r="V164">
        <f t="shared" si="27"/>
        <v>69025.328249296872</v>
      </c>
    </row>
    <row r="165" spans="1:22" x14ac:dyDescent="0.3">
      <c r="A165" s="1">
        <v>45019</v>
      </c>
      <c r="B165">
        <v>69054.070309999996</v>
      </c>
      <c r="C165">
        <v>70400</v>
      </c>
      <c r="D165">
        <v>71300</v>
      </c>
      <c r="E165">
        <v>70300</v>
      </c>
      <c r="N165" t="b">
        <f t="shared" si="21"/>
        <v>0</v>
      </c>
      <c r="P165">
        <f t="shared" si="22"/>
        <v>-1.370964778019929</v>
      </c>
      <c r="Q165">
        <f t="shared" si="23"/>
        <v>1.370964778019929</v>
      </c>
      <c r="R165" t="str">
        <f t="shared" si="24"/>
        <v>Not Outlier</v>
      </c>
      <c r="T165">
        <f t="shared" si="25"/>
        <v>-1.370964778019929</v>
      </c>
      <c r="U165">
        <f t="shared" si="26"/>
        <v>69773.38281333333</v>
      </c>
      <c r="V165">
        <f t="shared" si="27"/>
        <v>69039.699279648426</v>
      </c>
    </row>
    <row r="166" spans="1:22" x14ac:dyDescent="0.3">
      <c r="A166" s="1">
        <v>45020</v>
      </c>
      <c r="B166">
        <v>69446.421879999994</v>
      </c>
      <c r="C166">
        <v>70800</v>
      </c>
      <c r="D166">
        <v>71100</v>
      </c>
      <c r="E166">
        <v>70600</v>
      </c>
      <c r="N166" t="b">
        <f t="shared" si="21"/>
        <v>0</v>
      </c>
      <c r="P166">
        <f t="shared" si="22"/>
        <v>-1.2675882390386328</v>
      </c>
      <c r="Q166">
        <f t="shared" si="23"/>
        <v>1.2675882390386328</v>
      </c>
      <c r="R166" t="str">
        <f t="shared" si="24"/>
        <v>Not Outlier</v>
      </c>
      <c r="T166">
        <f t="shared" si="25"/>
        <v>-1.2675882390386328</v>
      </c>
      <c r="U166">
        <f t="shared" si="26"/>
        <v>70558.085940000004</v>
      </c>
      <c r="V166">
        <f t="shared" si="27"/>
        <v>69243.060579824203</v>
      </c>
    </row>
    <row r="167" spans="1:22" x14ac:dyDescent="0.3">
      <c r="A167" s="1">
        <v>45021</v>
      </c>
      <c r="B167">
        <v>70819.65625</v>
      </c>
      <c r="C167">
        <v>72200</v>
      </c>
      <c r="D167">
        <v>72200</v>
      </c>
      <c r="E167">
        <v>71500</v>
      </c>
      <c r="N167" t="b">
        <f t="shared" si="21"/>
        <v>0</v>
      </c>
      <c r="P167">
        <f t="shared" si="22"/>
        <v>-0.90576933162158935</v>
      </c>
      <c r="Q167">
        <f t="shared" si="23"/>
        <v>0.90576933162158935</v>
      </c>
      <c r="R167" t="str">
        <f t="shared" si="24"/>
        <v>Not Outlier</v>
      </c>
      <c r="T167">
        <f t="shared" si="25"/>
        <v>-0.90576933162158935</v>
      </c>
      <c r="U167">
        <f t="shared" si="26"/>
        <v>71113.919273333333</v>
      </c>
      <c r="V167">
        <f t="shared" si="27"/>
        <v>70031.358414912102</v>
      </c>
    </row>
    <row r="168" spans="1:22" x14ac:dyDescent="0.3">
      <c r="A168" s="1">
        <v>45022</v>
      </c>
      <c r="B168">
        <v>71408.179690000004</v>
      </c>
      <c r="C168">
        <v>72800</v>
      </c>
      <c r="D168">
        <v>73000</v>
      </c>
      <c r="E168">
        <v>72300</v>
      </c>
      <c r="N168" t="b">
        <f t="shared" si="21"/>
        <v>0</v>
      </c>
      <c r="P168">
        <f t="shared" si="22"/>
        <v>-0.75070555467132216</v>
      </c>
      <c r="Q168">
        <f t="shared" si="23"/>
        <v>0.75070555467132216</v>
      </c>
      <c r="R168" t="str">
        <f t="shared" si="24"/>
        <v>Not Outlier</v>
      </c>
      <c r="T168">
        <f t="shared" si="25"/>
        <v>-0.75070555467132216</v>
      </c>
      <c r="U168">
        <f t="shared" si="26"/>
        <v>71277.398440000004</v>
      </c>
      <c r="V168">
        <f t="shared" si="27"/>
        <v>70719.769052456046</v>
      </c>
    </row>
    <row r="169" spans="1:22" x14ac:dyDescent="0.3">
      <c r="A169" s="1">
        <v>45023</v>
      </c>
      <c r="B169">
        <v>71113.921879999994</v>
      </c>
      <c r="C169">
        <v>72500</v>
      </c>
      <c r="D169">
        <v>73000</v>
      </c>
      <c r="E169">
        <v>72300</v>
      </c>
      <c r="N169" t="b">
        <f t="shared" si="21"/>
        <v>0</v>
      </c>
      <c r="P169">
        <f t="shared" si="22"/>
        <v>-0.82823641294217587</v>
      </c>
      <c r="Q169">
        <f t="shared" si="23"/>
        <v>0.82823641294217587</v>
      </c>
      <c r="R169" t="str">
        <f t="shared" si="24"/>
        <v>Not Outlier</v>
      </c>
      <c r="T169">
        <f t="shared" si="25"/>
        <v>-0.82823641294217587</v>
      </c>
      <c r="U169">
        <f t="shared" si="26"/>
        <v>71277.398440000004</v>
      </c>
      <c r="V169">
        <f t="shared" si="27"/>
        <v>70916.845466228027</v>
      </c>
    </row>
    <row r="170" spans="1:22" x14ac:dyDescent="0.3">
      <c r="A170" s="1">
        <v>45026</v>
      </c>
      <c r="B170">
        <v>71310.09375</v>
      </c>
      <c r="C170">
        <v>72700</v>
      </c>
      <c r="D170">
        <v>73000</v>
      </c>
      <c r="E170">
        <v>72100</v>
      </c>
      <c r="N170" t="b">
        <f t="shared" si="21"/>
        <v>0</v>
      </c>
      <c r="P170">
        <f t="shared" si="22"/>
        <v>-0.77654917497320486</v>
      </c>
      <c r="Q170">
        <f t="shared" si="23"/>
        <v>0.77654917497320486</v>
      </c>
      <c r="R170" t="str">
        <f t="shared" si="24"/>
        <v>Not Outlier</v>
      </c>
      <c r="T170">
        <f t="shared" si="25"/>
        <v>-0.77654917497320486</v>
      </c>
      <c r="U170">
        <f t="shared" si="26"/>
        <v>71375.484376666675</v>
      </c>
      <c r="V170">
        <f t="shared" si="27"/>
        <v>71113.469608114014</v>
      </c>
    </row>
    <row r="171" spans="1:22" x14ac:dyDescent="0.3">
      <c r="A171" s="1">
        <v>45027</v>
      </c>
      <c r="B171">
        <v>71408.179690000004</v>
      </c>
      <c r="C171">
        <v>72800</v>
      </c>
      <c r="D171">
        <v>73400</v>
      </c>
      <c r="E171">
        <v>72700</v>
      </c>
      <c r="N171" t="b">
        <f t="shared" si="21"/>
        <v>0</v>
      </c>
      <c r="P171">
        <f t="shared" si="22"/>
        <v>-0.75070555467132216</v>
      </c>
      <c r="Q171">
        <f t="shared" si="23"/>
        <v>0.75070555467132216</v>
      </c>
      <c r="R171" t="str">
        <f t="shared" si="24"/>
        <v>Not Outlier</v>
      </c>
      <c r="T171">
        <f t="shared" si="25"/>
        <v>-0.75070555467132216</v>
      </c>
      <c r="U171">
        <f t="shared" si="26"/>
        <v>71277.393230000001</v>
      </c>
      <c r="V171">
        <f t="shared" si="27"/>
        <v>71260.824649057002</v>
      </c>
    </row>
    <row r="172" spans="1:22" x14ac:dyDescent="0.3">
      <c r="A172" s="1">
        <v>45028</v>
      </c>
      <c r="B172">
        <v>71408.179690000004</v>
      </c>
      <c r="C172">
        <v>72800</v>
      </c>
      <c r="D172">
        <v>73000</v>
      </c>
      <c r="E172">
        <v>71900</v>
      </c>
      <c r="N172" t="b">
        <f t="shared" si="21"/>
        <v>0</v>
      </c>
      <c r="P172">
        <f t="shared" si="22"/>
        <v>-0.75070555467132216</v>
      </c>
      <c r="Q172">
        <f t="shared" si="23"/>
        <v>0.75070555467132216</v>
      </c>
      <c r="R172" t="str">
        <f t="shared" si="24"/>
        <v>Not Outlier</v>
      </c>
      <c r="T172">
        <f t="shared" si="25"/>
        <v>-0.75070555467132216</v>
      </c>
      <c r="U172">
        <f t="shared" si="26"/>
        <v>70917.736980000001</v>
      </c>
      <c r="V172">
        <f t="shared" si="27"/>
        <v>71334.50216952851</v>
      </c>
    </row>
    <row r="173" spans="1:22" x14ac:dyDescent="0.3">
      <c r="A173" s="1">
        <v>45029</v>
      </c>
      <c r="B173">
        <v>71015.820309999996</v>
      </c>
      <c r="C173">
        <v>72400</v>
      </c>
      <c r="D173">
        <v>73200</v>
      </c>
      <c r="E173">
        <v>72200</v>
      </c>
      <c r="N173" t="b">
        <f t="shared" si="21"/>
        <v>0</v>
      </c>
      <c r="P173">
        <f t="shared" si="22"/>
        <v>-0.85408415142639116</v>
      </c>
      <c r="Q173">
        <f t="shared" si="23"/>
        <v>0.85408415142639116</v>
      </c>
      <c r="R173" t="str">
        <f t="shared" si="24"/>
        <v>Not Outlier</v>
      </c>
      <c r="T173">
        <f t="shared" si="25"/>
        <v>-0.85408415142639116</v>
      </c>
      <c r="U173">
        <f t="shared" si="26"/>
        <v>70427.29687666666</v>
      </c>
      <c r="V173">
        <f t="shared" si="27"/>
        <v>71175.161239764246</v>
      </c>
    </row>
    <row r="174" spans="1:22" x14ac:dyDescent="0.3">
      <c r="A174" s="1">
        <v>45030</v>
      </c>
      <c r="B174">
        <v>70329.210940000004</v>
      </c>
      <c r="C174">
        <v>71700</v>
      </c>
      <c r="D174">
        <v>72600</v>
      </c>
      <c r="E174">
        <v>71700</v>
      </c>
      <c r="N174" t="b">
        <f t="shared" si="21"/>
        <v>0</v>
      </c>
      <c r="P174">
        <f t="shared" si="22"/>
        <v>-1.0349915460437429</v>
      </c>
      <c r="Q174">
        <f t="shared" si="23"/>
        <v>1.0349915460437429</v>
      </c>
      <c r="R174" t="str">
        <f t="shared" si="24"/>
        <v>Not Outlier</v>
      </c>
      <c r="T174">
        <f t="shared" si="25"/>
        <v>-1.0349915460437429</v>
      </c>
      <c r="U174">
        <f t="shared" si="26"/>
        <v>70525.388023333333</v>
      </c>
      <c r="V174">
        <f t="shared" si="27"/>
        <v>70752.186089882132</v>
      </c>
    </row>
    <row r="175" spans="1:22" x14ac:dyDescent="0.3">
      <c r="A175" s="1">
        <v>45033</v>
      </c>
      <c r="B175">
        <v>69936.859379999994</v>
      </c>
      <c r="C175">
        <v>71300</v>
      </c>
      <c r="D175">
        <v>72100</v>
      </c>
      <c r="E175">
        <v>71100</v>
      </c>
      <c r="N175" t="b">
        <f t="shared" si="21"/>
        <v>0</v>
      </c>
      <c r="P175">
        <f t="shared" si="22"/>
        <v>-1.1383680823902484</v>
      </c>
      <c r="Q175">
        <f t="shared" si="23"/>
        <v>1.1383680823902484</v>
      </c>
      <c r="R175" t="str">
        <f t="shared" si="24"/>
        <v>Not Outlier</v>
      </c>
      <c r="T175">
        <f t="shared" si="25"/>
        <v>-1.1383680823902484</v>
      </c>
      <c r="U175">
        <f t="shared" si="26"/>
        <v>70852.348959999988</v>
      </c>
      <c r="V175">
        <f t="shared" si="27"/>
        <v>70344.522734941071</v>
      </c>
    </row>
    <row r="176" spans="1:22" x14ac:dyDescent="0.3">
      <c r="A176" s="1">
        <v>45034</v>
      </c>
      <c r="B176">
        <v>71310.09375</v>
      </c>
      <c r="C176">
        <v>72700</v>
      </c>
      <c r="D176">
        <v>72700</v>
      </c>
      <c r="E176">
        <v>71300</v>
      </c>
      <c r="N176" t="b">
        <f t="shared" si="21"/>
        <v>0</v>
      </c>
      <c r="P176">
        <f t="shared" si="22"/>
        <v>-0.77654917497320486</v>
      </c>
      <c r="Q176">
        <f t="shared" si="23"/>
        <v>0.77654917497320486</v>
      </c>
      <c r="R176" t="str">
        <f t="shared" si="24"/>
        <v>Not Outlier</v>
      </c>
      <c r="T176">
        <f t="shared" si="25"/>
        <v>-0.77654917497320486</v>
      </c>
      <c r="U176">
        <f t="shared" si="26"/>
        <v>71342.789063333345</v>
      </c>
      <c r="V176">
        <f t="shared" si="27"/>
        <v>70827.308242470535</v>
      </c>
    </row>
    <row r="177" spans="1:22" x14ac:dyDescent="0.3">
      <c r="A177" s="1">
        <v>45035</v>
      </c>
      <c r="B177">
        <v>71310.09375</v>
      </c>
      <c r="C177">
        <v>72700</v>
      </c>
      <c r="D177">
        <v>72800</v>
      </c>
      <c r="E177">
        <v>72200</v>
      </c>
      <c r="N177" t="b">
        <f t="shared" si="21"/>
        <v>0</v>
      </c>
      <c r="P177">
        <f t="shared" si="22"/>
        <v>-0.77654917497320486</v>
      </c>
      <c r="Q177">
        <f t="shared" si="23"/>
        <v>0.77654917497320486</v>
      </c>
      <c r="R177" t="str">
        <f t="shared" si="24"/>
        <v>Not Outlier</v>
      </c>
      <c r="T177">
        <f t="shared" si="25"/>
        <v>-0.77654917497320486</v>
      </c>
      <c r="U177">
        <f t="shared" si="26"/>
        <v>71113.916666666672</v>
      </c>
      <c r="V177">
        <f t="shared" si="27"/>
        <v>71068.700996235275</v>
      </c>
    </row>
    <row r="178" spans="1:22" x14ac:dyDescent="0.3">
      <c r="A178" s="1">
        <v>45036</v>
      </c>
      <c r="B178">
        <v>71408.179690000004</v>
      </c>
      <c r="C178">
        <v>72800</v>
      </c>
      <c r="D178">
        <v>72800</v>
      </c>
      <c r="E178">
        <v>72200</v>
      </c>
      <c r="N178" t="b">
        <f t="shared" si="21"/>
        <v>0</v>
      </c>
      <c r="P178">
        <f t="shared" si="22"/>
        <v>-0.75070555467132216</v>
      </c>
      <c r="Q178">
        <f t="shared" si="23"/>
        <v>0.75070555467132216</v>
      </c>
      <c r="R178" t="str">
        <f t="shared" si="24"/>
        <v>Not Outlier</v>
      </c>
      <c r="T178">
        <f t="shared" si="25"/>
        <v>-0.75070555467132216</v>
      </c>
      <c r="U178">
        <f t="shared" si="26"/>
        <v>71081.221353333327</v>
      </c>
      <c r="V178">
        <f t="shared" si="27"/>
        <v>71238.440343117632</v>
      </c>
    </row>
    <row r="179" spans="1:22" x14ac:dyDescent="0.3">
      <c r="A179" s="1">
        <v>45037</v>
      </c>
      <c r="B179">
        <v>70623.476559999996</v>
      </c>
      <c r="C179">
        <v>72000</v>
      </c>
      <c r="D179">
        <v>72500</v>
      </c>
      <c r="E179">
        <v>71700</v>
      </c>
      <c r="N179" t="b">
        <f t="shared" si="21"/>
        <v>0</v>
      </c>
      <c r="P179">
        <f t="shared" si="22"/>
        <v>-0.9574586299991239</v>
      </c>
      <c r="Q179">
        <f t="shared" si="23"/>
        <v>0.9574586299991239</v>
      </c>
      <c r="R179" t="str">
        <f t="shared" si="24"/>
        <v>Not Outlier</v>
      </c>
      <c r="T179">
        <f t="shared" si="25"/>
        <v>-0.9574586299991239</v>
      </c>
      <c r="U179">
        <f t="shared" si="26"/>
        <v>70558.085936666655</v>
      </c>
      <c r="V179">
        <f t="shared" si="27"/>
        <v>70930.958451558807</v>
      </c>
    </row>
    <row r="180" spans="1:22" x14ac:dyDescent="0.3">
      <c r="A180" s="1">
        <v>45040</v>
      </c>
      <c r="B180">
        <v>71212.007809999996</v>
      </c>
      <c r="C180">
        <v>72600</v>
      </c>
      <c r="D180">
        <v>72900</v>
      </c>
      <c r="E180">
        <v>72400</v>
      </c>
      <c r="N180" t="b">
        <f t="shared" si="21"/>
        <v>0</v>
      </c>
      <c r="P180">
        <f t="shared" si="22"/>
        <v>-0.80239279527508767</v>
      </c>
      <c r="Q180">
        <f t="shared" si="23"/>
        <v>0.80239279527508767</v>
      </c>
      <c r="R180" t="str">
        <f t="shared" si="24"/>
        <v>Not Outlier</v>
      </c>
      <c r="T180">
        <f t="shared" si="25"/>
        <v>-0.80239279527508767</v>
      </c>
      <c r="U180">
        <f t="shared" si="26"/>
        <v>70459.997396666673</v>
      </c>
      <c r="V180">
        <f t="shared" si="27"/>
        <v>71071.483130779408</v>
      </c>
    </row>
    <row r="181" spans="1:22" x14ac:dyDescent="0.3">
      <c r="A181" s="1">
        <v>45041</v>
      </c>
      <c r="B181">
        <v>69838.773440000004</v>
      </c>
      <c r="C181">
        <v>71200</v>
      </c>
      <c r="D181">
        <v>72400</v>
      </c>
      <c r="E181">
        <v>71200</v>
      </c>
      <c r="N181" t="b">
        <f t="shared" si="21"/>
        <v>0</v>
      </c>
      <c r="P181">
        <f t="shared" si="22"/>
        <v>-1.1642117026921273</v>
      </c>
      <c r="Q181">
        <f t="shared" si="23"/>
        <v>1.1642117026921273</v>
      </c>
      <c r="R181" t="str">
        <f t="shared" si="24"/>
        <v>Not Outlier</v>
      </c>
      <c r="T181">
        <f t="shared" si="25"/>
        <v>-1.1642117026921273</v>
      </c>
      <c r="U181">
        <f t="shared" si="26"/>
        <v>70100.341146666673</v>
      </c>
      <c r="V181">
        <f t="shared" si="27"/>
        <v>70455.128285389714</v>
      </c>
    </row>
    <row r="182" spans="1:22" x14ac:dyDescent="0.3">
      <c r="A182" s="1">
        <v>45042</v>
      </c>
      <c r="B182">
        <v>70329.210940000004</v>
      </c>
      <c r="C182">
        <v>71700</v>
      </c>
      <c r="D182">
        <v>72100</v>
      </c>
      <c r="E182">
        <v>71600</v>
      </c>
      <c r="N182" t="b">
        <f t="shared" si="21"/>
        <v>0</v>
      </c>
      <c r="P182">
        <f t="shared" si="22"/>
        <v>-1.0349915460437429</v>
      </c>
      <c r="Q182">
        <f t="shared" si="23"/>
        <v>1.0349915460437429</v>
      </c>
      <c r="R182" t="str">
        <f t="shared" si="24"/>
        <v>Not Outlier</v>
      </c>
      <c r="T182">
        <f t="shared" si="25"/>
        <v>-1.0349915460437429</v>
      </c>
      <c r="U182">
        <f t="shared" si="26"/>
        <v>70558.085936666655</v>
      </c>
      <c r="V182">
        <f t="shared" si="27"/>
        <v>70392.169612694852</v>
      </c>
    </row>
    <row r="183" spans="1:22" x14ac:dyDescent="0.3">
      <c r="A183" s="1">
        <v>45043</v>
      </c>
      <c r="B183">
        <v>70133.039059999996</v>
      </c>
      <c r="C183">
        <v>71500</v>
      </c>
      <c r="D183">
        <v>71900</v>
      </c>
      <c r="E183">
        <v>71100</v>
      </c>
      <c r="N183" t="b">
        <f t="shared" si="21"/>
        <v>0</v>
      </c>
      <c r="P183">
        <f t="shared" si="22"/>
        <v>-1.0866787866475083</v>
      </c>
      <c r="Q183">
        <f t="shared" si="23"/>
        <v>1.0866787866475083</v>
      </c>
      <c r="R183" t="str">
        <f t="shared" si="24"/>
        <v>Not Outlier</v>
      </c>
      <c r="T183">
        <f t="shared" si="25"/>
        <v>-1.0866787866475083</v>
      </c>
      <c r="U183">
        <f t="shared" si="26"/>
        <v>70983.135416666672</v>
      </c>
      <c r="V183">
        <f t="shared" si="27"/>
        <v>70262.604336347431</v>
      </c>
    </row>
    <row r="184" spans="1:22" x14ac:dyDescent="0.3">
      <c r="A184" s="1">
        <v>45044</v>
      </c>
      <c r="B184">
        <v>71212.007809999996</v>
      </c>
      <c r="C184">
        <v>72600</v>
      </c>
      <c r="D184">
        <v>72800</v>
      </c>
      <c r="E184">
        <v>71900</v>
      </c>
      <c r="N184" t="b">
        <f t="shared" si="21"/>
        <v>0</v>
      </c>
      <c r="P184">
        <f t="shared" si="22"/>
        <v>-0.80239279527508767</v>
      </c>
      <c r="Q184">
        <f t="shared" si="23"/>
        <v>0.80239279527508767</v>
      </c>
      <c r="R184" t="str">
        <f t="shared" si="24"/>
        <v>Not Outlier</v>
      </c>
      <c r="T184">
        <f t="shared" si="25"/>
        <v>-0.80239279527508767</v>
      </c>
      <c r="U184">
        <f t="shared" si="26"/>
        <v>71637.057293333331</v>
      </c>
      <c r="V184">
        <f t="shared" si="27"/>
        <v>70737.306073173706</v>
      </c>
    </row>
    <row r="185" spans="1:22" x14ac:dyDescent="0.3">
      <c r="A185" s="1">
        <v>45048</v>
      </c>
      <c r="B185">
        <v>71604.359379999994</v>
      </c>
      <c r="C185">
        <v>73000</v>
      </c>
      <c r="D185">
        <v>73000</v>
      </c>
      <c r="E185">
        <v>72200</v>
      </c>
      <c r="N185" t="b">
        <f t="shared" si="21"/>
        <v>0</v>
      </c>
      <c r="P185">
        <f t="shared" si="22"/>
        <v>-0.69901625629379149</v>
      </c>
      <c r="Q185">
        <f t="shared" si="23"/>
        <v>0.69901625629379149</v>
      </c>
      <c r="R185" t="str">
        <f t="shared" si="24"/>
        <v>Not Outlier</v>
      </c>
      <c r="T185">
        <f t="shared" si="25"/>
        <v>-0.69901625629379149</v>
      </c>
      <c r="U185">
        <f t="shared" si="26"/>
        <v>71702.447920000006</v>
      </c>
      <c r="V185">
        <f t="shared" si="27"/>
        <v>71170.832726586843</v>
      </c>
    </row>
    <row r="186" spans="1:22" x14ac:dyDescent="0.3">
      <c r="A186" s="1">
        <v>45049</v>
      </c>
      <c r="B186">
        <v>72094.804690000004</v>
      </c>
      <c r="C186">
        <v>73500</v>
      </c>
      <c r="D186">
        <v>73500</v>
      </c>
      <c r="E186">
        <v>73100</v>
      </c>
      <c r="N186" t="b">
        <f t="shared" si="21"/>
        <v>0</v>
      </c>
      <c r="P186">
        <f t="shared" si="22"/>
        <v>-0.56979404187163407</v>
      </c>
      <c r="Q186">
        <f t="shared" si="23"/>
        <v>0.56979404187163407</v>
      </c>
      <c r="R186" t="str">
        <f t="shared" si="24"/>
        <v>Not Outlier</v>
      </c>
      <c r="T186">
        <f t="shared" si="25"/>
        <v>-0.56979404187163407</v>
      </c>
      <c r="U186">
        <f t="shared" si="26"/>
        <v>71735.143230000001</v>
      </c>
      <c r="V186">
        <f t="shared" si="27"/>
        <v>71632.818708293431</v>
      </c>
    </row>
    <row r="187" spans="1:22" x14ac:dyDescent="0.3">
      <c r="A187" s="1">
        <v>45050</v>
      </c>
      <c r="B187">
        <v>71408.179690000004</v>
      </c>
      <c r="C187">
        <v>72800</v>
      </c>
      <c r="D187">
        <v>73500</v>
      </c>
      <c r="E187">
        <v>72800</v>
      </c>
      <c r="N187" t="b">
        <f t="shared" si="21"/>
        <v>0</v>
      </c>
      <c r="P187">
        <f t="shared" si="22"/>
        <v>-0.75070555467132216</v>
      </c>
      <c r="Q187">
        <f t="shared" si="23"/>
        <v>0.75070555467132216</v>
      </c>
      <c r="R187" t="str">
        <f t="shared" si="24"/>
        <v>Not Outlier</v>
      </c>
      <c r="T187">
        <f t="shared" si="25"/>
        <v>-0.75070555467132216</v>
      </c>
      <c r="U187">
        <f t="shared" si="26"/>
        <v>71669.747396666673</v>
      </c>
      <c r="V187">
        <f t="shared" si="27"/>
        <v>71520.499199146725</v>
      </c>
    </row>
    <row r="188" spans="1:22" x14ac:dyDescent="0.3">
      <c r="A188" s="1">
        <v>45054</v>
      </c>
      <c r="B188">
        <v>71702.445309999996</v>
      </c>
      <c r="C188">
        <v>73100</v>
      </c>
      <c r="D188">
        <v>74300</v>
      </c>
      <c r="E188">
        <v>72500</v>
      </c>
      <c r="N188" t="b">
        <f t="shared" si="21"/>
        <v>0</v>
      </c>
      <c r="P188">
        <f t="shared" si="22"/>
        <v>-0.67317263862670318</v>
      </c>
      <c r="Q188">
        <f t="shared" si="23"/>
        <v>0.67317263862670318</v>
      </c>
      <c r="R188" t="str">
        <f t="shared" si="24"/>
        <v>Not Outlier</v>
      </c>
      <c r="T188">
        <f t="shared" si="25"/>
        <v>-0.67317263862670318</v>
      </c>
      <c r="U188">
        <f t="shared" si="26"/>
        <v>71702.440103333327</v>
      </c>
      <c r="V188">
        <f t="shared" si="27"/>
        <v>71611.472254573368</v>
      </c>
    </row>
    <row r="189" spans="1:22" x14ac:dyDescent="0.3">
      <c r="A189" s="1">
        <v>45055</v>
      </c>
      <c r="B189">
        <v>71898.617190000004</v>
      </c>
      <c r="C189">
        <v>73300</v>
      </c>
      <c r="D189">
        <v>74000</v>
      </c>
      <c r="E189">
        <v>73200</v>
      </c>
      <c r="N189" t="b">
        <f t="shared" si="21"/>
        <v>0</v>
      </c>
      <c r="P189">
        <f t="shared" si="22"/>
        <v>-0.62148539802293767</v>
      </c>
      <c r="Q189">
        <f t="shared" si="23"/>
        <v>0.62148539802293767</v>
      </c>
      <c r="R189" t="str">
        <f t="shared" si="24"/>
        <v>Not Outlier</v>
      </c>
      <c r="T189">
        <f t="shared" si="25"/>
        <v>-0.62148539802293767</v>
      </c>
      <c r="U189">
        <f t="shared" si="26"/>
        <v>71800.528646666673</v>
      </c>
      <c r="V189">
        <f t="shared" si="27"/>
        <v>71755.044722286693</v>
      </c>
    </row>
    <row r="190" spans="1:22" x14ac:dyDescent="0.3">
      <c r="A190" s="1">
        <v>45056</v>
      </c>
      <c r="B190">
        <v>71506.257809999996</v>
      </c>
      <c r="C190">
        <v>72900</v>
      </c>
      <c r="D190">
        <v>73400</v>
      </c>
      <c r="E190">
        <v>72800</v>
      </c>
      <c r="N190" t="b">
        <f t="shared" si="21"/>
        <v>0</v>
      </c>
      <c r="P190">
        <f t="shared" si="22"/>
        <v>-0.72486399477800667</v>
      </c>
      <c r="Q190">
        <f t="shared" si="23"/>
        <v>0.72486399477800667</v>
      </c>
      <c r="R190" t="str">
        <f t="shared" si="24"/>
        <v>Not Outlier</v>
      </c>
      <c r="T190">
        <f t="shared" si="25"/>
        <v>-0.72486399477800667</v>
      </c>
      <c r="U190">
        <f t="shared" si="26"/>
        <v>72290.971353333327</v>
      </c>
      <c r="V190">
        <f t="shared" si="27"/>
        <v>71630.651266143337</v>
      </c>
    </row>
    <row r="191" spans="1:22" x14ac:dyDescent="0.3">
      <c r="A191" s="1">
        <v>45057</v>
      </c>
      <c r="B191">
        <v>71996.710940000004</v>
      </c>
      <c r="C191">
        <v>73400</v>
      </c>
      <c r="D191">
        <v>73400</v>
      </c>
      <c r="E191">
        <v>72800</v>
      </c>
      <c r="N191" t="b">
        <f t="shared" si="21"/>
        <v>0</v>
      </c>
      <c r="P191">
        <f t="shared" si="22"/>
        <v>-0.59563971994728593</v>
      </c>
      <c r="Q191">
        <f t="shared" si="23"/>
        <v>0.59563971994728593</v>
      </c>
      <c r="R191" t="str">
        <f t="shared" si="24"/>
        <v>Not Outlier</v>
      </c>
      <c r="T191">
        <f t="shared" si="25"/>
        <v>-0.59563971994728593</v>
      </c>
      <c r="U191">
        <f t="shared" si="26"/>
        <v>72977.591146666673</v>
      </c>
      <c r="V191">
        <f t="shared" si="27"/>
        <v>71813.681103071664</v>
      </c>
    </row>
    <row r="192" spans="1:22" x14ac:dyDescent="0.3">
      <c r="A192" s="1">
        <v>45058</v>
      </c>
      <c r="B192">
        <v>73369.945309999996</v>
      </c>
      <c r="C192">
        <v>74800</v>
      </c>
      <c r="D192">
        <v>74900</v>
      </c>
      <c r="E192">
        <v>73800</v>
      </c>
      <c r="N192" t="b">
        <f t="shared" si="21"/>
        <v>0</v>
      </c>
      <c r="P192">
        <f t="shared" si="22"/>
        <v>-0.2338208125302462</v>
      </c>
      <c r="Q192">
        <f t="shared" si="23"/>
        <v>0.2338208125302462</v>
      </c>
      <c r="R192" t="str">
        <f t="shared" si="24"/>
        <v>Not Outlier</v>
      </c>
      <c r="T192">
        <f t="shared" si="25"/>
        <v>-0.2338208125302462</v>
      </c>
      <c r="U192">
        <f t="shared" si="26"/>
        <v>73794.992186666655</v>
      </c>
      <c r="V192">
        <f t="shared" si="27"/>
        <v>72591.813206535822</v>
      </c>
    </row>
    <row r="193" spans="1:22" x14ac:dyDescent="0.3">
      <c r="A193" s="1">
        <v>45061</v>
      </c>
      <c r="B193">
        <v>73566.117190000004</v>
      </c>
      <c r="C193">
        <v>75000</v>
      </c>
      <c r="D193">
        <v>75000</v>
      </c>
      <c r="E193">
        <v>74300</v>
      </c>
      <c r="N193" t="b">
        <f t="shared" si="21"/>
        <v>0</v>
      </c>
      <c r="P193">
        <f t="shared" si="22"/>
        <v>-0.18213357192648069</v>
      </c>
      <c r="Q193">
        <f t="shared" si="23"/>
        <v>0.18213357192648069</v>
      </c>
      <c r="R193" t="str">
        <f t="shared" si="24"/>
        <v>Not Outlier</v>
      </c>
      <c r="T193">
        <f t="shared" si="25"/>
        <v>-0.18213357192648069</v>
      </c>
      <c r="U193">
        <f t="shared" si="26"/>
        <v>74383.523436666655</v>
      </c>
      <c r="V193">
        <f t="shared" si="27"/>
        <v>73078.965198267921</v>
      </c>
    </row>
    <row r="194" spans="1:22" x14ac:dyDescent="0.3">
      <c r="A194" s="1">
        <v>45062</v>
      </c>
      <c r="B194">
        <v>74448.914059999996</v>
      </c>
      <c r="C194">
        <v>75900</v>
      </c>
      <c r="D194">
        <v>76300</v>
      </c>
      <c r="E194">
        <v>75400</v>
      </c>
      <c r="N194" t="b">
        <f t="shared" si="21"/>
        <v>0</v>
      </c>
      <c r="P194">
        <f t="shared" si="22"/>
        <v>5.0465178842174524E-2</v>
      </c>
      <c r="Q194">
        <f t="shared" si="23"/>
        <v>5.0465178842174524E-2</v>
      </c>
      <c r="R194" t="str">
        <f t="shared" si="24"/>
        <v>Not Outlier</v>
      </c>
      <c r="T194">
        <f t="shared" si="25"/>
        <v>5.0465178842174524E-2</v>
      </c>
      <c r="U194">
        <f t="shared" si="26"/>
        <v>75485.166666666672</v>
      </c>
      <c r="V194">
        <f t="shared" si="27"/>
        <v>73763.939629133965</v>
      </c>
    </row>
    <row r="195" spans="1:22" x14ac:dyDescent="0.3">
      <c r="A195" s="1">
        <v>45063</v>
      </c>
      <c r="B195">
        <v>75135.539059999996</v>
      </c>
      <c r="C195">
        <v>76600</v>
      </c>
      <c r="D195">
        <v>76700</v>
      </c>
      <c r="E195">
        <v>75700</v>
      </c>
      <c r="N195" t="b">
        <f t="shared" si="21"/>
        <v>0</v>
      </c>
      <c r="P195">
        <f t="shared" si="22"/>
        <v>0.23137669164186253</v>
      </c>
      <c r="Q195">
        <f t="shared" si="23"/>
        <v>0.23137669164186253</v>
      </c>
      <c r="R195" t="str">
        <f t="shared" si="24"/>
        <v>Not Outlier</v>
      </c>
      <c r="T195">
        <f t="shared" si="25"/>
        <v>0.23137669164186253</v>
      </c>
      <c r="U195">
        <f t="shared" si="26"/>
        <v>76456.799480000001</v>
      </c>
      <c r="V195">
        <f t="shared" si="27"/>
        <v>74449.739344566973</v>
      </c>
    </row>
    <row r="196" spans="1:22" x14ac:dyDescent="0.3">
      <c r="A196" s="1">
        <v>45064</v>
      </c>
      <c r="B196">
        <v>76871.046879999994</v>
      </c>
      <c r="C196">
        <v>78000</v>
      </c>
      <c r="D196">
        <v>78000</v>
      </c>
      <c r="E196">
        <v>76500</v>
      </c>
      <c r="N196" t="b">
        <f t="shared" si="21"/>
        <v>0</v>
      </c>
      <c r="P196">
        <f t="shared" si="22"/>
        <v>0.68864717435351508</v>
      </c>
      <c r="Q196">
        <f t="shared" si="23"/>
        <v>0.68864717435351508</v>
      </c>
      <c r="R196" t="str">
        <f t="shared" si="24"/>
        <v>Not Outlier</v>
      </c>
      <c r="T196">
        <f t="shared" si="25"/>
        <v>0.68864717435351508</v>
      </c>
      <c r="U196">
        <f t="shared" si="26"/>
        <v>77560.916669999991</v>
      </c>
      <c r="V196">
        <f t="shared" si="27"/>
        <v>75660.393112283491</v>
      </c>
    </row>
    <row r="197" spans="1:22" x14ac:dyDescent="0.3">
      <c r="A197" s="1">
        <v>45065</v>
      </c>
      <c r="B197">
        <v>77363.8125</v>
      </c>
      <c r="C197">
        <v>78500</v>
      </c>
      <c r="D197">
        <v>78500</v>
      </c>
      <c r="E197">
        <v>77500</v>
      </c>
      <c r="N197" t="b">
        <f t="shared" si="21"/>
        <v>0</v>
      </c>
      <c r="P197">
        <f t="shared" si="22"/>
        <v>0.81848074256014491</v>
      </c>
      <c r="Q197">
        <f t="shared" si="23"/>
        <v>0.81848074256014491</v>
      </c>
      <c r="R197" t="str">
        <f t="shared" si="24"/>
        <v>Not Outlier</v>
      </c>
      <c r="T197">
        <f t="shared" si="25"/>
        <v>0.81848074256014491</v>
      </c>
      <c r="U197">
        <f t="shared" si="26"/>
        <v>77232.40625333332</v>
      </c>
      <c r="V197">
        <f t="shared" si="27"/>
        <v>76512.102806141746</v>
      </c>
    </row>
    <row r="198" spans="1:22" x14ac:dyDescent="0.3">
      <c r="A198" s="1">
        <v>45068</v>
      </c>
      <c r="B198">
        <v>78447.890629999994</v>
      </c>
      <c r="C198">
        <v>79600</v>
      </c>
      <c r="D198">
        <v>79800</v>
      </c>
      <c r="E198">
        <v>78200</v>
      </c>
      <c r="N198" t="b">
        <f t="shared" si="21"/>
        <v>0</v>
      </c>
      <c r="P198">
        <f t="shared" si="22"/>
        <v>1.1041129500844207</v>
      </c>
      <c r="Q198">
        <f t="shared" si="23"/>
        <v>1.1041129500844207</v>
      </c>
      <c r="R198" t="str">
        <f t="shared" si="24"/>
        <v>Not Outlier</v>
      </c>
      <c r="T198">
        <f t="shared" si="25"/>
        <v>1.1041129500844207</v>
      </c>
      <c r="U198">
        <f t="shared" si="26"/>
        <v>76608.239586666663</v>
      </c>
      <c r="V198">
        <f t="shared" si="27"/>
        <v>77479.996718070877</v>
      </c>
    </row>
    <row r="199" spans="1:22" x14ac:dyDescent="0.3">
      <c r="A199" s="1">
        <v>45069</v>
      </c>
      <c r="B199">
        <v>75885.515629999994</v>
      </c>
      <c r="C199">
        <v>77000</v>
      </c>
      <c r="D199">
        <v>78800</v>
      </c>
      <c r="E199">
        <v>77000</v>
      </c>
      <c r="N199" t="b">
        <f t="shared" si="21"/>
        <v>0</v>
      </c>
      <c r="P199">
        <f t="shared" si="22"/>
        <v>0.4289800353054648</v>
      </c>
      <c r="Q199">
        <f t="shared" si="23"/>
        <v>0.4289800353054648</v>
      </c>
      <c r="R199" t="str">
        <f t="shared" si="24"/>
        <v>Not Outlier</v>
      </c>
      <c r="T199">
        <f t="shared" si="25"/>
        <v>0.4289800353054648</v>
      </c>
      <c r="U199">
        <f t="shared" si="26"/>
        <v>75622.713543333331</v>
      </c>
      <c r="V199">
        <f t="shared" si="27"/>
        <v>76682.756174035429</v>
      </c>
    </row>
    <row r="200" spans="1:22" x14ac:dyDescent="0.3">
      <c r="A200" s="1">
        <v>45070</v>
      </c>
      <c r="B200">
        <v>75491.3125</v>
      </c>
      <c r="C200">
        <v>76600</v>
      </c>
      <c r="D200">
        <v>77300</v>
      </c>
      <c r="E200">
        <v>76100</v>
      </c>
      <c r="N200" t="b">
        <f t="shared" si="21"/>
        <v>0</v>
      </c>
      <c r="P200">
        <f t="shared" si="22"/>
        <v>0.32511564848781171</v>
      </c>
      <c r="Q200">
        <f t="shared" si="23"/>
        <v>0.32511564848781171</v>
      </c>
      <c r="R200" t="str">
        <f t="shared" si="24"/>
        <v>Not Outlier</v>
      </c>
      <c r="T200">
        <f t="shared" si="25"/>
        <v>0.32511564848781171</v>
      </c>
      <c r="U200">
        <f t="shared" si="26"/>
        <v>75458.460936666655</v>
      </c>
      <c r="V200">
        <f t="shared" si="27"/>
        <v>76087.034337017714</v>
      </c>
    </row>
    <row r="201" spans="1:22" x14ac:dyDescent="0.3">
      <c r="A201" s="1">
        <v>45071</v>
      </c>
      <c r="B201">
        <v>75491.3125</v>
      </c>
      <c r="C201">
        <v>76600</v>
      </c>
      <c r="D201">
        <v>77100</v>
      </c>
      <c r="E201">
        <v>76400</v>
      </c>
      <c r="N201" t="b">
        <f t="shared" si="21"/>
        <v>0</v>
      </c>
      <c r="P201">
        <f t="shared" si="22"/>
        <v>0.32511564848781171</v>
      </c>
      <c r="Q201">
        <f t="shared" si="23"/>
        <v>0.32511564848781171</v>
      </c>
      <c r="R201" t="str">
        <f t="shared" si="24"/>
        <v>Not Outlier</v>
      </c>
      <c r="T201">
        <f t="shared" si="25"/>
        <v>0.32511564848781171</v>
      </c>
      <c r="U201">
        <f t="shared" si="26"/>
        <v>74834.291666666672</v>
      </c>
      <c r="V201">
        <f t="shared" si="27"/>
        <v>75789.173418508857</v>
      </c>
    </row>
    <row r="202" spans="1:22" x14ac:dyDescent="0.3">
      <c r="A202" s="1">
        <v>45072</v>
      </c>
      <c r="B202">
        <v>75392.757809999996</v>
      </c>
      <c r="C202">
        <v>76500</v>
      </c>
      <c r="D202">
        <v>77500</v>
      </c>
      <c r="E202">
        <v>76400</v>
      </c>
      <c r="N202" t="b">
        <f t="shared" si="21"/>
        <v>0</v>
      </c>
      <c r="P202">
        <f t="shared" si="22"/>
        <v>0.29914852223781341</v>
      </c>
      <c r="Q202">
        <f t="shared" si="23"/>
        <v>0.29914852223781341</v>
      </c>
      <c r="R202" t="str">
        <f t="shared" si="24"/>
        <v>Not Outlier</v>
      </c>
      <c r="T202">
        <f t="shared" si="25"/>
        <v>0.29914852223781341</v>
      </c>
      <c r="U202">
        <f t="shared" si="26"/>
        <v>73848.763019999999</v>
      </c>
      <c r="V202">
        <f t="shared" si="27"/>
        <v>75590.965614254426</v>
      </c>
    </row>
    <row r="203" spans="1:22" x14ac:dyDescent="0.3">
      <c r="A203" s="1">
        <v>45076</v>
      </c>
      <c r="B203">
        <v>73618.804690000004</v>
      </c>
      <c r="C203">
        <v>74700</v>
      </c>
      <c r="D203">
        <v>77700</v>
      </c>
      <c r="E203">
        <v>74300</v>
      </c>
      <c r="N203" t="b">
        <f t="shared" si="21"/>
        <v>0</v>
      </c>
      <c r="P203">
        <f t="shared" si="22"/>
        <v>-0.16825150335829053</v>
      </c>
      <c r="Q203">
        <f t="shared" si="23"/>
        <v>0.16825150335829053</v>
      </c>
      <c r="R203" t="str">
        <f t="shared" si="24"/>
        <v>Not Outlier</v>
      </c>
      <c r="T203">
        <f t="shared" si="25"/>
        <v>-0.16825150335829053</v>
      </c>
      <c r="U203">
        <f t="shared" si="26"/>
        <v>72764.684896666673</v>
      </c>
      <c r="V203">
        <f t="shared" si="27"/>
        <v>74604.885152127215</v>
      </c>
    </row>
    <row r="204" spans="1:22" x14ac:dyDescent="0.3">
      <c r="A204" s="1">
        <v>45077</v>
      </c>
      <c r="B204">
        <v>72534.726559999996</v>
      </c>
      <c r="C204">
        <v>73600</v>
      </c>
      <c r="D204">
        <v>75200</v>
      </c>
      <c r="E204">
        <v>73200</v>
      </c>
      <c r="N204" t="b">
        <f t="shared" si="21"/>
        <v>0</v>
      </c>
      <c r="P204">
        <f t="shared" si="22"/>
        <v>-0.45388371088257012</v>
      </c>
      <c r="Q204">
        <f t="shared" si="23"/>
        <v>0.45388371088257012</v>
      </c>
      <c r="R204" t="str">
        <f t="shared" si="24"/>
        <v>Not Outlier</v>
      </c>
      <c r="T204">
        <f t="shared" si="25"/>
        <v>-0.45388371088257012</v>
      </c>
      <c r="U204">
        <f t="shared" si="26"/>
        <v>72239.072916666672</v>
      </c>
      <c r="V204">
        <f t="shared" si="27"/>
        <v>73569.805856063613</v>
      </c>
    </row>
    <row r="205" spans="1:22" x14ac:dyDescent="0.3">
      <c r="A205" s="1">
        <v>45078</v>
      </c>
      <c r="B205">
        <v>72140.523440000004</v>
      </c>
      <c r="C205">
        <v>73200</v>
      </c>
      <c r="D205">
        <v>73600</v>
      </c>
      <c r="E205">
        <v>72700</v>
      </c>
      <c r="N205" t="b">
        <f t="shared" si="21"/>
        <v>0</v>
      </c>
      <c r="P205">
        <f t="shared" si="22"/>
        <v>-0.55774809506542877</v>
      </c>
      <c r="Q205">
        <f t="shared" si="23"/>
        <v>0.55774809506542877</v>
      </c>
      <c r="R205" t="str">
        <f t="shared" si="24"/>
        <v>Not Outlier</v>
      </c>
      <c r="T205">
        <f t="shared" si="25"/>
        <v>-0.55774809506542877</v>
      </c>
      <c r="U205">
        <f t="shared" si="26"/>
        <v>72337.627606666661</v>
      </c>
      <c r="V205">
        <f t="shared" si="27"/>
        <v>72855.164648031816</v>
      </c>
    </row>
    <row r="206" spans="1:22" x14ac:dyDescent="0.3">
      <c r="A206" s="1">
        <v>45079</v>
      </c>
      <c r="B206">
        <v>72041.96875</v>
      </c>
      <c r="C206">
        <v>73100</v>
      </c>
      <c r="D206">
        <v>74100</v>
      </c>
      <c r="E206">
        <v>72800</v>
      </c>
      <c r="N206" t="b">
        <f t="shared" si="21"/>
        <v>0</v>
      </c>
      <c r="P206">
        <f t="shared" si="22"/>
        <v>-0.58371522131542708</v>
      </c>
      <c r="Q206">
        <f t="shared" si="23"/>
        <v>0.58371522131542708</v>
      </c>
      <c r="R206" t="str">
        <f t="shared" si="24"/>
        <v>Not Outlier</v>
      </c>
      <c r="T206">
        <f t="shared" si="25"/>
        <v>-0.58371522131542708</v>
      </c>
      <c r="U206">
        <f t="shared" si="26"/>
        <v>72140.520836666648</v>
      </c>
      <c r="V206">
        <f t="shared" si="27"/>
        <v>72448.566699015908</v>
      </c>
    </row>
    <row r="207" spans="1:22" x14ac:dyDescent="0.3">
      <c r="A207" s="1">
        <v>45082</v>
      </c>
      <c r="B207">
        <v>72830.390629999994</v>
      </c>
      <c r="C207">
        <v>73900</v>
      </c>
      <c r="D207">
        <v>74000</v>
      </c>
      <c r="E207">
        <v>73200</v>
      </c>
      <c r="N207" t="b">
        <f t="shared" si="21"/>
        <v>0</v>
      </c>
      <c r="P207">
        <f t="shared" si="22"/>
        <v>-0.37598233213257898</v>
      </c>
      <c r="Q207">
        <f t="shared" si="23"/>
        <v>0.37598233213257898</v>
      </c>
      <c r="R207" t="str">
        <f t="shared" si="24"/>
        <v>Not Outlier</v>
      </c>
      <c r="T207">
        <f t="shared" si="25"/>
        <v>-0.37598233213257898</v>
      </c>
      <c r="U207">
        <f t="shared" si="26"/>
        <v>71450.651046666666</v>
      </c>
      <c r="V207">
        <f t="shared" si="27"/>
        <v>72639.478664507944</v>
      </c>
    </row>
    <row r="208" spans="1:22" x14ac:dyDescent="0.3">
      <c r="A208" s="1">
        <v>45084</v>
      </c>
      <c r="B208">
        <v>71549.203129999994</v>
      </c>
      <c r="C208">
        <v>72600</v>
      </c>
      <c r="D208">
        <v>73700</v>
      </c>
      <c r="E208">
        <v>72500</v>
      </c>
      <c r="N208" t="b">
        <f t="shared" si="21"/>
        <v>0</v>
      </c>
      <c r="P208">
        <f t="shared" si="22"/>
        <v>-0.71354878952205691</v>
      </c>
      <c r="Q208">
        <f t="shared" si="23"/>
        <v>0.71354878952205691</v>
      </c>
      <c r="R208" t="str">
        <f t="shared" si="24"/>
        <v>Not Outlier</v>
      </c>
      <c r="T208">
        <f t="shared" si="25"/>
        <v>-0.71354878952205691</v>
      </c>
      <c r="U208">
        <f t="shared" si="26"/>
        <v>70727.929690000004</v>
      </c>
      <c r="V208">
        <f t="shared" si="27"/>
        <v>72094.340897253976</v>
      </c>
    </row>
    <row r="209" spans="1:22" x14ac:dyDescent="0.3">
      <c r="A209" s="1">
        <v>45085</v>
      </c>
      <c r="B209">
        <v>69972.359379999994</v>
      </c>
      <c r="C209">
        <v>71000</v>
      </c>
      <c r="D209">
        <v>73300</v>
      </c>
      <c r="E209">
        <v>71000</v>
      </c>
      <c r="N209" t="b">
        <f t="shared" si="21"/>
        <v>0</v>
      </c>
      <c r="P209">
        <f t="shared" si="22"/>
        <v>-1.1290145652529626</v>
      </c>
      <c r="Q209">
        <f t="shared" si="23"/>
        <v>1.1290145652529626</v>
      </c>
      <c r="R209" t="str">
        <f t="shared" si="24"/>
        <v>Not Outlier</v>
      </c>
      <c r="T209">
        <f t="shared" si="25"/>
        <v>-1.1290145652529626</v>
      </c>
      <c r="U209">
        <f t="shared" si="26"/>
        <v>71417.79687666666</v>
      </c>
      <c r="V209">
        <f t="shared" si="27"/>
        <v>71033.350138626993</v>
      </c>
    </row>
    <row r="210" spans="1:22" x14ac:dyDescent="0.3">
      <c r="A210" s="1">
        <v>45086</v>
      </c>
      <c r="B210">
        <v>70662.226559999996</v>
      </c>
      <c r="C210">
        <v>71700</v>
      </c>
      <c r="D210">
        <v>72000</v>
      </c>
      <c r="E210">
        <v>70700</v>
      </c>
      <c r="N210" t="b">
        <f t="shared" si="21"/>
        <v>0</v>
      </c>
      <c r="P210">
        <f t="shared" si="22"/>
        <v>-0.94724880495490338</v>
      </c>
      <c r="Q210">
        <f t="shared" si="23"/>
        <v>0.94724880495490338</v>
      </c>
      <c r="R210" t="str">
        <f t="shared" si="24"/>
        <v>Not Outlier</v>
      </c>
      <c r="T210">
        <f t="shared" si="25"/>
        <v>-0.94724880495490338</v>
      </c>
      <c r="U210">
        <f t="shared" si="26"/>
        <v>72764.682293333331</v>
      </c>
      <c r="V210">
        <f t="shared" si="27"/>
        <v>70847.788349313487</v>
      </c>
    </row>
    <row r="211" spans="1:22" x14ac:dyDescent="0.3">
      <c r="A211" s="1">
        <v>45089</v>
      </c>
      <c r="B211">
        <v>73618.804690000004</v>
      </c>
      <c r="C211">
        <v>74700</v>
      </c>
      <c r="D211">
        <v>74700</v>
      </c>
      <c r="E211">
        <v>73000</v>
      </c>
      <c r="N211" t="b">
        <f t="shared" si="21"/>
        <v>0</v>
      </c>
      <c r="P211">
        <f t="shared" si="22"/>
        <v>-0.16825150335829053</v>
      </c>
      <c r="Q211">
        <f t="shared" si="23"/>
        <v>0.16825150335829053</v>
      </c>
      <c r="R211" t="str">
        <f t="shared" si="24"/>
        <v>Not Outlier</v>
      </c>
      <c r="T211">
        <f t="shared" si="25"/>
        <v>-0.16825150335829053</v>
      </c>
      <c r="U211">
        <f t="shared" si="26"/>
        <v>73914.463543333331</v>
      </c>
      <c r="V211">
        <f t="shared" si="27"/>
        <v>72233.296519656753</v>
      </c>
    </row>
    <row r="212" spans="1:22" x14ac:dyDescent="0.3">
      <c r="A212" s="1">
        <v>45090</v>
      </c>
      <c r="B212">
        <v>74013.015629999994</v>
      </c>
      <c r="C212">
        <v>75100</v>
      </c>
      <c r="D212">
        <v>76000</v>
      </c>
      <c r="E212">
        <v>75000</v>
      </c>
      <c r="N212" t="b">
        <f t="shared" si="21"/>
        <v>0</v>
      </c>
      <c r="P212">
        <f t="shared" si="22"/>
        <v>-6.4385058766868411E-2</v>
      </c>
      <c r="Q212">
        <f t="shared" si="23"/>
        <v>6.4385058766868411E-2</v>
      </c>
      <c r="R212" t="str">
        <f t="shared" si="24"/>
        <v>Not Outlier</v>
      </c>
      <c r="T212">
        <f t="shared" si="25"/>
        <v>-6.4385058766868411E-2</v>
      </c>
      <c r="U212">
        <f t="shared" si="26"/>
        <v>73684.50781333333</v>
      </c>
      <c r="V212">
        <f t="shared" si="27"/>
        <v>73123.156074828381</v>
      </c>
    </row>
    <row r="213" spans="1:22" x14ac:dyDescent="0.3">
      <c r="A213" s="1">
        <v>45091</v>
      </c>
      <c r="B213">
        <v>74111.570309999996</v>
      </c>
      <c r="C213">
        <v>75200</v>
      </c>
      <c r="D213">
        <v>75800</v>
      </c>
      <c r="E213">
        <v>74300</v>
      </c>
      <c r="N213" t="b">
        <f t="shared" si="21"/>
        <v>0</v>
      </c>
      <c r="P213">
        <f t="shared" si="22"/>
        <v>-3.8417935151664542E-2</v>
      </c>
      <c r="Q213">
        <f t="shared" si="23"/>
        <v>3.8417935151664542E-2</v>
      </c>
      <c r="R213" t="str">
        <f t="shared" si="24"/>
        <v>Not Outlier</v>
      </c>
      <c r="T213">
        <f t="shared" si="25"/>
        <v>-3.8417935151664542E-2</v>
      </c>
      <c r="U213">
        <f t="shared" si="26"/>
        <v>73356.002603333327</v>
      </c>
      <c r="V213">
        <f t="shared" si="27"/>
        <v>73617.363192414196</v>
      </c>
    </row>
    <row r="214" spans="1:22" x14ac:dyDescent="0.3">
      <c r="A214" s="1">
        <v>45092</v>
      </c>
      <c r="B214">
        <v>72928.9375</v>
      </c>
      <c r="C214">
        <v>74000</v>
      </c>
      <c r="D214">
        <v>75200</v>
      </c>
      <c r="E214">
        <v>73500</v>
      </c>
      <c r="N214" t="b">
        <f t="shared" si="21"/>
        <v>0</v>
      </c>
      <c r="P214">
        <f t="shared" si="22"/>
        <v>-0.35001726629114416</v>
      </c>
      <c r="Q214">
        <f t="shared" si="23"/>
        <v>0.35001726629114416</v>
      </c>
      <c r="R214" t="str">
        <f t="shared" si="24"/>
        <v>Not Outlier</v>
      </c>
      <c r="T214">
        <f t="shared" si="25"/>
        <v>-0.35001726629114416</v>
      </c>
      <c r="U214">
        <f t="shared" si="26"/>
        <v>72764.6875</v>
      </c>
      <c r="V214">
        <f t="shared" si="27"/>
        <v>73273.150346207098</v>
      </c>
    </row>
    <row r="215" spans="1:22" x14ac:dyDescent="0.3">
      <c r="A215" s="1">
        <v>45093</v>
      </c>
      <c r="B215">
        <v>73027.5</v>
      </c>
      <c r="C215">
        <v>74100</v>
      </c>
      <c r="D215">
        <v>74800</v>
      </c>
      <c r="E215">
        <v>73700</v>
      </c>
      <c r="N215" t="b">
        <f t="shared" si="21"/>
        <v>0</v>
      </c>
      <c r="P215">
        <f t="shared" si="22"/>
        <v>-0.3240480822673768</v>
      </c>
      <c r="Q215">
        <f t="shared" si="23"/>
        <v>0.3240480822673768</v>
      </c>
      <c r="R215" t="str">
        <f t="shared" si="24"/>
        <v>Not Outlier</v>
      </c>
      <c r="T215">
        <f t="shared" si="25"/>
        <v>-0.3240480822673768</v>
      </c>
      <c r="U215">
        <f t="shared" si="26"/>
        <v>72896.09375</v>
      </c>
      <c r="V215">
        <f t="shared" si="27"/>
        <v>73150.325173103542</v>
      </c>
    </row>
    <row r="216" spans="1:22" x14ac:dyDescent="0.3">
      <c r="A216" s="1">
        <v>45096</v>
      </c>
      <c r="B216">
        <v>72337.625</v>
      </c>
      <c r="C216">
        <v>73400</v>
      </c>
      <c r="D216">
        <v>74500</v>
      </c>
      <c r="E216">
        <v>73300</v>
      </c>
      <c r="N216" t="b">
        <f t="shared" si="21"/>
        <v>0</v>
      </c>
      <c r="P216">
        <f t="shared" si="22"/>
        <v>-0.50581590297399948</v>
      </c>
      <c r="Q216">
        <f t="shared" si="23"/>
        <v>0.50581590297399948</v>
      </c>
      <c r="R216" t="str">
        <f t="shared" si="24"/>
        <v>Not Outlier</v>
      </c>
      <c r="T216">
        <f t="shared" si="25"/>
        <v>-0.50581590297399948</v>
      </c>
      <c r="U216">
        <f t="shared" si="26"/>
        <v>72961.791666666672</v>
      </c>
      <c r="V216">
        <f t="shared" si="27"/>
        <v>72743.975086551771</v>
      </c>
    </row>
    <row r="217" spans="1:22" x14ac:dyDescent="0.3">
      <c r="A217" s="1">
        <v>45097</v>
      </c>
      <c r="B217">
        <v>73323.15625</v>
      </c>
      <c r="C217">
        <v>74400</v>
      </c>
      <c r="D217">
        <v>75200</v>
      </c>
      <c r="E217">
        <v>73500</v>
      </c>
      <c r="N217" t="b">
        <f t="shared" si="21"/>
        <v>0</v>
      </c>
      <c r="P217">
        <f t="shared" si="22"/>
        <v>-0.24614876392594917</v>
      </c>
      <c r="Q217">
        <f t="shared" si="23"/>
        <v>0.24614876392594917</v>
      </c>
      <c r="R217" t="str">
        <f t="shared" si="24"/>
        <v>Not Outlier</v>
      </c>
      <c r="T217">
        <f t="shared" si="25"/>
        <v>-0.24614876392594917</v>
      </c>
      <c r="U217">
        <f t="shared" si="26"/>
        <v>72731.835936666655</v>
      </c>
      <c r="V217">
        <f t="shared" si="27"/>
        <v>73033.565668275885</v>
      </c>
    </row>
    <row r="218" spans="1:22" x14ac:dyDescent="0.3">
      <c r="A218" s="1">
        <v>45098</v>
      </c>
      <c r="B218">
        <v>73224.59375</v>
      </c>
      <c r="C218">
        <v>74300</v>
      </c>
      <c r="D218">
        <v>75300</v>
      </c>
      <c r="E218">
        <v>73700</v>
      </c>
      <c r="N218" t="b">
        <f t="shared" si="21"/>
        <v>0</v>
      </c>
      <c r="P218">
        <f t="shared" si="22"/>
        <v>-0.2721179479497165</v>
      </c>
      <c r="Q218">
        <f t="shared" si="23"/>
        <v>0.2721179479497165</v>
      </c>
      <c r="R218" t="str">
        <f t="shared" si="24"/>
        <v>Not Outlier</v>
      </c>
      <c r="T218">
        <f t="shared" si="25"/>
        <v>-0.2721179479497165</v>
      </c>
      <c r="U218">
        <f t="shared" si="26"/>
        <v>72469.026039999982</v>
      </c>
      <c r="V218">
        <f t="shared" si="27"/>
        <v>73129.079709137935</v>
      </c>
    </row>
    <row r="219" spans="1:22" x14ac:dyDescent="0.3">
      <c r="A219" s="1">
        <v>45099</v>
      </c>
      <c r="B219">
        <v>71647.757809999996</v>
      </c>
      <c r="C219">
        <v>72700</v>
      </c>
      <c r="D219">
        <v>74000</v>
      </c>
      <c r="E219">
        <v>72500</v>
      </c>
      <c r="N219" t="b">
        <f t="shared" si="21"/>
        <v>0</v>
      </c>
      <c r="P219">
        <f t="shared" si="22"/>
        <v>-0.6875816659068531</v>
      </c>
      <c r="Q219">
        <f t="shared" si="23"/>
        <v>0.6875816659068531</v>
      </c>
      <c r="R219" t="str">
        <f t="shared" si="24"/>
        <v>Not Outlier</v>
      </c>
      <c r="T219">
        <f t="shared" si="25"/>
        <v>-0.6875816659068531</v>
      </c>
      <c r="U219">
        <f t="shared" si="26"/>
        <v>72764.684893333339</v>
      </c>
      <c r="V219">
        <f t="shared" si="27"/>
        <v>72388.418759568973</v>
      </c>
    </row>
    <row r="220" spans="1:22" x14ac:dyDescent="0.3">
      <c r="A220" s="1">
        <v>45100</v>
      </c>
      <c r="B220">
        <v>72534.726559999996</v>
      </c>
      <c r="C220">
        <v>73600</v>
      </c>
      <c r="D220">
        <v>74200</v>
      </c>
      <c r="E220">
        <v>72900</v>
      </c>
      <c r="N220" t="b">
        <f t="shared" si="21"/>
        <v>0</v>
      </c>
      <c r="P220">
        <f t="shared" si="22"/>
        <v>-0.45388371088257012</v>
      </c>
      <c r="Q220">
        <f t="shared" si="23"/>
        <v>0.45388371088257012</v>
      </c>
      <c r="R220" t="str">
        <f t="shared" si="24"/>
        <v>Not Outlier</v>
      </c>
      <c r="T220">
        <f t="shared" si="25"/>
        <v>-0.45388371088257012</v>
      </c>
      <c r="U220">
        <f t="shared" si="26"/>
        <v>73290.296873333325</v>
      </c>
      <c r="V220">
        <f t="shared" si="27"/>
        <v>72461.572659784491</v>
      </c>
    </row>
    <row r="221" spans="1:22" x14ac:dyDescent="0.3">
      <c r="A221" s="1">
        <v>45103</v>
      </c>
      <c r="B221">
        <v>74111.570309999996</v>
      </c>
      <c r="C221">
        <v>75200</v>
      </c>
      <c r="D221">
        <v>75200</v>
      </c>
      <c r="E221">
        <v>73700</v>
      </c>
      <c r="N221" t="b">
        <f t="shared" ref="N221:N284" si="28">OR(B221&gt;$L$156,B221&lt;$M$156)</f>
        <v>0</v>
      </c>
      <c r="P221">
        <f t="shared" ref="P221:P284" si="29">(B221-$H$155)/$H$156</f>
        <v>-3.8417935151664542E-2</v>
      </c>
      <c r="Q221">
        <f t="shared" ref="Q221:Q284" si="30">ABS(P221)</f>
        <v>3.8417935151664542E-2</v>
      </c>
      <c r="R221" t="str">
        <f t="shared" ref="R221:R284" si="31">IF(Q221&gt;2.5,"Outlier","Not Outlier")</f>
        <v>Not Outlier</v>
      </c>
      <c r="T221">
        <f t="shared" ref="T221:T284" si="32">STANDARDIZE(B221,$H$155,$H$156)</f>
        <v>-3.8417935151664542E-2</v>
      </c>
      <c r="U221">
        <f t="shared" ref="U221:U284" si="33">AVERAGE(B221:B223)</f>
        <v>73553.106769999999</v>
      </c>
      <c r="V221">
        <f t="shared" si="27"/>
        <v>73286.571484892251</v>
      </c>
    </row>
    <row r="222" spans="1:22" x14ac:dyDescent="0.3">
      <c r="A222" s="1">
        <v>45104</v>
      </c>
      <c r="B222">
        <v>73224.59375</v>
      </c>
      <c r="C222">
        <v>74300</v>
      </c>
      <c r="D222">
        <v>74800</v>
      </c>
      <c r="E222">
        <v>73500</v>
      </c>
      <c r="N222" t="b">
        <f t="shared" si="28"/>
        <v>0</v>
      </c>
      <c r="P222">
        <f t="shared" si="29"/>
        <v>-0.2721179479497165</v>
      </c>
      <c r="Q222">
        <f t="shared" si="30"/>
        <v>0.2721179479497165</v>
      </c>
      <c r="R222" t="str">
        <f t="shared" si="31"/>
        <v>Not Outlier</v>
      </c>
      <c r="T222">
        <f t="shared" si="32"/>
        <v>-0.2721179479497165</v>
      </c>
      <c r="U222">
        <f t="shared" si="33"/>
        <v>73487.403646666673</v>
      </c>
      <c r="V222">
        <f t="shared" ref="V222:V285" si="34">0.5*B222+0.5*V221</f>
        <v>73255.582617446125</v>
      </c>
    </row>
    <row r="223" spans="1:22" x14ac:dyDescent="0.3">
      <c r="A223" s="1">
        <v>45105</v>
      </c>
      <c r="B223">
        <v>73323.15625</v>
      </c>
      <c r="C223">
        <v>74400</v>
      </c>
      <c r="D223">
        <v>74700</v>
      </c>
      <c r="E223">
        <v>73300</v>
      </c>
      <c r="N223" t="b">
        <f t="shared" si="28"/>
        <v>0</v>
      </c>
      <c r="P223">
        <f t="shared" si="29"/>
        <v>-0.24614876392594917</v>
      </c>
      <c r="Q223">
        <f t="shared" si="30"/>
        <v>0.24614876392594917</v>
      </c>
      <c r="R223" t="str">
        <f t="shared" si="31"/>
        <v>Not Outlier</v>
      </c>
      <c r="T223">
        <f t="shared" si="32"/>
        <v>-0.24614876392594917</v>
      </c>
      <c r="U223">
        <f t="shared" si="33"/>
        <v>73421.705730000001</v>
      </c>
      <c r="V223">
        <f t="shared" si="34"/>
        <v>73289.36943372307</v>
      </c>
    </row>
    <row r="224" spans="1:22" x14ac:dyDescent="0.3">
      <c r="A224" s="1">
        <v>45106</v>
      </c>
      <c r="B224">
        <v>73914.460940000004</v>
      </c>
      <c r="C224">
        <v>75000</v>
      </c>
      <c r="D224">
        <v>75500</v>
      </c>
      <c r="E224">
        <v>74300</v>
      </c>
      <c r="N224" t="b">
        <f t="shared" si="28"/>
        <v>0</v>
      </c>
      <c r="P224">
        <f t="shared" si="29"/>
        <v>-9.0352185016862901E-2</v>
      </c>
      <c r="Q224">
        <f t="shared" si="30"/>
        <v>9.0352185016862901E-2</v>
      </c>
      <c r="R224" t="str">
        <f t="shared" si="31"/>
        <v>Not Outlier</v>
      </c>
      <c r="T224">
        <f t="shared" si="32"/>
        <v>-9.0352185016862901E-2</v>
      </c>
      <c r="U224">
        <f t="shared" si="33"/>
        <v>73684.510416666672</v>
      </c>
      <c r="V224">
        <f t="shared" si="34"/>
        <v>73601.91518686153</v>
      </c>
    </row>
    <row r="225" spans="1:22" x14ac:dyDescent="0.3">
      <c r="A225" s="1">
        <v>45107</v>
      </c>
      <c r="B225">
        <v>73027.5</v>
      </c>
      <c r="C225">
        <v>74100</v>
      </c>
      <c r="D225">
        <v>75200</v>
      </c>
      <c r="E225">
        <v>73600</v>
      </c>
      <c r="N225" t="b">
        <f t="shared" si="28"/>
        <v>0</v>
      </c>
      <c r="P225">
        <f t="shared" si="29"/>
        <v>-0.3240480822673768</v>
      </c>
      <c r="Q225">
        <f t="shared" si="30"/>
        <v>0.3240480822673768</v>
      </c>
      <c r="R225" t="str">
        <f t="shared" si="31"/>
        <v>Not Outlier</v>
      </c>
      <c r="T225">
        <f t="shared" si="32"/>
        <v>-0.3240480822673768</v>
      </c>
      <c r="U225">
        <f t="shared" si="33"/>
        <v>73356.002603333327</v>
      </c>
      <c r="V225">
        <f t="shared" si="34"/>
        <v>73314.707593430765</v>
      </c>
    </row>
    <row r="226" spans="1:22" x14ac:dyDescent="0.3">
      <c r="A226" s="1">
        <v>45110</v>
      </c>
      <c r="B226">
        <v>74111.570309999996</v>
      </c>
      <c r="C226">
        <v>75200</v>
      </c>
      <c r="D226">
        <v>75200</v>
      </c>
      <c r="E226">
        <v>74400</v>
      </c>
      <c r="N226" t="b">
        <f t="shared" si="28"/>
        <v>0</v>
      </c>
      <c r="P226">
        <f t="shared" si="29"/>
        <v>-3.8417935151664542E-2</v>
      </c>
      <c r="Q226">
        <f t="shared" si="30"/>
        <v>3.8417935151664542E-2</v>
      </c>
      <c r="R226" t="str">
        <f t="shared" si="31"/>
        <v>Not Outlier</v>
      </c>
      <c r="T226">
        <f t="shared" si="32"/>
        <v>-3.8417935151664542E-2</v>
      </c>
      <c r="U226">
        <f t="shared" si="33"/>
        <v>73060.34375</v>
      </c>
      <c r="V226">
        <f t="shared" si="34"/>
        <v>73713.138951715373</v>
      </c>
    </row>
    <row r="227" spans="1:22" x14ac:dyDescent="0.3">
      <c r="A227" s="1">
        <v>45111</v>
      </c>
      <c r="B227">
        <v>72928.9375</v>
      </c>
      <c r="C227">
        <v>74000</v>
      </c>
      <c r="D227">
        <v>74300</v>
      </c>
      <c r="E227">
        <v>73700</v>
      </c>
      <c r="N227" t="b">
        <f t="shared" si="28"/>
        <v>0</v>
      </c>
      <c r="P227">
        <f t="shared" si="29"/>
        <v>-0.35001726629114416</v>
      </c>
      <c r="Q227">
        <f t="shared" si="30"/>
        <v>0.35001726629114416</v>
      </c>
      <c r="R227" t="str">
        <f t="shared" si="31"/>
        <v>Not Outlier</v>
      </c>
      <c r="T227">
        <f t="shared" si="32"/>
        <v>-0.35001726629114416</v>
      </c>
      <c r="U227">
        <f t="shared" si="33"/>
        <v>72271.921876666675</v>
      </c>
      <c r="V227">
        <f t="shared" si="34"/>
        <v>73321.038225857686</v>
      </c>
    </row>
    <row r="228" spans="1:22" x14ac:dyDescent="0.3">
      <c r="A228" s="1">
        <v>45112</v>
      </c>
      <c r="B228">
        <v>72140.523440000004</v>
      </c>
      <c r="C228">
        <v>73200</v>
      </c>
      <c r="D228">
        <v>74400</v>
      </c>
      <c r="E228">
        <v>73000</v>
      </c>
      <c r="N228" t="b">
        <f t="shared" si="28"/>
        <v>0</v>
      </c>
      <c r="P228">
        <f t="shared" si="29"/>
        <v>-0.55774809506542877</v>
      </c>
      <c r="Q228">
        <f t="shared" si="30"/>
        <v>0.55774809506542877</v>
      </c>
      <c r="R228" t="str">
        <f t="shared" si="31"/>
        <v>Not Outlier</v>
      </c>
      <c r="T228">
        <f t="shared" si="32"/>
        <v>-0.55774809506542877</v>
      </c>
      <c r="U228">
        <f t="shared" si="33"/>
        <v>72206.218753333334</v>
      </c>
      <c r="V228">
        <f t="shared" si="34"/>
        <v>72730.780832928838</v>
      </c>
    </row>
    <row r="229" spans="1:22" x14ac:dyDescent="0.3">
      <c r="A229" s="1">
        <v>45113</v>
      </c>
      <c r="B229">
        <v>71746.304690000004</v>
      </c>
      <c r="C229">
        <v>72800</v>
      </c>
      <c r="D229">
        <v>73400</v>
      </c>
      <c r="E229">
        <v>72500</v>
      </c>
      <c r="N229" t="b">
        <f t="shared" si="28"/>
        <v>0</v>
      </c>
      <c r="P229">
        <f t="shared" si="29"/>
        <v>-0.66161659743062373</v>
      </c>
      <c r="Q229">
        <f t="shared" si="30"/>
        <v>0.66161659743062373</v>
      </c>
      <c r="R229" t="str">
        <f t="shared" si="31"/>
        <v>Not Outlier</v>
      </c>
      <c r="T229">
        <f t="shared" si="32"/>
        <v>-0.66161659743062373</v>
      </c>
      <c r="U229">
        <f t="shared" si="33"/>
        <v>72239.067709999988</v>
      </c>
      <c r="V229">
        <f t="shared" si="34"/>
        <v>72238.542761464429</v>
      </c>
    </row>
    <row r="230" spans="1:22" x14ac:dyDescent="0.3">
      <c r="A230" s="1">
        <v>45114</v>
      </c>
      <c r="B230">
        <v>72731.828129999994</v>
      </c>
      <c r="C230">
        <v>73800</v>
      </c>
      <c r="D230">
        <v>73900</v>
      </c>
      <c r="E230">
        <v>72800</v>
      </c>
      <c r="N230" t="b">
        <f t="shared" si="28"/>
        <v>0</v>
      </c>
      <c r="P230">
        <f t="shared" si="29"/>
        <v>-0.40195151615634633</v>
      </c>
      <c r="Q230">
        <f t="shared" si="30"/>
        <v>0.40195151615634633</v>
      </c>
      <c r="R230" t="str">
        <f t="shared" si="31"/>
        <v>Not Outlier</v>
      </c>
      <c r="T230">
        <f t="shared" si="32"/>
        <v>-0.40195151615634633</v>
      </c>
      <c r="U230">
        <f t="shared" si="33"/>
        <v>72304.770833333328</v>
      </c>
      <c r="V230">
        <f t="shared" si="34"/>
        <v>72485.185445732204</v>
      </c>
    </row>
    <row r="231" spans="1:22" x14ac:dyDescent="0.3">
      <c r="A231" s="1">
        <v>45117</v>
      </c>
      <c r="B231">
        <v>72239.070309999996</v>
      </c>
      <c r="C231">
        <v>73300</v>
      </c>
      <c r="D231">
        <v>73700</v>
      </c>
      <c r="E231">
        <v>72800</v>
      </c>
      <c r="N231" t="b">
        <f t="shared" si="28"/>
        <v>0</v>
      </c>
      <c r="P231">
        <f t="shared" si="29"/>
        <v>-0.53178302922399778</v>
      </c>
      <c r="Q231">
        <f t="shared" si="30"/>
        <v>0.53178302922399778</v>
      </c>
      <c r="R231" t="str">
        <f t="shared" si="31"/>
        <v>Not Outlier</v>
      </c>
      <c r="T231">
        <f t="shared" si="32"/>
        <v>-0.53178302922399778</v>
      </c>
      <c r="U231">
        <f t="shared" si="33"/>
        <v>72074.817706666669</v>
      </c>
      <c r="V231">
        <f t="shared" si="34"/>
        <v>72362.127877866093</v>
      </c>
    </row>
    <row r="232" spans="1:22" x14ac:dyDescent="0.3">
      <c r="A232" s="1">
        <v>45118</v>
      </c>
      <c r="B232">
        <v>71943.414059999996</v>
      </c>
      <c r="C232">
        <v>73000</v>
      </c>
      <c r="D232">
        <v>73700</v>
      </c>
      <c r="E232">
        <v>72900</v>
      </c>
      <c r="N232" t="b">
        <f t="shared" si="28"/>
        <v>0</v>
      </c>
      <c r="P232">
        <f t="shared" si="29"/>
        <v>-0.60968234756542539</v>
      </c>
      <c r="Q232">
        <f t="shared" si="30"/>
        <v>0.60968234756542539</v>
      </c>
      <c r="R232" t="str">
        <f t="shared" si="31"/>
        <v>Not Outlier</v>
      </c>
      <c r="T232">
        <f t="shared" si="32"/>
        <v>-0.60968234756542539</v>
      </c>
      <c r="U232">
        <f t="shared" si="33"/>
        <v>71943.411456666654</v>
      </c>
      <c r="V232">
        <f t="shared" si="34"/>
        <v>72152.770968933037</v>
      </c>
    </row>
    <row r="233" spans="1:22" x14ac:dyDescent="0.3">
      <c r="A233" s="1">
        <v>45119</v>
      </c>
      <c r="B233">
        <v>72041.96875</v>
      </c>
      <c r="C233">
        <v>73100</v>
      </c>
      <c r="D233">
        <v>73900</v>
      </c>
      <c r="E233">
        <v>72700</v>
      </c>
      <c r="N233" t="b">
        <f t="shared" si="28"/>
        <v>0</v>
      </c>
      <c r="P233">
        <f t="shared" si="29"/>
        <v>-0.58371522131542708</v>
      </c>
      <c r="Q233">
        <f t="shared" si="30"/>
        <v>0.58371522131542708</v>
      </c>
      <c r="R233" t="str">
        <f t="shared" si="31"/>
        <v>Not Outlier</v>
      </c>
      <c r="T233">
        <f t="shared" si="32"/>
        <v>-0.58371522131542708</v>
      </c>
      <c r="U233">
        <f t="shared" si="33"/>
        <v>71877.708333333328</v>
      </c>
      <c r="V233">
        <f t="shared" si="34"/>
        <v>72097.369859466518</v>
      </c>
    </row>
    <row r="234" spans="1:22" x14ac:dyDescent="0.3">
      <c r="A234" s="1">
        <v>45120</v>
      </c>
      <c r="B234">
        <v>71844.851559999996</v>
      </c>
      <c r="C234">
        <v>72900</v>
      </c>
      <c r="D234">
        <v>74200</v>
      </c>
      <c r="E234">
        <v>72900</v>
      </c>
      <c r="N234" t="b">
        <f t="shared" si="28"/>
        <v>0</v>
      </c>
      <c r="P234">
        <f t="shared" si="29"/>
        <v>-0.63565153158919274</v>
      </c>
      <c r="Q234">
        <f t="shared" si="30"/>
        <v>0.63565153158919274</v>
      </c>
      <c r="R234" t="str">
        <f t="shared" si="31"/>
        <v>Not Outlier</v>
      </c>
      <c r="T234">
        <f t="shared" si="32"/>
        <v>-0.63565153158919274</v>
      </c>
      <c r="U234">
        <f t="shared" si="33"/>
        <v>71812.002603333327</v>
      </c>
      <c r="V234">
        <f t="shared" si="34"/>
        <v>71971.110709733257</v>
      </c>
    </row>
    <row r="235" spans="1:22" x14ac:dyDescent="0.3">
      <c r="A235" s="1">
        <v>45121</v>
      </c>
      <c r="B235">
        <v>71746.304690000004</v>
      </c>
      <c r="C235">
        <v>72800</v>
      </c>
      <c r="D235">
        <v>73200</v>
      </c>
      <c r="E235">
        <v>72200</v>
      </c>
      <c r="N235" t="b">
        <f t="shared" si="28"/>
        <v>0</v>
      </c>
      <c r="P235">
        <f t="shared" si="29"/>
        <v>-0.66161659743062373</v>
      </c>
      <c r="Q235">
        <f t="shared" si="30"/>
        <v>0.66161659743062373</v>
      </c>
      <c r="R235" t="str">
        <f t="shared" si="31"/>
        <v>Not Outlier</v>
      </c>
      <c r="T235">
        <f t="shared" si="32"/>
        <v>-0.66161659743062373</v>
      </c>
      <c r="U235">
        <f t="shared" si="33"/>
        <v>71910.559896666673</v>
      </c>
      <c r="V235">
        <f t="shared" si="34"/>
        <v>71858.707699866631</v>
      </c>
    </row>
    <row r="236" spans="1:22" x14ac:dyDescent="0.3">
      <c r="A236" s="1">
        <v>45124</v>
      </c>
      <c r="B236">
        <v>71844.851559999996</v>
      </c>
      <c r="C236">
        <v>72900</v>
      </c>
      <c r="D236">
        <v>73400</v>
      </c>
      <c r="E236">
        <v>72700</v>
      </c>
      <c r="N236" t="b">
        <f t="shared" si="28"/>
        <v>0</v>
      </c>
      <c r="P236">
        <f t="shared" si="29"/>
        <v>-0.63565153158919274</v>
      </c>
      <c r="Q236">
        <f t="shared" si="30"/>
        <v>0.63565153158919274</v>
      </c>
      <c r="R236" t="str">
        <f t="shared" si="31"/>
        <v>Not Outlier</v>
      </c>
      <c r="T236">
        <f t="shared" si="32"/>
        <v>-0.63565153158919274</v>
      </c>
      <c r="U236">
        <f t="shared" si="33"/>
        <v>72107.666666666672</v>
      </c>
      <c r="V236">
        <f t="shared" si="34"/>
        <v>71851.779629933313</v>
      </c>
    </row>
    <row r="237" spans="1:22" x14ac:dyDescent="0.3">
      <c r="A237" s="1">
        <v>45125</v>
      </c>
      <c r="B237">
        <v>72140.523440000004</v>
      </c>
      <c r="C237">
        <v>73200</v>
      </c>
      <c r="D237">
        <v>73900</v>
      </c>
      <c r="E237">
        <v>72800</v>
      </c>
      <c r="N237" t="b">
        <f t="shared" si="28"/>
        <v>0</v>
      </c>
      <c r="P237">
        <f t="shared" si="29"/>
        <v>-0.55774809506542877</v>
      </c>
      <c r="Q237">
        <f t="shared" si="30"/>
        <v>0.55774809506542877</v>
      </c>
      <c r="R237" t="str">
        <f t="shared" si="31"/>
        <v>Not Outlier</v>
      </c>
      <c r="T237">
        <f t="shared" si="32"/>
        <v>-0.55774809506542877</v>
      </c>
      <c r="U237">
        <f t="shared" si="33"/>
        <v>72764.6875</v>
      </c>
      <c r="V237">
        <f t="shared" si="34"/>
        <v>71996.151534966659</v>
      </c>
    </row>
    <row r="238" spans="1:22" x14ac:dyDescent="0.3">
      <c r="A238" s="1">
        <v>45126</v>
      </c>
      <c r="B238">
        <v>72337.625</v>
      </c>
      <c r="C238">
        <v>73400</v>
      </c>
      <c r="D238">
        <v>73400</v>
      </c>
      <c r="E238">
        <v>72000</v>
      </c>
      <c r="N238" t="b">
        <f t="shared" si="28"/>
        <v>0</v>
      </c>
      <c r="P238">
        <f t="shared" si="29"/>
        <v>-0.50581590297399948</v>
      </c>
      <c r="Q238">
        <f t="shared" si="30"/>
        <v>0.50581590297399948</v>
      </c>
      <c r="R238" t="str">
        <f t="shared" si="31"/>
        <v>Not Outlier</v>
      </c>
      <c r="T238">
        <f t="shared" si="32"/>
        <v>-0.50581590297399948</v>
      </c>
      <c r="U238">
        <f t="shared" si="33"/>
        <v>72928.940103333327</v>
      </c>
      <c r="V238">
        <f t="shared" si="34"/>
        <v>72166.888267483329</v>
      </c>
    </row>
    <row r="239" spans="1:22" x14ac:dyDescent="0.3">
      <c r="A239" s="1">
        <v>45127</v>
      </c>
      <c r="B239">
        <v>73815.914059999996</v>
      </c>
      <c r="C239">
        <v>74900</v>
      </c>
      <c r="D239">
        <v>75000</v>
      </c>
      <c r="E239">
        <v>74000</v>
      </c>
      <c r="N239" t="b">
        <f t="shared" si="28"/>
        <v>0</v>
      </c>
      <c r="P239">
        <f t="shared" si="29"/>
        <v>-0.11631725349309219</v>
      </c>
      <c r="Q239">
        <f t="shared" si="30"/>
        <v>0.11631725349309219</v>
      </c>
      <c r="R239" t="str">
        <f t="shared" si="31"/>
        <v>Not Outlier</v>
      </c>
      <c r="T239">
        <f t="shared" si="32"/>
        <v>-0.11631725349309219</v>
      </c>
      <c r="U239">
        <f t="shared" si="33"/>
        <v>72764.682289999982</v>
      </c>
      <c r="V239">
        <f t="shared" si="34"/>
        <v>72991.401163741655</v>
      </c>
    </row>
    <row r="240" spans="1:22" x14ac:dyDescent="0.3">
      <c r="A240" s="1">
        <v>45128</v>
      </c>
      <c r="B240">
        <v>72633.28125</v>
      </c>
      <c r="C240">
        <v>73700</v>
      </c>
      <c r="D240">
        <v>74800</v>
      </c>
      <c r="E240">
        <v>73700</v>
      </c>
      <c r="N240" t="b">
        <f t="shared" si="28"/>
        <v>0</v>
      </c>
      <c r="P240">
        <f t="shared" si="29"/>
        <v>-0.42791658463257182</v>
      </c>
      <c r="Q240">
        <f t="shared" si="30"/>
        <v>0.42791658463257182</v>
      </c>
      <c r="R240" t="str">
        <f t="shared" si="31"/>
        <v>Not Outlier</v>
      </c>
      <c r="T240">
        <f t="shared" si="32"/>
        <v>-0.42791658463257182</v>
      </c>
      <c r="U240">
        <f t="shared" si="33"/>
        <v>71877.710936666655</v>
      </c>
      <c r="V240">
        <f t="shared" si="34"/>
        <v>72812.341206870828</v>
      </c>
    </row>
    <row r="241" spans="1:22" x14ac:dyDescent="0.3">
      <c r="A241" s="1">
        <v>45131</v>
      </c>
      <c r="B241">
        <v>71844.851559999996</v>
      </c>
      <c r="C241">
        <v>72900</v>
      </c>
      <c r="D241">
        <v>73500</v>
      </c>
      <c r="E241">
        <v>72700</v>
      </c>
      <c r="N241" t="b">
        <f t="shared" si="28"/>
        <v>0</v>
      </c>
      <c r="P241">
        <f t="shared" si="29"/>
        <v>-0.63565153158919274</v>
      </c>
      <c r="Q241">
        <f t="shared" si="30"/>
        <v>0.63565153158919274</v>
      </c>
      <c r="R241" t="str">
        <f t="shared" si="31"/>
        <v>Not Outlier</v>
      </c>
      <c r="T241">
        <f t="shared" si="32"/>
        <v>-0.63565153158919274</v>
      </c>
      <c r="U241">
        <f t="shared" si="33"/>
        <v>71746.307289999982</v>
      </c>
      <c r="V241">
        <f t="shared" si="34"/>
        <v>72328.596383435419</v>
      </c>
    </row>
    <row r="242" spans="1:22" x14ac:dyDescent="0.3">
      <c r="A242" s="1">
        <v>45132</v>
      </c>
      <c r="B242">
        <v>71155</v>
      </c>
      <c r="C242">
        <v>72200</v>
      </c>
      <c r="D242">
        <v>73300</v>
      </c>
      <c r="E242">
        <v>72200</v>
      </c>
      <c r="N242" t="b">
        <f t="shared" si="28"/>
        <v>0</v>
      </c>
      <c r="P242">
        <f t="shared" si="29"/>
        <v>-0.81741317633971</v>
      </c>
      <c r="Q242">
        <f t="shared" si="30"/>
        <v>0.81741317633971</v>
      </c>
      <c r="R242" t="str">
        <f t="shared" si="31"/>
        <v>Not Outlier</v>
      </c>
      <c r="T242">
        <f t="shared" si="32"/>
        <v>-0.81741317633971</v>
      </c>
      <c r="U242">
        <f t="shared" si="33"/>
        <v>71582.054686666655</v>
      </c>
      <c r="V242">
        <f t="shared" si="34"/>
        <v>71741.798191717709</v>
      </c>
    </row>
    <row r="243" spans="1:22" x14ac:dyDescent="0.3">
      <c r="A243" s="1">
        <v>45133</v>
      </c>
      <c r="B243">
        <v>72239.070309999996</v>
      </c>
      <c r="C243">
        <v>73300</v>
      </c>
      <c r="D243">
        <v>73400</v>
      </c>
      <c r="E243">
        <v>72600</v>
      </c>
      <c r="N243" t="b">
        <f t="shared" si="28"/>
        <v>0</v>
      </c>
      <c r="P243">
        <f t="shared" si="29"/>
        <v>-0.53178302922399778</v>
      </c>
      <c r="Q243">
        <f t="shared" si="30"/>
        <v>0.53178302922399778</v>
      </c>
      <c r="R243" t="str">
        <f t="shared" si="31"/>
        <v>Not Outlier</v>
      </c>
      <c r="T243">
        <f t="shared" si="32"/>
        <v>-0.53178302922399778</v>
      </c>
      <c r="U243">
        <f t="shared" si="33"/>
        <v>71943.411456666654</v>
      </c>
      <c r="V243">
        <f t="shared" si="34"/>
        <v>71990.434250858845</v>
      </c>
    </row>
    <row r="244" spans="1:22" x14ac:dyDescent="0.3">
      <c r="A244" s="1">
        <v>45134</v>
      </c>
      <c r="B244">
        <v>71352.09375</v>
      </c>
      <c r="C244">
        <v>72400</v>
      </c>
      <c r="D244">
        <v>73100</v>
      </c>
      <c r="E244">
        <v>72300</v>
      </c>
      <c r="N244" t="b">
        <f t="shared" si="28"/>
        <v>0</v>
      </c>
      <c r="P244">
        <f t="shared" si="29"/>
        <v>-0.76548304202204975</v>
      </c>
      <c r="Q244">
        <f t="shared" si="30"/>
        <v>0.76548304202204975</v>
      </c>
      <c r="R244" t="str">
        <f t="shared" si="31"/>
        <v>Not Outlier</v>
      </c>
      <c r="T244">
        <f t="shared" si="32"/>
        <v>-0.76548304202204975</v>
      </c>
      <c r="U244">
        <f t="shared" si="33"/>
        <v>72206.221353333327</v>
      </c>
      <c r="V244">
        <f t="shared" si="34"/>
        <v>71671.264000429423</v>
      </c>
    </row>
    <row r="245" spans="1:22" x14ac:dyDescent="0.3">
      <c r="A245" s="1">
        <v>45135</v>
      </c>
      <c r="B245">
        <v>72239.070309999996</v>
      </c>
      <c r="C245">
        <v>73300</v>
      </c>
      <c r="D245">
        <v>73500</v>
      </c>
      <c r="E245">
        <v>72100</v>
      </c>
      <c r="N245" t="b">
        <f t="shared" si="28"/>
        <v>0</v>
      </c>
      <c r="P245">
        <f t="shared" si="29"/>
        <v>-0.53178302922399778</v>
      </c>
      <c r="Q245">
        <f t="shared" si="30"/>
        <v>0.53178302922399778</v>
      </c>
      <c r="R245" t="str">
        <f t="shared" si="31"/>
        <v>Not Outlier</v>
      </c>
      <c r="T245">
        <f t="shared" si="32"/>
        <v>-0.53178302922399778</v>
      </c>
      <c r="U245">
        <f t="shared" si="33"/>
        <v>72830.388019999999</v>
      </c>
      <c r="V245">
        <f t="shared" si="34"/>
        <v>71955.167155214702</v>
      </c>
    </row>
    <row r="246" spans="1:22" x14ac:dyDescent="0.3">
      <c r="A246" s="1">
        <v>45138</v>
      </c>
      <c r="B246">
        <v>73027.5</v>
      </c>
      <c r="C246">
        <v>74100</v>
      </c>
      <c r="D246">
        <v>74100</v>
      </c>
      <c r="E246">
        <v>73500</v>
      </c>
      <c r="N246" t="b">
        <f t="shared" si="28"/>
        <v>0</v>
      </c>
      <c r="P246">
        <f t="shared" si="29"/>
        <v>-0.3240480822673768</v>
      </c>
      <c r="Q246">
        <f t="shared" si="30"/>
        <v>0.3240480822673768</v>
      </c>
      <c r="R246" t="str">
        <f t="shared" si="31"/>
        <v>Not Outlier</v>
      </c>
      <c r="T246">
        <f t="shared" si="32"/>
        <v>-0.3240480822673768</v>
      </c>
      <c r="U246">
        <f t="shared" si="33"/>
        <v>72501.880209999988</v>
      </c>
      <c r="V246">
        <f t="shared" si="34"/>
        <v>72491.333577607351</v>
      </c>
    </row>
    <row r="247" spans="1:22" x14ac:dyDescent="0.3">
      <c r="A247" s="1">
        <v>45139</v>
      </c>
      <c r="B247">
        <v>73224.59375</v>
      </c>
      <c r="C247">
        <v>74300</v>
      </c>
      <c r="D247">
        <v>74500</v>
      </c>
      <c r="E247">
        <v>73600</v>
      </c>
      <c r="N247" t="b">
        <f t="shared" si="28"/>
        <v>0</v>
      </c>
      <c r="P247">
        <f t="shared" si="29"/>
        <v>-0.2721179479497165</v>
      </c>
      <c r="Q247">
        <f t="shared" si="30"/>
        <v>0.2721179479497165</v>
      </c>
      <c r="R247" t="str">
        <f t="shared" si="31"/>
        <v>Not Outlier</v>
      </c>
      <c r="T247">
        <f t="shared" si="32"/>
        <v>-0.2721179479497165</v>
      </c>
      <c r="U247">
        <f t="shared" si="33"/>
        <v>72074.815106666661</v>
      </c>
      <c r="V247">
        <f t="shared" si="34"/>
        <v>72857.963663803675</v>
      </c>
    </row>
    <row r="248" spans="1:22" x14ac:dyDescent="0.3">
      <c r="A248" s="1">
        <v>45140</v>
      </c>
      <c r="B248">
        <v>71253.546879999994</v>
      </c>
      <c r="C248">
        <v>72300</v>
      </c>
      <c r="D248">
        <v>73700</v>
      </c>
      <c r="E248">
        <v>72300</v>
      </c>
      <c r="N248" t="b">
        <f t="shared" si="28"/>
        <v>0</v>
      </c>
      <c r="P248">
        <f t="shared" si="29"/>
        <v>-0.79144810786348463</v>
      </c>
      <c r="Q248">
        <f t="shared" si="30"/>
        <v>0.79144810786348463</v>
      </c>
      <c r="R248" t="str">
        <f t="shared" si="31"/>
        <v>Not Outlier</v>
      </c>
      <c r="T248">
        <f t="shared" si="32"/>
        <v>-0.79144810786348463</v>
      </c>
      <c r="U248">
        <f t="shared" si="33"/>
        <v>71582.052086666677</v>
      </c>
      <c r="V248">
        <f t="shared" si="34"/>
        <v>72055.755271901842</v>
      </c>
    </row>
    <row r="249" spans="1:22" x14ac:dyDescent="0.3">
      <c r="A249" s="1">
        <v>45141</v>
      </c>
      <c r="B249">
        <v>71746.304690000004</v>
      </c>
      <c r="C249">
        <v>72800</v>
      </c>
      <c r="D249">
        <v>73000</v>
      </c>
      <c r="E249">
        <v>72500</v>
      </c>
      <c r="N249" t="b">
        <f t="shared" si="28"/>
        <v>0</v>
      </c>
      <c r="P249">
        <f t="shared" si="29"/>
        <v>-0.66161659743062373</v>
      </c>
      <c r="Q249">
        <f t="shared" si="30"/>
        <v>0.66161659743062373</v>
      </c>
      <c r="R249" t="str">
        <f t="shared" si="31"/>
        <v>Not Outlier</v>
      </c>
      <c r="T249">
        <f t="shared" si="32"/>
        <v>-0.66161659743062373</v>
      </c>
      <c r="U249">
        <f t="shared" si="33"/>
        <v>73093.190106666661</v>
      </c>
      <c r="V249">
        <f t="shared" si="34"/>
        <v>71901.029980950931</v>
      </c>
    </row>
    <row r="250" spans="1:22" x14ac:dyDescent="0.3">
      <c r="A250" s="1">
        <v>45142</v>
      </c>
      <c r="B250">
        <v>71746.304690000004</v>
      </c>
      <c r="C250">
        <v>72800</v>
      </c>
      <c r="D250">
        <v>73000</v>
      </c>
      <c r="E250">
        <v>71700</v>
      </c>
      <c r="N250" t="b">
        <f t="shared" si="28"/>
        <v>0</v>
      </c>
      <c r="P250">
        <f t="shared" si="29"/>
        <v>-0.66161659743062373</v>
      </c>
      <c r="Q250">
        <f t="shared" si="30"/>
        <v>0.66161659743062373</v>
      </c>
      <c r="R250" t="str">
        <f t="shared" si="31"/>
        <v>Not Outlier</v>
      </c>
      <c r="T250">
        <f t="shared" si="32"/>
        <v>-0.66161659743062373</v>
      </c>
      <c r="U250">
        <f t="shared" si="33"/>
        <v>75228.494793333331</v>
      </c>
      <c r="V250">
        <f t="shared" si="34"/>
        <v>71823.667335475475</v>
      </c>
    </row>
    <row r="251" spans="1:22" x14ac:dyDescent="0.3">
      <c r="A251" s="1">
        <v>45145</v>
      </c>
      <c r="B251">
        <v>75786.960940000004</v>
      </c>
      <c r="C251">
        <v>76900</v>
      </c>
      <c r="D251">
        <v>77200</v>
      </c>
      <c r="E251">
        <v>73400</v>
      </c>
      <c r="N251" t="b">
        <f t="shared" si="28"/>
        <v>0</v>
      </c>
      <c r="P251">
        <f t="shared" si="29"/>
        <v>0.40301290905547033</v>
      </c>
      <c r="Q251">
        <f t="shared" si="30"/>
        <v>0.40301290905547033</v>
      </c>
      <c r="R251" t="str">
        <f t="shared" si="31"/>
        <v>Not Outlier</v>
      </c>
      <c r="T251">
        <f t="shared" si="32"/>
        <v>0.40301290905547033</v>
      </c>
      <c r="U251">
        <f t="shared" si="33"/>
        <v>77232.401043333346</v>
      </c>
      <c r="V251">
        <f t="shared" si="34"/>
        <v>73805.314137737732</v>
      </c>
    </row>
    <row r="252" spans="1:22" x14ac:dyDescent="0.3">
      <c r="A252" s="1">
        <v>45146</v>
      </c>
      <c r="B252">
        <v>78152.21875</v>
      </c>
      <c r="C252">
        <v>79300</v>
      </c>
      <c r="D252">
        <v>79300</v>
      </c>
      <c r="E252">
        <v>77700</v>
      </c>
      <c r="N252" t="b">
        <f t="shared" si="28"/>
        <v>0</v>
      </c>
      <c r="P252">
        <f t="shared" si="29"/>
        <v>1.0262095135606606</v>
      </c>
      <c r="Q252">
        <f t="shared" si="30"/>
        <v>1.0262095135606606</v>
      </c>
      <c r="R252" t="str">
        <f t="shared" si="31"/>
        <v>Not Outlier</v>
      </c>
      <c r="T252">
        <f t="shared" si="32"/>
        <v>1.0262095135606606</v>
      </c>
      <c r="U252">
        <f t="shared" si="33"/>
        <v>77659.463543333346</v>
      </c>
      <c r="V252">
        <f t="shared" si="34"/>
        <v>75978.766443868866</v>
      </c>
    </row>
    <row r="253" spans="1:22" x14ac:dyDescent="0.3">
      <c r="A253" s="1">
        <v>45147</v>
      </c>
      <c r="B253">
        <v>77758.023440000004</v>
      </c>
      <c r="C253">
        <v>78900</v>
      </c>
      <c r="D253">
        <v>79900</v>
      </c>
      <c r="E253">
        <v>77800</v>
      </c>
      <c r="N253" t="b">
        <f t="shared" si="28"/>
        <v>0</v>
      </c>
      <c r="P253">
        <f t="shared" si="29"/>
        <v>0.92234718715157094</v>
      </c>
      <c r="Q253">
        <f t="shared" si="30"/>
        <v>0.92234718715157094</v>
      </c>
      <c r="R253" t="str">
        <f t="shared" si="31"/>
        <v>Not Outlier</v>
      </c>
      <c r="T253">
        <f t="shared" si="32"/>
        <v>0.92234718715157094</v>
      </c>
      <c r="U253">
        <f t="shared" si="33"/>
        <v>77856.572920000006</v>
      </c>
      <c r="V253">
        <f t="shared" si="34"/>
        <v>76868.394941934443</v>
      </c>
    </row>
    <row r="254" spans="1:22" x14ac:dyDescent="0.3">
      <c r="A254" s="1">
        <v>45148</v>
      </c>
      <c r="B254">
        <v>77068.148440000004</v>
      </c>
      <c r="C254">
        <v>78200</v>
      </c>
      <c r="D254">
        <v>79800</v>
      </c>
      <c r="E254">
        <v>77800</v>
      </c>
      <c r="N254" t="b">
        <f t="shared" si="28"/>
        <v>0</v>
      </c>
      <c r="P254">
        <f t="shared" si="29"/>
        <v>0.74057936644494826</v>
      </c>
      <c r="Q254">
        <f t="shared" si="30"/>
        <v>0.74057936644494826</v>
      </c>
      <c r="R254" t="str">
        <f t="shared" si="31"/>
        <v>Not Outlier</v>
      </c>
      <c r="T254">
        <f t="shared" si="32"/>
        <v>0.74057936644494826</v>
      </c>
      <c r="U254">
        <f t="shared" si="33"/>
        <v>78152.229170000006</v>
      </c>
      <c r="V254">
        <f t="shared" si="34"/>
        <v>76968.271690967231</v>
      </c>
    </row>
    <row r="255" spans="1:22" x14ac:dyDescent="0.3">
      <c r="A255" s="1">
        <v>45149</v>
      </c>
      <c r="B255">
        <v>78743.546879999994</v>
      </c>
      <c r="C255">
        <v>79900</v>
      </c>
      <c r="D255">
        <v>80100</v>
      </c>
      <c r="E255">
        <v>79200</v>
      </c>
      <c r="N255" t="b">
        <f t="shared" si="28"/>
        <v>0</v>
      </c>
      <c r="P255">
        <f t="shared" si="29"/>
        <v>1.1820122684258483</v>
      </c>
      <c r="Q255">
        <f t="shared" si="30"/>
        <v>1.1820122684258483</v>
      </c>
      <c r="R255" t="str">
        <f t="shared" si="31"/>
        <v>Not Outlier</v>
      </c>
      <c r="T255">
        <f t="shared" si="32"/>
        <v>1.1820122684258483</v>
      </c>
      <c r="U255">
        <f t="shared" si="33"/>
        <v>79126.976566666664</v>
      </c>
      <c r="V255">
        <f t="shared" si="34"/>
        <v>77855.90928548362</v>
      </c>
    </row>
    <row r="256" spans="1:22" x14ac:dyDescent="0.3">
      <c r="A256" s="1">
        <v>45152</v>
      </c>
      <c r="B256">
        <v>78644.992190000004</v>
      </c>
      <c r="C256">
        <v>79800</v>
      </c>
      <c r="D256">
        <v>80000</v>
      </c>
      <c r="E256">
        <v>79200</v>
      </c>
      <c r="N256" t="b">
        <f t="shared" si="28"/>
        <v>0</v>
      </c>
      <c r="P256">
        <f t="shared" si="29"/>
        <v>1.1560451421758537</v>
      </c>
      <c r="Q256">
        <f t="shared" si="30"/>
        <v>1.1560451421758537</v>
      </c>
      <c r="R256" t="str">
        <f t="shared" si="31"/>
        <v>Not Outlier</v>
      </c>
      <c r="T256">
        <f t="shared" si="32"/>
        <v>1.1560451421758537</v>
      </c>
      <c r="U256">
        <f t="shared" si="33"/>
        <v>80071.260420000006</v>
      </c>
      <c r="V256">
        <f t="shared" si="34"/>
        <v>78250.450737741805</v>
      </c>
    </row>
    <row r="257" spans="1:22" x14ac:dyDescent="0.3">
      <c r="A257" s="1">
        <v>45154</v>
      </c>
      <c r="B257">
        <v>79992.390629999994</v>
      </c>
      <c r="C257">
        <v>80800</v>
      </c>
      <c r="D257">
        <v>81000</v>
      </c>
      <c r="E257">
        <v>79200</v>
      </c>
      <c r="N257" t="b">
        <f t="shared" si="28"/>
        <v>0</v>
      </c>
      <c r="P257">
        <f t="shared" si="29"/>
        <v>1.5110568153953519</v>
      </c>
      <c r="Q257">
        <f t="shared" si="30"/>
        <v>1.5110568153953519</v>
      </c>
      <c r="R257" t="str">
        <f t="shared" si="31"/>
        <v>Not Outlier</v>
      </c>
      <c r="T257">
        <f t="shared" si="32"/>
        <v>1.5110568153953519</v>
      </c>
      <c r="U257">
        <f t="shared" si="33"/>
        <v>80916.395836666677</v>
      </c>
      <c r="V257">
        <f t="shared" si="34"/>
        <v>79121.420683870907</v>
      </c>
    </row>
    <row r="258" spans="1:22" x14ac:dyDescent="0.3">
      <c r="A258" s="1">
        <v>45155</v>
      </c>
      <c r="B258">
        <v>81576.398440000004</v>
      </c>
      <c r="C258">
        <v>82400</v>
      </c>
      <c r="D258">
        <v>82500</v>
      </c>
      <c r="E258">
        <v>80900</v>
      </c>
      <c r="N258" t="b">
        <f t="shared" si="28"/>
        <v>0</v>
      </c>
      <c r="P258">
        <f t="shared" si="29"/>
        <v>1.9284101730412613</v>
      </c>
      <c r="Q258">
        <f t="shared" si="30"/>
        <v>1.9284101730412613</v>
      </c>
      <c r="R258" t="str">
        <f t="shared" si="31"/>
        <v>Not Outlier</v>
      </c>
      <c r="T258">
        <f t="shared" si="32"/>
        <v>1.9284101730412613</v>
      </c>
      <c r="U258">
        <f t="shared" si="33"/>
        <v>82302.403646666673</v>
      </c>
      <c r="V258">
        <f t="shared" si="34"/>
        <v>80348.909561935463</v>
      </c>
    </row>
    <row r="259" spans="1:22" x14ac:dyDescent="0.3">
      <c r="A259" s="1">
        <v>45156</v>
      </c>
      <c r="B259">
        <v>81180.398440000004</v>
      </c>
      <c r="C259">
        <v>82000</v>
      </c>
      <c r="D259">
        <v>83300</v>
      </c>
      <c r="E259">
        <v>82000</v>
      </c>
      <c r="N259" t="b">
        <f t="shared" si="28"/>
        <v>0</v>
      </c>
      <c r="P259">
        <f t="shared" si="29"/>
        <v>1.8240723480732273</v>
      </c>
      <c r="Q259">
        <f t="shared" si="30"/>
        <v>1.8240723480732273</v>
      </c>
      <c r="R259" t="str">
        <f t="shared" si="31"/>
        <v>Not Outlier</v>
      </c>
      <c r="T259">
        <f t="shared" si="32"/>
        <v>1.8240723480732273</v>
      </c>
      <c r="U259">
        <f t="shared" si="33"/>
        <v>82863.40625</v>
      </c>
      <c r="V259">
        <f t="shared" si="34"/>
        <v>80764.654000967741</v>
      </c>
    </row>
    <row r="260" spans="1:22" x14ac:dyDescent="0.3">
      <c r="A260" s="1">
        <v>45159</v>
      </c>
      <c r="B260">
        <v>84150.414059999996</v>
      </c>
      <c r="C260">
        <v>85000</v>
      </c>
      <c r="D260">
        <v>85000</v>
      </c>
      <c r="E260">
        <v>82900</v>
      </c>
      <c r="N260" t="b">
        <f t="shared" si="28"/>
        <v>0</v>
      </c>
      <c r="P260">
        <f t="shared" si="29"/>
        <v>2.6066101508810213</v>
      </c>
      <c r="Q260">
        <f t="shared" si="30"/>
        <v>2.6066101508810213</v>
      </c>
      <c r="R260" t="str">
        <f t="shared" si="31"/>
        <v>Outlier</v>
      </c>
      <c r="T260">
        <f t="shared" si="32"/>
        <v>2.6066101508810213</v>
      </c>
      <c r="U260">
        <f t="shared" si="33"/>
        <v>83952.408853333327</v>
      </c>
      <c r="V260">
        <f t="shared" si="34"/>
        <v>82457.534030483861</v>
      </c>
    </row>
    <row r="261" spans="1:22" x14ac:dyDescent="0.3">
      <c r="A261" s="1">
        <v>45160</v>
      </c>
      <c r="B261">
        <v>83259.40625</v>
      </c>
      <c r="C261">
        <v>84100</v>
      </c>
      <c r="D261">
        <v>85000</v>
      </c>
      <c r="E261">
        <v>83500</v>
      </c>
      <c r="N261" t="b">
        <f t="shared" si="28"/>
        <v>0</v>
      </c>
      <c r="P261">
        <f t="shared" si="29"/>
        <v>2.3718479869291755</v>
      </c>
      <c r="Q261">
        <f t="shared" si="30"/>
        <v>2.3718479869291755</v>
      </c>
      <c r="R261" t="str">
        <f t="shared" si="31"/>
        <v>Not Outlier</v>
      </c>
      <c r="T261">
        <f t="shared" si="32"/>
        <v>2.3718479869291755</v>
      </c>
      <c r="U261">
        <f t="shared" si="33"/>
        <v>83787.40625</v>
      </c>
      <c r="V261">
        <f t="shared" si="34"/>
        <v>82858.47014024193</v>
      </c>
    </row>
    <row r="262" spans="1:22" x14ac:dyDescent="0.3">
      <c r="A262" s="1">
        <v>45161</v>
      </c>
      <c r="B262">
        <v>84447.40625</v>
      </c>
      <c r="C262">
        <v>85300</v>
      </c>
      <c r="D262">
        <v>85500</v>
      </c>
      <c r="E262">
        <v>84300</v>
      </c>
      <c r="N262" t="b">
        <f t="shared" si="28"/>
        <v>0</v>
      </c>
      <c r="P262">
        <f t="shared" si="29"/>
        <v>2.684861461833278</v>
      </c>
      <c r="Q262">
        <f t="shared" si="30"/>
        <v>2.684861461833278</v>
      </c>
      <c r="R262" t="str">
        <f t="shared" si="31"/>
        <v>Outlier</v>
      </c>
      <c r="T262">
        <f t="shared" si="32"/>
        <v>2.684861461833278</v>
      </c>
      <c r="U262">
        <f t="shared" si="33"/>
        <v>83919.40625</v>
      </c>
      <c r="V262">
        <f t="shared" si="34"/>
        <v>83652.938195120965</v>
      </c>
    </row>
    <row r="263" spans="1:22" x14ac:dyDescent="0.3">
      <c r="A263" s="1">
        <v>45162</v>
      </c>
      <c r="B263">
        <v>83655.40625</v>
      </c>
      <c r="C263">
        <v>84500</v>
      </c>
      <c r="D263">
        <v>85000</v>
      </c>
      <c r="E263">
        <v>83800</v>
      </c>
      <c r="N263" t="b">
        <f t="shared" si="28"/>
        <v>0</v>
      </c>
      <c r="P263">
        <f t="shared" si="29"/>
        <v>2.4761858118972095</v>
      </c>
      <c r="Q263">
        <f t="shared" si="30"/>
        <v>2.4761858118972095</v>
      </c>
      <c r="R263" t="str">
        <f t="shared" si="31"/>
        <v>Not Outlier</v>
      </c>
      <c r="T263">
        <f t="shared" si="32"/>
        <v>2.4761858118972095</v>
      </c>
      <c r="U263">
        <f t="shared" si="33"/>
        <v>83358.40625</v>
      </c>
      <c r="V263">
        <f t="shared" si="34"/>
        <v>83654.172222560475</v>
      </c>
    </row>
    <row r="264" spans="1:22" x14ac:dyDescent="0.3">
      <c r="A264" s="1">
        <v>45163</v>
      </c>
      <c r="B264">
        <v>83655.40625</v>
      </c>
      <c r="C264">
        <v>84500</v>
      </c>
      <c r="D264">
        <v>86000</v>
      </c>
      <c r="E264">
        <v>84500</v>
      </c>
      <c r="N264" t="b">
        <f t="shared" si="28"/>
        <v>0</v>
      </c>
      <c r="P264">
        <f t="shared" si="29"/>
        <v>2.4761858118972095</v>
      </c>
      <c r="Q264">
        <f t="shared" si="30"/>
        <v>2.4761858118972095</v>
      </c>
      <c r="R264" t="str">
        <f t="shared" si="31"/>
        <v>Not Outlier</v>
      </c>
      <c r="T264">
        <f t="shared" si="32"/>
        <v>2.4761858118972095</v>
      </c>
      <c r="U264">
        <f t="shared" si="33"/>
        <v>83226.40625</v>
      </c>
      <c r="V264">
        <f t="shared" si="34"/>
        <v>83654.789236280238</v>
      </c>
    </row>
    <row r="265" spans="1:22" x14ac:dyDescent="0.3">
      <c r="A265" s="1">
        <v>45166</v>
      </c>
      <c r="B265">
        <v>82764.40625</v>
      </c>
      <c r="C265">
        <v>83600</v>
      </c>
      <c r="D265">
        <v>84900</v>
      </c>
      <c r="E265">
        <v>83100</v>
      </c>
      <c r="N265" t="b">
        <f t="shared" si="28"/>
        <v>0</v>
      </c>
      <c r="P265">
        <f t="shared" si="29"/>
        <v>2.2414257057191329</v>
      </c>
      <c r="Q265">
        <f t="shared" si="30"/>
        <v>2.2414257057191329</v>
      </c>
      <c r="R265" t="str">
        <f t="shared" si="31"/>
        <v>Not Outlier</v>
      </c>
      <c r="T265">
        <f t="shared" si="32"/>
        <v>2.2414257057191329</v>
      </c>
      <c r="U265">
        <f t="shared" si="33"/>
        <v>82962.40625</v>
      </c>
      <c r="V265">
        <f t="shared" si="34"/>
        <v>83209.597743140126</v>
      </c>
    </row>
    <row r="266" spans="1:22" x14ac:dyDescent="0.3">
      <c r="A266" s="1">
        <v>45167</v>
      </c>
      <c r="B266">
        <v>83259.40625</v>
      </c>
      <c r="C266">
        <v>84100</v>
      </c>
      <c r="D266">
        <v>84700</v>
      </c>
      <c r="E266">
        <v>82500</v>
      </c>
      <c r="N266" t="b">
        <f t="shared" si="28"/>
        <v>0</v>
      </c>
      <c r="P266">
        <f t="shared" si="29"/>
        <v>2.3718479869291755</v>
      </c>
      <c r="Q266">
        <f t="shared" si="30"/>
        <v>2.3718479869291755</v>
      </c>
      <c r="R266" t="str">
        <f t="shared" si="31"/>
        <v>Not Outlier</v>
      </c>
      <c r="T266">
        <f t="shared" si="32"/>
        <v>2.3718479869291755</v>
      </c>
      <c r="U266">
        <f t="shared" si="33"/>
        <v>82500.401043333331</v>
      </c>
      <c r="V266">
        <f t="shared" si="34"/>
        <v>83234.501996570063</v>
      </c>
    </row>
    <row r="267" spans="1:22" x14ac:dyDescent="0.3">
      <c r="A267" s="1">
        <v>45168</v>
      </c>
      <c r="B267">
        <v>82863.40625</v>
      </c>
      <c r="C267">
        <v>83700</v>
      </c>
      <c r="D267">
        <v>84900</v>
      </c>
      <c r="E267">
        <v>83200</v>
      </c>
      <c r="N267" t="b">
        <f t="shared" si="28"/>
        <v>0</v>
      </c>
      <c r="P267">
        <f t="shared" si="29"/>
        <v>2.2675101619611415</v>
      </c>
      <c r="Q267">
        <f t="shared" si="30"/>
        <v>2.2675101619611415</v>
      </c>
      <c r="R267" t="str">
        <f t="shared" si="31"/>
        <v>Not Outlier</v>
      </c>
      <c r="T267">
        <f t="shared" si="32"/>
        <v>2.2675101619611415</v>
      </c>
      <c r="U267">
        <f t="shared" si="33"/>
        <v>81147.395836666648</v>
      </c>
      <c r="V267">
        <f t="shared" si="34"/>
        <v>83048.954123285032</v>
      </c>
    </row>
    <row r="268" spans="1:22" x14ac:dyDescent="0.3">
      <c r="A268" s="1">
        <v>45169</v>
      </c>
      <c r="B268">
        <v>81378.390629999994</v>
      </c>
      <c r="C268">
        <v>82200</v>
      </c>
      <c r="D268">
        <v>83200</v>
      </c>
      <c r="E268">
        <v>81200</v>
      </c>
      <c r="N268" t="b">
        <f t="shared" si="28"/>
        <v>0</v>
      </c>
      <c r="P268">
        <f t="shared" si="29"/>
        <v>1.8762392027834713</v>
      </c>
      <c r="Q268">
        <f t="shared" si="30"/>
        <v>1.8762392027834713</v>
      </c>
      <c r="R268" t="str">
        <f t="shared" si="31"/>
        <v>Not Outlier</v>
      </c>
      <c r="T268">
        <f t="shared" si="32"/>
        <v>1.8762392027834713</v>
      </c>
      <c r="U268">
        <f t="shared" si="33"/>
        <v>79563.388023333333</v>
      </c>
      <c r="V268">
        <f t="shared" si="34"/>
        <v>82213.672376642513</v>
      </c>
    </row>
    <row r="269" spans="1:22" x14ac:dyDescent="0.3">
      <c r="A269" s="1">
        <v>45170</v>
      </c>
      <c r="B269">
        <v>79200.390629999994</v>
      </c>
      <c r="C269">
        <v>80000</v>
      </c>
      <c r="D269">
        <v>81300</v>
      </c>
      <c r="E269">
        <v>79400</v>
      </c>
      <c r="N269" t="b">
        <f t="shared" si="28"/>
        <v>0</v>
      </c>
      <c r="P269">
        <f t="shared" si="29"/>
        <v>1.3023811654592836</v>
      </c>
      <c r="Q269">
        <f t="shared" si="30"/>
        <v>1.3023811654592836</v>
      </c>
      <c r="R269" t="str">
        <f t="shared" si="31"/>
        <v>Not Outlier</v>
      </c>
      <c r="T269">
        <f t="shared" si="32"/>
        <v>1.3023811654592836</v>
      </c>
      <c r="U269">
        <f t="shared" si="33"/>
        <v>78705.385416666672</v>
      </c>
      <c r="V269">
        <f t="shared" si="34"/>
        <v>80707.031503321254</v>
      </c>
    </row>
    <row r="270" spans="1:22" x14ac:dyDescent="0.3">
      <c r="A270" s="1">
        <v>45173</v>
      </c>
      <c r="B270">
        <v>78111.382809999996</v>
      </c>
      <c r="C270">
        <v>78900</v>
      </c>
      <c r="D270">
        <v>80800</v>
      </c>
      <c r="E270">
        <v>78900</v>
      </c>
      <c r="N270" t="b">
        <f t="shared" si="28"/>
        <v>0</v>
      </c>
      <c r="P270">
        <f t="shared" si="29"/>
        <v>1.0154500863886262</v>
      </c>
      <c r="Q270">
        <f t="shared" si="30"/>
        <v>1.0154500863886262</v>
      </c>
      <c r="R270" t="str">
        <f t="shared" si="31"/>
        <v>Not Outlier</v>
      </c>
      <c r="T270">
        <f t="shared" si="32"/>
        <v>1.0154500863886262</v>
      </c>
      <c r="U270">
        <f t="shared" si="33"/>
        <v>77913.380206666669</v>
      </c>
      <c r="V270">
        <f t="shared" si="34"/>
        <v>79409.207156660617</v>
      </c>
    </row>
    <row r="271" spans="1:22" x14ac:dyDescent="0.3">
      <c r="A271" s="1">
        <v>45174</v>
      </c>
      <c r="B271">
        <v>78804.382809999996</v>
      </c>
      <c r="C271">
        <v>79600</v>
      </c>
      <c r="D271">
        <v>80100</v>
      </c>
      <c r="E271">
        <v>78300</v>
      </c>
      <c r="N271" t="b">
        <f t="shared" si="28"/>
        <v>0</v>
      </c>
      <c r="P271">
        <f t="shared" si="29"/>
        <v>1.1980412800826858</v>
      </c>
      <c r="Q271">
        <f t="shared" si="30"/>
        <v>1.1980412800826858</v>
      </c>
      <c r="R271" t="str">
        <f t="shared" si="31"/>
        <v>Not Outlier</v>
      </c>
      <c r="T271">
        <f t="shared" si="32"/>
        <v>1.1980412800826858</v>
      </c>
      <c r="U271">
        <f t="shared" si="33"/>
        <v>76989.375</v>
      </c>
      <c r="V271">
        <f t="shared" si="34"/>
        <v>79106.794983330299</v>
      </c>
    </row>
    <row r="272" spans="1:22" x14ac:dyDescent="0.3">
      <c r="A272" s="1">
        <v>45175</v>
      </c>
      <c r="B272">
        <v>76824.375</v>
      </c>
      <c r="C272">
        <v>77600</v>
      </c>
      <c r="D272">
        <v>78700</v>
      </c>
      <c r="E272">
        <v>76300</v>
      </c>
      <c r="N272" t="b">
        <f t="shared" si="28"/>
        <v>0</v>
      </c>
      <c r="P272">
        <f t="shared" si="29"/>
        <v>0.67635009746874608</v>
      </c>
      <c r="Q272">
        <f t="shared" si="30"/>
        <v>0.67635009746874608</v>
      </c>
      <c r="R272" t="str">
        <f t="shared" si="31"/>
        <v>Not Outlier</v>
      </c>
      <c r="T272">
        <f t="shared" si="32"/>
        <v>0.67635009746874608</v>
      </c>
      <c r="U272">
        <f t="shared" si="33"/>
        <v>75636.367190000004</v>
      </c>
      <c r="V272">
        <f t="shared" si="34"/>
        <v>77965.58499166515</v>
      </c>
    </row>
    <row r="273" spans="1:22" x14ac:dyDescent="0.3">
      <c r="A273" s="1">
        <v>45176</v>
      </c>
      <c r="B273">
        <v>75339.367190000004</v>
      </c>
      <c r="C273">
        <v>76100</v>
      </c>
      <c r="D273">
        <v>77500</v>
      </c>
      <c r="E273">
        <v>75100</v>
      </c>
      <c r="N273" t="b">
        <f t="shared" si="28"/>
        <v>0</v>
      </c>
      <c r="P273">
        <f t="shared" si="29"/>
        <v>0.285081196064849</v>
      </c>
      <c r="Q273">
        <f t="shared" si="30"/>
        <v>0.285081196064849</v>
      </c>
      <c r="R273" t="str">
        <f t="shared" si="31"/>
        <v>Not Outlier</v>
      </c>
      <c r="T273">
        <f t="shared" si="32"/>
        <v>0.285081196064849</v>
      </c>
      <c r="U273">
        <f t="shared" si="33"/>
        <v>75966.367190000004</v>
      </c>
      <c r="V273">
        <f t="shared" si="34"/>
        <v>76652.476090832584</v>
      </c>
    </row>
    <row r="274" spans="1:22" x14ac:dyDescent="0.3">
      <c r="A274" s="1">
        <v>45177</v>
      </c>
      <c r="B274">
        <v>74745.359379999994</v>
      </c>
      <c r="C274">
        <v>75500</v>
      </c>
      <c r="D274">
        <v>76800</v>
      </c>
      <c r="E274">
        <v>75500</v>
      </c>
      <c r="N274" t="b">
        <f t="shared" si="28"/>
        <v>0</v>
      </c>
      <c r="P274">
        <f t="shared" si="29"/>
        <v>0.12857240083902494</v>
      </c>
      <c r="Q274">
        <f t="shared" si="30"/>
        <v>0.12857240083902494</v>
      </c>
      <c r="R274" t="str">
        <f t="shared" si="31"/>
        <v>Not Outlier</v>
      </c>
      <c r="T274">
        <f t="shared" si="32"/>
        <v>0.12857240083902494</v>
      </c>
      <c r="U274">
        <f t="shared" si="33"/>
        <v>76032.367190000004</v>
      </c>
      <c r="V274">
        <f t="shared" si="34"/>
        <v>75698.917735416297</v>
      </c>
    </row>
    <row r="275" spans="1:22" x14ac:dyDescent="0.3">
      <c r="A275" s="1">
        <v>45180</v>
      </c>
      <c r="B275">
        <v>77814.375</v>
      </c>
      <c r="C275">
        <v>78600</v>
      </c>
      <c r="D275">
        <v>78800</v>
      </c>
      <c r="E275">
        <v>77200</v>
      </c>
      <c r="N275" t="b">
        <f t="shared" si="28"/>
        <v>0</v>
      </c>
      <c r="P275">
        <f t="shared" si="29"/>
        <v>0.93719465988883155</v>
      </c>
      <c r="Q275">
        <f t="shared" si="30"/>
        <v>0.93719465988883155</v>
      </c>
      <c r="R275" t="str">
        <f t="shared" si="31"/>
        <v>Not Outlier</v>
      </c>
      <c r="T275">
        <f t="shared" si="32"/>
        <v>0.93719465988883155</v>
      </c>
      <c r="U275">
        <f t="shared" si="33"/>
        <v>76428.369793333346</v>
      </c>
      <c r="V275">
        <f t="shared" si="34"/>
        <v>76756.646367708148</v>
      </c>
    </row>
    <row r="276" spans="1:22" x14ac:dyDescent="0.3">
      <c r="A276" s="1">
        <v>45181</v>
      </c>
      <c r="B276">
        <v>75537.367190000004</v>
      </c>
      <c r="C276">
        <v>76300</v>
      </c>
      <c r="D276">
        <v>77500</v>
      </c>
      <c r="E276">
        <v>76300</v>
      </c>
      <c r="N276" t="b">
        <f t="shared" si="28"/>
        <v>0</v>
      </c>
      <c r="P276">
        <f t="shared" si="29"/>
        <v>0.33725010854886611</v>
      </c>
      <c r="Q276">
        <f t="shared" si="30"/>
        <v>0.33725010854886611</v>
      </c>
      <c r="R276" t="str">
        <f t="shared" si="31"/>
        <v>Not Outlier</v>
      </c>
      <c r="T276">
        <f t="shared" si="32"/>
        <v>0.33725010854886611</v>
      </c>
      <c r="U276">
        <f t="shared" si="33"/>
        <v>75801.367190000004</v>
      </c>
      <c r="V276">
        <f t="shared" si="34"/>
        <v>76147.006778854076</v>
      </c>
    </row>
    <row r="277" spans="1:22" x14ac:dyDescent="0.3">
      <c r="A277" s="1">
        <v>45182</v>
      </c>
      <c r="B277">
        <v>75933.367190000004</v>
      </c>
      <c r="C277">
        <v>76700</v>
      </c>
      <c r="D277">
        <v>77900</v>
      </c>
      <c r="E277">
        <v>76500</v>
      </c>
      <c r="N277" t="b">
        <f t="shared" si="28"/>
        <v>0</v>
      </c>
      <c r="P277">
        <f t="shared" si="29"/>
        <v>0.44158793351690023</v>
      </c>
      <c r="Q277">
        <f t="shared" si="30"/>
        <v>0.44158793351690023</v>
      </c>
      <c r="R277" t="str">
        <f t="shared" si="31"/>
        <v>Not Outlier</v>
      </c>
      <c r="T277">
        <f t="shared" si="32"/>
        <v>0.44158793351690023</v>
      </c>
      <c r="U277">
        <f t="shared" si="33"/>
        <v>76197.369793333331</v>
      </c>
      <c r="V277">
        <f t="shared" si="34"/>
        <v>76040.18698442704</v>
      </c>
    </row>
    <row r="278" spans="1:22" x14ac:dyDescent="0.3">
      <c r="A278" s="1">
        <v>45183</v>
      </c>
      <c r="B278">
        <v>75933.367190000004</v>
      </c>
      <c r="C278">
        <v>76700</v>
      </c>
      <c r="D278">
        <v>77600</v>
      </c>
      <c r="E278">
        <v>76200</v>
      </c>
      <c r="N278" t="b">
        <f t="shared" si="28"/>
        <v>0</v>
      </c>
      <c r="P278">
        <f t="shared" si="29"/>
        <v>0.44158793351690023</v>
      </c>
      <c r="Q278">
        <f t="shared" si="30"/>
        <v>0.44158793351690023</v>
      </c>
      <c r="R278" t="str">
        <f t="shared" si="31"/>
        <v>Not Outlier</v>
      </c>
      <c r="T278">
        <f t="shared" si="32"/>
        <v>0.44158793351690023</v>
      </c>
      <c r="U278">
        <f t="shared" si="33"/>
        <v>76626.372396666673</v>
      </c>
      <c r="V278">
        <f t="shared" si="34"/>
        <v>75986.77708721353</v>
      </c>
    </row>
    <row r="279" spans="1:22" x14ac:dyDescent="0.3">
      <c r="A279" s="1">
        <v>45184</v>
      </c>
      <c r="B279">
        <v>76725.375</v>
      </c>
      <c r="C279">
        <v>77500</v>
      </c>
      <c r="D279">
        <v>78500</v>
      </c>
      <c r="E279">
        <v>76600</v>
      </c>
      <c r="N279" t="b">
        <f t="shared" si="28"/>
        <v>0</v>
      </c>
      <c r="P279">
        <f t="shared" si="29"/>
        <v>0.65026564122673758</v>
      </c>
      <c r="Q279">
        <f t="shared" si="30"/>
        <v>0.65026564122673758</v>
      </c>
      <c r="R279" t="str">
        <f t="shared" si="31"/>
        <v>Not Outlier</v>
      </c>
      <c r="T279">
        <f t="shared" si="32"/>
        <v>0.65026564122673758</v>
      </c>
      <c r="U279">
        <f t="shared" si="33"/>
        <v>76923.375</v>
      </c>
      <c r="V279">
        <f t="shared" si="34"/>
        <v>76356.076043606765</v>
      </c>
    </row>
    <row r="280" spans="1:22" x14ac:dyDescent="0.3">
      <c r="A280" s="1">
        <v>45187</v>
      </c>
      <c r="B280">
        <v>77220.375</v>
      </c>
      <c r="C280">
        <v>78000</v>
      </c>
      <c r="D280">
        <v>78600</v>
      </c>
      <c r="E280">
        <v>77300</v>
      </c>
      <c r="N280" t="b">
        <f t="shared" si="28"/>
        <v>0</v>
      </c>
      <c r="P280">
        <f t="shared" si="29"/>
        <v>0.78068792243678031</v>
      </c>
      <c r="Q280">
        <f t="shared" si="30"/>
        <v>0.78068792243678031</v>
      </c>
      <c r="R280" t="str">
        <f t="shared" si="31"/>
        <v>Not Outlier</v>
      </c>
      <c r="T280">
        <f t="shared" si="32"/>
        <v>0.78068792243678031</v>
      </c>
      <c r="U280">
        <f t="shared" si="33"/>
        <v>78177.380209999988</v>
      </c>
      <c r="V280">
        <f t="shared" si="34"/>
        <v>76788.225521803382</v>
      </c>
    </row>
    <row r="281" spans="1:22" x14ac:dyDescent="0.3">
      <c r="A281" s="1">
        <v>45188</v>
      </c>
      <c r="B281">
        <v>76824.375</v>
      </c>
      <c r="C281">
        <v>77600</v>
      </c>
      <c r="D281">
        <v>79000</v>
      </c>
      <c r="E281">
        <v>77500</v>
      </c>
      <c r="N281" t="b">
        <f t="shared" si="28"/>
        <v>0</v>
      </c>
      <c r="P281">
        <f t="shared" si="29"/>
        <v>0.67635009746874608</v>
      </c>
      <c r="Q281">
        <f t="shared" si="30"/>
        <v>0.67635009746874608</v>
      </c>
      <c r="R281" t="str">
        <f t="shared" si="31"/>
        <v>Not Outlier</v>
      </c>
      <c r="T281">
        <f t="shared" si="32"/>
        <v>0.67635009746874608</v>
      </c>
      <c r="U281">
        <f t="shared" si="33"/>
        <v>79266.385419999991</v>
      </c>
      <c r="V281">
        <f t="shared" si="34"/>
        <v>76806.300260901684</v>
      </c>
    </row>
    <row r="282" spans="1:22" x14ac:dyDescent="0.3">
      <c r="A282" s="1">
        <v>45189</v>
      </c>
      <c r="B282">
        <v>80487.390629999994</v>
      </c>
      <c r="C282">
        <v>81300</v>
      </c>
      <c r="D282">
        <v>81300</v>
      </c>
      <c r="E282">
        <v>79400</v>
      </c>
      <c r="N282" t="b">
        <f t="shared" si="28"/>
        <v>0</v>
      </c>
      <c r="P282">
        <f t="shared" si="29"/>
        <v>1.6414790966053945</v>
      </c>
      <c r="Q282">
        <f t="shared" si="30"/>
        <v>1.6414790966053945</v>
      </c>
      <c r="R282" t="str">
        <f t="shared" si="31"/>
        <v>Not Outlier</v>
      </c>
      <c r="T282">
        <f t="shared" si="32"/>
        <v>1.6414790966053945</v>
      </c>
      <c r="U282">
        <f t="shared" si="33"/>
        <v>79959.388023333333</v>
      </c>
      <c r="V282">
        <f t="shared" si="34"/>
        <v>78646.845445450832</v>
      </c>
    </row>
    <row r="283" spans="1:22" x14ac:dyDescent="0.3">
      <c r="A283" s="1">
        <v>45190</v>
      </c>
      <c r="B283">
        <v>80487.390629999994</v>
      </c>
      <c r="C283">
        <v>81300</v>
      </c>
      <c r="D283">
        <v>81400</v>
      </c>
      <c r="E283">
        <v>80500</v>
      </c>
      <c r="N283" t="b">
        <f t="shared" si="28"/>
        <v>0</v>
      </c>
      <c r="P283">
        <f t="shared" si="29"/>
        <v>1.6414790966053945</v>
      </c>
      <c r="Q283">
        <f t="shared" si="30"/>
        <v>1.6414790966053945</v>
      </c>
      <c r="R283" t="str">
        <f t="shared" si="31"/>
        <v>Not Outlier</v>
      </c>
      <c r="T283">
        <f t="shared" si="32"/>
        <v>1.6414790966053945</v>
      </c>
      <c r="U283">
        <f t="shared" si="33"/>
        <v>79266.385416666672</v>
      </c>
      <c r="V283">
        <f t="shared" si="34"/>
        <v>79567.11803772542</v>
      </c>
    </row>
    <row r="284" spans="1:22" x14ac:dyDescent="0.3">
      <c r="A284" s="1">
        <v>45191</v>
      </c>
      <c r="B284">
        <v>78903.382809999996</v>
      </c>
      <c r="C284">
        <v>79700</v>
      </c>
      <c r="D284">
        <v>81500</v>
      </c>
      <c r="E284">
        <v>79700</v>
      </c>
      <c r="N284" t="b">
        <f t="shared" si="28"/>
        <v>0</v>
      </c>
      <c r="P284">
        <f t="shared" si="29"/>
        <v>1.2241257363246945</v>
      </c>
      <c r="Q284">
        <f t="shared" si="30"/>
        <v>1.2241257363246945</v>
      </c>
      <c r="R284" t="str">
        <f t="shared" si="31"/>
        <v>Not Outlier</v>
      </c>
      <c r="T284">
        <f t="shared" si="32"/>
        <v>1.2241257363246945</v>
      </c>
      <c r="U284">
        <f t="shared" si="33"/>
        <v>78309.380206666669</v>
      </c>
      <c r="V284">
        <f t="shared" si="34"/>
        <v>79235.250423862715</v>
      </c>
    </row>
    <row r="285" spans="1:22" x14ac:dyDescent="0.3">
      <c r="A285" s="1">
        <v>45194</v>
      </c>
      <c r="B285">
        <v>78408.382809999996</v>
      </c>
      <c r="C285">
        <v>79200</v>
      </c>
      <c r="D285">
        <v>81100</v>
      </c>
      <c r="E285">
        <v>78900</v>
      </c>
      <c r="N285" t="b">
        <f t="shared" ref="N285:N304" si="35">OR(B285&gt;$L$156,B285&lt;$M$156)</f>
        <v>0</v>
      </c>
      <c r="P285">
        <f t="shared" ref="P285:P304" si="36">(B285-$H$155)/$H$156</f>
        <v>1.0937034551146518</v>
      </c>
      <c r="Q285">
        <f t="shared" ref="Q285:Q304" si="37">ABS(P285)</f>
        <v>1.0937034551146518</v>
      </c>
      <c r="R285" t="str">
        <f t="shared" ref="R285:R304" si="38">IF(Q285&gt;2.5,"Outlier","Not Outlier")</f>
        <v>Not Outlier</v>
      </c>
      <c r="T285">
        <f t="shared" ref="T285:T304" si="39">STANDARDIZE(B285,$H$155,$H$156)</f>
        <v>1.0937034551146518</v>
      </c>
      <c r="U285">
        <f t="shared" ref="U285:U304" si="40">AVERAGE(B285:B287)</f>
        <v>77847.377603333327</v>
      </c>
      <c r="V285">
        <f t="shared" si="34"/>
        <v>78821.816616931348</v>
      </c>
    </row>
    <row r="286" spans="1:22" x14ac:dyDescent="0.3">
      <c r="A286" s="1">
        <v>45195</v>
      </c>
      <c r="B286">
        <v>77616.375</v>
      </c>
      <c r="C286">
        <v>78400</v>
      </c>
      <c r="D286">
        <v>79900</v>
      </c>
      <c r="E286">
        <v>77600</v>
      </c>
      <c r="N286" t="b">
        <f t="shared" si="35"/>
        <v>0</v>
      </c>
      <c r="P286">
        <f t="shared" si="36"/>
        <v>0.88502574740481443</v>
      </c>
      <c r="Q286">
        <f t="shared" si="37"/>
        <v>0.88502574740481443</v>
      </c>
      <c r="R286" t="str">
        <f t="shared" si="38"/>
        <v>Not Outlier</v>
      </c>
      <c r="T286">
        <f t="shared" si="39"/>
        <v>0.88502574740481443</v>
      </c>
      <c r="U286">
        <f t="shared" si="40"/>
        <v>77517.377603333327</v>
      </c>
      <c r="V286">
        <f t="shared" ref="V286:V304" si="41">0.5*B286+0.5*V285</f>
        <v>78219.095808465674</v>
      </c>
    </row>
    <row r="287" spans="1:22" x14ac:dyDescent="0.3">
      <c r="A287" s="1">
        <v>45196</v>
      </c>
      <c r="B287">
        <v>77517.375</v>
      </c>
      <c r="C287">
        <v>78300</v>
      </c>
      <c r="D287">
        <v>78800</v>
      </c>
      <c r="E287">
        <v>77900</v>
      </c>
      <c r="N287" t="b">
        <f t="shared" si="35"/>
        <v>0</v>
      </c>
      <c r="P287">
        <f t="shared" si="36"/>
        <v>0.85894129116280593</v>
      </c>
      <c r="Q287">
        <f t="shared" si="37"/>
        <v>0.85894129116280593</v>
      </c>
      <c r="R287" t="str">
        <f t="shared" si="38"/>
        <v>Not Outlier</v>
      </c>
      <c r="T287">
        <f t="shared" si="39"/>
        <v>0.85894129116280593</v>
      </c>
      <c r="U287">
        <f t="shared" si="40"/>
        <v>77187.375</v>
      </c>
      <c r="V287">
        <f t="shared" si="41"/>
        <v>77868.235404232837</v>
      </c>
    </row>
    <row r="288" spans="1:22" x14ac:dyDescent="0.3">
      <c r="A288" s="1">
        <v>45203</v>
      </c>
      <c r="B288">
        <v>77418.382809999996</v>
      </c>
      <c r="C288">
        <v>78200</v>
      </c>
      <c r="D288">
        <v>80300</v>
      </c>
      <c r="E288">
        <v>78100</v>
      </c>
      <c r="N288" t="b">
        <f t="shared" si="35"/>
        <v>0</v>
      </c>
      <c r="P288">
        <f t="shared" si="36"/>
        <v>0.83285889269456637</v>
      </c>
      <c r="Q288">
        <f t="shared" si="37"/>
        <v>0.83285889269456637</v>
      </c>
      <c r="R288" t="str">
        <f t="shared" si="38"/>
        <v>Not Outlier</v>
      </c>
      <c r="T288">
        <f t="shared" si="39"/>
        <v>0.83285889269456637</v>
      </c>
      <c r="U288">
        <f t="shared" si="40"/>
        <v>77385.377603333327</v>
      </c>
      <c r="V288">
        <f t="shared" si="41"/>
        <v>77643.309107116424</v>
      </c>
    </row>
    <row r="289" spans="1:22" x14ac:dyDescent="0.3">
      <c r="A289" s="1">
        <v>45204</v>
      </c>
      <c r="B289">
        <v>76626.367190000004</v>
      </c>
      <c r="C289">
        <v>77400</v>
      </c>
      <c r="D289">
        <v>78800</v>
      </c>
      <c r="E289">
        <v>77200</v>
      </c>
      <c r="N289" t="b">
        <f t="shared" si="35"/>
        <v>0</v>
      </c>
      <c r="P289">
        <f t="shared" si="36"/>
        <v>0.62417912721096003</v>
      </c>
      <c r="Q289">
        <f t="shared" si="37"/>
        <v>0.62417912721096003</v>
      </c>
      <c r="R289" t="str">
        <f t="shared" si="38"/>
        <v>Not Outlier</v>
      </c>
      <c r="T289">
        <f t="shared" si="39"/>
        <v>0.62417912721096003</v>
      </c>
      <c r="U289">
        <f t="shared" si="40"/>
        <v>77451.375</v>
      </c>
      <c r="V289">
        <f t="shared" si="41"/>
        <v>77134.838148558221</v>
      </c>
    </row>
    <row r="290" spans="1:22" x14ac:dyDescent="0.3">
      <c r="A290" s="1">
        <v>45205</v>
      </c>
      <c r="B290">
        <v>78111.382809999996</v>
      </c>
      <c r="C290">
        <v>78900</v>
      </c>
      <c r="D290">
        <v>79100</v>
      </c>
      <c r="E290">
        <v>77900</v>
      </c>
      <c r="N290" t="b">
        <f t="shared" si="35"/>
        <v>0</v>
      </c>
      <c r="P290">
        <f t="shared" si="36"/>
        <v>1.0154500863886262</v>
      </c>
      <c r="Q290">
        <f t="shared" si="37"/>
        <v>1.0154500863886262</v>
      </c>
      <c r="R290" t="str">
        <f t="shared" si="38"/>
        <v>Not Outlier</v>
      </c>
      <c r="T290">
        <f t="shared" si="39"/>
        <v>1.0154500863886262</v>
      </c>
      <c r="U290">
        <f t="shared" si="40"/>
        <v>77550.377603333327</v>
      </c>
      <c r="V290">
        <f t="shared" si="41"/>
        <v>77623.110479279101</v>
      </c>
    </row>
    <row r="291" spans="1:22" x14ac:dyDescent="0.3">
      <c r="A291" s="1">
        <v>45209</v>
      </c>
      <c r="B291">
        <v>77616.375</v>
      </c>
      <c r="C291">
        <v>78400</v>
      </c>
      <c r="D291">
        <v>79000</v>
      </c>
      <c r="E291">
        <v>78200</v>
      </c>
      <c r="N291" t="b">
        <f t="shared" si="35"/>
        <v>0</v>
      </c>
      <c r="P291">
        <f t="shared" si="36"/>
        <v>0.88502574740481443</v>
      </c>
      <c r="Q291">
        <f t="shared" si="37"/>
        <v>0.88502574740481443</v>
      </c>
      <c r="R291" t="str">
        <f t="shared" si="38"/>
        <v>Not Outlier</v>
      </c>
      <c r="T291">
        <f t="shared" si="39"/>
        <v>0.88502574740481443</v>
      </c>
      <c r="U291">
        <f t="shared" si="40"/>
        <v>77352.375</v>
      </c>
      <c r="V291">
        <f t="shared" si="41"/>
        <v>77619.742739639551</v>
      </c>
    </row>
    <row r="292" spans="1:22" x14ac:dyDescent="0.3">
      <c r="A292" s="1">
        <v>45210</v>
      </c>
      <c r="B292">
        <v>76923.375</v>
      </c>
      <c r="C292">
        <v>77700</v>
      </c>
      <c r="D292">
        <v>78700</v>
      </c>
      <c r="E292">
        <v>77300</v>
      </c>
      <c r="N292" t="b">
        <f t="shared" si="35"/>
        <v>0</v>
      </c>
      <c r="P292">
        <f t="shared" si="36"/>
        <v>0.70243455371075469</v>
      </c>
      <c r="Q292">
        <f t="shared" si="37"/>
        <v>0.70243455371075469</v>
      </c>
      <c r="R292" t="str">
        <f t="shared" si="38"/>
        <v>Not Outlier</v>
      </c>
      <c r="T292">
        <f t="shared" si="39"/>
        <v>0.70243455371075469</v>
      </c>
      <c r="U292">
        <f t="shared" si="40"/>
        <v>76527.372396666673</v>
      </c>
      <c r="V292">
        <f t="shared" si="41"/>
        <v>77271.558869819768</v>
      </c>
    </row>
    <row r="293" spans="1:22" x14ac:dyDescent="0.3">
      <c r="A293" s="1">
        <v>45211</v>
      </c>
      <c r="B293">
        <v>77517.375</v>
      </c>
      <c r="C293">
        <v>78300</v>
      </c>
      <c r="D293">
        <v>79100</v>
      </c>
      <c r="E293">
        <v>77100</v>
      </c>
      <c r="N293" t="b">
        <f t="shared" si="35"/>
        <v>0</v>
      </c>
      <c r="P293">
        <f t="shared" si="36"/>
        <v>0.85894129116280593</v>
      </c>
      <c r="Q293">
        <f t="shared" si="37"/>
        <v>0.85894129116280593</v>
      </c>
      <c r="R293" t="str">
        <f t="shared" si="38"/>
        <v>Not Outlier</v>
      </c>
      <c r="T293">
        <f t="shared" si="39"/>
        <v>0.85894129116280593</v>
      </c>
      <c r="U293">
        <f t="shared" si="40"/>
        <v>76362.372396666673</v>
      </c>
      <c r="V293">
        <f t="shared" si="41"/>
        <v>77394.466934909884</v>
      </c>
    </row>
    <row r="294" spans="1:22" x14ac:dyDescent="0.3">
      <c r="A294" s="1">
        <v>45212</v>
      </c>
      <c r="B294">
        <v>75141.367190000004</v>
      </c>
      <c r="C294">
        <v>75900</v>
      </c>
      <c r="D294">
        <v>77000</v>
      </c>
      <c r="E294">
        <v>75700</v>
      </c>
      <c r="N294" t="b">
        <f t="shared" si="35"/>
        <v>0</v>
      </c>
      <c r="P294">
        <f t="shared" si="36"/>
        <v>0.23291228358083194</v>
      </c>
      <c r="Q294">
        <f t="shared" si="37"/>
        <v>0.23291228358083194</v>
      </c>
      <c r="R294" t="str">
        <f t="shared" si="38"/>
        <v>Not Outlier</v>
      </c>
      <c r="T294">
        <f t="shared" si="39"/>
        <v>0.23291228358083194</v>
      </c>
      <c r="U294">
        <f t="shared" si="40"/>
        <v>76131.372396666673</v>
      </c>
      <c r="V294">
        <f t="shared" si="41"/>
        <v>76267.917062454944</v>
      </c>
    </row>
    <row r="295" spans="1:22" x14ac:dyDescent="0.3">
      <c r="A295" s="1">
        <v>45215</v>
      </c>
      <c r="B295">
        <v>76428.375</v>
      </c>
      <c r="C295">
        <v>77200</v>
      </c>
      <c r="D295">
        <v>78200</v>
      </c>
      <c r="E295">
        <v>74000</v>
      </c>
      <c r="N295" t="b">
        <f t="shared" si="35"/>
        <v>0</v>
      </c>
      <c r="P295">
        <f t="shared" si="36"/>
        <v>0.57201227250071196</v>
      </c>
      <c r="Q295">
        <f t="shared" si="37"/>
        <v>0.57201227250071196</v>
      </c>
      <c r="R295" t="str">
        <f t="shared" si="38"/>
        <v>Not Outlier</v>
      </c>
      <c r="T295">
        <f t="shared" si="39"/>
        <v>0.57201227250071196</v>
      </c>
      <c r="U295">
        <f t="shared" si="40"/>
        <v>75900.372396666673</v>
      </c>
      <c r="V295">
        <f t="shared" si="41"/>
        <v>76348.146031227472</v>
      </c>
    </row>
    <row r="296" spans="1:22" x14ac:dyDescent="0.3">
      <c r="A296" s="1">
        <v>45216</v>
      </c>
      <c r="B296">
        <v>76824.375</v>
      </c>
      <c r="C296">
        <v>77600</v>
      </c>
      <c r="D296">
        <v>78000</v>
      </c>
      <c r="E296">
        <v>76200</v>
      </c>
      <c r="N296" t="b">
        <f t="shared" si="35"/>
        <v>0</v>
      </c>
      <c r="P296">
        <f t="shared" si="36"/>
        <v>0.67635009746874608</v>
      </c>
      <c r="Q296">
        <f t="shared" si="37"/>
        <v>0.67635009746874608</v>
      </c>
      <c r="R296" t="str">
        <f t="shared" si="38"/>
        <v>Not Outlier</v>
      </c>
      <c r="T296">
        <f t="shared" si="39"/>
        <v>0.67635009746874608</v>
      </c>
      <c r="U296">
        <f t="shared" si="40"/>
        <v>74679.364583333328</v>
      </c>
      <c r="V296">
        <f t="shared" si="41"/>
        <v>76586.260515613743</v>
      </c>
    </row>
    <row r="297" spans="1:22" x14ac:dyDescent="0.3">
      <c r="A297" s="1">
        <v>45217</v>
      </c>
      <c r="B297">
        <v>74448.367190000004</v>
      </c>
      <c r="C297">
        <v>75200</v>
      </c>
      <c r="D297">
        <v>78200</v>
      </c>
      <c r="E297">
        <v>75200</v>
      </c>
      <c r="N297" t="b">
        <f t="shared" si="35"/>
        <v>0</v>
      </c>
      <c r="P297">
        <f t="shared" si="36"/>
        <v>5.0321089886772169E-2</v>
      </c>
      <c r="Q297">
        <f t="shared" si="37"/>
        <v>5.0321089886772169E-2</v>
      </c>
      <c r="R297" t="str">
        <f t="shared" si="38"/>
        <v>Not Outlier</v>
      </c>
      <c r="T297">
        <f t="shared" si="39"/>
        <v>5.0321089886772169E-2</v>
      </c>
      <c r="U297">
        <f t="shared" si="40"/>
        <v>73326.356769999999</v>
      </c>
      <c r="V297">
        <f t="shared" si="41"/>
        <v>75517.313852806867</v>
      </c>
    </row>
    <row r="298" spans="1:22" x14ac:dyDescent="0.3">
      <c r="A298" s="1">
        <v>45218</v>
      </c>
      <c r="B298">
        <v>72765.351559999996</v>
      </c>
      <c r="C298">
        <v>73500</v>
      </c>
      <c r="D298">
        <v>75200</v>
      </c>
      <c r="E298">
        <v>73500</v>
      </c>
      <c r="N298" t="b">
        <f t="shared" si="35"/>
        <v>0</v>
      </c>
      <c r="P298">
        <f t="shared" si="36"/>
        <v>-0.39311878440970932</v>
      </c>
      <c r="Q298">
        <f t="shared" si="37"/>
        <v>0.39311878440970932</v>
      </c>
      <c r="R298" t="str">
        <f t="shared" si="38"/>
        <v>Not Outlier</v>
      </c>
      <c r="T298">
        <f t="shared" si="39"/>
        <v>-0.39311878440970932</v>
      </c>
      <c r="U298">
        <f t="shared" si="40"/>
        <v>73491.356769999999</v>
      </c>
      <c r="V298">
        <f t="shared" si="41"/>
        <v>74141.332706403424</v>
      </c>
    </row>
    <row r="299" spans="1:22" x14ac:dyDescent="0.3">
      <c r="A299" s="1">
        <v>45219</v>
      </c>
      <c r="B299">
        <v>72765.351559999996</v>
      </c>
      <c r="C299">
        <v>73500</v>
      </c>
      <c r="D299">
        <v>74700</v>
      </c>
      <c r="E299">
        <v>73500</v>
      </c>
      <c r="N299" t="b">
        <f t="shared" si="35"/>
        <v>0</v>
      </c>
      <c r="P299">
        <f t="shared" si="36"/>
        <v>-0.39311878440970932</v>
      </c>
      <c r="Q299">
        <f t="shared" si="37"/>
        <v>0.39311878440970932</v>
      </c>
      <c r="R299" t="str">
        <f t="shared" si="38"/>
        <v>Not Outlier</v>
      </c>
      <c r="T299">
        <f t="shared" si="39"/>
        <v>-0.39311878440970932</v>
      </c>
      <c r="U299">
        <f t="shared" si="40"/>
        <v>74085.35937666666</v>
      </c>
      <c r="V299">
        <f t="shared" si="41"/>
        <v>73453.342133201717</v>
      </c>
    </row>
    <row r="300" spans="1:22" x14ac:dyDescent="0.3">
      <c r="A300" s="1">
        <v>45222</v>
      </c>
      <c r="B300">
        <v>74943.367190000004</v>
      </c>
      <c r="C300">
        <v>75700</v>
      </c>
      <c r="D300">
        <v>76400</v>
      </c>
      <c r="E300">
        <v>74200</v>
      </c>
      <c r="N300" t="b">
        <f t="shared" si="35"/>
        <v>0</v>
      </c>
      <c r="P300">
        <f t="shared" si="36"/>
        <v>0.18074337109681488</v>
      </c>
      <c r="Q300">
        <f t="shared" si="37"/>
        <v>0.18074337109681488</v>
      </c>
      <c r="R300" t="str">
        <f t="shared" si="38"/>
        <v>Not Outlier</v>
      </c>
      <c r="T300">
        <f t="shared" si="39"/>
        <v>0.18074337109681488</v>
      </c>
      <c r="U300">
        <f t="shared" si="40"/>
        <v>75372.364586666677</v>
      </c>
      <c r="V300">
        <f t="shared" si="41"/>
        <v>74198.354661600868</v>
      </c>
    </row>
    <row r="301" spans="1:22" x14ac:dyDescent="0.3">
      <c r="A301" s="1">
        <v>45223</v>
      </c>
      <c r="B301">
        <v>74547.359379999994</v>
      </c>
      <c r="C301">
        <v>75300</v>
      </c>
      <c r="D301">
        <v>76100</v>
      </c>
      <c r="E301">
        <v>74900</v>
      </c>
      <c r="N301" t="b">
        <f t="shared" si="35"/>
        <v>0</v>
      </c>
      <c r="P301">
        <f t="shared" si="36"/>
        <v>7.6403488355007848E-2</v>
      </c>
      <c r="Q301">
        <f t="shared" si="37"/>
        <v>7.6403488355007848E-2</v>
      </c>
      <c r="R301" t="str">
        <f t="shared" si="38"/>
        <v>Not Outlier</v>
      </c>
      <c r="T301">
        <f t="shared" si="39"/>
        <v>7.6403488355007848E-2</v>
      </c>
      <c r="U301">
        <f t="shared" si="40"/>
        <v>75900.364586666677</v>
      </c>
      <c r="V301">
        <f t="shared" si="41"/>
        <v>74372.857020800438</v>
      </c>
    </row>
    <row r="302" spans="1:22" x14ac:dyDescent="0.3">
      <c r="A302" s="1">
        <v>45224</v>
      </c>
      <c r="B302">
        <v>76626.367190000004</v>
      </c>
      <c r="C302">
        <v>77400</v>
      </c>
      <c r="D302">
        <v>78000</v>
      </c>
      <c r="E302">
        <v>76800</v>
      </c>
      <c r="N302" t="b">
        <f t="shared" si="35"/>
        <v>0</v>
      </c>
      <c r="P302">
        <f t="shared" si="36"/>
        <v>0.62417912721096003</v>
      </c>
      <c r="Q302">
        <f t="shared" si="37"/>
        <v>0.62417912721096003</v>
      </c>
      <c r="R302" t="str">
        <f t="shared" si="38"/>
        <v>Not Outlier</v>
      </c>
      <c r="T302">
        <f t="shared" si="39"/>
        <v>0.62417912721096003</v>
      </c>
      <c r="U302">
        <f t="shared" si="40"/>
        <v>76032.367190000004</v>
      </c>
      <c r="V302">
        <f t="shared" si="41"/>
        <v>75499.612105400214</v>
      </c>
    </row>
    <row r="303" spans="1:22" x14ac:dyDescent="0.3">
      <c r="A303" s="1">
        <v>45225</v>
      </c>
      <c r="B303">
        <v>76527.367190000004</v>
      </c>
      <c r="C303">
        <v>77300</v>
      </c>
      <c r="D303">
        <v>78600</v>
      </c>
      <c r="E303">
        <v>77100</v>
      </c>
      <c r="N303" t="b">
        <f t="shared" si="35"/>
        <v>0</v>
      </c>
      <c r="P303">
        <f t="shared" si="36"/>
        <v>0.59809467096895153</v>
      </c>
      <c r="Q303">
        <f t="shared" si="37"/>
        <v>0.59809467096895153</v>
      </c>
      <c r="R303" t="str">
        <f t="shared" si="38"/>
        <v>Not Outlier</v>
      </c>
      <c r="T303">
        <f t="shared" si="39"/>
        <v>0.59809467096895153</v>
      </c>
      <c r="U303">
        <f t="shared" si="40"/>
        <v>75735.367190000004</v>
      </c>
      <c r="V303">
        <f t="shared" si="41"/>
        <v>76013.489647700102</v>
      </c>
    </row>
    <row r="304" spans="1:22" x14ac:dyDescent="0.3">
      <c r="A304" s="1">
        <v>45226</v>
      </c>
      <c r="B304">
        <v>74943.367190000004</v>
      </c>
      <c r="C304">
        <v>75700</v>
      </c>
      <c r="D304">
        <v>76600</v>
      </c>
      <c r="E304">
        <v>75600</v>
      </c>
      <c r="N304" t="b">
        <f t="shared" si="35"/>
        <v>0</v>
      </c>
      <c r="P304">
        <f t="shared" si="36"/>
        <v>0.18074337109681488</v>
      </c>
      <c r="Q304">
        <f t="shared" si="37"/>
        <v>0.18074337109681488</v>
      </c>
      <c r="R304" t="str">
        <f t="shared" si="38"/>
        <v>Not Outlier</v>
      </c>
      <c r="T304">
        <f t="shared" si="39"/>
        <v>0.18074337109681488</v>
      </c>
      <c r="U304">
        <f t="shared" si="40"/>
        <v>74943.367190000004</v>
      </c>
      <c r="V304">
        <f t="shared" si="41"/>
        <v>75478.428418850061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4"/>
  <sheetViews>
    <sheetView topLeftCell="D1" zoomScale="85" zoomScaleNormal="85" workbookViewId="0">
      <selection activeCell="M45" sqref="M45"/>
    </sheetView>
  </sheetViews>
  <sheetFormatPr defaultRowHeight="14.4" x14ac:dyDescent="0.3"/>
  <cols>
    <col min="1" max="1" width="18.44140625" customWidth="1"/>
    <col min="7" max="7" width="41.21875" customWidth="1"/>
    <col min="8" max="8" width="15.44140625" customWidth="1"/>
    <col min="10" max="10" width="22.21875" customWidth="1"/>
    <col min="12" max="12" width="26" customWidth="1"/>
    <col min="13" max="13" width="17.77734375" customWidth="1"/>
  </cols>
  <sheetData>
    <row r="1" spans="1:18" ht="18" x14ac:dyDescent="0.35">
      <c r="A1" s="14" t="s">
        <v>5</v>
      </c>
      <c r="B1" s="15"/>
      <c r="C1" s="15"/>
      <c r="D1" s="7"/>
      <c r="E1" s="7"/>
    </row>
    <row r="2" spans="1:18" ht="16.2" thickBot="1" x14ac:dyDescent="0.35">
      <c r="A2" s="7"/>
      <c r="B2" s="16" t="s">
        <v>0</v>
      </c>
      <c r="C2" s="16" t="s">
        <v>1</v>
      </c>
      <c r="D2" s="16" t="s">
        <v>2</v>
      </c>
      <c r="E2" s="16" t="s">
        <v>3</v>
      </c>
    </row>
    <row r="3" spans="1:18" x14ac:dyDescent="0.3">
      <c r="A3" s="17">
        <v>45006</v>
      </c>
      <c r="B3" s="7">
        <v>58210.226560000003</v>
      </c>
      <c r="C3" s="7">
        <v>60300</v>
      </c>
      <c r="D3" s="7">
        <v>60700</v>
      </c>
      <c r="E3" s="7">
        <v>60100</v>
      </c>
      <c r="G3" s="18" t="s">
        <v>69</v>
      </c>
      <c r="H3" s="19"/>
      <c r="I3" s="20"/>
    </row>
    <row r="4" spans="1:18" ht="16.2" thickBot="1" x14ac:dyDescent="0.35">
      <c r="A4" s="17">
        <v>45007</v>
      </c>
      <c r="B4" s="7">
        <v>58982.503909999999</v>
      </c>
      <c r="C4" s="7">
        <v>61100</v>
      </c>
      <c r="D4" s="7">
        <v>61200</v>
      </c>
      <c r="E4" s="7">
        <v>60500</v>
      </c>
      <c r="G4" s="21"/>
      <c r="I4" s="22"/>
      <c r="J4" s="92" t="s">
        <v>152</v>
      </c>
      <c r="M4" s="81" t="s">
        <v>70</v>
      </c>
    </row>
    <row r="5" spans="1:18" ht="16.2" thickBot="1" x14ac:dyDescent="0.35">
      <c r="A5" s="17">
        <v>45008</v>
      </c>
      <c r="B5" s="7">
        <v>60140.917970000002</v>
      </c>
      <c r="C5" s="7">
        <v>62300</v>
      </c>
      <c r="D5" s="7">
        <v>62300</v>
      </c>
      <c r="E5" s="7">
        <v>60600</v>
      </c>
      <c r="G5" s="23"/>
      <c r="H5" s="24" t="s">
        <v>0</v>
      </c>
      <c r="I5" s="25" t="s">
        <v>1</v>
      </c>
      <c r="J5" s="92" t="s">
        <v>151</v>
      </c>
    </row>
    <row r="6" spans="1:18" x14ac:dyDescent="0.3">
      <c r="A6" s="17">
        <v>45009</v>
      </c>
      <c r="B6" s="7">
        <v>60816.65625</v>
      </c>
      <c r="C6" s="7">
        <v>63000</v>
      </c>
      <c r="D6" s="7">
        <v>63300</v>
      </c>
      <c r="E6" s="7">
        <v>62300</v>
      </c>
      <c r="G6" s="26" t="s">
        <v>54</v>
      </c>
      <c r="H6">
        <v>66537.952366375801</v>
      </c>
      <c r="I6" s="22">
        <v>68312.751677852342</v>
      </c>
      <c r="M6" s="27" t="s">
        <v>71</v>
      </c>
      <c r="N6" s="27"/>
    </row>
    <row r="7" spans="1:18" x14ac:dyDescent="0.3">
      <c r="A7" s="17">
        <v>45012</v>
      </c>
      <c r="B7" s="7">
        <v>59947.84375</v>
      </c>
      <c r="C7" s="7">
        <v>62100</v>
      </c>
      <c r="D7" s="7">
        <v>62800</v>
      </c>
      <c r="E7" s="7">
        <v>62000</v>
      </c>
      <c r="G7" s="26" t="s">
        <v>72</v>
      </c>
      <c r="H7">
        <v>9313372.3702907078</v>
      </c>
      <c r="I7" s="22">
        <v>9185714.6744059566</v>
      </c>
      <c r="M7" s="28" t="s">
        <v>73</v>
      </c>
      <c r="N7" s="28">
        <v>0.98868428750892345</v>
      </c>
    </row>
    <row r="8" spans="1:18" x14ac:dyDescent="0.3">
      <c r="A8" s="17">
        <v>45013</v>
      </c>
      <c r="B8" s="7">
        <v>60720.125</v>
      </c>
      <c r="C8" s="7">
        <v>62900</v>
      </c>
      <c r="D8" s="7">
        <v>62900</v>
      </c>
      <c r="E8" s="7">
        <v>62100</v>
      </c>
      <c r="G8" s="26" t="s">
        <v>74</v>
      </c>
      <c r="H8">
        <v>149</v>
      </c>
      <c r="I8" s="22">
        <v>149</v>
      </c>
      <c r="M8" s="28" t="s">
        <v>75</v>
      </c>
      <c r="N8" s="28">
        <v>0.97749662036702756</v>
      </c>
    </row>
    <row r="9" spans="1:18" x14ac:dyDescent="0.3">
      <c r="A9" s="17">
        <v>45014</v>
      </c>
      <c r="B9" s="7">
        <v>60527.054689999997</v>
      </c>
      <c r="C9" s="7">
        <v>62700</v>
      </c>
      <c r="D9" s="7">
        <v>62700</v>
      </c>
      <c r="E9" s="7">
        <v>62200</v>
      </c>
      <c r="G9" s="26" t="s">
        <v>76</v>
      </c>
      <c r="H9">
        <v>0.99688812423357986</v>
      </c>
      <c r="I9" s="22"/>
      <c r="M9" s="28" t="s">
        <v>77</v>
      </c>
      <c r="N9" s="28">
        <v>0.97734353615183733</v>
      </c>
    </row>
    <row r="10" spans="1:18" x14ac:dyDescent="0.3">
      <c r="A10" s="17">
        <v>45015</v>
      </c>
      <c r="B10" s="7">
        <v>61363.023439999997</v>
      </c>
      <c r="C10" s="7">
        <v>63200</v>
      </c>
      <c r="D10" s="7">
        <v>63700</v>
      </c>
      <c r="E10" s="7">
        <v>63100</v>
      </c>
      <c r="G10" s="26" t="s">
        <v>78</v>
      </c>
      <c r="H10">
        <v>0</v>
      </c>
      <c r="I10" s="22"/>
      <c r="M10" s="28" t="s">
        <v>79</v>
      </c>
      <c r="N10" s="28">
        <v>456.19712015774104</v>
      </c>
    </row>
    <row r="11" spans="1:18" ht="15" thickBot="1" x14ac:dyDescent="0.35">
      <c r="A11" s="17">
        <v>45016</v>
      </c>
      <c r="B11" s="7">
        <v>62139.773439999997</v>
      </c>
      <c r="C11" s="7">
        <v>64000</v>
      </c>
      <c r="D11" s="7">
        <v>64000</v>
      </c>
      <c r="E11" s="7">
        <v>63700</v>
      </c>
      <c r="G11" s="26" t="s">
        <v>80</v>
      </c>
      <c r="H11">
        <v>148</v>
      </c>
      <c r="I11" s="22"/>
      <c r="M11" s="29" t="s">
        <v>74</v>
      </c>
      <c r="N11" s="29">
        <v>149</v>
      </c>
    </row>
    <row r="12" spans="1:18" x14ac:dyDescent="0.3">
      <c r="A12" s="17">
        <v>45019</v>
      </c>
      <c r="B12" s="7">
        <v>61265.933590000001</v>
      </c>
      <c r="C12" s="7">
        <v>63100</v>
      </c>
      <c r="D12" s="7">
        <v>64000</v>
      </c>
      <c r="E12" s="7">
        <v>63000</v>
      </c>
      <c r="G12" s="26" t="s">
        <v>81</v>
      </c>
      <c r="H12">
        <v>-89.951014696466331</v>
      </c>
      <c r="I12" s="22"/>
    </row>
    <row r="13" spans="1:18" ht="15" thickBot="1" x14ac:dyDescent="0.35">
      <c r="A13" s="17">
        <v>45020</v>
      </c>
      <c r="B13" s="7">
        <v>61751.402340000001</v>
      </c>
      <c r="C13" s="7">
        <v>63600</v>
      </c>
      <c r="D13" s="7">
        <v>63800</v>
      </c>
      <c r="E13" s="7">
        <v>62800</v>
      </c>
      <c r="G13" s="26" t="s">
        <v>82</v>
      </c>
      <c r="H13">
        <v>2.2022197803538273E-131</v>
      </c>
      <c r="I13" s="22"/>
      <c r="M13" s="81" t="s">
        <v>83</v>
      </c>
    </row>
    <row r="14" spans="1:18" x14ac:dyDescent="0.3">
      <c r="A14" s="17">
        <v>45021</v>
      </c>
      <c r="B14" s="7">
        <v>62042.679689999997</v>
      </c>
      <c r="C14" s="7">
        <v>63900</v>
      </c>
      <c r="D14" s="7">
        <v>64000</v>
      </c>
      <c r="E14" s="7">
        <v>63400</v>
      </c>
      <c r="G14" s="26" t="s">
        <v>84</v>
      </c>
      <c r="H14">
        <v>1.655214506178732</v>
      </c>
      <c r="I14" s="22"/>
      <c r="M14" s="30"/>
      <c r="N14" s="30" t="s">
        <v>80</v>
      </c>
      <c r="O14" s="30" t="s">
        <v>85</v>
      </c>
      <c r="P14" s="30" t="s">
        <v>86</v>
      </c>
      <c r="Q14" s="30" t="s">
        <v>87</v>
      </c>
      <c r="R14" s="30" t="s">
        <v>88</v>
      </c>
    </row>
    <row r="15" spans="1:18" x14ac:dyDescent="0.3">
      <c r="A15" s="17">
        <v>45022</v>
      </c>
      <c r="B15" s="7">
        <v>60489.1875</v>
      </c>
      <c r="C15" s="7">
        <v>62300</v>
      </c>
      <c r="D15" s="7">
        <v>63600</v>
      </c>
      <c r="E15" s="7">
        <v>62300</v>
      </c>
      <c r="G15" s="26" t="s">
        <v>89</v>
      </c>
      <c r="H15">
        <v>4.4044395607076547E-131</v>
      </c>
      <c r="I15" s="22"/>
      <c r="M15" s="28" t="s">
        <v>90</v>
      </c>
      <c r="N15" s="28">
        <v>1</v>
      </c>
      <c r="O15" s="28">
        <v>1328892747.3833697</v>
      </c>
      <c r="P15" s="28">
        <v>1328892747.3833697</v>
      </c>
      <c r="Q15" s="28">
        <v>6385.3521354371323</v>
      </c>
      <c r="R15" s="28">
        <v>5.1597360589756118E-123</v>
      </c>
    </row>
    <row r="16" spans="1:18" ht="15" thickBot="1" x14ac:dyDescent="0.35">
      <c r="A16" s="17">
        <v>45023</v>
      </c>
      <c r="B16" s="7">
        <v>63110.707029999998</v>
      </c>
      <c r="C16" s="7">
        <v>65000</v>
      </c>
      <c r="D16" s="7">
        <v>65200</v>
      </c>
      <c r="E16" s="7">
        <v>63800</v>
      </c>
      <c r="G16" s="31" t="s">
        <v>91</v>
      </c>
      <c r="H16" s="32">
        <v>1.9761224936137434</v>
      </c>
      <c r="I16" s="33"/>
      <c r="M16" s="28" t="s">
        <v>92</v>
      </c>
      <c r="N16" s="28">
        <v>147</v>
      </c>
      <c r="O16" s="28">
        <v>30593024.428711813</v>
      </c>
      <c r="P16" s="28">
        <v>208115.81244021642</v>
      </c>
      <c r="Q16" s="28"/>
      <c r="R16" s="28"/>
    </row>
    <row r="17" spans="1:21" ht="15" thickBot="1" x14ac:dyDescent="0.35">
      <c r="A17" s="17">
        <v>45026</v>
      </c>
      <c r="B17" s="7">
        <v>63790.359380000002</v>
      </c>
      <c r="C17" s="7">
        <v>65700</v>
      </c>
      <c r="D17" s="7">
        <v>66300</v>
      </c>
      <c r="E17" s="7">
        <v>64700</v>
      </c>
      <c r="M17" s="29" t="s">
        <v>93</v>
      </c>
      <c r="N17" s="29">
        <v>148</v>
      </c>
      <c r="O17" s="29">
        <v>1359485771.8120816</v>
      </c>
      <c r="P17" s="29"/>
      <c r="Q17" s="29"/>
      <c r="R17" s="29"/>
    </row>
    <row r="18" spans="1:21" ht="15" thickBot="1" x14ac:dyDescent="0.35">
      <c r="A18" s="17">
        <v>45027</v>
      </c>
      <c r="B18" s="7">
        <v>63984.550779999998</v>
      </c>
      <c r="C18" s="7">
        <v>65900</v>
      </c>
      <c r="D18" s="7">
        <v>66200</v>
      </c>
      <c r="E18" s="7">
        <v>65400</v>
      </c>
    </row>
    <row r="19" spans="1:21" ht="15.6" x14ac:dyDescent="0.3">
      <c r="A19" s="17">
        <v>45028</v>
      </c>
      <c r="B19" s="7">
        <v>64081.640630000002</v>
      </c>
      <c r="C19" s="7">
        <v>66000</v>
      </c>
      <c r="D19" s="7">
        <v>66200</v>
      </c>
      <c r="E19" s="7">
        <v>65300</v>
      </c>
      <c r="G19" s="34" t="s">
        <v>94</v>
      </c>
      <c r="M19" s="30"/>
      <c r="N19" s="30" t="s">
        <v>95</v>
      </c>
      <c r="O19" s="30" t="s">
        <v>79</v>
      </c>
      <c r="P19" s="30" t="s">
        <v>81</v>
      </c>
      <c r="Q19" s="30" t="s">
        <v>96</v>
      </c>
      <c r="R19" s="30" t="s">
        <v>97</v>
      </c>
      <c r="S19" s="30" t="s">
        <v>98</v>
      </c>
      <c r="T19" s="30" t="s">
        <v>99</v>
      </c>
      <c r="U19" s="30" t="s">
        <v>100</v>
      </c>
    </row>
    <row r="20" spans="1:21" ht="15" thickBot="1" x14ac:dyDescent="0.35">
      <c r="A20" s="17">
        <v>45029</v>
      </c>
      <c r="B20" s="7">
        <v>64178.738279999998</v>
      </c>
      <c r="C20" s="7">
        <v>66100</v>
      </c>
      <c r="D20" s="7">
        <v>66100</v>
      </c>
      <c r="E20" s="7">
        <v>65400</v>
      </c>
      <c r="M20" s="28" t="s">
        <v>101</v>
      </c>
      <c r="N20" s="28">
        <v>1215.49281644437</v>
      </c>
      <c r="O20" s="28">
        <v>840.50849008040859</v>
      </c>
      <c r="P20" s="28">
        <v>1.4461398436654553</v>
      </c>
      <c r="Q20" s="28">
        <v>0.15026674507286836</v>
      </c>
      <c r="R20" s="28">
        <v>-445.54805806185254</v>
      </c>
      <c r="S20" s="28">
        <v>2876.5336909505922</v>
      </c>
      <c r="T20" s="28">
        <v>-445.54805806185254</v>
      </c>
      <c r="U20" s="28">
        <v>2876.5336909505922</v>
      </c>
    </row>
    <row r="21" spans="1:21" ht="16.2" thickBot="1" x14ac:dyDescent="0.35">
      <c r="A21" s="17">
        <v>45030</v>
      </c>
      <c r="B21" s="7">
        <v>63207.796880000002</v>
      </c>
      <c r="C21" s="7">
        <v>65100</v>
      </c>
      <c r="D21" s="7">
        <v>66600</v>
      </c>
      <c r="E21" s="7">
        <v>65000</v>
      </c>
      <c r="G21" s="35"/>
      <c r="H21" s="35">
        <v>58210.226560000003</v>
      </c>
      <c r="I21" s="35">
        <v>60300</v>
      </c>
      <c r="J21" s="92" t="s">
        <v>153</v>
      </c>
      <c r="M21" s="29" t="s">
        <v>2</v>
      </c>
      <c r="N21" s="29">
        <v>0.97445237342097035</v>
      </c>
      <c r="O21" s="29">
        <v>1.219461774841939E-2</v>
      </c>
      <c r="P21" s="29">
        <v>79.908398403654303</v>
      </c>
      <c r="Q21" s="29">
        <v>5.1597360589750254E-123</v>
      </c>
      <c r="R21" s="29">
        <v>0.95035296363729782</v>
      </c>
      <c r="S21" s="29">
        <v>0.99855178320464288</v>
      </c>
      <c r="T21" s="29">
        <v>0.95035296363729782</v>
      </c>
      <c r="U21" s="29">
        <v>0.99855178320464288</v>
      </c>
    </row>
    <row r="22" spans="1:21" ht="15.6" x14ac:dyDescent="0.3">
      <c r="A22" s="17">
        <v>45033</v>
      </c>
      <c r="B22" s="7">
        <v>63401.984380000002</v>
      </c>
      <c r="C22" s="7">
        <v>65300</v>
      </c>
      <c r="D22" s="7">
        <v>65600</v>
      </c>
      <c r="E22" s="7">
        <v>64700</v>
      </c>
      <c r="G22" s="4" t="s">
        <v>54</v>
      </c>
      <c r="H22">
        <v>66594.220783986457</v>
      </c>
      <c r="I22">
        <v>68366.891891891893</v>
      </c>
      <c r="J22" s="92" t="s">
        <v>154</v>
      </c>
    </row>
    <row r="23" spans="1:21" x14ac:dyDescent="0.3">
      <c r="A23" s="17">
        <v>45034</v>
      </c>
      <c r="B23" s="7">
        <v>63693.269529999998</v>
      </c>
      <c r="C23" s="7">
        <v>65600</v>
      </c>
      <c r="D23" s="7">
        <v>66000</v>
      </c>
      <c r="E23" s="7">
        <v>64800</v>
      </c>
      <c r="G23" s="4" t="s">
        <v>72</v>
      </c>
      <c r="H23">
        <v>8901765.3451933805</v>
      </c>
      <c r="I23">
        <v>8808488.2331310846</v>
      </c>
    </row>
    <row r="24" spans="1:21" x14ac:dyDescent="0.3">
      <c r="A24" s="17">
        <v>45035</v>
      </c>
      <c r="B24" s="7">
        <v>63596.175779999998</v>
      </c>
      <c r="C24" s="7">
        <v>65500</v>
      </c>
      <c r="D24" s="7">
        <v>65800</v>
      </c>
      <c r="E24" s="7">
        <v>65300</v>
      </c>
      <c r="G24" s="4" t="s">
        <v>74</v>
      </c>
      <c r="H24">
        <v>148</v>
      </c>
      <c r="I24">
        <v>148</v>
      </c>
    </row>
    <row r="25" spans="1:21" x14ac:dyDescent="0.3">
      <c r="A25" s="17">
        <v>45036</v>
      </c>
      <c r="B25" s="7">
        <v>63401.984380000002</v>
      </c>
      <c r="C25" s="7">
        <v>65300</v>
      </c>
      <c r="D25" s="7">
        <v>65300</v>
      </c>
      <c r="E25" s="7">
        <v>64600</v>
      </c>
      <c r="G25" s="4" t="s">
        <v>80</v>
      </c>
      <c r="H25">
        <v>147</v>
      </c>
      <c r="I25">
        <v>147</v>
      </c>
    </row>
    <row r="26" spans="1:21" x14ac:dyDescent="0.3">
      <c r="A26" s="17">
        <v>45037</v>
      </c>
      <c r="B26" s="7">
        <v>63790.359380000002</v>
      </c>
      <c r="C26" s="7">
        <v>65700</v>
      </c>
      <c r="D26" s="7">
        <v>65900</v>
      </c>
      <c r="E26" s="7">
        <v>65400</v>
      </c>
      <c r="G26" s="4" t="s">
        <v>87</v>
      </c>
      <c r="H26">
        <v>1.010589457531595</v>
      </c>
    </row>
    <row r="27" spans="1:21" x14ac:dyDescent="0.3">
      <c r="A27" s="17">
        <v>45040</v>
      </c>
      <c r="B27" s="7">
        <v>63304.890630000002</v>
      </c>
      <c r="C27" s="7">
        <v>65200</v>
      </c>
      <c r="D27" s="7">
        <v>65700</v>
      </c>
      <c r="E27" s="7">
        <v>64800</v>
      </c>
      <c r="G27" s="4" t="s">
        <v>102</v>
      </c>
      <c r="H27">
        <v>0.47458504233770649</v>
      </c>
    </row>
    <row r="28" spans="1:21" ht="15" thickBot="1" x14ac:dyDescent="0.35">
      <c r="A28" s="17">
        <v>45041</v>
      </c>
      <c r="B28" s="7">
        <v>61751.402340000001</v>
      </c>
      <c r="C28" s="7">
        <v>63600</v>
      </c>
      <c r="D28" s="7">
        <v>65400</v>
      </c>
      <c r="E28" s="7">
        <v>63400</v>
      </c>
      <c r="G28" s="36" t="s">
        <v>103</v>
      </c>
      <c r="H28" s="32">
        <v>1.312862772205023</v>
      </c>
      <c r="I28" s="32"/>
    </row>
    <row r="29" spans="1:21" x14ac:dyDescent="0.3">
      <c r="A29" s="17">
        <v>45042</v>
      </c>
      <c r="B29" s="7">
        <v>62236.867189999997</v>
      </c>
      <c r="C29" s="7">
        <v>64100</v>
      </c>
      <c r="D29" s="7">
        <v>64300</v>
      </c>
      <c r="E29" s="7">
        <v>63300</v>
      </c>
    </row>
    <row r="30" spans="1:21" x14ac:dyDescent="0.3">
      <c r="A30" s="17">
        <v>45043</v>
      </c>
      <c r="B30" s="7">
        <v>62722.332029999998</v>
      </c>
      <c r="C30" s="7">
        <v>64600</v>
      </c>
      <c r="D30" s="7">
        <v>65000</v>
      </c>
      <c r="E30" s="7">
        <v>63300</v>
      </c>
    </row>
    <row r="31" spans="1:21" ht="16.2" thickBot="1" x14ac:dyDescent="0.35">
      <c r="A31" s="17">
        <v>45044</v>
      </c>
      <c r="B31" s="7">
        <v>63596.175779999998</v>
      </c>
      <c r="C31" s="7">
        <v>65500</v>
      </c>
      <c r="D31" s="7">
        <v>65900</v>
      </c>
      <c r="E31" s="7">
        <v>65000</v>
      </c>
      <c r="G31" s="34" t="s">
        <v>104</v>
      </c>
      <c r="H31" s="37"/>
    </row>
    <row r="32" spans="1:21" x14ac:dyDescent="0.3">
      <c r="A32" s="17">
        <v>45048</v>
      </c>
      <c r="B32" s="7">
        <v>63790.359380000002</v>
      </c>
      <c r="C32" s="7">
        <v>65700</v>
      </c>
      <c r="D32" s="7">
        <v>66300</v>
      </c>
      <c r="E32" s="7">
        <v>65100</v>
      </c>
      <c r="G32" s="35"/>
      <c r="H32" s="38" t="s">
        <v>105</v>
      </c>
      <c r="I32" s="38" t="s">
        <v>106</v>
      </c>
    </row>
    <row r="33" spans="1:10" ht="15.6" x14ac:dyDescent="0.3">
      <c r="A33" s="17">
        <v>45049</v>
      </c>
      <c r="B33" s="7">
        <v>63499.078130000002</v>
      </c>
      <c r="C33" s="7">
        <v>65400</v>
      </c>
      <c r="D33" s="7">
        <v>65600</v>
      </c>
      <c r="E33" s="7">
        <v>64900</v>
      </c>
      <c r="G33" s="4" t="s">
        <v>54</v>
      </c>
      <c r="H33">
        <v>66537.952366375801</v>
      </c>
      <c r="I33">
        <v>68312.751677852342</v>
      </c>
      <c r="J33" s="92" t="s">
        <v>152</v>
      </c>
    </row>
    <row r="34" spans="1:10" ht="15.6" x14ac:dyDescent="0.3">
      <c r="A34" s="17">
        <v>45050</v>
      </c>
      <c r="B34" s="7">
        <v>63207.796880000002</v>
      </c>
      <c r="C34" s="7">
        <v>65100</v>
      </c>
      <c r="D34" s="7">
        <v>65700</v>
      </c>
      <c r="E34" s="7">
        <v>64700</v>
      </c>
      <c r="G34" s="4" t="s">
        <v>72</v>
      </c>
      <c r="H34">
        <v>9313372.3702907078</v>
      </c>
      <c r="I34">
        <v>9185714.6744059566</v>
      </c>
      <c r="J34" s="92" t="s">
        <v>151</v>
      </c>
    </row>
    <row r="35" spans="1:10" x14ac:dyDescent="0.3">
      <c r="A35" s="17">
        <v>45054</v>
      </c>
      <c r="B35" s="7">
        <v>63984.550779999998</v>
      </c>
      <c r="C35" s="7">
        <v>65900</v>
      </c>
      <c r="D35" s="7">
        <v>66300</v>
      </c>
      <c r="E35" s="7">
        <v>65400</v>
      </c>
      <c r="G35" s="4" t="s">
        <v>74</v>
      </c>
      <c r="H35">
        <v>149</v>
      </c>
      <c r="I35">
        <v>149</v>
      </c>
    </row>
    <row r="36" spans="1:10" x14ac:dyDescent="0.3">
      <c r="A36" s="17">
        <v>45055</v>
      </c>
      <c r="B36" s="7">
        <v>63401.984380000002</v>
      </c>
      <c r="C36" s="7">
        <v>65300</v>
      </c>
      <c r="D36" s="7">
        <v>65800</v>
      </c>
      <c r="E36" s="7">
        <v>65100</v>
      </c>
      <c r="G36" s="4" t="s">
        <v>107</v>
      </c>
      <c r="H36">
        <v>9249543.5223483332</v>
      </c>
    </row>
    <row r="37" spans="1:10" x14ac:dyDescent="0.3">
      <c r="A37" s="17">
        <v>45056</v>
      </c>
      <c r="B37" s="7">
        <v>62722.332029999998</v>
      </c>
      <c r="C37" s="7">
        <v>64600</v>
      </c>
      <c r="D37" s="7">
        <v>65500</v>
      </c>
      <c r="E37" s="7">
        <v>64300</v>
      </c>
      <c r="G37" s="4" t="s">
        <v>78</v>
      </c>
      <c r="H37">
        <v>0</v>
      </c>
    </row>
    <row r="38" spans="1:10" x14ac:dyDescent="0.3">
      <c r="A38" s="17">
        <v>45057</v>
      </c>
      <c r="B38" s="7">
        <v>62333.960939999997</v>
      </c>
      <c r="C38" s="7">
        <v>64200</v>
      </c>
      <c r="D38" s="7">
        <v>65100</v>
      </c>
      <c r="E38" s="7">
        <v>64200</v>
      </c>
      <c r="G38" s="4" t="s">
        <v>80</v>
      </c>
      <c r="H38">
        <v>296</v>
      </c>
    </row>
    <row r="39" spans="1:10" x14ac:dyDescent="0.3">
      <c r="A39" s="17">
        <v>45058</v>
      </c>
      <c r="B39" s="7">
        <v>62236.867189999997</v>
      </c>
      <c r="C39" s="7">
        <v>64100</v>
      </c>
      <c r="D39" s="7">
        <v>64600</v>
      </c>
      <c r="E39" s="7">
        <v>63600</v>
      </c>
      <c r="G39" s="4" t="s">
        <v>81</v>
      </c>
      <c r="H39">
        <v>-5.0369453378753803</v>
      </c>
    </row>
    <row r="40" spans="1:10" x14ac:dyDescent="0.3">
      <c r="A40" s="17">
        <v>45061</v>
      </c>
      <c r="B40" s="7">
        <v>62625.238279999998</v>
      </c>
      <c r="C40" s="7">
        <v>64500</v>
      </c>
      <c r="D40" s="7">
        <v>64600</v>
      </c>
      <c r="E40" s="7">
        <v>63900</v>
      </c>
      <c r="G40" s="4" t="s">
        <v>82</v>
      </c>
      <c r="H40">
        <v>4.1195710703278656E-7</v>
      </c>
    </row>
    <row r="41" spans="1:10" x14ac:dyDescent="0.3">
      <c r="A41" s="17">
        <v>45062</v>
      </c>
      <c r="B41" s="7">
        <v>63499.078130000002</v>
      </c>
      <c r="C41" s="7">
        <v>65400</v>
      </c>
      <c r="D41" s="7">
        <v>65900</v>
      </c>
      <c r="E41" s="7">
        <v>65300</v>
      </c>
      <c r="G41" s="4" t="s">
        <v>84</v>
      </c>
      <c r="H41">
        <v>1.6500177430555552</v>
      </c>
    </row>
    <row r="42" spans="1:10" x14ac:dyDescent="0.3">
      <c r="A42" s="17">
        <v>45063</v>
      </c>
      <c r="B42" s="7">
        <v>63110.707029999998</v>
      </c>
      <c r="C42" s="7">
        <v>65000</v>
      </c>
      <c r="D42" s="7">
        <v>65900</v>
      </c>
      <c r="E42" s="7">
        <v>64800</v>
      </c>
      <c r="G42" s="4" t="s">
        <v>89</v>
      </c>
      <c r="H42">
        <v>8.2391421406557312E-7</v>
      </c>
    </row>
    <row r="43" spans="1:10" ht="15" thickBot="1" x14ac:dyDescent="0.35">
      <c r="A43" s="17">
        <v>45064</v>
      </c>
      <c r="B43" s="7">
        <v>64275.832029999998</v>
      </c>
      <c r="C43" s="7">
        <v>66200</v>
      </c>
      <c r="D43" s="7">
        <v>66200</v>
      </c>
      <c r="E43" s="7">
        <v>65700</v>
      </c>
      <c r="G43" s="36" t="s">
        <v>91</v>
      </c>
      <c r="H43" s="32">
        <v>1.9680107275502619</v>
      </c>
      <c r="I43" s="32"/>
    </row>
    <row r="44" spans="1:10" ht="15" thickBot="1" x14ac:dyDescent="0.35">
      <c r="A44" s="17">
        <v>45065</v>
      </c>
      <c r="B44" s="7">
        <v>66411.882809999996</v>
      </c>
      <c r="C44" s="7">
        <v>68400</v>
      </c>
      <c r="D44" s="7">
        <v>68400</v>
      </c>
      <c r="E44" s="7">
        <v>67500</v>
      </c>
      <c r="G44" s="39"/>
      <c r="H44" s="40"/>
      <c r="I44" s="40"/>
    </row>
    <row r="45" spans="1:10" x14ac:dyDescent="0.3">
      <c r="A45" s="17">
        <v>45068</v>
      </c>
      <c r="B45" s="7">
        <v>66508.96875</v>
      </c>
      <c r="C45" s="7">
        <v>68500</v>
      </c>
      <c r="D45" s="7">
        <v>69000</v>
      </c>
      <c r="E45" s="7">
        <v>68000</v>
      </c>
      <c r="G45" s="41"/>
      <c r="H45" s="41"/>
      <c r="I45" s="41"/>
    </row>
    <row r="46" spans="1:10" x14ac:dyDescent="0.3">
      <c r="A46" s="17">
        <v>45069</v>
      </c>
      <c r="B46" s="7">
        <v>66411.882809999996</v>
      </c>
      <c r="C46" s="7">
        <v>68400</v>
      </c>
      <c r="D46" s="7">
        <v>68700</v>
      </c>
      <c r="E46" s="7">
        <v>68100</v>
      </c>
      <c r="G46" s="42"/>
      <c r="H46" s="42"/>
      <c r="I46" s="42"/>
    </row>
    <row r="47" spans="1:10" ht="15" thickBot="1" x14ac:dyDescent="0.35">
      <c r="A47" s="17">
        <v>45070</v>
      </c>
      <c r="B47" s="7">
        <v>66508.96875</v>
      </c>
      <c r="C47" s="7">
        <v>68500</v>
      </c>
      <c r="D47" s="7">
        <v>68700</v>
      </c>
      <c r="E47" s="7">
        <v>68000</v>
      </c>
      <c r="G47" s="82" t="s">
        <v>108</v>
      </c>
      <c r="H47" s="43"/>
      <c r="I47" s="43"/>
    </row>
    <row r="48" spans="1:10" ht="15.6" x14ac:dyDescent="0.3">
      <c r="A48" s="17">
        <v>45071</v>
      </c>
      <c r="B48" s="7">
        <v>66800.25</v>
      </c>
      <c r="C48" s="7">
        <v>68800</v>
      </c>
      <c r="D48" s="7">
        <v>70000</v>
      </c>
      <c r="E48" s="7">
        <v>68700</v>
      </c>
      <c r="G48" s="30"/>
      <c r="H48" s="30" t="s">
        <v>1</v>
      </c>
      <c r="I48" s="30" t="s">
        <v>2</v>
      </c>
      <c r="J48" s="92" t="s">
        <v>155</v>
      </c>
    </row>
    <row r="49" spans="1:10" ht="15.6" x14ac:dyDescent="0.3">
      <c r="A49" s="17">
        <v>45072</v>
      </c>
      <c r="B49" s="7">
        <v>68256.65625</v>
      </c>
      <c r="C49" s="7">
        <v>70300</v>
      </c>
      <c r="D49" s="7">
        <v>70400</v>
      </c>
      <c r="E49" s="7">
        <v>69500</v>
      </c>
      <c r="G49" s="28" t="s">
        <v>1</v>
      </c>
      <c r="H49" s="28">
        <v>1</v>
      </c>
      <c r="I49" s="28"/>
      <c r="J49" s="92" t="s">
        <v>156</v>
      </c>
    </row>
    <row r="50" spans="1:10" ht="15" thickBot="1" x14ac:dyDescent="0.35">
      <c r="A50" s="17">
        <v>45076</v>
      </c>
      <c r="B50" s="7">
        <v>70198.523440000004</v>
      </c>
      <c r="C50" s="7">
        <v>72300</v>
      </c>
      <c r="D50" s="7">
        <v>72300</v>
      </c>
      <c r="E50" s="7">
        <v>71200</v>
      </c>
      <c r="G50" s="29" t="s">
        <v>2</v>
      </c>
      <c r="H50" s="29">
        <v>0.98868428750892245</v>
      </c>
      <c r="I50" s="29">
        <v>1</v>
      </c>
    </row>
    <row r="51" spans="1:10" x14ac:dyDescent="0.3">
      <c r="A51" s="17">
        <v>45077</v>
      </c>
      <c r="B51" s="7">
        <v>69324.6875</v>
      </c>
      <c r="C51" s="7">
        <v>71400</v>
      </c>
      <c r="D51" s="7">
        <v>72500</v>
      </c>
      <c r="E51" s="7">
        <v>71000</v>
      </c>
    </row>
    <row r="52" spans="1:10" x14ac:dyDescent="0.3">
      <c r="A52" s="17">
        <v>45078</v>
      </c>
      <c r="B52" s="7">
        <v>68839.210940000004</v>
      </c>
      <c r="C52" s="7">
        <v>70900</v>
      </c>
      <c r="D52" s="7">
        <v>71600</v>
      </c>
      <c r="E52" s="7">
        <v>70600</v>
      </c>
    </row>
    <row r="53" spans="1:10" x14ac:dyDescent="0.3">
      <c r="A53" s="17">
        <v>45079</v>
      </c>
      <c r="B53" s="7">
        <v>70101.445309999996</v>
      </c>
      <c r="C53" s="7">
        <v>72200</v>
      </c>
      <c r="D53" s="7">
        <v>72200</v>
      </c>
      <c r="E53" s="7">
        <v>71600</v>
      </c>
    </row>
    <row r="54" spans="1:10" x14ac:dyDescent="0.3">
      <c r="A54" s="17">
        <v>45082</v>
      </c>
      <c r="B54" s="7">
        <v>69615.960940000004</v>
      </c>
      <c r="C54" s="7">
        <v>71700</v>
      </c>
      <c r="D54" s="7">
        <v>72700</v>
      </c>
      <c r="E54" s="7">
        <v>71400</v>
      </c>
    </row>
    <row r="55" spans="1:10" x14ac:dyDescent="0.3">
      <c r="A55" s="17">
        <v>45084</v>
      </c>
      <c r="B55" s="7">
        <v>68936.304690000004</v>
      </c>
      <c r="C55" s="7">
        <v>71000</v>
      </c>
      <c r="D55" s="7">
        <v>71600</v>
      </c>
      <c r="E55" s="7">
        <v>70800</v>
      </c>
    </row>
    <row r="56" spans="1:10" x14ac:dyDescent="0.3">
      <c r="A56" s="17">
        <v>45085</v>
      </c>
      <c r="B56" s="7">
        <v>68839.210940000004</v>
      </c>
      <c r="C56" s="7">
        <v>70900</v>
      </c>
      <c r="D56" s="7">
        <v>70900</v>
      </c>
      <c r="E56" s="7">
        <v>70000</v>
      </c>
    </row>
    <row r="57" spans="1:10" x14ac:dyDescent="0.3">
      <c r="A57" s="17">
        <v>45086</v>
      </c>
      <c r="B57" s="7">
        <v>69907.25</v>
      </c>
      <c r="C57" s="7">
        <v>72000</v>
      </c>
      <c r="D57" s="7">
        <v>72300</v>
      </c>
      <c r="E57" s="7">
        <v>70800</v>
      </c>
    </row>
    <row r="58" spans="1:10" x14ac:dyDescent="0.3">
      <c r="A58" s="17">
        <v>45089</v>
      </c>
      <c r="B58" s="7">
        <v>68936.304690000004</v>
      </c>
      <c r="C58" s="7">
        <v>71000</v>
      </c>
      <c r="D58" s="7">
        <v>72400</v>
      </c>
      <c r="E58" s="7">
        <v>70800</v>
      </c>
    </row>
    <row r="59" spans="1:10" x14ac:dyDescent="0.3">
      <c r="A59" s="17">
        <v>45090</v>
      </c>
      <c r="B59" s="7">
        <v>69907.25</v>
      </c>
      <c r="C59" s="7">
        <v>72000</v>
      </c>
      <c r="D59" s="7">
        <v>72200</v>
      </c>
      <c r="E59" s="7">
        <v>71600</v>
      </c>
    </row>
    <row r="60" spans="1:10" x14ac:dyDescent="0.3">
      <c r="A60" s="17">
        <v>45091</v>
      </c>
      <c r="B60" s="7">
        <v>69810.148440000004</v>
      </c>
      <c r="C60" s="7">
        <v>71900</v>
      </c>
      <c r="D60" s="7">
        <v>72200</v>
      </c>
      <c r="E60" s="7">
        <v>71100</v>
      </c>
    </row>
    <row r="61" spans="1:10" x14ac:dyDescent="0.3">
      <c r="A61" s="17">
        <v>45092</v>
      </c>
      <c r="B61" s="7">
        <v>69421.789059999996</v>
      </c>
      <c r="C61" s="7">
        <v>71500</v>
      </c>
      <c r="D61" s="7">
        <v>72300</v>
      </c>
      <c r="E61" s="7">
        <v>71300</v>
      </c>
    </row>
    <row r="62" spans="1:10" x14ac:dyDescent="0.3">
      <c r="A62" s="17">
        <v>45093</v>
      </c>
      <c r="B62" s="7">
        <v>69713.054690000004</v>
      </c>
      <c r="C62" s="7">
        <v>71800</v>
      </c>
      <c r="D62" s="7">
        <v>71900</v>
      </c>
      <c r="E62" s="7">
        <v>70900</v>
      </c>
    </row>
    <row r="63" spans="1:10" x14ac:dyDescent="0.3">
      <c r="A63" s="17">
        <v>45096</v>
      </c>
      <c r="B63" s="7">
        <v>69130.5</v>
      </c>
      <c r="C63" s="7">
        <v>71200</v>
      </c>
      <c r="D63" s="7">
        <v>71700</v>
      </c>
      <c r="E63" s="7">
        <v>70900</v>
      </c>
    </row>
    <row r="64" spans="1:10" x14ac:dyDescent="0.3">
      <c r="A64" s="17">
        <v>45097</v>
      </c>
      <c r="B64" s="7">
        <v>69324.6875</v>
      </c>
      <c r="C64" s="7">
        <v>71400</v>
      </c>
      <c r="D64" s="7">
        <v>71400</v>
      </c>
      <c r="E64" s="7">
        <v>70400</v>
      </c>
    </row>
    <row r="65" spans="1:5" x14ac:dyDescent="0.3">
      <c r="A65" s="17">
        <v>45098</v>
      </c>
      <c r="B65" s="7">
        <v>68450.835940000004</v>
      </c>
      <c r="C65" s="7">
        <v>70500</v>
      </c>
      <c r="D65" s="7">
        <v>71200</v>
      </c>
      <c r="E65" s="7">
        <v>70400</v>
      </c>
    </row>
    <row r="66" spans="1:5" x14ac:dyDescent="0.3">
      <c r="A66" s="17">
        <v>45099</v>
      </c>
      <c r="B66" s="7">
        <v>69227.59375</v>
      </c>
      <c r="C66" s="7">
        <v>71300</v>
      </c>
      <c r="D66" s="7">
        <v>71500</v>
      </c>
      <c r="E66" s="7">
        <v>70100</v>
      </c>
    </row>
    <row r="67" spans="1:5" x14ac:dyDescent="0.3">
      <c r="A67" s="17">
        <v>45100</v>
      </c>
      <c r="B67" s="7">
        <v>69518.867190000004</v>
      </c>
      <c r="C67" s="7">
        <v>71600</v>
      </c>
      <c r="D67" s="7">
        <v>72200</v>
      </c>
      <c r="E67" s="7">
        <v>71600</v>
      </c>
    </row>
    <row r="68" spans="1:5" x14ac:dyDescent="0.3">
      <c r="A68" s="17">
        <v>45103</v>
      </c>
      <c r="B68" s="7">
        <v>70295.617190000004</v>
      </c>
      <c r="C68" s="7">
        <v>72400</v>
      </c>
      <c r="D68" s="7">
        <v>72500</v>
      </c>
      <c r="E68" s="7">
        <v>71500</v>
      </c>
    </row>
    <row r="69" spans="1:5" x14ac:dyDescent="0.3">
      <c r="A69" s="17">
        <v>45104</v>
      </c>
      <c r="B69" s="7">
        <v>70489.804690000004</v>
      </c>
      <c r="C69" s="7">
        <v>72600</v>
      </c>
      <c r="D69" s="7">
        <v>72600</v>
      </c>
      <c r="E69" s="7">
        <v>72000</v>
      </c>
    </row>
    <row r="70" spans="1:5" x14ac:dyDescent="0.3">
      <c r="A70" s="17">
        <v>45105</v>
      </c>
      <c r="B70" s="7">
        <v>70586.898440000004</v>
      </c>
      <c r="C70" s="7">
        <v>72700</v>
      </c>
      <c r="D70" s="7">
        <v>72700</v>
      </c>
      <c r="E70" s="7">
        <v>72000</v>
      </c>
    </row>
    <row r="71" spans="1:5" x14ac:dyDescent="0.3">
      <c r="A71" s="17">
        <v>45106</v>
      </c>
      <c r="B71" s="7">
        <v>70646.414059999996</v>
      </c>
      <c r="C71" s="7">
        <v>72400</v>
      </c>
      <c r="D71" s="7">
        <v>73400</v>
      </c>
      <c r="E71" s="7">
        <v>72400</v>
      </c>
    </row>
    <row r="72" spans="1:5" x14ac:dyDescent="0.3">
      <c r="A72" s="17">
        <v>45107</v>
      </c>
      <c r="B72" s="7">
        <v>70451.273440000004</v>
      </c>
      <c r="C72" s="7">
        <v>72200</v>
      </c>
      <c r="D72" s="7">
        <v>72700</v>
      </c>
      <c r="E72" s="7">
        <v>71700</v>
      </c>
    </row>
    <row r="73" spans="1:5" x14ac:dyDescent="0.3">
      <c r="A73" s="17">
        <v>45110</v>
      </c>
      <c r="B73" s="7">
        <v>71231.890629999994</v>
      </c>
      <c r="C73" s="7">
        <v>73000</v>
      </c>
      <c r="D73" s="7">
        <v>73200</v>
      </c>
      <c r="E73" s="7">
        <v>72600</v>
      </c>
    </row>
    <row r="74" spans="1:5" x14ac:dyDescent="0.3">
      <c r="A74" s="17">
        <v>45111</v>
      </c>
      <c r="B74" s="7">
        <v>71231.890629999994</v>
      </c>
      <c r="C74" s="7">
        <v>73000</v>
      </c>
      <c r="D74" s="7">
        <v>73600</v>
      </c>
      <c r="E74" s="7">
        <v>72900</v>
      </c>
    </row>
    <row r="75" spans="1:5" x14ac:dyDescent="0.3">
      <c r="A75" s="17">
        <v>45112</v>
      </c>
      <c r="B75" s="7">
        <v>70256.109379999994</v>
      </c>
      <c r="C75" s="7">
        <v>72000</v>
      </c>
      <c r="D75" s="7">
        <v>73300</v>
      </c>
      <c r="E75" s="7">
        <v>71900</v>
      </c>
    </row>
    <row r="76" spans="1:5" x14ac:dyDescent="0.3">
      <c r="A76" s="17">
        <v>45113</v>
      </c>
      <c r="B76" s="7">
        <v>69865.796879999994</v>
      </c>
      <c r="C76" s="7">
        <v>71600</v>
      </c>
      <c r="D76" s="7">
        <v>72400</v>
      </c>
      <c r="E76" s="7">
        <v>71500</v>
      </c>
    </row>
    <row r="77" spans="1:5" x14ac:dyDescent="0.3">
      <c r="A77" s="17">
        <v>45114</v>
      </c>
      <c r="B77" s="7">
        <v>68206.984379999994</v>
      </c>
      <c r="C77" s="7">
        <v>69900</v>
      </c>
      <c r="D77" s="7">
        <v>71400</v>
      </c>
      <c r="E77" s="7">
        <v>69800</v>
      </c>
    </row>
    <row r="78" spans="1:5" x14ac:dyDescent="0.3">
      <c r="A78" s="17">
        <v>45117</v>
      </c>
      <c r="B78" s="7">
        <v>67816.664059999996</v>
      </c>
      <c r="C78" s="7">
        <v>69500</v>
      </c>
      <c r="D78" s="7">
        <v>70400</v>
      </c>
      <c r="E78" s="7">
        <v>69200</v>
      </c>
    </row>
    <row r="79" spans="1:5" x14ac:dyDescent="0.3">
      <c r="A79" s="17">
        <v>45118</v>
      </c>
      <c r="B79" s="7">
        <v>69768.226559999996</v>
      </c>
      <c r="C79" s="7">
        <v>71500</v>
      </c>
      <c r="D79" s="7">
        <v>71500</v>
      </c>
      <c r="E79" s="7">
        <v>70100</v>
      </c>
    </row>
    <row r="80" spans="1:5" x14ac:dyDescent="0.3">
      <c r="A80" s="17">
        <v>45119</v>
      </c>
      <c r="B80" s="7">
        <v>70158.523440000004</v>
      </c>
      <c r="C80" s="7">
        <v>71900</v>
      </c>
      <c r="D80" s="7">
        <v>72000</v>
      </c>
      <c r="E80" s="7">
        <v>71100</v>
      </c>
    </row>
    <row r="81" spans="1:5" x14ac:dyDescent="0.3">
      <c r="A81" s="17">
        <v>45120</v>
      </c>
      <c r="B81" s="7">
        <v>70158.523440000004</v>
      </c>
      <c r="C81" s="7">
        <v>71900</v>
      </c>
      <c r="D81" s="7">
        <v>72600</v>
      </c>
      <c r="E81" s="7">
        <v>71900</v>
      </c>
    </row>
    <row r="82" spans="1:5" x14ac:dyDescent="0.3">
      <c r="A82" s="17">
        <v>45121</v>
      </c>
      <c r="B82" s="7">
        <v>71622.203129999994</v>
      </c>
      <c r="C82" s="7">
        <v>73400</v>
      </c>
      <c r="D82" s="7">
        <v>73400</v>
      </c>
      <c r="E82" s="7">
        <v>72400</v>
      </c>
    </row>
    <row r="83" spans="1:5" x14ac:dyDescent="0.3">
      <c r="A83" s="17">
        <v>45124</v>
      </c>
      <c r="B83" s="7">
        <v>71524.617190000004</v>
      </c>
      <c r="C83" s="7">
        <v>73300</v>
      </c>
      <c r="D83" s="7">
        <v>73500</v>
      </c>
      <c r="E83" s="7">
        <v>72800</v>
      </c>
    </row>
    <row r="84" spans="1:5" x14ac:dyDescent="0.3">
      <c r="A84" s="17">
        <v>45125</v>
      </c>
      <c r="B84" s="7">
        <v>70256.109379999994</v>
      </c>
      <c r="C84" s="7">
        <v>72000</v>
      </c>
      <c r="D84" s="7">
        <v>73500</v>
      </c>
      <c r="E84" s="7">
        <v>72000</v>
      </c>
    </row>
    <row r="85" spans="1:5" x14ac:dyDescent="0.3">
      <c r="A85" s="17">
        <v>45126</v>
      </c>
      <c r="B85" s="7">
        <v>69963.375</v>
      </c>
      <c r="C85" s="7">
        <v>71700</v>
      </c>
      <c r="D85" s="7">
        <v>72800</v>
      </c>
      <c r="E85" s="7">
        <v>71300</v>
      </c>
    </row>
    <row r="86" spans="1:5" x14ac:dyDescent="0.3">
      <c r="A86" s="17">
        <v>45127</v>
      </c>
      <c r="B86" s="7">
        <v>69280.328129999994</v>
      </c>
      <c r="C86" s="7">
        <v>71000</v>
      </c>
      <c r="D86" s="7">
        <v>71500</v>
      </c>
      <c r="E86" s="7">
        <v>70800</v>
      </c>
    </row>
    <row r="87" spans="1:5" x14ac:dyDescent="0.3">
      <c r="A87" s="17">
        <v>45128</v>
      </c>
      <c r="B87" s="7">
        <v>68597.289059999996</v>
      </c>
      <c r="C87" s="7">
        <v>70300</v>
      </c>
      <c r="D87" s="7">
        <v>70400</v>
      </c>
      <c r="E87" s="7">
        <v>69400</v>
      </c>
    </row>
    <row r="88" spans="1:5" x14ac:dyDescent="0.3">
      <c r="A88" s="17">
        <v>45131</v>
      </c>
      <c r="B88" s="7">
        <v>68694.867190000004</v>
      </c>
      <c r="C88" s="7">
        <v>70400</v>
      </c>
      <c r="D88" s="7">
        <v>70900</v>
      </c>
      <c r="E88" s="7">
        <v>69900</v>
      </c>
    </row>
    <row r="89" spans="1:5" x14ac:dyDescent="0.3">
      <c r="A89" s="17">
        <v>45132</v>
      </c>
      <c r="B89" s="7">
        <v>68304.546879999994</v>
      </c>
      <c r="C89" s="7">
        <v>70000</v>
      </c>
      <c r="D89" s="7">
        <v>70500</v>
      </c>
      <c r="E89" s="7">
        <v>69800</v>
      </c>
    </row>
    <row r="90" spans="1:5" x14ac:dyDescent="0.3">
      <c r="A90" s="17">
        <v>45133</v>
      </c>
      <c r="B90" s="7">
        <v>68109.390629999994</v>
      </c>
      <c r="C90" s="7">
        <v>69800</v>
      </c>
      <c r="D90" s="7">
        <v>70600</v>
      </c>
      <c r="E90" s="7">
        <v>68100</v>
      </c>
    </row>
    <row r="91" spans="1:5" x14ac:dyDescent="0.3">
      <c r="A91" s="17">
        <v>45134</v>
      </c>
      <c r="B91" s="7">
        <v>69963.375</v>
      </c>
      <c r="C91" s="7">
        <v>71700</v>
      </c>
      <c r="D91" s="7">
        <v>71700</v>
      </c>
      <c r="E91" s="7">
        <v>69300</v>
      </c>
    </row>
    <row r="92" spans="1:5" x14ac:dyDescent="0.3">
      <c r="A92" s="17">
        <v>45135</v>
      </c>
      <c r="B92" s="7">
        <v>68890.015629999994</v>
      </c>
      <c r="C92" s="7">
        <v>70600</v>
      </c>
      <c r="D92" s="7">
        <v>72400</v>
      </c>
      <c r="E92" s="7">
        <v>70100</v>
      </c>
    </row>
    <row r="93" spans="1:5" x14ac:dyDescent="0.3">
      <c r="A93" s="17">
        <v>45138</v>
      </c>
      <c r="B93" s="7">
        <v>68109.390629999994</v>
      </c>
      <c r="C93" s="7">
        <v>69800</v>
      </c>
      <c r="D93" s="7">
        <v>71000</v>
      </c>
      <c r="E93" s="7">
        <v>69800</v>
      </c>
    </row>
    <row r="94" spans="1:5" x14ac:dyDescent="0.3">
      <c r="A94" s="17">
        <v>45139</v>
      </c>
      <c r="B94" s="7">
        <v>69377.90625</v>
      </c>
      <c r="C94" s="7">
        <v>71100</v>
      </c>
      <c r="D94" s="7">
        <v>71200</v>
      </c>
      <c r="E94" s="7">
        <v>70000</v>
      </c>
    </row>
    <row r="95" spans="1:5" x14ac:dyDescent="0.3">
      <c r="A95" s="17">
        <v>45140</v>
      </c>
      <c r="B95" s="7">
        <v>68206.984379999994</v>
      </c>
      <c r="C95" s="7">
        <v>69900</v>
      </c>
      <c r="D95" s="7">
        <v>71000</v>
      </c>
      <c r="E95" s="7">
        <v>69800</v>
      </c>
    </row>
    <row r="96" spans="1:5" x14ac:dyDescent="0.3">
      <c r="A96" s="17">
        <v>45141</v>
      </c>
      <c r="B96" s="7">
        <v>67133.609379999994</v>
      </c>
      <c r="C96" s="7">
        <v>68800</v>
      </c>
      <c r="D96" s="7">
        <v>70200</v>
      </c>
      <c r="E96" s="7">
        <v>68500</v>
      </c>
    </row>
    <row r="97" spans="1:5" x14ac:dyDescent="0.3">
      <c r="A97" s="17">
        <v>45142</v>
      </c>
      <c r="B97" s="7">
        <v>66645.726559999996</v>
      </c>
      <c r="C97" s="7">
        <v>68300</v>
      </c>
      <c r="D97" s="7">
        <v>69100</v>
      </c>
      <c r="E97" s="7">
        <v>68200</v>
      </c>
    </row>
    <row r="98" spans="1:5" x14ac:dyDescent="0.3">
      <c r="A98" s="17">
        <v>45145</v>
      </c>
      <c r="B98" s="7">
        <v>66840.882809999996</v>
      </c>
      <c r="C98" s="7">
        <v>68500</v>
      </c>
      <c r="D98" s="7">
        <v>69200</v>
      </c>
      <c r="E98" s="7">
        <v>67600</v>
      </c>
    </row>
    <row r="99" spans="1:5" x14ac:dyDescent="0.3">
      <c r="A99" s="17">
        <v>45146</v>
      </c>
      <c r="B99" s="7">
        <v>65962.679690000004</v>
      </c>
      <c r="C99" s="7">
        <v>67600</v>
      </c>
      <c r="D99" s="7">
        <v>69100</v>
      </c>
      <c r="E99" s="7">
        <v>67400</v>
      </c>
    </row>
    <row r="100" spans="1:5" x14ac:dyDescent="0.3">
      <c r="A100" s="17">
        <v>45147</v>
      </c>
      <c r="B100" s="7">
        <v>67231.203129999994</v>
      </c>
      <c r="C100" s="7">
        <v>68900</v>
      </c>
      <c r="D100" s="7">
        <v>69600</v>
      </c>
      <c r="E100" s="7">
        <v>67900</v>
      </c>
    </row>
    <row r="101" spans="1:5" x14ac:dyDescent="0.3">
      <c r="A101" s="17">
        <v>45148</v>
      </c>
      <c r="B101" s="7">
        <v>66353</v>
      </c>
      <c r="C101" s="7">
        <v>68000</v>
      </c>
      <c r="D101" s="7">
        <v>68500</v>
      </c>
      <c r="E101" s="7">
        <v>67800</v>
      </c>
    </row>
    <row r="102" spans="1:5" x14ac:dyDescent="0.3">
      <c r="A102" s="17">
        <v>45149</v>
      </c>
      <c r="B102" s="7">
        <v>65865.109379999994</v>
      </c>
      <c r="C102" s="7">
        <v>67500</v>
      </c>
      <c r="D102" s="7">
        <v>68800</v>
      </c>
      <c r="E102" s="7">
        <v>67500</v>
      </c>
    </row>
    <row r="103" spans="1:5" x14ac:dyDescent="0.3">
      <c r="A103" s="17">
        <v>45152</v>
      </c>
      <c r="B103" s="7">
        <v>65669.945309999996</v>
      </c>
      <c r="C103" s="7">
        <v>67300</v>
      </c>
      <c r="D103" s="7">
        <v>67900</v>
      </c>
      <c r="E103" s="7">
        <v>66900</v>
      </c>
    </row>
    <row r="104" spans="1:5" x14ac:dyDescent="0.3">
      <c r="A104" s="17">
        <v>45154</v>
      </c>
      <c r="B104" s="7">
        <v>65377.214840000001</v>
      </c>
      <c r="C104" s="7">
        <v>67000</v>
      </c>
      <c r="D104" s="7">
        <v>67100</v>
      </c>
      <c r="E104" s="7">
        <v>66300</v>
      </c>
    </row>
    <row r="105" spans="1:5" x14ac:dyDescent="0.3">
      <c r="A105" s="17">
        <v>45155</v>
      </c>
      <c r="B105" s="7">
        <v>65084.472659999999</v>
      </c>
      <c r="C105" s="7">
        <v>66700</v>
      </c>
      <c r="D105" s="7">
        <v>66800</v>
      </c>
      <c r="E105" s="7">
        <v>66000</v>
      </c>
    </row>
    <row r="106" spans="1:5" x14ac:dyDescent="0.3">
      <c r="A106" s="17">
        <v>45156</v>
      </c>
      <c r="B106" s="7">
        <v>64694.171880000002</v>
      </c>
      <c r="C106" s="7">
        <v>66300</v>
      </c>
      <c r="D106" s="7">
        <v>66700</v>
      </c>
      <c r="E106" s="7">
        <v>65800</v>
      </c>
    </row>
    <row r="107" spans="1:5" x14ac:dyDescent="0.3">
      <c r="A107" s="17">
        <v>45159</v>
      </c>
      <c r="B107" s="7">
        <v>64986.902340000001</v>
      </c>
      <c r="C107" s="7">
        <v>66600</v>
      </c>
      <c r="D107" s="7">
        <v>67100</v>
      </c>
      <c r="E107" s="7">
        <v>66300</v>
      </c>
    </row>
    <row r="108" spans="1:5" x14ac:dyDescent="0.3">
      <c r="A108" s="17">
        <v>45160</v>
      </c>
      <c r="B108" s="7">
        <v>64986.902340000001</v>
      </c>
      <c r="C108" s="7">
        <v>66600</v>
      </c>
      <c r="D108" s="7">
        <v>67700</v>
      </c>
      <c r="E108" s="7">
        <v>66300</v>
      </c>
    </row>
    <row r="109" spans="1:5" x14ac:dyDescent="0.3">
      <c r="A109" s="17">
        <v>45161</v>
      </c>
      <c r="B109" s="7">
        <v>65474.792970000002</v>
      </c>
      <c r="C109" s="7">
        <v>67100</v>
      </c>
      <c r="D109" s="7">
        <v>67100</v>
      </c>
      <c r="E109" s="7">
        <v>66400</v>
      </c>
    </row>
    <row r="110" spans="1:5" x14ac:dyDescent="0.3">
      <c r="A110" s="17">
        <v>45162</v>
      </c>
      <c r="B110" s="7">
        <v>66548.148440000004</v>
      </c>
      <c r="C110" s="7">
        <v>68200</v>
      </c>
      <c r="D110" s="7">
        <v>68700</v>
      </c>
      <c r="E110" s="7">
        <v>67900</v>
      </c>
    </row>
    <row r="111" spans="1:5" x14ac:dyDescent="0.3">
      <c r="A111" s="17">
        <v>45163</v>
      </c>
      <c r="B111" s="7">
        <v>65474.792970000002</v>
      </c>
      <c r="C111" s="7">
        <v>67100</v>
      </c>
      <c r="D111" s="7">
        <v>67400</v>
      </c>
      <c r="E111" s="7">
        <v>66900</v>
      </c>
    </row>
    <row r="112" spans="1:5" x14ac:dyDescent="0.3">
      <c r="A112" s="17">
        <v>45166</v>
      </c>
      <c r="B112" s="7">
        <v>65182.058590000001</v>
      </c>
      <c r="C112" s="7">
        <v>66800</v>
      </c>
      <c r="D112" s="7">
        <v>67000</v>
      </c>
      <c r="E112" s="7">
        <v>66500</v>
      </c>
    </row>
    <row r="113" spans="1:5" x14ac:dyDescent="0.3">
      <c r="A113" s="17">
        <v>45167</v>
      </c>
      <c r="B113" s="7">
        <v>65182.058590000001</v>
      </c>
      <c r="C113" s="7">
        <v>66800</v>
      </c>
      <c r="D113" s="7">
        <v>67200</v>
      </c>
      <c r="E113" s="7">
        <v>66600</v>
      </c>
    </row>
    <row r="114" spans="1:5" x14ac:dyDescent="0.3">
      <c r="A114" s="17">
        <v>45168</v>
      </c>
      <c r="B114" s="7">
        <v>65474.792970000002</v>
      </c>
      <c r="C114" s="7">
        <v>67100</v>
      </c>
      <c r="D114" s="7">
        <v>67700</v>
      </c>
      <c r="E114" s="7">
        <v>67100</v>
      </c>
    </row>
    <row r="115" spans="1:5" x14ac:dyDescent="0.3">
      <c r="A115" s="17">
        <v>45169</v>
      </c>
      <c r="B115" s="7">
        <v>65279.632810000003</v>
      </c>
      <c r="C115" s="7">
        <v>66900</v>
      </c>
      <c r="D115" s="7">
        <v>67200</v>
      </c>
      <c r="E115" s="7">
        <v>66400</v>
      </c>
    </row>
    <row r="116" spans="1:5" x14ac:dyDescent="0.3">
      <c r="A116" s="17">
        <v>45170</v>
      </c>
      <c r="B116" s="7">
        <v>69280.328129999994</v>
      </c>
      <c r="C116" s="7">
        <v>71000</v>
      </c>
      <c r="D116" s="7">
        <v>71000</v>
      </c>
      <c r="E116" s="7">
        <v>66700</v>
      </c>
    </row>
    <row r="117" spans="1:5" x14ac:dyDescent="0.3">
      <c r="A117" s="17">
        <v>45173</v>
      </c>
      <c r="B117" s="7">
        <v>69475.492190000004</v>
      </c>
      <c r="C117" s="7">
        <v>71200</v>
      </c>
      <c r="D117" s="7">
        <v>72900</v>
      </c>
      <c r="E117" s="7">
        <v>70700</v>
      </c>
    </row>
    <row r="118" spans="1:5" x14ac:dyDescent="0.3">
      <c r="A118" s="17">
        <v>45174</v>
      </c>
      <c r="B118" s="7">
        <v>68987.59375</v>
      </c>
      <c r="C118" s="7">
        <v>70700</v>
      </c>
      <c r="D118" s="7">
        <v>71500</v>
      </c>
      <c r="E118" s="7">
        <v>70200</v>
      </c>
    </row>
    <row r="119" spans="1:5" x14ac:dyDescent="0.3">
      <c r="A119" s="17">
        <v>45175</v>
      </c>
      <c r="B119" s="7">
        <v>68304.546879999994</v>
      </c>
      <c r="C119" s="7">
        <v>70000</v>
      </c>
      <c r="D119" s="7">
        <v>70800</v>
      </c>
      <c r="E119" s="7">
        <v>69700</v>
      </c>
    </row>
    <row r="120" spans="1:5" x14ac:dyDescent="0.3">
      <c r="A120" s="17">
        <v>45176</v>
      </c>
      <c r="B120" s="7">
        <v>68694.867190000004</v>
      </c>
      <c r="C120" s="7">
        <v>70400</v>
      </c>
      <c r="D120" s="7">
        <v>70600</v>
      </c>
      <c r="E120" s="7">
        <v>69600</v>
      </c>
    </row>
    <row r="121" spans="1:5" x14ac:dyDescent="0.3">
      <c r="A121" s="17">
        <v>45177</v>
      </c>
      <c r="B121" s="7">
        <v>68597.289059999996</v>
      </c>
      <c r="C121" s="7">
        <v>70300</v>
      </c>
      <c r="D121" s="7">
        <v>70300</v>
      </c>
      <c r="E121" s="7">
        <v>69600</v>
      </c>
    </row>
    <row r="122" spans="1:5" x14ac:dyDescent="0.3">
      <c r="A122" s="17">
        <v>45180</v>
      </c>
      <c r="B122" s="7">
        <v>69085.179690000004</v>
      </c>
      <c r="C122" s="7">
        <v>70800</v>
      </c>
      <c r="D122" s="7">
        <v>70800</v>
      </c>
      <c r="E122" s="7">
        <v>70000</v>
      </c>
    </row>
    <row r="123" spans="1:5" x14ac:dyDescent="0.3">
      <c r="A123" s="17">
        <v>45181</v>
      </c>
      <c r="B123" s="7">
        <v>68792.4375</v>
      </c>
      <c r="C123" s="7">
        <v>70500</v>
      </c>
      <c r="D123" s="7">
        <v>71000</v>
      </c>
      <c r="E123" s="7">
        <v>70400</v>
      </c>
    </row>
    <row r="124" spans="1:5" x14ac:dyDescent="0.3">
      <c r="A124" s="17">
        <v>45182</v>
      </c>
      <c r="B124" s="7">
        <v>69182.75</v>
      </c>
      <c r="C124" s="7">
        <v>70900</v>
      </c>
      <c r="D124" s="7">
        <v>71600</v>
      </c>
      <c r="E124" s="7">
        <v>70300</v>
      </c>
    </row>
    <row r="125" spans="1:5" x14ac:dyDescent="0.3">
      <c r="A125" s="17">
        <v>45183</v>
      </c>
      <c r="B125" s="7">
        <v>69963.375</v>
      </c>
      <c r="C125" s="7">
        <v>71700</v>
      </c>
      <c r="D125" s="7">
        <v>71800</v>
      </c>
      <c r="E125" s="7">
        <v>70800</v>
      </c>
    </row>
    <row r="126" spans="1:5" x14ac:dyDescent="0.3">
      <c r="A126" s="17">
        <v>45184</v>
      </c>
      <c r="B126" s="7">
        <v>70256.109379999994</v>
      </c>
      <c r="C126" s="7">
        <v>72000</v>
      </c>
      <c r="D126" s="7">
        <v>72300</v>
      </c>
      <c r="E126" s="7">
        <v>71400</v>
      </c>
    </row>
    <row r="127" spans="1:5" x14ac:dyDescent="0.3">
      <c r="A127" s="17">
        <v>45187</v>
      </c>
      <c r="B127" s="7">
        <v>68499.703129999994</v>
      </c>
      <c r="C127" s="7">
        <v>70200</v>
      </c>
      <c r="D127" s="7">
        <v>71700</v>
      </c>
      <c r="E127" s="7">
        <v>70200</v>
      </c>
    </row>
    <row r="128" spans="1:5" x14ac:dyDescent="0.3">
      <c r="A128" s="17">
        <v>45188</v>
      </c>
      <c r="B128" s="7">
        <v>68109.390629999994</v>
      </c>
      <c r="C128" s="7">
        <v>69800</v>
      </c>
      <c r="D128" s="7">
        <v>70800</v>
      </c>
      <c r="E128" s="7">
        <v>69600</v>
      </c>
    </row>
    <row r="129" spans="1:17" x14ac:dyDescent="0.3">
      <c r="A129" s="17">
        <v>45189</v>
      </c>
      <c r="B129" s="7">
        <v>67914.242190000004</v>
      </c>
      <c r="C129" s="7">
        <v>69600</v>
      </c>
      <c r="D129" s="7">
        <v>70300</v>
      </c>
      <c r="E129" s="7">
        <v>69500</v>
      </c>
    </row>
    <row r="130" spans="1:17" x14ac:dyDescent="0.3">
      <c r="A130" s="17">
        <v>45190</v>
      </c>
      <c r="B130" s="7">
        <v>67231.203129999994</v>
      </c>
      <c r="C130" s="7">
        <v>68900</v>
      </c>
      <c r="D130" s="7">
        <v>69800</v>
      </c>
      <c r="E130" s="7">
        <v>68800</v>
      </c>
    </row>
    <row r="131" spans="1:17" x14ac:dyDescent="0.3">
      <c r="A131" s="17">
        <v>45191</v>
      </c>
      <c r="B131" s="7">
        <v>67133.609379999994</v>
      </c>
      <c r="C131" s="7">
        <v>68800</v>
      </c>
      <c r="D131" s="7">
        <v>68900</v>
      </c>
      <c r="E131" s="7">
        <v>68300</v>
      </c>
    </row>
    <row r="132" spans="1:17" ht="15" thickBot="1" x14ac:dyDescent="0.35">
      <c r="A132" s="17">
        <v>45194</v>
      </c>
      <c r="B132" s="7">
        <v>67719.085940000004</v>
      </c>
      <c r="C132" s="7">
        <v>69400</v>
      </c>
      <c r="D132" s="7">
        <v>69700</v>
      </c>
      <c r="E132" s="7">
        <v>68500</v>
      </c>
    </row>
    <row r="133" spans="1:17" ht="15.6" x14ac:dyDescent="0.3">
      <c r="A133" s="17">
        <v>45195</v>
      </c>
      <c r="B133" s="7">
        <v>67288.476559999996</v>
      </c>
      <c r="C133" s="7">
        <v>68600</v>
      </c>
      <c r="D133" s="7">
        <v>70000</v>
      </c>
      <c r="E133" s="7">
        <v>68400</v>
      </c>
      <c r="G133" s="44" t="s">
        <v>69</v>
      </c>
      <c r="H133" s="40"/>
      <c r="I133" s="45"/>
      <c r="L133" s="81" t="s">
        <v>70</v>
      </c>
    </row>
    <row r="134" spans="1:17" ht="16.2" thickBot="1" x14ac:dyDescent="0.35">
      <c r="A134" s="17">
        <v>45196</v>
      </c>
      <c r="B134" s="7">
        <v>67092.304690000004</v>
      </c>
      <c r="C134" s="7">
        <v>68400</v>
      </c>
      <c r="D134" s="7">
        <v>69100</v>
      </c>
      <c r="E134" s="7">
        <v>68200</v>
      </c>
      <c r="G134" s="46"/>
      <c r="H134" s="47"/>
      <c r="I134" s="48"/>
      <c r="J134" s="92" t="s">
        <v>152</v>
      </c>
    </row>
    <row r="135" spans="1:17" ht="15.6" x14ac:dyDescent="0.3">
      <c r="A135" s="17">
        <v>45203</v>
      </c>
      <c r="B135" s="7">
        <v>66209.515629999994</v>
      </c>
      <c r="C135" s="7">
        <v>67500</v>
      </c>
      <c r="D135" s="7">
        <v>67700</v>
      </c>
      <c r="E135" s="7">
        <v>66700</v>
      </c>
      <c r="G135" s="49"/>
      <c r="H135" s="50" t="s">
        <v>4</v>
      </c>
      <c r="I135" s="51" t="s">
        <v>1</v>
      </c>
      <c r="J135" s="92" t="s">
        <v>151</v>
      </c>
      <c r="L135" s="52" t="s">
        <v>71</v>
      </c>
      <c r="M135" s="52"/>
    </row>
    <row r="136" spans="1:17" x14ac:dyDescent="0.3">
      <c r="A136" s="17">
        <v>45204</v>
      </c>
      <c r="B136" s="7">
        <v>65424.796880000002</v>
      </c>
      <c r="C136" s="7">
        <v>66700</v>
      </c>
      <c r="D136" s="7">
        <v>67400</v>
      </c>
      <c r="E136" s="7">
        <v>66700</v>
      </c>
      <c r="G136" s="53" t="s">
        <v>54</v>
      </c>
      <c r="H136" s="54">
        <v>74257.380348926148</v>
      </c>
      <c r="I136" s="55">
        <v>75323.489932885903</v>
      </c>
      <c r="L136" s="28" t="s">
        <v>73</v>
      </c>
      <c r="M136" s="28">
        <v>0.98727145484247958</v>
      </c>
    </row>
    <row r="137" spans="1:17" x14ac:dyDescent="0.3">
      <c r="A137" s="17">
        <v>45205</v>
      </c>
      <c r="B137" s="7">
        <v>64738.1875</v>
      </c>
      <c r="C137" s="7">
        <v>66000</v>
      </c>
      <c r="D137" s="7">
        <v>67300</v>
      </c>
      <c r="E137" s="7">
        <v>66000</v>
      </c>
      <c r="G137" s="53" t="s">
        <v>72</v>
      </c>
      <c r="H137" s="54">
        <v>14502115.729706164</v>
      </c>
      <c r="I137" s="55">
        <v>13386268.819154724</v>
      </c>
      <c r="L137" s="28" t="s">
        <v>75</v>
      </c>
      <c r="M137" s="28">
        <v>0.97470492554678623</v>
      </c>
    </row>
    <row r="138" spans="1:17" x14ac:dyDescent="0.3">
      <c r="A138" s="17">
        <v>45209</v>
      </c>
      <c r="B138" s="7">
        <v>65130.535159999999</v>
      </c>
      <c r="C138" s="7">
        <v>66400</v>
      </c>
      <c r="D138" s="7">
        <v>67600</v>
      </c>
      <c r="E138" s="7">
        <v>66200</v>
      </c>
      <c r="G138" s="53" t="s">
        <v>74</v>
      </c>
      <c r="H138" s="54">
        <v>149</v>
      </c>
      <c r="I138" s="55">
        <v>149</v>
      </c>
      <c r="L138" s="28" t="s">
        <v>77</v>
      </c>
      <c r="M138" s="28">
        <v>0.97453285021036984</v>
      </c>
    </row>
    <row r="139" spans="1:17" x14ac:dyDescent="0.3">
      <c r="A139" s="17">
        <v>45210</v>
      </c>
      <c r="B139" s="7">
        <v>66896.125</v>
      </c>
      <c r="C139" s="7">
        <v>68200</v>
      </c>
      <c r="D139" s="7">
        <v>69400</v>
      </c>
      <c r="E139" s="7">
        <v>67900</v>
      </c>
      <c r="G139" s="53" t="s">
        <v>76</v>
      </c>
      <c r="H139" s="54">
        <v>0.99892756690262619</v>
      </c>
      <c r="I139" s="55"/>
      <c r="L139" s="28" t="s">
        <v>79</v>
      </c>
      <c r="M139" s="28">
        <v>583.87508350816802</v>
      </c>
    </row>
    <row r="140" spans="1:17" ht="15" thickBot="1" x14ac:dyDescent="0.35">
      <c r="A140" s="17">
        <v>45211</v>
      </c>
      <c r="B140" s="7">
        <v>67582.75</v>
      </c>
      <c r="C140" s="7">
        <v>68900</v>
      </c>
      <c r="D140" s="7">
        <v>69700</v>
      </c>
      <c r="E140" s="7">
        <v>68200</v>
      </c>
      <c r="G140" s="53" t="s">
        <v>78</v>
      </c>
      <c r="H140" s="54">
        <v>0</v>
      </c>
      <c r="I140" s="55"/>
      <c r="L140" s="29" t="s">
        <v>74</v>
      </c>
      <c r="M140" s="29">
        <v>149</v>
      </c>
    </row>
    <row r="141" spans="1:17" x14ac:dyDescent="0.3">
      <c r="A141" s="17">
        <v>45212</v>
      </c>
      <c r="B141" s="7">
        <v>66699.953129999994</v>
      </c>
      <c r="C141" s="7">
        <v>68000</v>
      </c>
      <c r="D141" s="7">
        <v>68500</v>
      </c>
      <c r="E141" s="7">
        <v>67700</v>
      </c>
      <c r="G141" s="53" t="s">
        <v>80</v>
      </c>
      <c r="H141" s="54">
        <v>148</v>
      </c>
      <c r="I141" s="55"/>
    </row>
    <row r="142" spans="1:17" ht="15" thickBot="1" x14ac:dyDescent="0.35">
      <c r="A142" s="17">
        <v>45215</v>
      </c>
      <c r="B142" s="7">
        <v>66013.328129999994</v>
      </c>
      <c r="C142" s="7">
        <v>67300</v>
      </c>
      <c r="D142" s="7">
        <v>68500</v>
      </c>
      <c r="E142" s="7">
        <v>66800</v>
      </c>
      <c r="G142" s="53" t="s">
        <v>81</v>
      </c>
      <c r="H142" s="54">
        <v>-56.949607210083741</v>
      </c>
      <c r="I142" s="55"/>
      <c r="L142" s="81" t="s">
        <v>83</v>
      </c>
    </row>
    <row r="143" spans="1:17" x14ac:dyDescent="0.3">
      <c r="A143" s="17">
        <v>45216</v>
      </c>
      <c r="B143" s="7">
        <v>68073.1875</v>
      </c>
      <c r="C143" s="7">
        <v>69400</v>
      </c>
      <c r="D143" s="7">
        <v>69900</v>
      </c>
      <c r="E143" s="7">
        <v>67400</v>
      </c>
      <c r="G143" s="53" t="s">
        <v>82</v>
      </c>
      <c r="H143" s="54">
        <v>7.5382569887397599E-103</v>
      </c>
      <c r="I143" s="55"/>
      <c r="L143" s="30"/>
      <c r="M143" s="30" t="s">
        <v>80</v>
      </c>
      <c r="N143" s="30" t="s">
        <v>85</v>
      </c>
      <c r="O143" s="30" t="s">
        <v>86</v>
      </c>
      <c r="P143" s="30" t="s">
        <v>87</v>
      </c>
      <c r="Q143" s="30" t="s">
        <v>88</v>
      </c>
    </row>
    <row r="144" spans="1:17" x14ac:dyDescent="0.3">
      <c r="A144" s="17">
        <v>45217</v>
      </c>
      <c r="B144" s="7">
        <v>69152.148440000004</v>
      </c>
      <c r="C144" s="7">
        <v>70500</v>
      </c>
      <c r="D144" s="7">
        <v>70500</v>
      </c>
      <c r="E144" s="7">
        <v>68800</v>
      </c>
      <c r="G144" s="53" t="s">
        <v>84</v>
      </c>
      <c r="H144" s="54">
        <v>1.655214506178732</v>
      </c>
      <c r="I144" s="55"/>
      <c r="L144" s="28" t="s">
        <v>90</v>
      </c>
      <c r="M144" s="28">
        <v>1</v>
      </c>
      <c r="N144" s="28">
        <v>1931053998.6030738</v>
      </c>
      <c r="O144" s="28">
        <v>1931053998.6030738</v>
      </c>
      <c r="P144" s="28">
        <v>5664.4080775644097</v>
      </c>
      <c r="Q144" s="28">
        <v>2.7936617676627531E-119</v>
      </c>
    </row>
    <row r="145" spans="1:20" x14ac:dyDescent="0.3">
      <c r="A145" s="17">
        <v>45218</v>
      </c>
      <c r="B145" s="7">
        <v>68171.273440000004</v>
      </c>
      <c r="C145" s="7">
        <v>69500</v>
      </c>
      <c r="D145" s="7">
        <v>70000</v>
      </c>
      <c r="E145" s="7">
        <v>69400</v>
      </c>
      <c r="G145" s="53" t="s">
        <v>89</v>
      </c>
      <c r="H145" s="54">
        <v>1.507651397747952E-102</v>
      </c>
      <c r="I145" s="55"/>
      <c r="L145" s="28" t="s">
        <v>92</v>
      </c>
      <c r="M145" s="28">
        <v>147</v>
      </c>
      <c r="N145" s="28">
        <v>50113786.631825529</v>
      </c>
      <c r="O145" s="28">
        <v>340910.11314167024</v>
      </c>
      <c r="P145" s="28"/>
      <c r="Q145" s="28"/>
    </row>
    <row r="146" spans="1:20" ht="15" thickBot="1" x14ac:dyDescent="0.35">
      <c r="A146" s="17">
        <v>45219</v>
      </c>
      <c r="B146" s="7">
        <v>67484.648440000004</v>
      </c>
      <c r="C146" s="7">
        <v>68800</v>
      </c>
      <c r="D146" s="7">
        <v>69200</v>
      </c>
      <c r="E146" s="7">
        <v>68100</v>
      </c>
      <c r="G146" s="56" t="s">
        <v>91</v>
      </c>
      <c r="H146" s="57">
        <v>1.9761224936137434</v>
      </c>
      <c r="I146" s="58"/>
      <c r="L146" s="29" t="s">
        <v>93</v>
      </c>
      <c r="M146" s="29">
        <v>148</v>
      </c>
      <c r="N146" s="29">
        <v>1981167785.2348993</v>
      </c>
      <c r="O146" s="29"/>
      <c r="P146" s="29"/>
      <c r="Q146" s="29"/>
    </row>
    <row r="147" spans="1:20" ht="15" thickBot="1" x14ac:dyDescent="0.35">
      <c r="A147" s="17">
        <v>45222</v>
      </c>
      <c r="B147" s="7">
        <v>67092.304690000004</v>
      </c>
      <c r="C147" s="7">
        <v>68400</v>
      </c>
      <c r="D147" s="7">
        <v>69100</v>
      </c>
      <c r="E147" s="7">
        <v>68200</v>
      </c>
    </row>
    <row r="148" spans="1:20" ht="15" thickBot="1" x14ac:dyDescent="0.35">
      <c r="A148" s="17">
        <v>45223</v>
      </c>
      <c r="B148" s="7">
        <v>67190.390629999994</v>
      </c>
      <c r="C148" s="7">
        <v>68500</v>
      </c>
      <c r="D148" s="7">
        <v>68800</v>
      </c>
      <c r="E148" s="7">
        <v>67700</v>
      </c>
      <c r="L148" s="30"/>
      <c r="M148" s="30" t="s">
        <v>95</v>
      </c>
      <c r="N148" s="30" t="s">
        <v>79</v>
      </c>
      <c r="O148" s="30" t="s">
        <v>81</v>
      </c>
      <c r="P148" s="30" t="s">
        <v>96</v>
      </c>
      <c r="Q148" s="30" t="s">
        <v>97</v>
      </c>
      <c r="R148" s="30" t="s">
        <v>98</v>
      </c>
      <c r="S148" s="30" t="s">
        <v>99</v>
      </c>
      <c r="T148" s="30" t="s">
        <v>100</v>
      </c>
    </row>
    <row r="149" spans="1:20" x14ac:dyDescent="0.3">
      <c r="A149" s="17">
        <v>45224</v>
      </c>
      <c r="B149" s="7">
        <v>66699.953129999994</v>
      </c>
      <c r="C149" s="7">
        <v>68000</v>
      </c>
      <c r="D149" s="7">
        <v>68800</v>
      </c>
      <c r="E149" s="7">
        <v>67900</v>
      </c>
      <c r="G149" s="59" t="s">
        <v>94</v>
      </c>
      <c r="H149" s="60"/>
      <c r="I149" s="20"/>
      <c r="L149" s="28" t="s">
        <v>101</v>
      </c>
      <c r="M149" s="28">
        <v>2215.2806426315801</v>
      </c>
      <c r="N149" s="28">
        <v>972.55636600221726</v>
      </c>
      <c r="O149" s="28">
        <v>2.2777915194136211</v>
      </c>
      <c r="P149" s="28">
        <v>2.4180917370122741E-2</v>
      </c>
      <c r="Q149" s="28">
        <v>293.28235735980184</v>
      </c>
      <c r="R149" s="28">
        <v>4137.2789279033586</v>
      </c>
      <c r="S149" s="28">
        <v>293.28235735980184</v>
      </c>
      <c r="T149" s="28">
        <v>4137.2789279033586</v>
      </c>
    </row>
    <row r="150" spans="1:20" ht="16.2" thickBot="1" x14ac:dyDescent="0.35">
      <c r="A150" s="17">
        <v>45225</v>
      </c>
      <c r="B150" s="7">
        <v>65424.796880000002</v>
      </c>
      <c r="C150" s="7">
        <v>66700</v>
      </c>
      <c r="D150" s="7">
        <v>67900</v>
      </c>
      <c r="E150" s="7">
        <v>66700</v>
      </c>
      <c r="G150" s="21"/>
      <c r="H150" s="61"/>
      <c r="I150" s="22"/>
      <c r="J150" s="92" t="s">
        <v>153</v>
      </c>
      <c r="L150" s="29" t="s">
        <v>2</v>
      </c>
      <c r="M150" s="29">
        <v>0.9615849848828063</v>
      </c>
      <c r="N150" s="29">
        <v>1.2776456083723459E-2</v>
      </c>
      <c r="O150" s="29">
        <v>75.262261974806577</v>
      </c>
      <c r="P150" s="29">
        <v>2.793661767662435E-119</v>
      </c>
      <c r="Q150" s="29">
        <v>0.93633572680051369</v>
      </c>
      <c r="R150" s="29">
        <v>0.98683424296509892</v>
      </c>
      <c r="S150" s="29">
        <v>0.93633572680051369</v>
      </c>
      <c r="T150" s="29">
        <v>0.98683424296509892</v>
      </c>
    </row>
    <row r="151" spans="1:20" ht="15.6" x14ac:dyDescent="0.3">
      <c r="A151" s="17">
        <v>45226</v>
      </c>
      <c r="B151" s="7">
        <v>66013.328129999994</v>
      </c>
      <c r="C151" s="7">
        <v>67300</v>
      </c>
      <c r="D151" s="7">
        <v>67300</v>
      </c>
      <c r="E151" s="7">
        <v>66700</v>
      </c>
      <c r="G151" s="62"/>
      <c r="H151" s="63" t="s">
        <v>4</v>
      </c>
      <c r="I151" s="64" t="s">
        <v>1</v>
      </c>
      <c r="J151" s="92" t="s">
        <v>154</v>
      </c>
    </row>
    <row r="152" spans="1:20" x14ac:dyDescent="0.3">
      <c r="A152" s="7"/>
      <c r="B152" s="7"/>
      <c r="C152" s="7"/>
      <c r="D152" s="7"/>
      <c r="E152" s="7"/>
      <c r="G152" s="65" t="s">
        <v>54</v>
      </c>
      <c r="H152" s="28">
        <v>74257.380348926148</v>
      </c>
      <c r="I152" s="66">
        <v>75323.489932885903</v>
      </c>
    </row>
    <row r="153" spans="1:20" x14ac:dyDescent="0.3">
      <c r="A153" s="7"/>
      <c r="B153" s="7"/>
      <c r="C153" s="7"/>
      <c r="D153" s="7"/>
      <c r="E153" s="7"/>
      <c r="G153" s="65" t="s">
        <v>72</v>
      </c>
      <c r="H153" s="28">
        <v>14502115.729706164</v>
      </c>
      <c r="I153" s="66">
        <v>13386268.819154724</v>
      </c>
    </row>
    <row r="154" spans="1:20" ht="18" x14ac:dyDescent="0.35">
      <c r="A154" s="67" t="s">
        <v>6</v>
      </c>
      <c r="B154" s="68"/>
      <c r="C154" s="7"/>
      <c r="D154" s="7"/>
      <c r="E154" s="7"/>
      <c r="G154" s="65" t="s">
        <v>74</v>
      </c>
      <c r="H154" s="28">
        <v>149</v>
      </c>
      <c r="I154" s="66">
        <v>149</v>
      </c>
    </row>
    <row r="155" spans="1:20" x14ac:dyDescent="0.3">
      <c r="A155" s="7"/>
      <c r="B155" s="69" t="s">
        <v>4</v>
      </c>
      <c r="C155" s="69" t="s">
        <v>1</v>
      </c>
      <c r="D155" s="69" t="s">
        <v>2</v>
      </c>
      <c r="E155" s="69" t="s">
        <v>3</v>
      </c>
      <c r="G155" s="65" t="s">
        <v>80</v>
      </c>
      <c r="H155" s="28">
        <v>148</v>
      </c>
      <c r="I155" s="66">
        <v>148</v>
      </c>
    </row>
    <row r="156" spans="1:20" x14ac:dyDescent="0.3">
      <c r="A156" s="17">
        <v>45006</v>
      </c>
      <c r="B156" s="7">
        <v>65620.976559999996</v>
      </c>
      <c r="C156" s="7">
        <v>66900</v>
      </c>
      <c r="D156" s="7">
        <v>68300</v>
      </c>
      <c r="E156" s="7">
        <v>66900</v>
      </c>
      <c r="G156" s="65" t="s">
        <v>87</v>
      </c>
      <c r="H156" s="28">
        <v>1.0833575752606095</v>
      </c>
      <c r="I156" s="66"/>
    </row>
    <row r="157" spans="1:20" x14ac:dyDescent="0.3">
      <c r="A157" s="17">
        <v>45007</v>
      </c>
      <c r="B157" s="7">
        <v>67288.476559999996</v>
      </c>
      <c r="C157" s="7">
        <v>68600</v>
      </c>
      <c r="D157" s="7">
        <v>68900</v>
      </c>
      <c r="E157" s="7">
        <v>67300</v>
      </c>
      <c r="G157" s="65" t="s">
        <v>102</v>
      </c>
      <c r="H157" s="28">
        <v>0.31343745094928976</v>
      </c>
      <c r="I157" s="66"/>
    </row>
    <row r="158" spans="1:20" ht="15" thickBot="1" x14ac:dyDescent="0.35">
      <c r="A158" s="17">
        <v>45008</v>
      </c>
      <c r="B158" s="7">
        <v>68367.445309999996</v>
      </c>
      <c r="C158" s="7">
        <v>69700</v>
      </c>
      <c r="D158" s="7">
        <v>70000</v>
      </c>
      <c r="E158" s="7">
        <v>69400</v>
      </c>
      <c r="G158" s="70" t="s">
        <v>103</v>
      </c>
      <c r="H158" s="29">
        <v>1.3116461500701944</v>
      </c>
      <c r="I158" s="71"/>
    </row>
    <row r="159" spans="1:20" x14ac:dyDescent="0.3">
      <c r="A159" s="17">
        <v>45009</v>
      </c>
      <c r="B159" s="7">
        <v>68269.359379999994</v>
      </c>
      <c r="C159" s="7">
        <v>69600</v>
      </c>
      <c r="D159" s="7">
        <v>70200</v>
      </c>
      <c r="E159" s="7">
        <v>69500</v>
      </c>
    </row>
    <row r="160" spans="1:20" ht="15" thickBot="1" x14ac:dyDescent="0.35">
      <c r="A160" s="17">
        <v>45012</v>
      </c>
      <c r="B160" s="7">
        <v>69544.5</v>
      </c>
      <c r="C160" s="7">
        <v>70900</v>
      </c>
      <c r="D160" s="7">
        <v>70900</v>
      </c>
      <c r="E160" s="7">
        <v>69300</v>
      </c>
    </row>
    <row r="161" spans="1:10" ht="15.6" x14ac:dyDescent="0.3">
      <c r="A161" s="17">
        <v>45013</v>
      </c>
      <c r="B161" s="7">
        <v>69544.5</v>
      </c>
      <c r="C161" s="7">
        <v>70900</v>
      </c>
      <c r="D161" s="7">
        <v>70900</v>
      </c>
      <c r="E161" s="7">
        <v>70000</v>
      </c>
      <c r="G161" s="59" t="s">
        <v>104</v>
      </c>
      <c r="H161" s="60"/>
      <c r="I161" s="20"/>
      <c r="J161" s="92" t="s">
        <v>152</v>
      </c>
    </row>
    <row r="162" spans="1:10" ht="16.2" thickBot="1" x14ac:dyDescent="0.35">
      <c r="A162" s="17">
        <v>45014</v>
      </c>
      <c r="B162" s="7">
        <v>68563.632809999996</v>
      </c>
      <c r="C162" s="7">
        <v>69900</v>
      </c>
      <c r="D162" s="7">
        <v>71400</v>
      </c>
      <c r="E162" s="7">
        <v>69700</v>
      </c>
      <c r="G162" s="21"/>
      <c r="H162" s="61"/>
      <c r="I162" s="22"/>
      <c r="J162" s="92" t="s">
        <v>151</v>
      </c>
    </row>
    <row r="163" spans="1:10" x14ac:dyDescent="0.3">
      <c r="A163" s="17">
        <v>45015</v>
      </c>
      <c r="B163" s="7">
        <v>68955.984379999994</v>
      </c>
      <c r="C163" s="7">
        <v>70300</v>
      </c>
      <c r="D163" s="7">
        <v>70800</v>
      </c>
      <c r="E163" s="7">
        <v>69600</v>
      </c>
      <c r="G163" s="62"/>
      <c r="H163" s="50" t="s">
        <v>4</v>
      </c>
      <c r="I163" s="51" t="s">
        <v>1</v>
      </c>
    </row>
    <row r="164" spans="1:10" x14ac:dyDescent="0.3">
      <c r="A164" s="17">
        <v>45016</v>
      </c>
      <c r="B164" s="7">
        <v>69152.148440000004</v>
      </c>
      <c r="C164" s="7">
        <v>70500</v>
      </c>
      <c r="D164" s="7">
        <v>70500</v>
      </c>
      <c r="E164" s="7">
        <v>69500</v>
      </c>
      <c r="G164" s="65" t="s">
        <v>54</v>
      </c>
      <c r="H164" s="28">
        <v>74257.380348926148</v>
      </c>
      <c r="I164" s="66">
        <v>75323.489932885903</v>
      </c>
    </row>
    <row r="165" spans="1:10" x14ac:dyDescent="0.3">
      <c r="A165" s="17">
        <v>45019</v>
      </c>
      <c r="B165" s="7">
        <v>69054.070309999996</v>
      </c>
      <c r="C165" s="7">
        <v>70400</v>
      </c>
      <c r="D165" s="7">
        <v>71300</v>
      </c>
      <c r="E165" s="7">
        <v>70300</v>
      </c>
      <c r="G165" s="65" t="s">
        <v>72</v>
      </c>
      <c r="H165" s="28">
        <v>14502115.729706164</v>
      </c>
      <c r="I165" s="66">
        <v>13386268.819154724</v>
      </c>
    </row>
    <row r="166" spans="1:10" x14ac:dyDescent="0.3">
      <c r="A166" s="17">
        <v>45020</v>
      </c>
      <c r="B166" s="7">
        <v>69446.421879999994</v>
      </c>
      <c r="C166" s="7">
        <v>70800</v>
      </c>
      <c r="D166" s="7">
        <v>71100</v>
      </c>
      <c r="E166" s="7">
        <v>70600</v>
      </c>
      <c r="G166" s="65" t="s">
        <v>74</v>
      </c>
      <c r="H166" s="28">
        <v>149</v>
      </c>
      <c r="I166" s="66">
        <v>149</v>
      </c>
    </row>
    <row r="167" spans="1:10" x14ac:dyDescent="0.3">
      <c r="A167" s="17">
        <v>45021</v>
      </c>
      <c r="B167" s="7">
        <v>70819.65625</v>
      </c>
      <c r="C167" s="7">
        <v>72200</v>
      </c>
      <c r="D167" s="7">
        <v>72200</v>
      </c>
      <c r="E167" s="7">
        <v>71500</v>
      </c>
      <c r="G167" s="65" t="s">
        <v>107</v>
      </c>
      <c r="H167" s="28">
        <v>13944192.274430446</v>
      </c>
      <c r="I167" s="66"/>
    </row>
    <row r="168" spans="1:10" x14ac:dyDescent="0.3">
      <c r="A168" s="17">
        <v>45022</v>
      </c>
      <c r="B168" s="7">
        <v>71408.179690000004</v>
      </c>
      <c r="C168" s="7">
        <v>72800</v>
      </c>
      <c r="D168" s="7">
        <v>73000</v>
      </c>
      <c r="E168" s="7">
        <v>72300</v>
      </c>
      <c r="G168" s="65" t="s">
        <v>78</v>
      </c>
      <c r="H168" s="28">
        <v>0</v>
      </c>
      <c r="I168" s="66"/>
    </row>
    <row r="169" spans="1:10" x14ac:dyDescent="0.3">
      <c r="A169" s="17">
        <v>45023</v>
      </c>
      <c r="B169" s="7">
        <v>71113.921879999994</v>
      </c>
      <c r="C169" s="7">
        <v>72500</v>
      </c>
      <c r="D169" s="7">
        <v>73000</v>
      </c>
      <c r="E169" s="7">
        <v>72300</v>
      </c>
      <c r="G169" s="65" t="s">
        <v>80</v>
      </c>
      <c r="H169" s="28">
        <v>296</v>
      </c>
      <c r="I169" s="66"/>
    </row>
    <row r="170" spans="1:10" x14ac:dyDescent="0.3">
      <c r="A170" s="17">
        <v>45026</v>
      </c>
      <c r="B170" s="7">
        <v>71310.09375</v>
      </c>
      <c r="C170" s="7">
        <v>72700</v>
      </c>
      <c r="D170" s="7">
        <v>73000</v>
      </c>
      <c r="E170" s="7">
        <v>72100</v>
      </c>
      <c r="G170" s="65" t="s">
        <v>81</v>
      </c>
      <c r="H170" s="28">
        <v>-2.4642417009570341</v>
      </c>
      <c r="I170" s="66"/>
    </row>
    <row r="171" spans="1:10" x14ac:dyDescent="0.3">
      <c r="A171" s="17">
        <v>45027</v>
      </c>
      <c r="B171" s="7">
        <v>71408.179690000004</v>
      </c>
      <c r="C171" s="7">
        <v>72800</v>
      </c>
      <c r="D171" s="7">
        <v>73400</v>
      </c>
      <c r="E171" s="7">
        <v>72700</v>
      </c>
      <c r="G171" s="65" t="s">
        <v>82</v>
      </c>
      <c r="H171" s="28">
        <v>7.1492541819088229E-3</v>
      </c>
      <c r="I171" s="66"/>
    </row>
    <row r="172" spans="1:10" x14ac:dyDescent="0.3">
      <c r="A172" s="17">
        <v>45028</v>
      </c>
      <c r="B172" s="7">
        <v>71408.179690000004</v>
      </c>
      <c r="C172" s="7">
        <v>72800</v>
      </c>
      <c r="D172" s="7">
        <v>73000</v>
      </c>
      <c r="E172" s="7">
        <v>71900</v>
      </c>
      <c r="G172" s="65" t="s">
        <v>84</v>
      </c>
      <c r="H172" s="28">
        <v>1.6500177430555552</v>
      </c>
      <c r="I172" s="66"/>
    </row>
    <row r="173" spans="1:10" x14ac:dyDescent="0.3">
      <c r="A173" s="17">
        <v>45029</v>
      </c>
      <c r="B173" s="7">
        <v>71015.820309999996</v>
      </c>
      <c r="C173" s="7">
        <v>72400</v>
      </c>
      <c r="D173" s="7">
        <v>73200</v>
      </c>
      <c r="E173" s="7">
        <v>72200</v>
      </c>
      <c r="G173" s="65" t="s">
        <v>89</v>
      </c>
      <c r="H173" s="28">
        <v>1.4298508363817646E-2</v>
      </c>
      <c r="I173" s="66"/>
    </row>
    <row r="174" spans="1:10" ht="15" thickBot="1" x14ac:dyDescent="0.35">
      <c r="A174" s="17">
        <v>45030</v>
      </c>
      <c r="B174" s="7">
        <v>70329.210940000004</v>
      </c>
      <c r="C174" s="7">
        <v>71700</v>
      </c>
      <c r="D174" s="7">
        <v>72600</v>
      </c>
      <c r="E174" s="7">
        <v>71700</v>
      </c>
      <c r="G174" s="70" t="s">
        <v>91</v>
      </c>
      <c r="H174" s="29">
        <v>1.9680107275502619</v>
      </c>
      <c r="I174" s="71"/>
    </row>
    <row r="175" spans="1:10" x14ac:dyDescent="0.3">
      <c r="A175" s="17">
        <v>45033</v>
      </c>
      <c r="B175" s="7">
        <v>69936.859379999994</v>
      </c>
      <c r="C175" s="7">
        <v>71300</v>
      </c>
      <c r="D175" s="7">
        <v>72100</v>
      </c>
      <c r="E175" s="7">
        <v>71100</v>
      </c>
    </row>
    <row r="176" spans="1:10" x14ac:dyDescent="0.3">
      <c r="A176" s="17">
        <v>45034</v>
      </c>
      <c r="B176" s="7">
        <v>71310.09375</v>
      </c>
      <c r="C176" s="7">
        <v>72700</v>
      </c>
      <c r="D176" s="7">
        <v>72700</v>
      </c>
      <c r="E176" s="7">
        <v>71300</v>
      </c>
    </row>
    <row r="177" spans="1:10" ht="15" thickBot="1" x14ac:dyDescent="0.35">
      <c r="A177" s="17">
        <v>45035</v>
      </c>
      <c r="B177" s="7">
        <v>71310.09375</v>
      </c>
      <c r="C177" s="7">
        <v>72700</v>
      </c>
      <c r="D177" s="7">
        <v>72800</v>
      </c>
      <c r="E177" s="7">
        <v>72200</v>
      </c>
      <c r="G177" s="81" t="s">
        <v>109</v>
      </c>
    </row>
    <row r="178" spans="1:10" ht="15.6" x14ac:dyDescent="0.3">
      <c r="A178" s="17">
        <v>45036</v>
      </c>
      <c r="B178" s="7">
        <v>71408.179690000004</v>
      </c>
      <c r="C178" s="7">
        <v>72800</v>
      </c>
      <c r="D178" s="7">
        <v>72800</v>
      </c>
      <c r="E178" s="7">
        <v>72200</v>
      </c>
      <c r="G178" s="30"/>
      <c r="H178" s="63" t="s">
        <v>1</v>
      </c>
      <c r="I178" s="63" t="s">
        <v>2</v>
      </c>
      <c r="J178" s="92" t="s">
        <v>155</v>
      </c>
    </row>
    <row r="179" spans="1:10" ht="15.6" x14ac:dyDescent="0.3">
      <c r="A179" s="17">
        <v>45037</v>
      </c>
      <c r="B179" s="7">
        <v>70623.476559999996</v>
      </c>
      <c r="C179" s="7">
        <v>72000</v>
      </c>
      <c r="D179" s="7">
        <v>72500</v>
      </c>
      <c r="E179" s="7">
        <v>71700</v>
      </c>
      <c r="G179" s="28" t="s">
        <v>1</v>
      </c>
      <c r="H179" s="28">
        <v>1</v>
      </c>
      <c r="I179" s="28"/>
      <c r="J179" s="92" t="s">
        <v>156</v>
      </c>
    </row>
    <row r="180" spans="1:10" ht="15" thickBot="1" x14ac:dyDescent="0.35">
      <c r="A180" s="17">
        <v>45040</v>
      </c>
      <c r="B180" s="7">
        <v>71212.007809999996</v>
      </c>
      <c r="C180" s="7">
        <v>72600</v>
      </c>
      <c r="D180" s="7">
        <v>72900</v>
      </c>
      <c r="E180" s="7">
        <v>72400</v>
      </c>
      <c r="G180" s="29" t="s">
        <v>2</v>
      </c>
      <c r="H180" s="29">
        <v>0.98727145484248013</v>
      </c>
      <c r="I180" s="29">
        <v>1</v>
      </c>
    </row>
    <row r="181" spans="1:10" x14ac:dyDescent="0.3">
      <c r="A181" s="17">
        <v>45041</v>
      </c>
      <c r="B181" s="7">
        <v>69838.773440000004</v>
      </c>
      <c r="C181" s="7">
        <v>71200</v>
      </c>
      <c r="D181" s="7">
        <v>72400</v>
      </c>
      <c r="E181" s="7">
        <v>71200</v>
      </c>
    </row>
    <row r="182" spans="1:10" x14ac:dyDescent="0.3">
      <c r="A182" s="17">
        <v>45042</v>
      </c>
      <c r="B182" s="7">
        <v>70329.210940000004</v>
      </c>
      <c r="C182" s="7">
        <v>71700</v>
      </c>
      <c r="D182" s="7">
        <v>72100</v>
      </c>
      <c r="E182" s="7">
        <v>71600</v>
      </c>
    </row>
    <row r="183" spans="1:10" x14ac:dyDescent="0.3">
      <c r="A183" s="17">
        <v>45043</v>
      </c>
      <c r="B183" s="7">
        <v>70133.039059999996</v>
      </c>
      <c r="C183" s="7">
        <v>71500</v>
      </c>
      <c r="D183" s="7">
        <v>71900</v>
      </c>
      <c r="E183" s="7">
        <v>71100</v>
      </c>
    </row>
    <row r="184" spans="1:10" x14ac:dyDescent="0.3">
      <c r="A184" s="17">
        <v>45044</v>
      </c>
      <c r="B184" s="7">
        <v>71212.007809999996</v>
      </c>
      <c r="C184" s="7">
        <v>72600</v>
      </c>
      <c r="D184" s="7">
        <v>72800</v>
      </c>
      <c r="E184" s="7">
        <v>71900</v>
      </c>
    </row>
    <row r="185" spans="1:10" x14ac:dyDescent="0.3">
      <c r="A185" s="17">
        <v>45048</v>
      </c>
      <c r="B185" s="7">
        <v>71604.359379999994</v>
      </c>
      <c r="C185" s="7">
        <v>73000</v>
      </c>
      <c r="D185" s="7">
        <v>73000</v>
      </c>
      <c r="E185" s="7">
        <v>72200</v>
      </c>
    </row>
    <row r="186" spans="1:10" x14ac:dyDescent="0.3">
      <c r="A186" s="17">
        <v>45049</v>
      </c>
      <c r="B186" s="7">
        <v>72094.804690000004</v>
      </c>
      <c r="C186" s="7">
        <v>73500</v>
      </c>
      <c r="D186" s="7">
        <v>73500</v>
      </c>
      <c r="E186" s="7">
        <v>73100</v>
      </c>
    </row>
    <row r="187" spans="1:10" x14ac:dyDescent="0.3">
      <c r="A187" s="17">
        <v>45050</v>
      </c>
      <c r="B187" s="7">
        <v>71408.179690000004</v>
      </c>
      <c r="C187" s="7">
        <v>72800</v>
      </c>
      <c r="D187" s="7">
        <v>73500</v>
      </c>
      <c r="E187" s="7">
        <v>72800</v>
      </c>
    </row>
    <row r="188" spans="1:10" x14ac:dyDescent="0.3">
      <c r="A188" s="17">
        <v>45054</v>
      </c>
      <c r="B188" s="7">
        <v>71702.445309999996</v>
      </c>
      <c r="C188" s="7">
        <v>73100</v>
      </c>
      <c r="D188" s="7">
        <v>74300</v>
      </c>
      <c r="E188" s="7">
        <v>72500</v>
      </c>
    </row>
    <row r="189" spans="1:10" x14ac:dyDescent="0.3">
      <c r="A189" s="17">
        <v>45055</v>
      </c>
      <c r="B189" s="7">
        <v>71898.617190000004</v>
      </c>
      <c r="C189" s="7">
        <v>73300</v>
      </c>
      <c r="D189" s="7">
        <v>74000</v>
      </c>
      <c r="E189" s="7">
        <v>73200</v>
      </c>
    </row>
    <row r="190" spans="1:10" x14ac:dyDescent="0.3">
      <c r="A190" s="17">
        <v>45056</v>
      </c>
      <c r="B190" s="7">
        <v>71506.257809999996</v>
      </c>
      <c r="C190" s="7">
        <v>72900</v>
      </c>
      <c r="D190" s="7">
        <v>73400</v>
      </c>
      <c r="E190" s="7">
        <v>72800</v>
      </c>
    </row>
    <row r="191" spans="1:10" x14ac:dyDescent="0.3">
      <c r="A191" s="17">
        <v>45057</v>
      </c>
      <c r="B191" s="7">
        <v>71996.710940000004</v>
      </c>
      <c r="C191" s="7">
        <v>73400</v>
      </c>
      <c r="D191" s="7">
        <v>73400</v>
      </c>
      <c r="E191" s="7">
        <v>72800</v>
      </c>
    </row>
    <row r="192" spans="1:10" x14ac:dyDescent="0.3">
      <c r="A192" s="17">
        <v>45058</v>
      </c>
      <c r="B192" s="7">
        <v>73369.945309999996</v>
      </c>
      <c r="C192" s="7">
        <v>74800</v>
      </c>
      <c r="D192" s="7">
        <v>74900</v>
      </c>
      <c r="E192" s="7">
        <v>73800</v>
      </c>
    </row>
    <row r="193" spans="1:5" x14ac:dyDescent="0.3">
      <c r="A193" s="17">
        <v>45061</v>
      </c>
      <c r="B193" s="7">
        <v>73566.117190000004</v>
      </c>
      <c r="C193" s="7">
        <v>75000</v>
      </c>
      <c r="D193" s="7">
        <v>75000</v>
      </c>
      <c r="E193" s="7">
        <v>74300</v>
      </c>
    </row>
    <row r="194" spans="1:5" x14ac:dyDescent="0.3">
      <c r="A194" s="17">
        <v>45062</v>
      </c>
      <c r="B194" s="7">
        <v>74448.914059999996</v>
      </c>
      <c r="C194" s="7">
        <v>75900</v>
      </c>
      <c r="D194" s="7">
        <v>76300</v>
      </c>
      <c r="E194" s="7">
        <v>75400</v>
      </c>
    </row>
    <row r="195" spans="1:5" x14ac:dyDescent="0.3">
      <c r="A195" s="17">
        <v>45063</v>
      </c>
      <c r="B195" s="7">
        <v>75135.539059999996</v>
      </c>
      <c r="C195" s="7">
        <v>76600</v>
      </c>
      <c r="D195" s="7">
        <v>76700</v>
      </c>
      <c r="E195" s="7">
        <v>75700</v>
      </c>
    </row>
    <row r="196" spans="1:5" x14ac:dyDescent="0.3">
      <c r="A196" s="17">
        <v>45064</v>
      </c>
      <c r="B196" s="7">
        <v>76871.046879999994</v>
      </c>
      <c r="C196" s="7">
        <v>78000</v>
      </c>
      <c r="D196" s="7">
        <v>78000</v>
      </c>
      <c r="E196" s="7">
        <v>76500</v>
      </c>
    </row>
    <row r="197" spans="1:5" x14ac:dyDescent="0.3">
      <c r="A197" s="17">
        <v>45065</v>
      </c>
      <c r="B197" s="7">
        <v>77363.8125</v>
      </c>
      <c r="C197" s="7">
        <v>78500</v>
      </c>
      <c r="D197" s="7">
        <v>78500</v>
      </c>
      <c r="E197" s="7">
        <v>77500</v>
      </c>
    </row>
    <row r="198" spans="1:5" x14ac:dyDescent="0.3">
      <c r="A198" s="17">
        <v>45068</v>
      </c>
      <c r="B198" s="7">
        <v>78447.890629999994</v>
      </c>
      <c r="C198" s="7">
        <v>79600</v>
      </c>
      <c r="D198" s="7">
        <v>79800</v>
      </c>
      <c r="E198" s="7">
        <v>78200</v>
      </c>
    </row>
    <row r="199" spans="1:5" x14ac:dyDescent="0.3">
      <c r="A199" s="17">
        <v>45069</v>
      </c>
      <c r="B199" s="7">
        <v>75885.515629999994</v>
      </c>
      <c r="C199" s="7">
        <v>77000</v>
      </c>
      <c r="D199" s="7">
        <v>78800</v>
      </c>
      <c r="E199" s="7">
        <v>77000</v>
      </c>
    </row>
    <row r="200" spans="1:5" x14ac:dyDescent="0.3">
      <c r="A200" s="17">
        <v>45070</v>
      </c>
      <c r="B200" s="7">
        <v>75491.3125</v>
      </c>
      <c r="C200" s="7">
        <v>76600</v>
      </c>
      <c r="D200" s="7">
        <v>77300</v>
      </c>
      <c r="E200" s="7">
        <v>76100</v>
      </c>
    </row>
    <row r="201" spans="1:5" x14ac:dyDescent="0.3">
      <c r="A201" s="17">
        <v>45071</v>
      </c>
      <c r="B201" s="7">
        <v>75491.3125</v>
      </c>
      <c r="C201" s="7">
        <v>76600</v>
      </c>
      <c r="D201" s="7">
        <v>77100</v>
      </c>
      <c r="E201" s="7">
        <v>76400</v>
      </c>
    </row>
    <row r="202" spans="1:5" x14ac:dyDescent="0.3">
      <c r="A202" s="17">
        <v>45072</v>
      </c>
      <c r="B202" s="7">
        <v>75392.757809999996</v>
      </c>
      <c r="C202" s="7">
        <v>76500</v>
      </c>
      <c r="D202" s="7">
        <v>77500</v>
      </c>
      <c r="E202" s="7">
        <v>76400</v>
      </c>
    </row>
    <row r="203" spans="1:5" x14ac:dyDescent="0.3">
      <c r="A203" s="17">
        <v>45076</v>
      </c>
      <c r="B203" s="7">
        <v>73618.804690000004</v>
      </c>
      <c r="C203" s="7">
        <v>74700</v>
      </c>
      <c r="D203" s="7">
        <v>77700</v>
      </c>
      <c r="E203" s="7">
        <v>74300</v>
      </c>
    </row>
    <row r="204" spans="1:5" x14ac:dyDescent="0.3">
      <c r="A204" s="17">
        <v>45077</v>
      </c>
      <c r="B204" s="7">
        <v>72534.726559999996</v>
      </c>
      <c r="C204" s="7">
        <v>73600</v>
      </c>
      <c r="D204" s="7">
        <v>75200</v>
      </c>
      <c r="E204" s="7">
        <v>73200</v>
      </c>
    </row>
    <row r="205" spans="1:5" x14ac:dyDescent="0.3">
      <c r="A205" s="17">
        <v>45078</v>
      </c>
      <c r="B205" s="7">
        <v>72140.523440000004</v>
      </c>
      <c r="C205" s="7">
        <v>73200</v>
      </c>
      <c r="D205" s="7">
        <v>73600</v>
      </c>
      <c r="E205" s="7">
        <v>72700</v>
      </c>
    </row>
    <row r="206" spans="1:5" x14ac:dyDescent="0.3">
      <c r="A206" s="17">
        <v>45079</v>
      </c>
      <c r="B206" s="7">
        <v>72041.96875</v>
      </c>
      <c r="C206" s="7">
        <v>73100</v>
      </c>
      <c r="D206" s="7">
        <v>74100</v>
      </c>
      <c r="E206" s="7">
        <v>72800</v>
      </c>
    </row>
    <row r="207" spans="1:5" x14ac:dyDescent="0.3">
      <c r="A207" s="17">
        <v>45082</v>
      </c>
      <c r="B207" s="7">
        <v>72830.390629999994</v>
      </c>
      <c r="C207" s="7">
        <v>73900</v>
      </c>
      <c r="D207" s="7">
        <v>74000</v>
      </c>
      <c r="E207" s="7">
        <v>73200</v>
      </c>
    </row>
    <row r="208" spans="1:5" x14ac:dyDescent="0.3">
      <c r="A208" s="17">
        <v>45084</v>
      </c>
      <c r="B208" s="7">
        <v>71549.203129999994</v>
      </c>
      <c r="C208" s="7">
        <v>72600</v>
      </c>
      <c r="D208" s="7">
        <v>73700</v>
      </c>
      <c r="E208" s="7">
        <v>72500</v>
      </c>
    </row>
    <row r="209" spans="1:5" x14ac:dyDescent="0.3">
      <c r="A209" s="17">
        <v>45085</v>
      </c>
      <c r="B209" s="7">
        <v>69972.359379999994</v>
      </c>
      <c r="C209" s="7">
        <v>71000</v>
      </c>
      <c r="D209" s="7">
        <v>73300</v>
      </c>
      <c r="E209" s="7">
        <v>71000</v>
      </c>
    </row>
    <row r="210" spans="1:5" x14ac:dyDescent="0.3">
      <c r="A210" s="17">
        <v>45086</v>
      </c>
      <c r="B210" s="7">
        <v>70662.226559999996</v>
      </c>
      <c r="C210" s="7">
        <v>71700</v>
      </c>
      <c r="D210" s="7">
        <v>72000</v>
      </c>
      <c r="E210" s="7">
        <v>70700</v>
      </c>
    </row>
    <row r="211" spans="1:5" x14ac:dyDescent="0.3">
      <c r="A211" s="17">
        <v>45089</v>
      </c>
      <c r="B211" s="7">
        <v>73618.804690000004</v>
      </c>
      <c r="C211" s="7">
        <v>74700</v>
      </c>
      <c r="D211" s="7">
        <v>74700</v>
      </c>
      <c r="E211" s="7">
        <v>73000</v>
      </c>
    </row>
    <row r="212" spans="1:5" x14ac:dyDescent="0.3">
      <c r="A212" s="17">
        <v>45090</v>
      </c>
      <c r="B212" s="7">
        <v>74013.015629999994</v>
      </c>
      <c r="C212" s="7">
        <v>75100</v>
      </c>
      <c r="D212" s="7">
        <v>76000</v>
      </c>
      <c r="E212" s="7">
        <v>75000</v>
      </c>
    </row>
    <row r="213" spans="1:5" x14ac:dyDescent="0.3">
      <c r="A213" s="17">
        <v>45091</v>
      </c>
      <c r="B213" s="7">
        <v>74111.570309999996</v>
      </c>
      <c r="C213" s="7">
        <v>75200</v>
      </c>
      <c r="D213" s="7">
        <v>75800</v>
      </c>
      <c r="E213" s="7">
        <v>74300</v>
      </c>
    </row>
    <row r="214" spans="1:5" x14ac:dyDescent="0.3">
      <c r="A214" s="17">
        <v>45092</v>
      </c>
      <c r="B214" s="7">
        <v>72928.9375</v>
      </c>
      <c r="C214" s="7">
        <v>74000</v>
      </c>
      <c r="D214" s="7">
        <v>75200</v>
      </c>
      <c r="E214" s="7">
        <v>73500</v>
      </c>
    </row>
    <row r="215" spans="1:5" x14ac:dyDescent="0.3">
      <c r="A215" s="17">
        <v>45093</v>
      </c>
      <c r="B215" s="7">
        <v>73027.5</v>
      </c>
      <c r="C215" s="7">
        <v>74100</v>
      </c>
      <c r="D215" s="7">
        <v>74800</v>
      </c>
      <c r="E215" s="7">
        <v>73700</v>
      </c>
    </row>
    <row r="216" spans="1:5" x14ac:dyDescent="0.3">
      <c r="A216" s="17">
        <v>45096</v>
      </c>
      <c r="B216" s="7">
        <v>72337.625</v>
      </c>
      <c r="C216" s="7">
        <v>73400</v>
      </c>
      <c r="D216" s="7">
        <v>74500</v>
      </c>
      <c r="E216" s="7">
        <v>73300</v>
      </c>
    </row>
    <row r="217" spans="1:5" x14ac:dyDescent="0.3">
      <c r="A217" s="17">
        <v>45097</v>
      </c>
      <c r="B217" s="7">
        <v>73323.15625</v>
      </c>
      <c r="C217" s="7">
        <v>74400</v>
      </c>
      <c r="D217" s="7">
        <v>75200</v>
      </c>
      <c r="E217" s="7">
        <v>73500</v>
      </c>
    </row>
    <row r="218" spans="1:5" x14ac:dyDescent="0.3">
      <c r="A218" s="17">
        <v>45098</v>
      </c>
      <c r="B218" s="7">
        <v>73224.59375</v>
      </c>
      <c r="C218" s="7">
        <v>74300</v>
      </c>
      <c r="D218" s="7">
        <v>75300</v>
      </c>
      <c r="E218" s="7">
        <v>73700</v>
      </c>
    </row>
    <row r="219" spans="1:5" x14ac:dyDescent="0.3">
      <c r="A219" s="17">
        <v>45099</v>
      </c>
      <c r="B219" s="7">
        <v>71647.757809999996</v>
      </c>
      <c r="C219" s="7">
        <v>72700</v>
      </c>
      <c r="D219" s="7">
        <v>74000</v>
      </c>
      <c r="E219" s="7">
        <v>72500</v>
      </c>
    </row>
    <row r="220" spans="1:5" x14ac:dyDescent="0.3">
      <c r="A220" s="17">
        <v>45100</v>
      </c>
      <c r="B220" s="7">
        <v>72534.726559999996</v>
      </c>
      <c r="C220" s="7">
        <v>73600</v>
      </c>
      <c r="D220" s="7">
        <v>74200</v>
      </c>
      <c r="E220" s="7">
        <v>72900</v>
      </c>
    </row>
    <row r="221" spans="1:5" x14ac:dyDescent="0.3">
      <c r="A221" s="17">
        <v>45103</v>
      </c>
      <c r="B221" s="7">
        <v>74111.570309999996</v>
      </c>
      <c r="C221" s="7">
        <v>75200</v>
      </c>
      <c r="D221" s="7">
        <v>75200</v>
      </c>
      <c r="E221" s="7">
        <v>73700</v>
      </c>
    </row>
    <row r="222" spans="1:5" x14ac:dyDescent="0.3">
      <c r="A222" s="17">
        <v>45104</v>
      </c>
      <c r="B222" s="7">
        <v>73224.59375</v>
      </c>
      <c r="C222" s="7">
        <v>74300</v>
      </c>
      <c r="D222" s="7">
        <v>74800</v>
      </c>
      <c r="E222" s="7">
        <v>73500</v>
      </c>
    </row>
    <row r="223" spans="1:5" x14ac:dyDescent="0.3">
      <c r="A223" s="17">
        <v>45105</v>
      </c>
      <c r="B223" s="7">
        <v>73323.15625</v>
      </c>
      <c r="C223" s="7">
        <v>74400</v>
      </c>
      <c r="D223" s="7">
        <v>74700</v>
      </c>
      <c r="E223" s="7">
        <v>73300</v>
      </c>
    </row>
    <row r="224" spans="1:5" x14ac:dyDescent="0.3">
      <c r="A224" s="17">
        <v>45106</v>
      </c>
      <c r="B224" s="7">
        <v>73914.460940000004</v>
      </c>
      <c r="C224" s="7">
        <v>75000</v>
      </c>
      <c r="D224" s="7">
        <v>75500</v>
      </c>
      <c r="E224" s="7">
        <v>74300</v>
      </c>
    </row>
    <row r="225" spans="1:5" x14ac:dyDescent="0.3">
      <c r="A225" s="17">
        <v>45107</v>
      </c>
      <c r="B225" s="7">
        <v>73027.5</v>
      </c>
      <c r="C225" s="7">
        <v>74100</v>
      </c>
      <c r="D225" s="7">
        <v>75200</v>
      </c>
      <c r="E225" s="7">
        <v>73600</v>
      </c>
    </row>
    <row r="226" spans="1:5" x14ac:dyDescent="0.3">
      <c r="A226" s="17">
        <v>45110</v>
      </c>
      <c r="B226" s="7">
        <v>74111.570309999996</v>
      </c>
      <c r="C226" s="7">
        <v>75200</v>
      </c>
      <c r="D226" s="7">
        <v>75200</v>
      </c>
      <c r="E226" s="7">
        <v>74400</v>
      </c>
    </row>
    <row r="227" spans="1:5" x14ac:dyDescent="0.3">
      <c r="A227" s="17">
        <v>45111</v>
      </c>
      <c r="B227" s="7">
        <v>72928.9375</v>
      </c>
      <c r="C227" s="7">
        <v>74000</v>
      </c>
      <c r="D227" s="7">
        <v>74300</v>
      </c>
      <c r="E227" s="7">
        <v>73700</v>
      </c>
    </row>
    <row r="228" spans="1:5" x14ac:dyDescent="0.3">
      <c r="A228" s="17">
        <v>45112</v>
      </c>
      <c r="B228" s="7">
        <v>72140.523440000004</v>
      </c>
      <c r="C228" s="7">
        <v>73200</v>
      </c>
      <c r="D228" s="7">
        <v>74400</v>
      </c>
      <c r="E228" s="7">
        <v>73000</v>
      </c>
    </row>
    <row r="229" spans="1:5" x14ac:dyDescent="0.3">
      <c r="A229" s="17">
        <v>45113</v>
      </c>
      <c r="B229" s="7">
        <v>71746.304690000004</v>
      </c>
      <c r="C229" s="7">
        <v>72800</v>
      </c>
      <c r="D229" s="7">
        <v>73400</v>
      </c>
      <c r="E229" s="7">
        <v>72500</v>
      </c>
    </row>
    <row r="230" spans="1:5" x14ac:dyDescent="0.3">
      <c r="A230" s="17">
        <v>45114</v>
      </c>
      <c r="B230" s="7">
        <v>72731.828129999994</v>
      </c>
      <c r="C230" s="7">
        <v>73800</v>
      </c>
      <c r="D230" s="7">
        <v>73900</v>
      </c>
      <c r="E230" s="7">
        <v>72800</v>
      </c>
    </row>
    <row r="231" spans="1:5" x14ac:dyDescent="0.3">
      <c r="A231" s="17">
        <v>45117</v>
      </c>
      <c r="B231" s="7">
        <v>72239.070309999996</v>
      </c>
      <c r="C231" s="7">
        <v>73300</v>
      </c>
      <c r="D231" s="7">
        <v>73700</v>
      </c>
      <c r="E231" s="7">
        <v>72800</v>
      </c>
    </row>
    <row r="232" spans="1:5" x14ac:dyDescent="0.3">
      <c r="A232" s="17">
        <v>45118</v>
      </c>
      <c r="B232" s="7">
        <v>71943.414059999996</v>
      </c>
      <c r="C232" s="7">
        <v>73000</v>
      </c>
      <c r="D232" s="7">
        <v>73700</v>
      </c>
      <c r="E232" s="7">
        <v>72900</v>
      </c>
    </row>
    <row r="233" spans="1:5" x14ac:dyDescent="0.3">
      <c r="A233" s="17">
        <v>45119</v>
      </c>
      <c r="B233" s="7">
        <v>72041.96875</v>
      </c>
      <c r="C233" s="7">
        <v>73100</v>
      </c>
      <c r="D233" s="7">
        <v>73900</v>
      </c>
      <c r="E233" s="7">
        <v>72700</v>
      </c>
    </row>
    <row r="234" spans="1:5" x14ac:dyDescent="0.3">
      <c r="A234" s="17">
        <v>45120</v>
      </c>
      <c r="B234" s="7">
        <v>71844.851559999996</v>
      </c>
      <c r="C234" s="7">
        <v>72900</v>
      </c>
      <c r="D234" s="7">
        <v>74200</v>
      </c>
      <c r="E234" s="7">
        <v>72900</v>
      </c>
    </row>
    <row r="235" spans="1:5" x14ac:dyDescent="0.3">
      <c r="A235" s="17">
        <v>45121</v>
      </c>
      <c r="B235" s="7">
        <v>71746.304690000004</v>
      </c>
      <c r="C235" s="7">
        <v>72800</v>
      </c>
      <c r="D235" s="7">
        <v>73200</v>
      </c>
      <c r="E235" s="7">
        <v>72200</v>
      </c>
    </row>
    <row r="236" spans="1:5" x14ac:dyDescent="0.3">
      <c r="A236" s="17">
        <v>45124</v>
      </c>
      <c r="B236" s="7">
        <v>71844.851559999996</v>
      </c>
      <c r="C236" s="7">
        <v>72900</v>
      </c>
      <c r="D236" s="7">
        <v>73400</v>
      </c>
      <c r="E236" s="7">
        <v>72700</v>
      </c>
    </row>
    <row r="237" spans="1:5" x14ac:dyDescent="0.3">
      <c r="A237" s="17">
        <v>45125</v>
      </c>
      <c r="B237" s="7">
        <v>72140.523440000004</v>
      </c>
      <c r="C237" s="7">
        <v>73200</v>
      </c>
      <c r="D237" s="7">
        <v>73900</v>
      </c>
      <c r="E237" s="7">
        <v>72800</v>
      </c>
    </row>
    <row r="238" spans="1:5" x14ac:dyDescent="0.3">
      <c r="A238" s="17">
        <v>45126</v>
      </c>
      <c r="B238" s="7">
        <v>72337.625</v>
      </c>
      <c r="C238" s="7">
        <v>73400</v>
      </c>
      <c r="D238" s="7">
        <v>73400</v>
      </c>
      <c r="E238" s="7">
        <v>72000</v>
      </c>
    </row>
    <row r="239" spans="1:5" x14ac:dyDescent="0.3">
      <c r="A239" s="17">
        <v>45127</v>
      </c>
      <c r="B239" s="7">
        <v>73815.914059999996</v>
      </c>
      <c r="C239" s="7">
        <v>74900</v>
      </c>
      <c r="D239" s="7">
        <v>75000</v>
      </c>
      <c r="E239" s="7">
        <v>74000</v>
      </c>
    </row>
    <row r="240" spans="1:5" x14ac:dyDescent="0.3">
      <c r="A240" s="17">
        <v>45128</v>
      </c>
      <c r="B240" s="7">
        <v>72633.28125</v>
      </c>
      <c r="C240" s="7">
        <v>73700</v>
      </c>
      <c r="D240" s="7">
        <v>74800</v>
      </c>
      <c r="E240" s="7">
        <v>73700</v>
      </c>
    </row>
    <row r="241" spans="1:5" x14ac:dyDescent="0.3">
      <c r="A241" s="17">
        <v>45131</v>
      </c>
      <c r="B241" s="7">
        <v>71844.851559999996</v>
      </c>
      <c r="C241" s="7">
        <v>72900</v>
      </c>
      <c r="D241" s="7">
        <v>73500</v>
      </c>
      <c r="E241" s="7">
        <v>72700</v>
      </c>
    </row>
    <row r="242" spans="1:5" x14ac:dyDescent="0.3">
      <c r="A242" s="17">
        <v>45132</v>
      </c>
      <c r="B242" s="7">
        <v>71155</v>
      </c>
      <c r="C242" s="7">
        <v>72200</v>
      </c>
      <c r="D242" s="7">
        <v>73300</v>
      </c>
      <c r="E242" s="7">
        <v>72200</v>
      </c>
    </row>
    <row r="243" spans="1:5" x14ac:dyDescent="0.3">
      <c r="A243" s="17">
        <v>45133</v>
      </c>
      <c r="B243" s="7">
        <v>72239.070309999996</v>
      </c>
      <c r="C243" s="7">
        <v>73300</v>
      </c>
      <c r="D243" s="7">
        <v>73400</v>
      </c>
      <c r="E243" s="7">
        <v>72600</v>
      </c>
    </row>
    <row r="244" spans="1:5" x14ac:dyDescent="0.3">
      <c r="A244" s="17">
        <v>45134</v>
      </c>
      <c r="B244" s="7">
        <v>71352.09375</v>
      </c>
      <c r="C244" s="7">
        <v>72400</v>
      </c>
      <c r="D244" s="7">
        <v>73100</v>
      </c>
      <c r="E244" s="7">
        <v>72300</v>
      </c>
    </row>
    <row r="245" spans="1:5" x14ac:dyDescent="0.3">
      <c r="A245" s="17">
        <v>45135</v>
      </c>
      <c r="B245" s="7">
        <v>72239.070309999996</v>
      </c>
      <c r="C245" s="7">
        <v>73300</v>
      </c>
      <c r="D245" s="7">
        <v>73500</v>
      </c>
      <c r="E245" s="7">
        <v>72100</v>
      </c>
    </row>
    <row r="246" spans="1:5" x14ac:dyDescent="0.3">
      <c r="A246" s="17">
        <v>45138</v>
      </c>
      <c r="B246" s="7">
        <v>73027.5</v>
      </c>
      <c r="C246" s="7">
        <v>74100</v>
      </c>
      <c r="D246" s="7">
        <v>74100</v>
      </c>
      <c r="E246" s="7">
        <v>73500</v>
      </c>
    </row>
    <row r="247" spans="1:5" x14ac:dyDescent="0.3">
      <c r="A247" s="17">
        <v>45139</v>
      </c>
      <c r="B247" s="7">
        <v>73224.59375</v>
      </c>
      <c r="C247" s="7">
        <v>74300</v>
      </c>
      <c r="D247" s="7">
        <v>74500</v>
      </c>
      <c r="E247" s="7">
        <v>73600</v>
      </c>
    </row>
    <row r="248" spans="1:5" x14ac:dyDescent="0.3">
      <c r="A248" s="17">
        <v>45140</v>
      </c>
      <c r="B248" s="7">
        <v>71253.546879999994</v>
      </c>
      <c r="C248" s="7">
        <v>72300</v>
      </c>
      <c r="D248" s="7">
        <v>73700</v>
      </c>
      <c r="E248" s="7">
        <v>72300</v>
      </c>
    </row>
    <row r="249" spans="1:5" x14ac:dyDescent="0.3">
      <c r="A249" s="17">
        <v>45141</v>
      </c>
      <c r="B249" s="7">
        <v>71746.304690000004</v>
      </c>
      <c r="C249" s="7">
        <v>72800</v>
      </c>
      <c r="D249" s="7">
        <v>73000</v>
      </c>
      <c r="E249" s="7">
        <v>72500</v>
      </c>
    </row>
    <row r="250" spans="1:5" x14ac:dyDescent="0.3">
      <c r="A250" s="17">
        <v>45142</v>
      </c>
      <c r="B250" s="7">
        <v>71746.304690000004</v>
      </c>
      <c r="C250" s="7">
        <v>72800</v>
      </c>
      <c r="D250" s="7">
        <v>73000</v>
      </c>
      <c r="E250" s="7">
        <v>71700</v>
      </c>
    </row>
    <row r="251" spans="1:5" x14ac:dyDescent="0.3">
      <c r="A251" s="17">
        <v>45145</v>
      </c>
      <c r="B251" s="7">
        <v>75786.960940000004</v>
      </c>
      <c r="C251" s="7">
        <v>76900</v>
      </c>
      <c r="D251" s="7">
        <v>77200</v>
      </c>
      <c r="E251" s="7">
        <v>73400</v>
      </c>
    </row>
    <row r="252" spans="1:5" x14ac:dyDescent="0.3">
      <c r="A252" s="17">
        <v>45146</v>
      </c>
      <c r="B252" s="7">
        <v>78152.21875</v>
      </c>
      <c r="C252" s="7">
        <v>79300</v>
      </c>
      <c r="D252" s="7">
        <v>79300</v>
      </c>
      <c r="E252" s="7">
        <v>77700</v>
      </c>
    </row>
    <row r="253" spans="1:5" x14ac:dyDescent="0.3">
      <c r="A253" s="17">
        <v>45147</v>
      </c>
      <c r="B253" s="7">
        <v>77758.023440000004</v>
      </c>
      <c r="C253" s="7">
        <v>78900</v>
      </c>
      <c r="D253" s="7">
        <v>79900</v>
      </c>
      <c r="E253" s="7">
        <v>77800</v>
      </c>
    </row>
    <row r="254" spans="1:5" x14ac:dyDescent="0.3">
      <c r="A254" s="17">
        <v>45148</v>
      </c>
      <c r="B254" s="7">
        <v>77068.148440000004</v>
      </c>
      <c r="C254" s="7">
        <v>78200</v>
      </c>
      <c r="D254" s="7">
        <v>79800</v>
      </c>
      <c r="E254" s="7">
        <v>77800</v>
      </c>
    </row>
    <row r="255" spans="1:5" x14ac:dyDescent="0.3">
      <c r="A255" s="17">
        <v>45149</v>
      </c>
      <c r="B255" s="7">
        <v>78743.546879999994</v>
      </c>
      <c r="C255" s="7">
        <v>79900</v>
      </c>
      <c r="D255" s="7">
        <v>80100</v>
      </c>
      <c r="E255" s="7">
        <v>79200</v>
      </c>
    </row>
    <row r="256" spans="1:5" x14ac:dyDescent="0.3">
      <c r="A256" s="17">
        <v>45152</v>
      </c>
      <c r="B256" s="7">
        <v>78644.992190000004</v>
      </c>
      <c r="C256" s="7">
        <v>79800</v>
      </c>
      <c r="D256" s="7">
        <v>80000</v>
      </c>
      <c r="E256" s="7">
        <v>79200</v>
      </c>
    </row>
    <row r="257" spans="1:5" x14ac:dyDescent="0.3">
      <c r="A257" s="17">
        <v>45154</v>
      </c>
      <c r="B257" s="7">
        <v>79992.390629999994</v>
      </c>
      <c r="C257" s="7">
        <v>80800</v>
      </c>
      <c r="D257" s="7">
        <v>81000</v>
      </c>
      <c r="E257" s="7">
        <v>79200</v>
      </c>
    </row>
    <row r="258" spans="1:5" x14ac:dyDescent="0.3">
      <c r="A258" s="17">
        <v>45155</v>
      </c>
      <c r="B258" s="7">
        <v>81576.398440000004</v>
      </c>
      <c r="C258" s="7">
        <v>82400</v>
      </c>
      <c r="D258" s="7">
        <v>82500</v>
      </c>
      <c r="E258" s="7">
        <v>80900</v>
      </c>
    </row>
    <row r="259" spans="1:5" x14ac:dyDescent="0.3">
      <c r="A259" s="17">
        <v>45156</v>
      </c>
      <c r="B259" s="7">
        <v>81180.398440000004</v>
      </c>
      <c r="C259" s="7">
        <v>82000</v>
      </c>
      <c r="D259" s="7">
        <v>83300</v>
      </c>
      <c r="E259" s="7">
        <v>82000</v>
      </c>
    </row>
    <row r="260" spans="1:5" x14ac:dyDescent="0.3">
      <c r="A260" s="17">
        <v>45159</v>
      </c>
      <c r="B260" s="7">
        <v>84150.414059999996</v>
      </c>
      <c r="C260" s="7">
        <v>85000</v>
      </c>
      <c r="D260" s="7">
        <v>85000</v>
      </c>
      <c r="E260" s="7">
        <v>82900</v>
      </c>
    </row>
    <row r="261" spans="1:5" x14ac:dyDescent="0.3">
      <c r="A261" s="17">
        <v>45160</v>
      </c>
      <c r="B261" s="7">
        <v>83259.40625</v>
      </c>
      <c r="C261" s="7">
        <v>84100</v>
      </c>
      <c r="D261" s="7">
        <v>85000</v>
      </c>
      <c r="E261" s="7">
        <v>83500</v>
      </c>
    </row>
    <row r="262" spans="1:5" x14ac:dyDescent="0.3">
      <c r="A262" s="17">
        <v>45161</v>
      </c>
      <c r="B262" s="7">
        <v>84447.40625</v>
      </c>
      <c r="C262" s="7">
        <v>85300</v>
      </c>
      <c r="D262" s="7">
        <v>85500</v>
      </c>
      <c r="E262" s="7">
        <v>84300</v>
      </c>
    </row>
    <row r="263" spans="1:5" x14ac:dyDescent="0.3">
      <c r="A263" s="17">
        <v>45162</v>
      </c>
      <c r="B263" s="7">
        <v>83655.40625</v>
      </c>
      <c r="C263" s="7">
        <v>84500</v>
      </c>
      <c r="D263" s="7">
        <v>85000</v>
      </c>
      <c r="E263" s="7">
        <v>83800</v>
      </c>
    </row>
    <row r="264" spans="1:5" x14ac:dyDescent="0.3">
      <c r="A264" s="17">
        <v>45163</v>
      </c>
      <c r="B264" s="7">
        <v>83655.40625</v>
      </c>
      <c r="C264" s="7">
        <v>84500</v>
      </c>
      <c r="D264" s="7">
        <v>86000</v>
      </c>
      <c r="E264" s="7">
        <v>84500</v>
      </c>
    </row>
    <row r="265" spans="1:5" x14ac:dyDescent="0.3">
      <c r="A265" s="17">
        <v>45166</v>
      </c>
      <c r="B265" s="7">
        <v>82764.40625</v>
      </c>
      <c r="C265" s="7">
        <v>83600</v>
      </c>
      <c r="D265" s="7">
        <v>84900</v>
      </c>
      <c r="E265" s="7">
        <v>83100</v>
      </c>
    </row>
    <row r="266" spans="1:5" x14ac:dyDescent="0.3">
      <c r="A266" s="17">
        <v>45167</v>
      </c>
      <c r="B266" s="7">
        <v>83259.40625</v>
      </c>
      <c r="C266" s="7">
        <v>84100</v>
      </c>
      <c r="D266" s="7">
        <v>84700</v>
      </c>
      <c r="E266" s="7">
        <v>82500</v>
      </c>
    </row>
    <row r="267" spans="1:5" x14ac:dyDescent="0.3">
      <c r="A267" s="17">
        <v>45168</v>
      </c>
      <c r="B267" s="7">
        <v>82863.40625</v>
      </c>
      <c r="C267" s="7">
        <v>83700</v>
      </c>
      <c r="D267" s="7">
        <v>84900</v>
      </c>
      <c r="E267" s="7">
        <v>83200</v>
      </c>
    </row>
    <row r="268" spans="1:5" x14ac:dyDescent="0.3">
      <c r="A268" s="17">
        <v>45169</v>
      </c>
      <c r="B268" s="7">
        <v>81378.390629999994</v>
      </c>
      <c r="C268" s="7">
        <v>82200</v>
      </c>
      <c r="D268" s="7">
        <v>83200</v>
      </c>
      <c r="E268" s="7">
        <v>81200</v>
      </c>
    </row>
    <row r="269" spans="1:5" x14ac:dyDescent="0.3">
      <c r="A269" s="17">
        <v>45170</v>
      </c>
      <c r="B269" s="7">
        <v>79200.390629999994</v>
      </c>
      <c r="C269" s="7">
        <v>80000</v>
      </c>
      <c r="D269" s="7">
        <v>81300</v>
      </c>
      <c r="E269" s="7">
        <v>79400</v>
      </c>
    </row>
    <row r="270" spans="1:5" x14ac:dyDescent="0.3">
      <c r="A270" s="17">
        <v>45173</v>
      </c>
      <c r="B270" s="7">
        <v>78111.382809999996</v>
      </c>
      <c r="C270" s="7">
        <v>78900</v>
      </c>
      <c r="D270" s="7">
        <v>80800</v>
      </c>
      <c r="E270" s="7">
        <v>78900</v>
      </c>
    </row>
    <row r="271" spans="1:5" x14ac:dyDescent="0.3">
      <c r="A271" s="17">
        <v>45174</v>
      </c>
      <c r="B271" s="7">
        <v>78804.382809999996</v>
      </c>
      <c r="C271" s="7">
        <v>79600</v>
      </c>
      <c r="D271" s="7">
        <v>80100</v>
      </c>
      <c r="E271" s="7">
        <v>78300</v>
      </c>
    </row>
    <row r="272" spans="1:5" x14ac:dyDescent="0.3">
      <c r="A272" s="17">
        <v>45175</v>
      </c>
      <c r="B272" s="7">
        <v>76824.375</v>
      </c>
      <c r="C272" s="7">
        <v>77600</v>
      </c>
      <c r="D272" s="7">
        <v>78700</v>
      </c>
      <c r="E272" s="7">
        <v>76300</v>
      </c>
    </row>
    <row r="273" spans="1:5" x14ac:dyDescent="0.3">
      <c r="A273" s="17">
        <v>45176</v>
      </c>
      <c r="B273" s="7">
        <v>75339.367190000004</v>
      </c>
      <c r="C273" s="7">
        <v>76100</v>
      </c>
      <c r="D273" s="7">
        <v>77500</v>
      </c>
      <c r="E273" s="7">
        <v>75100</v>
      </c>
    </row>
    <row r="274" spans="1:5" x14ac:dyDescent="0.3">
      <c r="A274" s="17">
        <v>45177</v>
      </c>
      <c r="B274" s="7">
        <v>74745.359379999994</v>
      </c>
      <c r="C274" s="7">
        <v>75500</v>
      </c>
      <c r="D274" s="7">
        <v>76800</v>
      </c>
      <c r="E274" s="7">
        <v>75500</v>
      </c>
    </row>
    <row r="275" spans="1:5" x14ac:dyDescent="0.3">
      <c r="A275" s="17">
        <v>45180</v>
      </c>
      <c r="B275" s="7">
        <v>77814.375</v>
      </c>
      <c r="C275" s="7">
        <v>78600</v>
      </c>
      <c r="D275" s="7">
        <v>78800</v>
      </c>
      <c r="E275" s="7">
        <v>77200</v>
      </c>
    </row>
    <row r="276" spans="1:5" x14ac:dyDescent="0.3">
      <c r="A276" s="17">
        <v>45181</v>
      </c>
      <c r="B276" s="7">
        <v>75537.367190000004</v>
      </c>
      <c r="C276" s="7">
        <v>76300</v>
      </c>
      <c r="D276" s="7">
        <v>77500</v>
      </c>
      <c r="E276" s="7">
        <v>76300</v>
      </c>
    </row>
    <row r="277" spans="1:5" x14ac:dyDescent="0.3">
      <c r="A277" s="17">
        <v>45182</v>
      </c>
      <c r="B277" s="7">
        <v>75933.367190000004</v>
      </c>
      <c r="C277" s="7">
        <v>76700</v>
      </c>
      <c r="D277" s="7">
        <v>77900</v>
      </c>
      <c r="E277" s="7">
        <v>76500</v>
      </c>
    </row>
    <row r="278" spans="1:5" x14ac:dyDescent="0.3">
      <c r="A278" s="17">
        <v>45183</v>
      </c>
      <c r="B278" s="7">
        <v>75933.367190000004</v>
      </c>
      <c r="C278" s="7">
        <v>76700</v>
      </c>
      <c r="D278" s="7">
        <v>77600</v>
      </c>
      <c r="E278" s="7">
        <v>76200</v>
      </c>
    </row>
    <row r="279" spans="1:5" x14ac:dyDescent="0.3">
      <c r="A279" s="17">
        <v>45184</v>
      </c>
      <c r="B279" s="7">
        <v>76725.375</v>
      </c>
      <c r="C279" s="7">
        <v>77500</v>
      </c>
      <c r="D279" s="7">
        <v>78500</v>
      </c>
      <c r="E279" s="7">
        <v>76600</v>
      </c>
    </row>
    <row r="280" spans="1:5" x14ac:dyDescent="0.3">
      <c r="A280" s="17">
        <v>45187</v>
      </c>
      <c r="B280" s="7">
        <v>77220.375</v>
      </c>
      <c r="C280" s="7">
        <v>78000</v>
      </c>
      <c r="D280" s="7">
        <v>78600</v>
      </c>
      <c r="E280" s="7">
        <v>77300</v>
      </c>
    </row>
    <row r="281" spans="1:5" x14ac:dyDescent="0.3">
      <c r="A281" s="17">
        <v>45188</v>
      </c>
      <c r="B281" s="7">
        <v>76824.375</v>
      </c>
      <c r="C281" s="7">
        <v>77600</v>
      </c>
      <c r="D281" s="7">
        <v>79000</v>
      </c>
      <c r="E281" s="7">
        <v>77500</v>
      </c>
    </row>
    <row r="282" spans="1:5" x14ac:dyDescent="0.3">
      <c r="A282" s="17">
        <v>45189</v>
      </c>
      <c r="B282" s="7">
        <v>80487.390629999994</v>
      </c>
      <c r="C282" s="7">
        <v>81300</v>
      </c>
      <c r="D282" s="7">
        <v>81300</v>
      </c>
      <c r="E282" s="7">
        <v>79400</v>
      </c>
    </row>
    <row r="283" spans="1:5" x14ac:dyDescent="0.3">
      <c r="A283" s="17">
        <v>45190</v>
      </c>
      <c r="B283" s="7">
        <v>80487.390629999994</v>
      </c>
      <c r="C283" s="7">
        <v>81300</v>
      </c>
      <c r="D283" s="7">
        <v>81400</v>
      </c>
      <c r="E283" s="7">
        <v>80500</v>
      </c>
    </row>
    <row r="284" spans="1:5" x14ac:dyDescent="0.3">
      <c r="A284" s="17">
        <v>45191</v>
      </c>
      <c r="B284" s="7">
        <v>78903.382809999996</v>
      </c>
      <c r="C284" s="7">
        <v>79700</v>
      </c>
      <c r="D284" s="7">
        <v>81500</v>
      </c>
      <c r="E284" s="7">
        <v>79700</v>
      </c>
    </row>
    <row r="285" spans="1:5" x14ac:dyDescent="0.3">
      <c r="A285" s="17">
        <v>45194</v>
      </c>
      <c r="B285" s="7">
        <v>78408.382809999996</v>
      </c>
      <c r="C285" s="7">
        <v>79200</v>
      </c>
      <c r="D285" s="7">
        <v>81100</v>
      </c>
      <c r="E285" s="7">
        <v>78900</v>
      </c>
    </row>
    <row r="286" spans="1:5" x14ac:dyDescent="0.3">
      <c r="A286" s="17">
        <v>45195</v>
      </c>
      <c r="B286" s="7">
        <v>77616.375</v>
      </c>
      <c r="C286" s="7">
        <v>78400</v>
      </c>
      <c r="D286" s="7">
        <v>79900</v>
      </c>
      <c r="E286" s="7">
        <v>77600</v>
      </c>
    </row>
    <row r="287" spans="1:5" x14ac:dyDescent="0.3">
      <c r="A287" s="17">
        <v>45196</v>
      </c>
      <c r="B287" s="7">
        <v>77517.375</v>
      </c>
      <c r="C287" s="7">
        <v>78300</v>
      </c>
      <c r="D287" s="7">
        <v>78800</v>
      </c>
      <c r="E287" s="7">
        <v>77900</v>
      </c>
    </row>
    <row r="288" spans="1:5" x14ac:dyDescent="0.3">
      <c r="A288" s="17">
        <v>45203</v>
      </c>
      <c r="B288" s="7">
        <v>77418.382809999996</v>
      </c>
      <c r="C288" s="7">
        <v>78200</v>
      </c>
      <c r="D288" s="7">
        <v>80300</v>
      </c>
      <c r="E288" s="7">
        <v>78100</v>
      </c>
    </row>
    <row r="289" spans="1:5" x14ac:dyDescent="0.3">
      <c r="A289" s="17">
        <v>45204</v>
      </c>
      <c r="B289" s="7">
        <v>76626.367190000004</v>
      </c>
      <c r="C289" s="7">
        <v>77400</v>
      </c>
      <c r="D289" s="7">
        <v>78800</v>
      </c>
      <c r="E289" s="7">
        <v>77200</v>
      </c>
    </row>
    <row r="290" spans="1:5" x14ac:dyDescent="0.3">
      <c r="A290" s="17">
        <v>45205</v>
      </c>
      <c r="B290" s="7">
        <v>78111.382809999996</v>
      </c>
      <c r="C290" s="7">
        <v>78900</v>
      </c>
      <c r="D290" s="7">
        <v>79100</v>
      </c>
      <c r="E290" s="7">
        <v>77900</v>
      </c>
    </row>
    <row r="291" spans="1:5" x14ac:dyDescent="0.3">
      <c r="A291" s="17">
        <v>45209</v>
      </c>
      <c r="B291" s="7">
        <v>77616.375</v>
      </c>
      <c r="C291" s="7">
        <v>78400</v>
      </c>
      <c r="D291" s="7">
        <v>79000</v>
      </c>
      <c r="E291" s="7">
        <v>78200</v>
      </c>
    </row>
    <row r="292" spans="1:5" x14ac:dyDescent="0.3">
      <c r="A292" s="17">
        <v>45210</v>
      </c>
      <c r="B292" s="7">
        <v>76923.375</v>
      </c>
      <c r="C292" s="7">
        <v>77700</v>
      </c>
      <c r="D292" s="7">
        <v>78700</v>
      </c>
      <c r="E292" s="7">
        <v>77300</v>
      </c>
    </row>
    <row r="293" spans="1:5" x14ac:dyDescent="0.3">
      <c r="A293" s="17">
        <v>45211</v>
      </c>
      <c r="B293" s="7">
        <v>77517.375</v>
      </c>
      <c r="C293" s="7">
        <v>78300</v>
      </c>
      <c r="D293" s="7">
        <v>79100</v>
      </c>
      <c r="E293" s="7">
        <v>77100</v>
      </c>
    </row>
    <row r="294" spans="1:5" x14ac:dyDescent="0.3">
      <c r="A294" s="17">
        <v>45212</v>
      </c>
      <c r="B294" s="7">
        <v>75141.367190000004</v>
      </c>
      <c r="C294" s="7">
        <v>75900</v>
      </c>
      <c r="D294" s="7">
        <v>77000</v>
      </c>
      <c r="E294" s="7">
        <v>75700</v>
      </c>
    </row>
    <row r="295" spans="1:5" x14ac:dyDescent="0.3">
      <c r="A295" s="17">
        <v>45215</v>
      </c>
      <c r="B295" s="7">
        <v>76428.375</v>
      </c>
      <c r="C295" s="7">
        <v>77200</v>
      </c>
      <c r="D295" s="7">
        <v>78200</v>
      </c>
      <c r="E295" s="7">
        <v>74000</v>
      </c>
    </row>
    <row r="296" spans="1:5" x14ac:dyDescent="0.3">
      <c r="A296" s="17">
        <v>45216</v>
      </c>
      <c r="B296" s="7">
        <v>76824.375</v>
      </c>
      <c r="C296" s="7">
        <v>77600</v>
      </c>
      <c r="D296" s="7">
        <v>78000</v>
      </c>
      <c r="E296" s="7">
        <v>76200</v>
      </c>
    </row>
    <row r="297" spans="1:5" x14ac:dyDescent="0.3">
      <c r="A297" s="17">
        <v>45217</v>
      </c>
      <c r="B297" s="7">
        <v>74448.367190000004</v>
      </c>
      <c r="C297" s="7">
        <v>75200</v>
      </c>
      <c r="D297" s="7">
        <v>78200</v>
      </c>
      <c r="E297" s="7">
        <v>75200</v>
      </c>
    </row>
    <row r="298" spans="1:5" x14ac:dyDescent="0.3">
      <c r="A298" s="17">
        <v>45218</v>
      </c>
      <c r="B298" s="7">
        <v>72765.351559999996</v>
      </c>
      <c r="C298" s="7">
        <v>73500</v>
      </c>
      <c r="D298" s="7">
        <v>75200</v>
      </c>
      <c r="E298" s="7">
        <v>73500</v>
      </c>
    </row>
    <row r="299" spans="1:5" x14ac:dyDescent="0.3">
      <c r="A299" s="17">
        <v>45219</v>
      </c>
      <c r="B299" s="7">
        <v>72765.351559999996</v>
      </c>
      <c r="C299" s="7">
        <v>73500</v>
      </c>
      <c r="D299" s="7">
        <v>74700</v>
      </c>
      <c r="E299" s="7">
        <v>73500</v>
      </c>
    </row>
    <row r="300" spans="1:5" x14ac:dyDescent="0.3">
      <c r="A300" s="17">
        <v>45222</v>
      </c>
      <c r="B300" s="7">
        <v>74943.367190000004</v>
      </c>
      <c r="C300" s="7">
        <v>75700</v>
      </c>
      <c r="D300" s="7">
        <v>76400</v>
      </c>
      <c r="E300" s="7">
        <v>74200</v>
      </c>
    </row>
    <row r="301" spans="1:5" x14ac:dyDescent="0.3">
      <c r="A301" s="17">
        <v>45223</v>
      </c>
      <c r="B301" s="7">
        <v>74547.359379999994</v>
      </c>
      <c r="C301" s="7">
        <v>75300</v>
      </c>
      <c r="D301" s="7">
        <v>76100</v>
      </c>
      <c r="E301" s="7">
        <v>74900</v>
      </c>
    </row>
    <row r="302" spans="1:5" x14ac:dyDescent="0.3">
      <c r="A302" s="17">
        <v>45224</v>
      </c>
      <c r="B302" s="7">
        <v>76626.367190000004</v>
      </c>
      <c r="C302" s="7">
        <v>77400</v>
      </c>
      <c r="D302" s="7">
        <v>78000</v>
      </c>
      <c r="E302" s="7">
        <v>76800</v>
      </c>
    </row>
    <row r="303" spans="1:5" x14ac:dyDescent="0.3">
      <c r="A303" s="17">
        <v>45225</v>
      </c>
      <c r="B303" s="7">
        <v>76527.367190000004</v>
      </c>
      <c r="C303" s="7">
        <v>77300</v>
      </c>
      <c r="D303" s="7">
        <v>78600</v>
      </c>
      <c r="E303" s="7">
        <v>77100</v>
      </c>
    </row>
    <row r="304" spans="1:5" x14ac:dyDescent="0.3">
      <c r="A304" s="17">
        <v>45226</v>
      </c>
      <c r="B304" s="7">
        <v>74943.367190000004</v>
      </c>
      <c r="C304" s="7">
        <v>75700</v>
      </c>
      <c r="D304" s="7">
        <v>76600</v>
      </c>
      <c r="E304" s="7">
        <v>75600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5"/>
  <sheetViews>
    <sheetView workbookViewId="0">
      <selection activeCell="H23" sqref="H23"/>
    </sheetView>
  </sheetViews>
  <sheetFormatPr defaultRowHeight="14.4" x14ac:dyDescent="0.3"/>
  <cols>
    <col min="1" max="1" width="14.77734375" customWidth="1"/>
    <col min="8" max="8" width="18.109375" customWidth="1"/>
    <col min="9" max="9" width="12.77734375" customWidth="1"/>
    <col min="10" max="10" width="12.21875" customWidth="1"/>
    <col min="11" max="11" width="13.21875" customWidth="1"/>
  </cols>
  <sheetData>
    <row r="1" spans="1:13" ht="18" x14ac:dyDescent="0.35">
      <c r="A1" s="14" t="s">
        <v>5</v>
      </c>
      <c r="B1" s="15"/>
      <c r="C1" s="15"/>
      <c r="H1" s="76" t="s">
        <v>110</v>
      </c>
    </row>
    <row r="2" spans="1:13" ht="18" x14ac:dyDescent="0.35">
      <c r="A2" s="7"/>
      <c r="B2" s="16" t="s">
        <v>0</v>
      </c>
      <c r="C2" s="16" t="s">
        <v>1</v>
      </c>
      <c r="D2" s="16" t="s">
        <v>2</v>
      </c>
      <c r="E2" s="16" t="s">
        <v>3</v>
      </c>
      <c r="H2" s="72" t="s">
        <v>111</v>
      </c>
    </row>
    <row r="3" spans="1:13" x14ac:dyDescent="0.3">
      <c r="A3" s="17">
        <v>45006</v>
      </c>
      <c r="B3" s="7">
        <v>58210.226560000003</v>
      </c>
      <c r="C3" s="7">
        <v>60300</v>
      </c>
      <c r="D3" s="7">
        <v>60700</v>
      </c>
      <c r="E3" s="7">
        <v>60100</v>
      </c>
      <c r="I3" t="s">
        <v>112</v>
      </c>
      <c r="J3" t="s">
        <v>113</v>
      </c>
      <c r="K3" t="s">
        <v>114</v>
      </c>
      <c r="L3" t="s">
        <v>115</v>
      </c>
    </row>
    <row r="4" spans="1:13" x14ac:dyDescent="0.3">
      <c r="A4" s="17">
        <v>45007</v>
      </c>
      <c r="B4" s="7">
        <v>58982.503909999999</v>
      </c>
      <c r="C4" s="7">
        <v>61100</v>
      </c>
      <c r="D4" s="7">
        <v>61200</v>
      </c>
      <c r="E4" s="7">
        <v>60500</v>
      </c>
      <c r="H4" t="s">
        <v>116</v>
      </c>
      <c r="I4">
        <f>COUNTIF(B3:B151,"&lt;60,000")</f>
        <v>3</v>
      </c>
      <c r="J4">
        <f>COUNTIFS(B3:B151,"&gt;60,000",B3:B151,"&lt;64,000")</f>
        <v>35</v>
      </c>
      <c r="K4">
        <f>COUNTIFS(B3:B151,"&gt;64,000",B3:B151,"&lt;68,000")</f>
        <v>49</v>
      </c>
      <c r="L4">
        <f>COUNTIF(B3:B151,"&gt;68,000")</f>
        <v>62</v>
      </c>
      <c r="M4">
        <f>SUM(I4:L4)</f>
        <v>149</v>
      </c>
    </row>
    <row r="5" spans="1:13" x14ac:dyDescent="0.3">
      <c r="A5" s="17">
        <v>45008</v>
      </c>
      <c r="B5" s="7">
        <v>60140.917970000002</v>
      </c>
      <c r="C5" s="7">
        <v>62300</v>
      </c>
      <c r="D5" s="7">
        <v>62300</v>
      </c>
      <c r="E5" s="7">
        <v>60600</v>
      </c>
      <c r="H5" t="s">
        <v>117</v>
      </c>
      <c r="I5">
        <f>COUNTIF(B157:B305,"&lt;60,000")</f>
        <v>0</v>
      </c>
      <c r="J5">
        <f>COUNTIFS(B157:B305,"&gt;60,000",B157:B305,"&lt;64,000")</f>
        <v>0</v>
      </c>
      <c r="K5">
        <f>COUNTIFS(B157:B305,"&gt;64000",B157:B305,"&lt;68,000")</f>
        <v>2</v>
      </c>
      <c r="L5">
        <f>COUNTIF(B157:B305,"&gt;68,000")</f>
        <v>147</v>
      </c>
      <c r="M5">
        <f>SUM(I5:L5)</f>
        <v>149</v>
      </c>
    </row>
    <row r="6" spans="1:13" x14ac:dyDescent="0.3">
      <c r="A6" s="17">
        <v>45009</v>
      </c>
      <c r="B6" s="7">
        <v>60816.65625</v>
      </c>
      <c r="C6" s="7">
        <v>63000</v>
      </c>
      <c r="D6" s="7">
        <v>63300</v>
      </c>
      <c r="E6" s="7">
        <v>62300</v>
      </c>
      <c r="I6">
        <f>SUM(I4:I5)</f>
        <v>3</v>
      </c>
      <c r="J6">
        <f>SUM(J4:J5)</f>
        <v>35</v>
      </c>
      <c r="K6">
        <f>SUM(K4:K5)</f>
        <v>51</v>
      </c>
      <c r="L6">
        <f>SUM(L4:L5)</f>
        <v>209</v>
      </c>
      <c r="M6">
        <f>SUM(I6:L6)</f>
        <v>298</v>
      </c>
    </row>
    <row r="7" spans="1:13" x14ac:dyDescent="0.3">
      <c r="A7" s="17">
        <v>45012</v>
      </c>
      <c r="B7" s="7">
        <v>59947.84375</v>
      </c>
      <c r="C7" s="7">
        <v>62100</v>
      </c>
      <c r="D7" s="7">
        <v>62800</v>
      </c>
      <c r="E7" s="7">
        <v>62000</v>
      </c>
    </row>
    <row r="8" spans="1:13" ht="18" x14ac:dyDescent="0.35">
      <c r="A8" s="17">
        <v>45013</v>
      </c>
      <c r="B8" s="7">
        <v>60720.125</v>
      </c>
      <c r="C8" s="7">
        <v>62900</v>
      </c>
      <c r="D8" s="7">
        <v>62900</v>
      </c>
      <c r="E8" s="7">
        <v>62100</v>
      </c>
      <c r="H8" s="73" t="s">
        <v>118</v>
      </c>
    </row>
    <row r="9" spans="1:13" x14ac:dyDescent="0.3">
      <c r="A9" s="17">
        <v>45014</v>
      </c>
      <c r="B9" s="7">
        <v>60527.054689999997</v>
      </c>
      <c r="C9" s="7">
        <v>62700</v>
      </c>
      <c r="D9" s="7">
        <v>62700</v>
      </c>
      <c r="E9" s="7">
        <v>62200</v>
      </c>
      <c r="I9" t="s">
        <v>112</v>
      </c>
      <c r="J9" t="s">
        <v>119</v>
      </c>
      <c r="K9" t="s">
        <v>114</v>
      </c>
      <c r="L9" t="s">
        <v>115</v>
      </c>
    </row>
    <row r="10" spans="1:13" x14ac:dyDescent="0.3">
      <c r="A10" s="17">
        <v>45015</v>
      </c>
      <c r="B10" s="7">
        <v>61363.023439999997</v>
      </c>
      <c r="C10" s="7">
        <v>63200</v>
      </c>
      <c r="D10" s="7">
        <v>63700</v>
      </c>
      <c r="E10" s="7">
        <v>63100</v>
      </c>
      <c r="H10" t="s">
        <v>116</v>
      </c>
      <c r="I10">
        <f>(M4*I6)/M6</f>
        <v>1.5</v>
      </c>
      <c r="J10">
        <f>(M4*J6)/M6</f>
        <v>17.5</v>
      </c>
      <c r="K10">
        <f>(M4*K6)/M6</f>
        <v>25.5</v>
      </c>
      <c r="L10">
        <f>(M4*L6)/M6</f>
        <v>104.5</v>
      </c>
    </row>
    <row r="11" spans="1:13" x14ac:dyDescent="0.3">
      <c r="A11" s="17">
        <v>45016</v>
      </c>
      <c r="B11" s="7">
        <v>62139.773439999997</v>
      </c>
      <c r="C11" s="7">
        <v>64000</v>
      </c>
      <c r="D11" s="7">
        <v>64000</v>
      </c>
      <c r="E11" s="7">
        <v>63700</v>
      </c>
      <c r="H11" t="s">
        <v>117</v>
      </c>
      <c r="I11">
        <f>(M5*I6)/M6</f>
        <v>1.5</v>
      </c>
      <c r="J11">
        <f>(M5*J6)/M6</f>
        <v>17.5</v>
      </c>
      <c r="K11">
        <f>(M5*K6)/M6</f>
        <v>25.5</v>
      </c>
      <c r="L11">
        <f>(M5*L6)/M6</f>
        <v>104.5</v>
      </c>
    </row>
    <row r="12" spans="1:13" x14ac:dyDescent="0.3">
      <c r="A12" s="17">
        <v>45019</v>
      </c>
      <c r="B12" s="7">
        <v>61265.933590000001</v>
      </c>
      <c r="C12" s="7">
        <v>63100</v>
      </c>
      <c r="D12" s="7">
        <v>64000</v>
      </c>
      <c r="E12" s="7">
        <v>63000</v>
      </c>
    </row>
    <row r="13" spans="1:13" x14ac:dyDescent="0.3">
      <c r="A13" s="17">
        <v>45020</v>
      </c>
      <c r="B13" s="7">
        <v>61751.402340000001</v>
      </c>
      <c r="C13" s="7">
        <v>63600</v>
      </c>
      <c r="D13" s="7">
        <v>63800</v>
      </c>
      <c r="E13" s="7">
        <v>62800</v>
      </c>
    </row>
    <row r="14" spans="1:13" x14ac:dyDescent="0.3">
      <c r="A14" s="17">
        <v>45021</v>
      </c>
      <c r="B14" s="7">
        <v>62042.679689999997</v>
      </c>
      <c r="C14" s="7">
        <v>63900</v>
      </c>
      <c r="D14" s="7">
        <v>64000</v>
      </c>
      <c r="E14" s="7">
        <v>63400</v>
      </c>
      <c r="I14" t="s">
        <v>112</v>
      </c>
      <c r="J14" t="s">
        <v>113</v>
      </c>
      <c r="K14" t="s">
        <v>114</v>
      </c>
      <c r="L14" t="s">
        <v>115</v>
      </c>
    </row>
    <row r="15" spans="1:13" x14ac:dyDescent="0.3">
      <c r="A15" s="17">
        <v>45022</v>
      </c>
      <c r="B15" s="7">
        <v>60489.1875</v>
      </c>
      <c r="C15" s="7">
        <v>62300</v>
      </c>
      <c r="D15" s="7">
        <v>63600</v>
      </c>
      <c r="E15" s="7">
        <v>62300</v>
      </c>
      <c r="H15" t="s">
        <v>116</v>
      </c>
      <c r="I15">
        <f t="shared" ref="I15:L16" si="0">(I4-I10)^2/I10</f>
        <v>1.5</v>
      </c>
      <c r="J15">
        <f t="shared" si="0"/>
        <v>17.5</v>
      </c>
      <c r="K15">
        <f t="shared" si="0"/>
        <v>21.656862745098039</v>
      </c>
      <c r="L15">
        <f t="shared" si="0"/>
        <v>17.284688995215312</v>
      </c>
    </row>
    <row r="16" spans="1:13" x14ac:dyDescent="0.3">
      <c r="A16" s="17">
        <v>45023</v>
      </c>
      <c r="B16" s="7">
        <v>63110.707029999998</v>
      </c>
      <c r="C16" s="7">
        <v>65000</v>
      </c>
      <c r="D16" s="7">
        <v>65200</v>
      </c>
      <c r="E16" s="7">
        <v>63800</v>
      </c>
      <c r="H16" t="s">
        <v>117</v>
      </c>
      <c r="I16">
        <f t="shared" si="0"/>
        <v>1.5</v>
      </c>
      <c r="J16">
        <f t="shared" si="0"/>
        <v>17.5</v>
      </c>
      <c r="K16">
        <f t="shared" si="0"/>
        <v>21.656862745098039</v>
      </c>
      <c r="L16">
        <f t="shared" si="0"/>
        <v>17.284688995215312</v>
      </c>
    </row>
    <row r="17" spans="1:9" x14ac:dyDescent="0.3">
      <c r="A17" s="17">
        <v>45026</v>
      </c>
      <c r="B17" s="7">
        <v>63790.359380000002</v>
      </c>
      <c r="C17" s="7">
        <v>65700</v>
      </c>
      <c r="D17" s="7">
        <v>66300</v>
      </c>
      <c r="E17" s="7">
        <v>64700</v>
      </c>
    </row>
    <row r="18" spans="1:9" x14ac:dyDescent="0.3">
      <c r="A18" s="17">
        <v>45027</v>
      </c>
      <c r="B18" s="7">
        <v>63984.550779999998</v>
      </c>
      <c r="C18" s="7">
        <v>65900</v>
      </c>
      <c r="D18" s="7">
        <v>66200</v>
      </c>
      <c r="E18" s="7">
        <v>65400</v>
      </c>
    </row>
    <row r="19" spans="1:9" x14ac:dyDescent="0.3">
      <c r="A19" s="17">
        <v>45028</v>
      </c>
      <c r="B19" s="7">
        <v>64081.640630000002</v>
      </c>
      <c r="C19" s="7">
        <v>66000</v>
      </c>
      <c r="D19" s="7">
        <v>66200</v>
      </c>
      <c r="E19" s="7">
        <v>65300</v>
      </c>
      <c r="H19" t="s">
        <v>120</v>
      </c>
      <c r="I19">
        <v>3</v>
      </c>
    </row>
    <row r="20" spans="1:9" x14ac:dyDescent="0.3">
      <c r="A20" s="17">
        <v>45029</v>
      </c>
      <c r="B20" s="7">
        <v>64178.738279999998</v>
      </c>
      <c r="C20" s="7">
        <v>66100</v>
      </c>
      <c r="D20" s="7">
        <v>66100</v>
      </c>
      <c r="E20" s="7">
        <v>65400</v>
      </c>
      <c r="H20" t="s">
        <v>121</v>
      </c>
      <c r="I20">
        <f>SUM(I15:L16)</f>
        <v>115.88310348062669</v>
      </c>
    </row>
    <row r="21" spans="1:9" x14ac:dyDescent="0.3">
      <c r="A21" s="17">
        <v>45030</v>
      </c>
      <c r="B21" s="7">
        <v>63207.796880000002</v>
      </c>
      <c r="C21" s="7">
        <v>65100</v>
      </c>
      <c r="D21" s="7">
        <v>66600</v>
      </c>
      <c r="E21" s="7">
        <v>65000</v>
      </c>
      <c r="H21" t="s">
        <v>122</v>
      </c>
      <c r="I21">
        <f>_xlfn.CHISQ.DIST.RT(I20,I19)</f>
        <v>5.9422959137945865E-25</v>
      </c>
    </row>
    <row r="22" spans="1:9" x14ac:dyDescent="0.3">
      <c r="A22" s="17">
        <v>45033</v>
      </c>
      <c r="B22" s="7">
        <v>63401.984380000002</v>
      </c>
      <c r="C22" s="7">
        <v>65300</v>
      </c>
      <c r="D22" s="7">
        <v>65600</v>
      </c>
      <c r="E22" s="7">
        <v>64700</v>
      </c>
    </row>
    <row r="23" spans="1:9" x14ac:dyDescent="0.3">
      <c r="A23" s="17">
        <v>45034</v>
      </c>
      <c r="B23" s="7">
        <v>63693.269529999998</v>
      </c>
      <c r="C23" s="7">
        <v>65600</v>
      </c>
      <c r="D23" s="7">
        <v>66000</v>
      </c>
      <c r="E23" s="7">
        <v>64800</v>
      </c>
    </row>
    <row r="24" spans="1:9" x14ac:dyDescent="0.3">
      <c r="A24" s="17">
        <v>45035</v>
      </c>
      <c r="B24" s="7">
        <v>63596.175779999998</v>
      </c>
      <c r="C24" s="7">
        <v>65500</v>
      </c>
      <c r="D24" s="7">
        <v>65800</v>
      </c>
      <c r="E24" s="7">
        <v>65300</v>
      </c>
    </row>
    <row r="25" spans="1:9" x14ac:dyDescent="0.3">
      <c r="A25" s="17">
        <v>45036</v>
      </c>
      <c r="B25" s="7">
        <v>63401.984380000002</v>
      </c>
      <c r="C25" s="7">
        <v>65300</v>
      </c>
      <c r="D25" s="7">
        <v>65300</v>
      </c>
      <c r="E25" s="7">
        <v>64600</v>
      </c>
    </row>
    <row r="26" spans="1:9" x14ac:dyDescent="0.3">
      <c r="A26" s="17">
        <v>45037</v>
      </c>
      <c r="B26" s="7">
        <v>63790.359380000002</v>
      </c>
      <c r="C26" s="7">
        <v>65700</v>
      </c>
      <c r="D26" s="7">
        <v>65900</v>
      </c>
      <c r="E26" s="7">
        <v>65400</v>
      </c>
    </row>
    <row r="27" spans="1:9" x14ac:dyDescent="0.3">
      <c r="A27" s="17">
        <v>45040</v>
      </c>
      <c r="B27" s="7">
        <v>63304.890630000002</v>
      </c>
      <c r="C27" s="7">
        <v>65200</v>
      </c>
      <c r="D27" s="7">
        <v>65700</v>
      </c>
      <c r="E27" s="7">
        <v>64800</v>
      </c>
    </row>
    <row r="28" spans="1:9" x14ac:dyDescent="0.3">
      <c r="A28" s="17">
        <v>45041</v>
      </c>
      <c r="B28" s="7">
        <v>61751.402340000001</v>
      </c>
      <c r="C28" s="7">
        <v>63600</v>
      </c>
      <c r="D28" s="7">
        <v>65400</v>
      </c>
      <c r="E28" s="7">
        <v>63400</v>
      </c>
    </row>
    <row r="29" spans="1:9" x14ac:dyDescent="0.3">
      <c r="A29" s="17">
        <v>45042</v>
      </c>
      <c r="B29" s="7">
        <v>62236.867189999997</v>
      </c>
      <c r="C29" s="7">
        <v>64100</v>
      </c>
      <c r="D29" s="7">
        <v>64300</v>
      </c>
      <c r="E29" s="7">
        <v>63300</v>
      </c>
    </row>
    <row r="30" spans="1:9" x14ac:dyDescent="0.3">
      <c r="A30" s="17">
        <v>45043</v>
      </c>
      <c r="B30" s="7">
        <v>62722.332029999998</v>
      </c>
      <c r="C30" s="7">
        <v>64600</v>
      </c>
      <c r="D30" s="7">
        <v>65000</v>
      </c>
      <c r="E30" s="7">
        <v>63300</v>
      </c>
    </row>
    <row r="31" spans="1:9" x14ac:dyDescent="0.3">
      <c r="A31" s="17">
        <v>45044</v>
      </c>
      <c r="B31" s="7">
        <v>63596.175779999998</v>
      </c>
      <c r="C31" s="7">
        <v>65500</v>
      </c>
      <c r="D31" s="7">
        <v>65900</v>
      </c>
      <c r="E31" s="7">
        <v>65000</v>
      </c>
    </row>
    <row r="32" spans="1:9" x14ac:dyDescent="0.3">
      <c r="A32" s="17">
        <v>45048</v>
      </c>
      <c r="B32" s="7">
        <v>63790.359380000002</v>
      </c>
      <c r="C32" s="7">
        <v>65700</v>
      </c>
      <c r="D32" s="7">
        <v>66300</v>
      </c>
      <c r="E32" s="7">
        <v>65100</v>
      </c>
    </row>
    <row r="33" spans="1:5" x14ac:dyDescent="0.3">
      <c r="A33" s="17">
        <v>45049</v>
      </c>
      <c r="B33" s="7">
        <v>63499.078130000002</v>
      </c>
      <c r="C33" s="7">
        <v>65400</v>
      </c>
      <c r="D33" s="7">
        <v>65600</v>
      </c>
      <c r="E33" s="7">
        <v>64900</v>
      </c>
    </row>
    <row r="34" spans="1:5" x14ac:dyDescent="0.3">
      <c r="A34" s="17">
        <v>45050</v>
      </c>
      <c r="B34" s="7">
        <v>63207.796880000002</v>
      </c>
      <c r="C34" s="7">
        <v>65100</v>
      </c>
      <c r="D34" s="7">
        <v>65700</v>
      </c>
      <c r="E34" s="7">
        <v>64700</v>
      </c>
    </row>
    <row r="35" spans="1:5" x14ac:dyDescent="0.3">
      <c r="A35" s="17">
        <v>45054</v>
      </c>
      <c r="B35" s="7">
        <v>63984.550779999998</v>
      </c>
      <c r="C35" s="7">
        <v>65900</v>
      </c>
      <c r="D35" s="7">
        <v>66300</v>
      </c>
      <c r="E35" s="7">
        <v>65400</v>
      </c>
    </row>
    <row r="36" spans="1:5" x14ac:dyDescent="0.3">
      <c r="A36" s="17">
        <v>45055</v>
      </c>
      <c r="B36" s="7">
        <v>63401.984380000002</v>
      </c>
      <c r="C36" s="7">
        <v>65300</v>
      </c>
      <c r="D36" s="7">
        <v>65800</v>
      </c>
      <c r="E36" s="7">
        <v>65100</v>
      </c>
    </row>
    <row r="37" spans="1:5" x14ac:dyDescent="0.3">
      <c r="A37" s="17">
        <v>45056</v>
      </c>
      <c r="B37" s="7">
        <v>62722.332029999998</v>
      </c>
      <c r="C37" s="7">
        <v>64600</v>
      </c>
      <c r="D37" s="7">
        <v>65500</v>
      </c>
      <c r="E37" s="7">
        <v>64300</v>
      </c>
    </row>
    <row r="38" spans="1:5" x14ac:dyDescent="0.3">
      <c r="A38" s="17">
        <v>45057</v>
      </c>
      <c r="B38" s="7">
        <v>62333.960939999997</v>
      </c>
      <c r="C38" s="7">
        <v>64200</v>
      </c>
      <c r="D38" s="7">
        <v>65100</v>
      </c>
      <c r="E38" s="7">
        <v>64200</v>
      </c>
    </row>
    <row r="39" spans="1:5" x14ac:dyDescent="0.3">
      <c r="A39" s="17">
        <v>45058</v>
      </c>
      <c r="B39" s="7">
        <v>62236.867189999997</v>
      </c>
      <c r="C39" s="7">
        <v>64100</v>
      </c>
      <c r="D39" s="7">
        <v>64600</v>
      </c>
      <c r="E39" s="7">
        <v>63600</v>
      </c>
    </row>
    <row r="40" spans="1:5" x14ac:dyDescent="0.3">
      <c r="A40" s="17">
        <v>45061</v>
      </c>
      <c r="B40" s="7">
        <v>62625.238279999998</v>
      </c>
      <c r="C40" s="7">
        <v>64500</v>
      </c>
      <c r="D40" s="7">
        <v>64600</v>
      </c>
      <c r="E40" s="7">
        <v>63900</v>
      </c>
    </row>
    <row r="41" spans="1:5" x14ac:dyDescent="0.3">
      <c r="A41" s="17">
        <v>45062</v>
      </c>
      <c r="B41" s="7">
        <v>63499.078130000002</v>
      </c>
      <c r="C41" s="7">
        <v>65400</v>
      </c>
      <c r="D41" s="7">
        <v>65900</v>
      </c>
      <c r="E41" s="7">
        <v>65300</v>
      </c>
    </row>
    <row r="42" spans="1:5" x14ac:dyDescent="0.3">
      <c r="A42" s="17">
        <v>45063</v>
      </c>
      <c r="B42" s="7">
        <v>63110.707029999998</v>
      </c>
      <c r="C42" s="7">
        <v>65000</v>
      </c>
      <c r="D42" s="7">
        <v>65900</v>
      </c>
      <c r="E42" s="7">
        <v>64800</v>
      </c>
    </row>
    <row r="43" spans="1:5" x14ac:dyDescent="0.3">
      <c r="A43" s="17">
        <v>45064</v>
      </c>
      <c r="B43" s="7">
        <v>64275.832029999998</v>
      </c>
      <c r="C43" s="7">
        <v>66200</v>
      </c>
      <c r="D43" s="7">
        <v>66200</v>
      </c>
      <c r="E43" s="7">
        <v>65700</v>
      </c>
    </row>
    <row r="44" spans="1:5" x14ac:dyDescent="0.3">
      <c r="A44" s="17">
        <v>45065</v>
      </c>
      <c r="B44" s="7">
        <v>66411.882809999996</v>
      </c>
      <c r="C44" s="7">
        <v>68400</v>
      </c>
      <c r="D44" s="7">
        <v>68400</v>
      </c>
      <c r="E44" s="7">
        <v>67500</v>
      </c>
    </row>
    <row r="45" spans="1:5" x14ac:dyDescent="0.3">
      <c r="A45" s="17">
        <v>45068</v>
      </c>
      <c r="B45" s="7">
        <v>66508.96875</v>
      </c>
      <c r="C45" s="7">
        <v>68500</v>
      </c>
      <c r="D45" s="7">
        <v>69000</v>
      </c>
      <c r="E45" s="7">
        <v>68000</v>
      </c>
    </row>
    <row r="46" spans="1:5" x14ac:dyDescent="0.3">
      <c r="A46" s="17">
        <v>45069</v>
      </c>
      <c r="B46" s="7">
        <v>66411.882809999996</v>
      </c>
      <c r="C46" s="7">
        <v>68400</v>
      </c>
      <c r="D46" s="7">
        <v>68700</v>
      </c>
      <c r="E46" s="7">
        <v>68100</v>
      </c>
    </row>
    <row r="47" spans="1:5" x14ac:dyDescent="0.3">
      <c r="A47" s="17">
        <v>45070</v>
      </c>
      <c r="B47" s="7">
        <v>66508.96875</v>
      </c>
      <c r="C47" s="7">
        <v>68500</v>
      </c>
      <c r="D47" s="7">
        <v>68700</v>
      </c>
      <c r="E47" s="7">
        <v>68000</v>
      </c>
    </row>
    <row r="48" spans="1:5" x14ac:dyDescent="0.3">
      <c r="A48" s="17">
        <v>45071</v>
      </c>
      <c r="B48" s="7">
        <v>66800.25</v>
      </c>
      <c r="C48" s="7">
        <v>68800</v>
      </c>
      <c r="D48" s="7">
        <v>70000</v>
      </c>
      <c r="E48" s="7">
        <v>68700</v>
      </c>
    </row>
    <row r="49" spans="1:5" x14ac:dyDescent="0.3">
      <c r="A49" s="17">
        <v>45072</v>
      </c>
      <c r="B49" s="7">
        <v>68256.65625</v>
      </c>
      <c r="C49" s="7">
        <v>70300</v>
      </c>
      <c r="D49" s="7">
        <v>70400</v>
      </c>
      <c r="E49" s="7">
        <v>69500</v>
      </c>
    </row>
    <row r="50" spans="1:5" x14ac:dyDescent="0.3">
      <c r="A50" s="17">
        <v>45076</v>
      </c>
      <c r="B50" s="7">
        <v>70198.523440000004</v>
      </c>
      <c r="C50" s="7">
        <v>72300</v>
      </c>
      <c r="D50" s="7">
        <v>72300</v>
      </c>
      <c r="E50" s="7">
        <v>71200</v>
      </c>
    </row>
    <row r="51" spans="1:5" x14ac:dyDescent="0.3">
      <c r="A51" s="17">
        <v>45077</v>
      </c>
      <c r="B51" s="7">
        <v>69324.6875</v>
      </c>
      <c r="C51" s="7">
        <v>71400</v>
      </c>
      <c r="D51" s="7">
        <v>72500</v>
      </c>
      <c r="E51" s="7">
        <v>71000</v>
      </c>
    </row>
    <row r="52" spans="1:5" x14ac:dyDescent="0.3">
      <c r="A52" s="17">
        <v>45078</v>
      </c>
      <c r="B52" s="7">
        <v>68839.210940000004</v>
      </c>
      <c r="C52" s="7">
        <v>70900</v>
      </c>
      <c r="D52" s="7">
        <v>71600</v>
      </c>
      <c r="E52" s="7">
        <v>70600</v>
      </c>
    </row>
    <row r="53" spans="1:5" x14ac:dyDescent="0.3">
      <c r="A53" s="17">
        <v>45079</v>
      </c>
      <c r="B53" s="7">
        <v>70101.445309999996</v>
      </c>
      <c r="C53" s="7">
        <v>72200</v>
      </c>
      <c r="D53" s="7">
        <v>72200</v>
      </c>
      <c r="E53" s="7">
        <v>71600</v>
      </c>
    </row>
    <row r="54" spans="1:5" x14ac:dyDescent="0.3">
      <c r="A54" s="17">
        <v>45082</v>
      </c>
      <c r="B54" s="7">
        <v>69615.960940000004</v>
      </c>
      <c r="C54" s="7">
        <v>71700</v>
      </c>
      <c r="D54" s="7">
        <v>72700</v>
      </c>
      <c r="E54" s="7">
        <v>71400</v>
      </c>
    </row>
    <row r="55" spans="1:5" x14ac:dyDescent="0.3">
      <c r="A55" s="17">
        <v>45084</v>
      </c>
      <c r="B55" s="7">
        <v>68936.304690000004</v>
      </c>
      <c r="C55" s="7">
        <v>71000</v>
      </c>
      <c r="D55" s="7">
        <v>71600</v>
      </c>
      <c r="E55" s="7">
        <v>70800</v>
      </c>
    </row>
    <row r="56" spans="1:5" x14ac:dyDescent="0.3">
      <c r="A56" s="17">
        <v>45085</v>
      </c>
      <c r="B56" s="7">
        <v>68839.210940000004</v>
      </c>
      <c r="C56" s="7">
        <v>70900</v>
      </c>
      <c r="D56" s="7">
        <v>70900</v>
      </c>
      <c r="E56" s="7">
        <v>70000</v>
      </c>
    </row>
    <row r="57" spans="1:5" x14ac:dyDescent="0.3">
      <c r="A57" s="17">
        <v>45086</v>
      </c>
      <c r="B57" s="7">
        <v>69907.25</v>
      </c>
      <c r="C57" s="7">
        <v>72000</v>
      </c>
      <c r="D57" s="7">
        <v>72300</v>
      </c>
      <c r="E57" s="7">
        <v>70800</v>
      </c>
    </row>
    <row r="58" spans="1:5" x14ac:dyDescent="0.3">
      <c r="A58" s="17">
        <v>45089</v>
      </c>
      <c r="B58" s="7">
        <v>68936.304690000004</v>
      </c>
      <c r="C58" s="7">
        <v>71000</v>
      </c>
      <c r="D58" s="7">
        <v>72400</v>
      </c>
      <c r="E58" s="7">
        <v>70800</v>
      </c>
    </row>
    <row r="59" spans="1:5" x14ac:dyDescent="0.3">
      <c r="A59" s="17">
        <v>45090</v>
      </c>
      <c r="B59" s="7">
        <v>69907.25</v>
      </c>
      <c r="C59" s="7">
        <v>72000</v>
      </c>
      <c r="D59" s="7">
        <v>72200</v>
      </c>
      <c r="E59" s="7">
        <v>71600</v>
      </c>
    </row>
    <row r="60" spans="1:5" x14ac:dyDescent="0.3">
      <c r="A60" s="17">
        <v>45091</v>
      </c>
      <c r="B60" s="7">
        <v>69810.148440000004</v>
      </c>
      <c r="C60" s="7">
        <v>71900</v>
      </c>
      <c r="D60" s="7">
        <v>72200</v>
      </c>
      <c r="E60" s="7">
        <v>71100</v>
      </c>
    </row>
    <row r="61" spans="1:5" x14ac:dyDescent="0.3">
      <c r="A61" s="17">
        <v>45092</v>
      </c>
      <c r="B61" s="7">
        <v>69421.789059999996</v>
      </c>
      <c r="C61" s="7">
        <v>71500</v>
      </c>
      <c r="D61" s="7">
        <v>72300</v>
      </c>
      <c r="E61" s="7">
        <v>71300</v>
      </c>
    </row>
    <row r="62" spans="1:5" x14ac:dyDescent="0.3">
      <c r="A62" s="17">
        <v>45093</v>
      </c>
      <c r="B62" s="7">
        <v>69713.054690000004</v>
      </c>
      <c r="C62" s="7">
        <v>71800</v>
      </c>
      <c r="D62" s="7">
        <v>71900</v>
      </c>
      <c r="E62" s="7">
        <v>70900</v>
      </c>
    </row>
    <row r="63" spans="1:5" x14ac:dyDescent="0.3">
      <c r="A63" s="17">
        <v>45096</v>
      </c>
      <c r="B63" s="7">
        <v>69130.5</v>
      </c>
      <c r="C63" s="7">
        <v>71200</v>
      </c>
      <c r="D63" s="7">
        <v>71700</v>
      </c>
      <c r="E63" s="7">
        <v>70900</v>
      </c>
    </row>
    <row r="64" spans="1:5" x14ac:dyDescent="0.3">
      <c r="A64" s="17">
        <v>45097</v>
      </c>
      <c r="B64" s="7">
        <v>69324.6875</v>
      </c>
      <c r="C64" s="7">
        <v>71400</v>
      </c>
      <c r="D64" s="7">
        <v>71400</v>
      </c>
      <c r="E64" s="7">
        <v>70400</v>
      </c>
    </row>
    <row r="65" spans="1:5" x14ac:dyDescent="0.3">
      <c r="A65" s="17">
        <v>45098</v>
      </c>
      <c r="B65" s="7">
        <v>68450.835940000004</v>
      </c>
      <c r="C65" s="7">
        <v>70500</v>
      </c>
      <c r="D65" s="7">
        <v>71200</v>
      </c>
      <c r="E65" s="7">
        <v>70400</v>
      </c>
    </row>
    <row r="66" spans="1:5" x14ac:dyDescent="0.3">
      <c r="A66" s="17">
        <v>45099</v>
      </c>
      <c r="B66" s="7">
        <v>69227.59375</v>
      </c>
      <c r="C66" s="7">
        <v>71300</v>
      </c>
      <c r="D66" s="7">
        <v>71500</v>
      </c>
      <c r="E66" s="7">
        <v>70100</v>
      </c>
    </row>
    <row r="67" spans="1:5" x14ac:dyDescent="0.3">
      <c r="A67" s="17">
        <v>45100</v>
      </c>
      <c r="B67" s="7">
        <v>69518.867190000004</v>
      </c>
      <c r="C67" s="7">
        <v>71600</v>
      </c>
      <c r="D67" s="7">
        <v>72200</v>
      </c>
      <c r="E67" s="7">
        <v>71600</v>
      </c>
    </row>
    <row r="68" spans="1:5" x14ac:dyDescent="0.3">
      <c r="A68" s="17">
        <v>45103</v>
      </c>
      <c r="B68" s="7">
        <v>70295.617190000004</v>
      </c>
      <c r="C68" s="7">
        <v>72400</v>
      </c>
      <c r="D68" s="7">
        <v>72500</v>
      </c>
      <c r="E68" s="7">
        <v>71500</v>
      </c>
    </row>
    <row r="69" spans="1:5" x14ac:dyDescent="0.3">
      <c r="A69" s="17">
        <v>45104</v>
      </c>
      <c r="B69" s="7">
        <v>70489.804690000004</v>
      </c>
      <c r="C69" s="7">
        <v>72600</v>
      </c>
      <c r="D69" s="7">
        <v>72600</v>
      </c>
      <c r="E69" s="7">
        <v>72000</v>
      </c>
    </row>
    <row r="70" spans="1:5" x14ac:dyDescent="0.3">
      <c r="A70" s="17">
        <v>45105</v>
      </c>
      <c r="B70" s="7">
        <v>70586.898440000004</v>
      </c>
      <c r="C70" s="7">
        <v>72700</v>
      </c>
      <c r="D70" s="7">
        <v>72700</v>
      </c>
      <c r="E70" s="7">
        <v>72000</v>
      </c>
    </row>
    <row r="71" spans="1:5" x14ac:dyDescent="0.3">
      <c r="A71" s="17">
        <v>45106</v>
      </c>
      <c r="B71" s="7">
        <v>70646.414059999996</v>
      </c>
      <c r="C71" s="7">
        <v>72400</v>
      </c>
      <c r="D71" s="7">
        <v>73400</v>
      </c>
      <c r="E71" s="7">
        <v>72400</v>
      </c>
    </row>
    <row r="72" spans="1:5" x14ac:dyDescent="0.3">
      <c r="A72" s="17">
        <v>45107</v>
      </c>
      <c r="B72" s="7">
        <v>70451.273440000004</v>
      </c>
      <c r="C72" s="7">
        <v>72200</v>
      </c>
      <c r="D72" s="7">
        <v>72700</v>
      </c>
      <c r="E72" s="7">
        <v>71700</v>
      </c>
    </row>
    <row r="73" spans="1:5" x14ac:dyDescent="0.3">
      <c r="A73" s="17">
        <v>45110</v>
      </c>
      <c r="B73" s="7">
        <v>71231.890629999994</v>
      </c>
      <c r="C73" s="7">
        <v>73000</v>
      </c>
      <c r="D73" s="7">
        <v>73200</v>
      </c>
      <c r="E73" s="7">
        <v>72600</v>
      </c>
    </row>
    <row r="74" spans="1:5" x14ac:dyDescent="0.3">
      <c r="A74" s="17">
        <v>45111</v>
      </c>
      <c r="B74" s="7">
        <v>71231.890629999994</v>
      </c>
      <c r="C74" s="7">
        <v>73000</v>
      </c>
      <c r="D74" s="7">
        <v>73600</v>
      </c>
      <c r="E74" s="7">
        <v>72900</v>
      </c>
    </row>
    <row r="75" spans="1:5" x14ac:dyDescent="0.3">
      <c r="A75" s="17">
        <v>45112</v>
      </c>
      <c r="B75" s="7">
        <v>70256.109379999994</v>
      </c>
      <c r="C75" s="7">
        <v>72000</v>
      </c>
      <c r="D75" s="7">
        <v>73300</v>
      </c>
      <c r="E75" s="7">
        <v>71900</v>
      </c>
    </row>
    <row r="76" spans="1:5" x14ac:dyDescent="0.3">
      <c r="A76" s="17">
        <v>45113</v>
      </c>
      <c r="B76" s="7">
        <v>69865.796879999994</v>
      </c>
      <c r="C76" s="7">
        <v>71600</v>
      </c>
      <c r="D76" s="7">
        <v>72400</v>
      </c>
      <c r="E76" s="7">
        <v>71500</v>
      </c>
    </row>
    <row r="77" spans="1:5" x14ac:dyDescent="0.3">
      <c r="A77" s="17">
        <v>45114</v>
      </c>
      <c r="B77" s="7">
        <v>68206.984379999994</v>
      </c>
      <c r="C77" s="7">
        <v>69900</v>
      </c>
      <c r="D77" s="7">
        <v>71400</v>
      </c>
      <c r="E77" s="7">
        <v>69800</v>
      </c>
    </row>
    <row r="78" spans="1:5" x14ac:dyDescent="0.3">
      <c r="A78" s="17">
        <v>45117</v>
      </c>
      <c r="B78" s="7">
        <v>67816.664059999996</v>
      </c>
      <c r="C78" s="7">
        <v>69500</v>
      </c>
      <c r="D78" s="7">
        <v>70400</v>
      </c>
      <c r="E78" s="7">
        <v>69200</v>
      </c>
    </row>
    <row r="79" spans="1:5" x14ac:dyDescent="0.3">
      <c r="A79" s="17">
        <v>45118</v>
      </c>
      <c r="B79" s="7">
        <v>69768.226559999996</v>
      </c>
      <c r="C79" s="7">
        <v>71500</v>
      </c>
      <c r="D79" s="7">
        <v>71500</v>
      </c>
      <c r="E79" s="7">
        <v>70100</v>
      </c>
    </row>
    <row r="80" spans="1:5" x14ac:dyDescent="0.3">
      <c r="A80" s="17">
        <v>45119</v>
      </c>
      <c r="B80" s="7">
        <v>70158.523440000004</v>
      </c>
      <c r="C80" s="7">
        <v>71900</v>
      </c>
      <c r="D80" s="7">
        <v>72000</v>
      </c>
      <c r="E80" s="7">
        <v>71100</v>
      </c>
    </row>
    <row r="81" spans="1:5" x14ac:dyDescent="0.3">
      <c r="A81" s="17">
        <v>45120</v>
      </c>
      <c r="B81" s="7">
        <v>70158.523440000004</v>
      </c>
      <c r="C81" s="7">
        <v>71900</v>
      </c>
      <c r="D81" s="7">
        <v>72600</v>
      </c>
      <c r="E81" s="7">
        <v>71900</v>
      </c>
    </row>
    <row r="82" spans="1:5" x14ac:dyDescent="0.3">
      <c r="A82" s="17">
        <v>45121</v>
      </c>
      <c r="B82" s="7">
        <v>71622.203129999994</v>
      </c>
      <c r="C82" s="7">
        <v>73400</v>
      </c>
      <c r="D82" s="7">
        <v>73400</v>
      </c>
      <c r="E82" s="7">
        <v>72400</v>
      </c>
    </row>
    <row r="83" spans="1:5" x14ac:dyDescent="0.3">
      <c r="A83" s="17">
        <v>45124</v>
      </c>
      <c r="B83" s="7">
        <v>71524.617190000004</v>
      </c>
      <c r="C83" s="7">
        <v>73300</v>
      </c>
      <c r="D83" s="7">
        <v>73500</v>
      </c>
      <c r="E83" s="7">
        <v>72800</v>
      </c>
    </row>
    <row r="84" spans="1:5" x14ac:dyDescent="0.3">
      <c r="A84" s="17">
        <v>45125</v>
      </c>
      <c r="B84" s="7">
        <v>70256.109379999994</v>
      </c>
      <c r="C84" s="7">
        <v>72000</v>
      </c>
      <c r="D84" s="7">
        <v>73500</v>
      </c>
      <c r="E84" s="7">
        <v>72000</v>
      </c>
    </row>
    <row r="85" spans="1:5" x14ac:dyDescent="0.3">
      <c r="A85" s="17">
        <v>45126</v>
      </c>
      <c r="B85" s="7">
        <v>69963.375</v>
      </c>
      <c r="C85" s="7">
        <v>71700</v>
      </c>
      <c r="D85" s="7">
        <v>72800</v>
      </c>
      <c r="E85" s="7">
        <v>71300</v>
      </c>
    </row>
    <row r="86" spans="1:5" x14ac:dyDescent="0.3">
      <c r="A86" s="17">
        <v>45127</v>
      </c>
      <c r="B86" s="7">
        <v>69280.328129999994</v>
      </c>
      <c r="C86" s="7">
        <v>71000</v>
      </c>
      <c r="D86" s="7">
        <v>71500</v>
      </c>
      <c r="E86" s="7">
        <v>70800</v>
      </c>
    </row>
    <row r="87" spans="1:5" x14ac:dyDescent="0.3">
      <c r="A87" s="17">
        <v>45128</v>
      </c>
      <c r="B87" s="7">
        <v>68597.289059999996</v>
      </c>
      <c r="C87" s="7">
        <v>70300</v>
      </c>
      <c r="D87" s="7">
        <v>70400</v>
      </c>
      <c r="E87" s="7">
        <v>69400</v>
      </c>
    </row>
    <row r="88" spans="1:5" x14ac:dyDescent="0.3">
      <c r="A88" s="17">
        <v>45131</v>
      </c>
      <c r="B88" s="7">
        <v>68694.867190000004</v>
      </c>
      <c r="C88" s="7">
        <v>70400</v>
      </c>
      <c r="D88" s="7">
        <v>70900</v>
      </c>
      <c r="E88" s="7">
        <v>69900</v>
      </c>
    </row>
    <row r="89" spans="1:5" x14ac:dyDescent="0.3">
      <c r="A89" s="17">
        <v>45132</v>
      </c>
      <c r="B89" s="7">
        <v>68304.546879999994</v>
      </c>
      <c r="C89" s="7">
        <v>70000</v>
      </c>
      <c r="D89" s="7">
        <v>70500</v>
      </c>
      <c r="E89" s="7">
        <v>69800</v>
      </c>
    </row>
    <row r="90" spans="1:5" x14ac:dyDescent="0.3">
      <c r="A90" s="17">
        <v>45133</v>
      </c>
      <c r="B90" s="7">
        <v>68109.390629999994</v>
      </c>
      <c r="C90" s="7">
        <v>69800</v>
      </c>
      <c r="D90" s="7">
        <v>70600</v>
      </c>
      <c r="E90" s="7">
        <v>68100</v>
      </c>
    </row>
    <row r="91" spans="1:5" x14ac:dyDescent="0.3">
      <c r="A91" s="17">
        <v>45134</v>
      </c>
      <c r="B91" s="7">
        <v>69963.375</v>
      </c>
      <c r="C91" s="7">
        <v>71700</v>
      </c>
      <c r="D91" s="7">
        <v>71700</v>
      </c>
      <c r="E91" s="7">
        <v>69300</v>
      </c>
    </row>
    <row r="92" spans="1:5" x14ac:dyDescent="0.3">
      <c r="A92" s="17">
        <v>45135</v>
      </c>
      <c r="B92" s="7">
        <v>68890.015629999994</v>
      </c>
      <c r="C92" s="7">
        <v>70600</v>
      </c>
      <c r="D92" s="7">
        <v>72400</v>
      </c>
      <c r="E92" s="7">
        <v>70100</v>
      </c>
    </row>
    <row r="93" spans="1:5" x14ac:dyDescent="0.3">
      <c r="A93" s="17">
        <v>45138</v>
      </c>
      <c r="B93" s="7">
        <v>68109.390629999994</v>
      </c>
      <c r="C93" s="7">
        <v>69800</v>
      </c>
      <c r="D93" s="7">
        <v>71000</v>
      </c>
      <c r="E93" s="7">
        <v>69800</v>
      </c>
    </row>
    <row r="94" spans="1:5" x14ac:dyDescent="0.3">
      <c r="A94" s="17">
        <v>45139</v>
      </c>
      <c r="B94" s="7">
        <v>69377.90625</v>
      </c>
      <c r="C94" s="7">
        <v>71100</v>
      </c>
      <c r="D94" s="7">
        <v>71200</v>
      </c>
      <c r="E94" s="7">
        <v>70000</v>
      </c>
    </row>
    <row r="95" spans="1:5" x14ac:dyDescent="0.3">
      <c r="A95" s="17">
        <v>45140</v>
      </c>
      <c r="B95" s="7">
        <v>68206.984379999994</v>
      </c>
      <c r="C95" s="7">
        <v>69900</v>
      </c>
      <c r="D95" s="7">
        <v>71000</v>
      </c>
      <c r="E95" s="7">
        <v>69800</v>
      </c>
    </row>
    <row r="96" spans="1:5" x14ac:dyDescent="0.3">
      <c r="A96" s="17">
        <v>45141</v>
      </c>
      <c r="B96" s="7">
        <v>67133.609379999994</v>
      </c>
      <c r="C96" s="7">
        <v>68800</v>
      </c>
      <c r="D96" s="7">
        <v>70200</v>
      </c>
      <c r="E96" s="7">
        <v>68500</v>
      </c>
    </row>
    <row r="97" spans="1:5" x14ac:dyDescent="0.3">
      <c r="A97" s="17">
        <v>45142</v>
      </c>
      <c r="B97" s="7">
        <v>66645.726559999996</v>
      </c>
      <c r="C97" s="7">
        <v>68300</v>
      </c>
      <c r="D97" s="7">
        <v>69100</v>
      </c>
      <c r="E97" s="7">
        <v>68200</v>
      </c>
    </row>
    <row r="98" spans="1:5" x14ac:dyDescent="0.3">
      <c r="A98" s="17">
        <v>45145</v>
      </c>
      <c r="B98" s="7">
        <v>66840.882809999996</v>
      </c>
      <c r="C98" s="7">
        <v>68500</v>
      </c>
      <c r="D98" s="7">
        <v>69200</v>
      </c>
      <c r="E98" s="7">
        <v>67600</v>
      </c>
    </row>
    <row r="99" spans="1:5" x14ac:dyDescent="0.3">
      <c r="A99" s="17">
        <v>45146</v>
      </c>
      <c r="B99" s="7">
        <v>65962.679690000004</v>
      </c>
      <c r="C99" s="7">
        <v>67600</v>
      </c>
      <c r="D99" s="7">
        <v>69100</v>
      </c>
      <c r="E99" s="7">
        <v>67400</v>
      </c>
    </row>
    <row r="100" spans="1:5" x14ac:dyDescent="0.3">
      <c r="A100" s="17">
        <v>45147</v>
      </c>
      <c r="B100" s="7">
        <v>67231.203129999994</v>
      </c>
      <c r="C100" s="7">
        <v>68900</v>
      </c>
      <c r="D100" s="7">
        <v>69600</v>
      </c>
      <c r="E100" s="7">
        <v>67900</v>
      </c>
    </row>
    <row r="101" spans="1:5" x14ac:dyDescent="0.3">
      <c r="A101" s="17">
        <v>45148</v>
      </c>
      <c r="B101" s="7">
        <v>66353</v>
      </c>
      <c r="C101" s="7">
        <v>68000</v>
      </c>
      <c r="D101" s="7">
        <v>68500</v>
      </c>
      <c r="E101" s="7">
        <v>67800</v>
      </c>
    </row>
    <row r="102" spans="1:5" x14ac:dyDescent="0.3">
      <c r="A102" s="17">
        <v>45149</v>
      </c>
      <c r="B102" s="7">
        <v>65865.109379999994</v>
      </c>
      <c r="C102" s="7">
        <v>67500</v>
      </c>
      <c r="D102" s="7">
        <v>68800</v>
      </c>
      <c r="E102" s="7">
        <v>67500</v>
      </c>
    </row>
    <row r="103" spans="1:5" x14ac:dyDescent="0.3">
      <c r="A103" s="17">
        <v>45152</v>
      </c>
      <c r="B103" s="7">
        <v>65669.945309999996</v>
      </c>
      <c r="C103" s="7">
        <v>67300</v>
      </c>
      <c r="D103" s="7">
        <v>67900</v>
      </c>
      <c r="E103" s="7">
        <v>66900</v>
      </c>
    </row>
    <row r="104" spans="1:5" x14ac:dyDescent="0.3">
      <c r="A104" s="17">
        <v>45154</v>
      </c>
      <c r="B104" s="7">
        <v>65377.214840000001</v>
      </c>
      <c r="C104" s="7">
        <v>67000</v>
      </c>
      <c r="D104" s="7">
        <v>67100</v>
      </c>
      <c r="E104" s="7">
        <v>66300</v>
      </c>
    </row>
    <row r="105" spans="1:5" x14ac:dyDescent="0.3">
      <c r="A105" s="17">
        <v>45155</v>
      </c>
      <c r="B105" s="7">
        <v>65084.472659999999</v>
      </c>
      <c r="C105" s="7">
        <v>66700</v>
      </c>
      <c r="D105" s="7">
        <v>66800</v>
      </c>
      <c r="E105" s="7">
        <v>66000</v>
      </c>
    </row>
    <row r="106" spans="1:5" x14ac:dyDescent="0.3">
      <c r="A106" s="17">
        <v>45156</v>
      </c>
      <c r="B106" s="7">
        <v>64694.171880000002</v>
      </c>
      <c r="C106" s="7">
        <v>66300</v>
      </c>
      <c r="D106" s="7">
        <v>66700</v>
      </c>
      <c r="E106" s="7">
        <v>65800</v>
      </c>
    </row>
    <row r="107" spans="1:5" x14ac:dyDescent="0.3">
      <c r="A107" s="17">
        <v>45159</v>
      </c>
      <c r="B107" s="7">
        <v>64986.902340000001</v>
      </c>
      <c r="C107" s="7">
        <v>66600</v>
      </c>
      <c r="D107" s="7">
        <v>67100</v>
      </c>
      <c r="E107" s="7">
        <v>66300</v>
      </c>
    </row>
    <row r="108" spans="1:5" x14ac:dyDescent="0.3">
      <c r="A108" s="17">
        <v>45160</v>
      </c>
      <c r="B108" s="7">
        <v>64986.902340000001</v>
      </c>
      <c r="C108" s="7">
        <v>66600</v>
      </c>
      <c r="D108" s="7">
        <v>67700</v>
      </c>
      <c r="E108" s="7">
        <v>66300</v>
      </c>
    </row>
    <row r="109" spans="1:5" x14ac:dyDescent="0.3">
      <c r="A109" s="17">
        <v>45161</v>
      </c>
      <c r="B109" s="7">
        <v>65474.792970000002</v>
      </c>
      <c r="C109" s="7">
        <v>67100</v>
      </c>
      <c r="D109" s="7">
        <v>67100</v>
      </c>
      <c r="E109" s="7">
        <v>66400</v>
      </c>
    </row>
    <row r="110" spans="1:5" x14ac:dyDescent="0.3">
      <c r="A110" s="17">
        <v>45162</v>
      </c>
      <c r="B110" s="7">
        <v>66548.148440000004</v>
      </c>
      <c r="C110" s="7">
        <v>68200</v>
      </c>
      <c r="D110" s="7">
        <v>68700</v>
      </c>
      <c r="E110" s="7">
        <v>67900</v>
      </c>
    </row>
    <row r="111" spans="1:5" x14ac:dyDescent="0.3">
      <c r="A111" s="17">
        <v>45163</v>
      </c>
      <c r="B111" s="7">
        <v>65474.792970000002</v>
      </c>
      <c r="C111" s="7">
        <v>67100</v>
      </c>
      <c r="D111" s="7">
        <v>67400</v>
      </c>
      <c r="E111" s="7">
        <v>66900</v>
      </c>
    </row>
    <row r="112" spans="1:5" x14ac:dyDescent="0.3">
      <c r="A112" s="17">
        <v>45166</v>
      </c>
      <c r="B112" s="7">
        <v>65182.058590000001</v>
      </c>
      <c r="C112" s="7">
        <v>66800</v>
      </c>
      <c r="D112" s="7">
        <v>67000</v>
      </c>
      <c r="E112" s="7">
        <v>66500</v>
      </c>
    </row>
    <row r="113" spans="1:5" x14ac:dyDescent="0.3">
      <c r="A113" s="17">
        <v>45167</v>
      </c>
      <c r="B113" s="7">
        <v>65182.058590000001</v>
      </c>
      <c r="C113" s="7">
        <v>66800</v>
      </c>
      <c r="D113" s="7">
        <v>67200</v>
      </c>
      <c r="E113" s="7">
        <v>66600</v>
      </c>
    </row>
    <row r="114" spans="1:5" x14ac:dyDescent="0.3">
      <c r="A114" s="17">
        <v>45168</v>
      </c>
      <c r="B114" s="7">
        <v>65474.792970000002</v>
      </c>
      <c r="C114" s="7">
        <v>67100</v>
      </c>
      <c r="D114" s="7">
        <v>67700</v>
      </c>
      <c r="E114" s="7">
        <v>67100</v>
      </c>
    </row>
    <row r="115" spans="1:5" x14ac:dyDescent="0.3">
      <c r="A115" s="17">
        <v>45169</v>
      </c>
      <c r="B115" s="7">
        <v>65279.632810000003</v>
      </c>
      <c r="C115" s="7">
        <v>66900</v>
      </c>
      <c r="D115" s="7">
        <v>67200</v>
      </c>
      <c r="E115" s="7">
        <v>66400</v>
      </c>
    </row>
    <row r="116" spans="1:5" x14ac:dyDescent="0.3">
      <c r="A116" s="17">
        <v>45170</v>
      </c>
      <c r="B116" s="7">
        <v>69280.328129999994</v>
      </c>
      <c r="C116" s="7">
        <v>71000</v>
      </c>
      <c r="D116" s="7">
        <v>71000</v>
      </c>
      <c r="E116" s="7">
        <v>66700</v>
      </c>
    </row>
    <row r="117" spans="1:5" x14ac:dyDescent="0.3">
      <c r="A117" s="17">
        <v>45173</v>
      </c>
      <c r="B117" s="7">
        <v>69475.492190000004</v>
      </c>
      <c r="C117" s="7">
        <v>71200</v>
      </c>
      <c r="D117" s="7">
        <v>72900</v>
      </c>
      <c r="E117" s="7">
        <v>70700</v>
      </c>
    </row>
    <row r="118" spans="1:5" x14ac:dyDescent="0.3">
      <c r="A118" s="17">
        <v>45174</v>
      </c>
      <c r="B118" s="7">
        <v>68987.59375</v>
      </c>
      <c r="C118" s="7">
        <v>70700</v>
      </c>
      <c r="D118" s="7">
        <v>71500</v>
      </c>
      <c r="E118" s="7">
        <v>70200</v>
      </c>
    </row>
    <row r="119" spans="1:5" x14ac:dyDescent="0.3">
      <c r="A119" s="17">
        <v>45175</v>
      </c>
      <c r="B119" s="7">
        <v>68304.546879999994</v>
      </c>
      <c r="C119" s="7">
        <v>70000</v>
      </c>
      <c r="D119" s="7">
        <v>70800</v>
      </c>
      <c r="E119" s="7">
        <v>69700</v>
      </c>
    </row>
    <row r="120" spans="1:5" x14ac:dyDescent="0.3">
      <c r="A120" s="17">
        <v>45176</v>
      </c>
      <c r="B120" s="7">
        <v>68694.867190000004</v>
      </c>
      <c r="C120" s="7">
        <v>70400</v>
      </c>
      <c r="D120" s="7">
        <v>70600</v>
      </c>
      <c r="E120" s="7">
        <v>69600</v>
      </c>
    </row>
    <row r="121" spans="1:5" x14ac:dyDescent="0.3">
      <c r="A121" s="17">
        <v>45177</v>
      </c>
      <c r="B121" s="7">
        <v>68597.289059999996</v>
      </c>
      <c r="C121" s="7">
        <v>70300</v>
      </c>
      <c r="D121" s="7">
        <v>70300</v>
      </c>
      <c r="E121" s="7">
        <v>69600</v>
      </c>
    </row>
    <row r="122" spans="1:5" x14ac:dyDescent="0.3">
      <c r="A122" s="17">
        <v>45180</v>
      </c>
      <c r="B122" s="7">
        <v>69085.179690000004</v>
      </c>
      <c r="C122" s="7">
        <v>70800</v>
      </c>
      <c r="D122" s="7">
        <v>70800</v>
      </c>
      <c r="E122" s="7">
        <v>70000</v>
      </c>
    </row>
    <row r="123" spans="1:5" x14ac:dyDescent="0.3">
      <c r="A123" s="17">
        <v>45181</v>
      </c>
      <c r="B123" s="7">
        <v>68792.4375</v>
      </c>
      <c r="C123" s="7">
        <v>70500</v>
      </c>
      <c r="D123" s="7">
        <v>71000</v>
      </c>
      <c r="E123" s="7">
        <v>70400</v>
      </c>
    </row>
    <row r="124" spans="1:5" x14ac:dyDescent="0.3">
      <c r="A124" s="17">
        <v>45182</v>
      </c>
      <c r="B124" s="7">
        <v>69182.75</v>
      </c>
      <c r="C124" s="7">
        <v>70900</v>
      </c>
      <c r="D124" s="7">
        <v>71600</v>
      </c>
      <c r="E124" s="7">
        <v>70300</v>
      </c>
    </row>
    <row r="125" spans="1:5" x14ac:dyDescent="0.3">
      <c r="A125" s="17">
        <v>45183</v>
      </c>
      <c r="B125" s="7">
        <v>69963.375</v>
      </c>
      <c r="C125" s="7">
        <v>71700</v>
      </c>
      <c r="D125" s="7">
        <v>71800</v>
      </c>
      <c r="E125" s="7">
        <v>70800</v>
      </c>
    </row>
    <row r="126" spans="1:5" x14ac:dyDescent="0.3">
      <c r="A126" s="17">
        <v>45184</v>
      </c>
      <c r="B126" s="7">
        <v>70256.109379999994</v>
      </c>
      <c r="C126" s="7">
        <v>72000</v>
      </c>
      <c r="D126" s="7">
        <v>72300</v>
      </c>
      <c r="E126" s="7">
        <v>71400</v>
      </c>
    </row>
    <row r="127" spans="1:5" x14ac:dyDescent="0.3">
      <c r="A127" s="17">
        <v>45187</v>
      </c>
      <c r="B127" s="7">
        <v>68499.703129999994</v>
      </c>
      <c r="C127" s="7">
        <v>70200</v>
      </c>
      <c r="D127" s="7">
        <v>71700</v>
      </c>
      <c r="E127" s="7">
        <v>70200</v>
      </c>
    </row>
    <row r="128" spans="1:5" x14ac:dyDescent="0.3">
      <c r="A128" s="17">
        <v>45188</v>
      </c>
      <c r="B128" s="7">
        <v>68109.390629999994</v>
      </c>
      <c r="C128" s="7">
        <v>69800</v>
      </c>
      <c r="D128" s="7">
        <v>70800</v>
      </c>
      <c r="E128" s="7">
        <v>69600</v>
      </c>
    </row>
    <row r="129" spans="1:5" x14ac:dyDescent="0.3">
      <c r="A129" s="17">
        <v>45189</v>
      </c>
      <c r="B129" s="7">
        <v>67914.242190000004</v>
      </c>
      <c r="C129" s="7">
        <v>69600</v>
      </c>
      <c r="D129" s="7">
        <v>70300</v>
      </c>
      <c r="E129" s="7">
        <v>69500</v>
      </c>
    </row>
    <row r="130" spans="1:5" x14ac:dyDescent="0.3">
      <c r="A130" s="17">
        <v>45190</v>
      </c>
      <c r="B130" s="7">
        <v>67231.203129999994</v>
      </c>
      <c r="C130" s="7">
        <v>68900</v>
      </c>
      <c r="D130" s="7">
        <v>69800</v>
      </c>
      <c r="E130" s="7">
        <v>68800</v>
      </c>
    </row>
    <row r="131" spans="1:5" x14ac:dyDescent="0.3">
      <c r="A131" s="17">
        <v>45191</v>
      </c>
      <c r="B131" s="7">
        <v>67133.609379999994</v>
      </c>
      <c r="C131" s="7">
        <v>68800</v>
      </c>
      <c r="D131" s="7">
        <v>68900</v>
      </c>
      <c r="E131" s="7">
        <v>68300</v>
      </c>
    </row>
    <row r="132" spans="1:5" x14ac:dyDescent="0.3">
      <c r="A132" s="17">
        <v>45194</v>
      </c>
      <c r="B132" s="7">
        <v>67719.085940000004</v>
      </c>
      <c r="C132" s="7">
        <v>69400</v>
      </c>
      <c r="D132" s="7">
        <v>69700</v>
      </c>
      <c r="E132" s="7">
        <v>68500</v>
      </c>
    </row>
    <row r="133" spans="1:5" x14ac:dyDescent="0.3">
      <c r="A133" s="17">
        <v>45195</v>
      </c>
      <c r="B133" s="7">
        <v>67288.476559999996</v>
      </c>
      <c r="C133" s="7">
        <v>68600</v>
      </c>
      <c r="D133" s="7">
        <v>70000</v>
      </c>
      <c r="E133" s="7">
        <v>68400</v>
      </c>
    </row>
    <row r="134" spans="1:5" x14ac:dyDescent="0.3">
      <c r="A134" s="17">
        <v>45196</v>
      </c>
      <c r="B134" s="7">
        <v>67092.304690000004</v>
      </c>
      <c r="C134" s="7">
        <v>68400</v>
      </c>
      <c r="D134" s="7">
        <v>69100</v>
      </c>
      <c r="E134" s="7">
        <v>68200</v>
      </c>
    </row>
    <row r="135" spans="1:5" x14ac:dyDescent="0.3">
      <c r="A135" s="17">
        <v>45203</v>
      </c>
      <c r="B135" s="7">
        <v>66209.515629999994</v>
      </c>
      <c r="C135" s="7">
        <v>67500</v>
      </c>
      <c r="D135" s="7">
        <v>67700</v>
      </c>
      <c r="E135" s="7">
        <v>66700</v>
      </c>
    </row>
    <row r="136" spans="1:5" x14ac:dyDescent="0.3">
      <c r="A136" s="17">
        <v>45204</v>
      </c>
      <c r="B136" s="7">
        <v>65424.796880000002</v>
      </c>
      <c r="C136" s="7">
        <v>66700</v>
      </c>
      <c r="D136" s="7">
        <v>67400</v>
      </c>
      <c r="E136" s="7">
        <v>66700</v>
      </c>
    </row>
    <row r="137" spans="1:5" x14ac:dyDescent="0.3">
      <c r="A137" s="17">
        <v>45205</v>
      </c>
      <c r="B137" s="7">
        <v>64738.1875</v>
      </c>
      <c r="C137" s="7">
        <v>66000</v>
      </c>
      <c r="D137" s="7">
        <v>67300</v>
      </c>
      <c r="E137" s="7">
        <v>66000</v>
      </c>
    </row>
    <row r="138" spans="1:5" x14ac:dyDescent="0.3">
      <c r="A138" s="17">
        <v>45209</v>
      </c>
      <c r="B138" s="7">
        <v>65130.535159999999</v>
      </c>
      <c r="C138" s="7">
        <v>66400</v>
      </c>
      <c r="D138" s="7">
        <v>67600</v>
      </c>
      <c r="E138" s="7">
        <v>66200</v>
      </c>
    </row>
    <row r="139" spans="1:5" x14ac:dyDescent="0.3">
      <c r="A139" s="17">
        <v>45210</v>
      </c>
      <c r="B139" s="7">
        <v>66896.125</v>
      </c>
      <c r="C139" s="7">
        <v>68200</v>
      </c>
      <c r="D139" s="7">
        <v>69400</v>
      </c>
      <c r="E139" s="7">
        <v>67900</v>
      </c>
    </row>
    <row r="140" spans="1:5" x14ac:dyDescent="0.3">
      <c r="A140" s="17">
        <v>45211</v>
      </c>
      <c r="B140" s="7">
        <v>67582.75</v>
      </c>
      <c r="C140" s="7">
        <v>68900</v>
      </c>
      <c r="D140" s="7">
        <v>69700</v>
      </c>
      <c r="E140" s="7">
        <v>68200</v>
      </c>
    </row>
    <row r="141" spans="1:5" x14ac:dyDescent="0.3">
      <c r="A141" s="17">
        <v>45212</v>
      </c>
      <c r="B141" s="7">
        <v>66699.953129999994</v>
      </c>
      <c r="C141" s="7">
        <v>68000</v>
      </c>
      <c r="D141" s="7">
        <v>68500</v>
      </c>
      <c r="E141" s="7">
        <v>67700</v>
      </c>
    </row>
    <row r="142" spans="1:5" x14ac:dyDescent="0.3">
      <c r="A142" s="17">
        <v>45215</v>
      </c>
      <c r="B142" s="7">
        <v>66013.328129999994</v>
      </c>
      <c r="C142" s="7">
        <v>67300</v>
      </c>
      <c r="D142" s="7">
        <v>68500</v>
      </c>
      <c r="E142" s="7">
        <v>66800</v>
      </c>
    </row>
    <row r="143" spans="1:5" x14ac:dyDescent="0.3">
      <c r="A143" s="17">
        <v>45216</v>
      </c>
      <c r="B143" s="7">
        <v>68073.1875</v>
      </c>
      <c r="C143" s="7">
        <v>69400</v>
      </c>
      <c r="D143" s="7">
        <v>69900</v>
      </c>
      <c r="E143" s="7">
        <v>67400</v>
      </c>
    </row>
    <row r="144" spans="1:5" x14ac:dyDescent="0.3">
      <c r="A144" s="17">
        <v>45217</v>
      </c>
      <c r="B144" s="7">
        <v>69152.148440000004</v>
      </c>
      <c r="C144" s="7">
        <v>70500</v>
      </c>
      <c r="D144" s="7">
        <v>70500</v>
      </c>
      <c r="E144" s="7">
        <v>68800</v>
      </c>
    </row>
    <row r="145" spans="1:5" x14ac:dyDescent="0.3">
      <c r="A145" s="17">
        <v>45218</v>
      </c>
      <c r="B145" s="7">
        <v>68171.273440000004</v>
      </c>
      <c r="C145" s="7">
        <v>69500</v>
      </c>
      <c r="D145" s="7">
        <v>70000</v>
      </c>
      <c r="E145" s="7">
        <v>69400</v>
      </c>
    </row>
    <row r="146" spans="1:5" x14ac:dyDescent="0.3">
      <c r="A146" s="17">
        <v>45219</v>
      </c>
      <c r="B146" s="7">
        <v>67484.648440000004</v>
      </c>
      <c r="C146" s="7">
        <v>68800</v>
      </c>
      <c r="D146" s="7">
        <v>69200</v>
      </c>
      <c r="E146" s="7">
        <v>68100</v>
      </c>
    </row>
    <row r="147" spans="1:5" x14ac:dyDescent="0.3">
      <c r="A147" s="17">
        <v>45222</v>
      </c>
      <c r="B147" s="7">
        <v>67092.304690000004</v>
      </c>
      <c r="C147" s="7">
        <v>68400</v>
      </c>
      <c r="D147" s="7">
        <v>69100</v>
      </c>
      <c r="E147" s="7">
        <v>68200</v>
      </c>
    </row>
    <row r="148" spans="1:5" x14ac:dyDescent="0.3">
      <c r="A148" s="17">
        <v>45223</v>
      </c>
      <c r="B148" s="7">
        <v>67190.390629999994</v>
      </c>
      <c r="C148" s="7">
        <v>68500</v>
      </c>
      <c r="D148" s="7">
        <v>68800</v>
      </c>
      <c r="E148" s="7">
        <v>67700</v>
      </c>
    </row>
    <row r="149" spans="1:5" x14ac:dyDescent="0.3">
      <c r="A149" s="17">
        <v>45224</v>
      </c>
      <c r="B149" s="7">
        <v>66699.953129999994</v>
      </c>
      <c r="C149" s="7">
        <v>68000</v>
      </c>
      <c r="D149" s="7">
        <v>68800</v>
      </c>
      <c r="E149" s="7">
        <v>67900</v>
      </c>
    </row>
    <row r="150" spans="1:5" x14ac:dyDescent="0.3">
      <c r="A150" s="17">
        <v>45225</v>
      </c>
      <c r="B150" s="7">
        <v>65424.796880000002</v>
      </c>
      <c r="C150" s="7">
        <v>66700</v>
      </c>
      <c r="D150" s="7">
        <v>67900</v>
      </c>
      <c r="E150" s="7">
        <v>66700</v>
      </c>
    </row>
    <row r="151" spans="1:5" x14ac:dyDescent="0.3">
      <c r="A151" s="17">
        <v>45226</v>
      </c>
      <c r="B151" s="7">
        <v>66013.328129999994</v>
      </c>
      <c r="C151" s="7">
        <v>67300</v>
      </c>
      <c r="D151" s="7">
        <v>67300</v>
      </c>
      <c r="E151" s="7">
        <v>66700</v>
      </c>
    </row>
    <row r="155" spans="1:5" ht="18" x14ac:dyDescent="0.35">
      <c r="A155" s="67" t="s">
        <v>6</v>
      </c>
      <c r="B155" s="68"/>
    </row>
    <row r="156" spans="1:5" x14ac:dyDescent="0.3">
      <c r="A156" s="7"/>
      <c r="B156" s="69" t="s">
        <v>4</v>
      </c>
      <c r="C156" s="69" t="s">
        <v>1</v>
      </c>
      <c r="D156" s="69" t="s">
        <v>2</v>
      </c>
      <c r="E156" s="69" t="s">
        <v>3</v>
      </c>
    </row>
    <row r="157" spans="1:5" x14ac:dyDescent="0.3">
      <c r="A157" s="17">
        <v>45006</v>
      </c>
      <c r="B157" s="7">
        <v>65620.976559999996</v>
      </c>
      <c r="C157" s="7">
        <v>66900</v>
      </c>
      <c r="D157" s="7">
        <v>68300</v>
      </c>
      <c r="E157" s="7">
        <v>66900</v>
      </c>
    </row>
    <row r="158" spans="1:5" x14ac:dyDescent="0.3">
      <c r="A158" s="17">
        <v>45007</v>
      </c>
      <c r="B158" s="7">
        <v>67288.476559999996</v>
      </c>
      <c r="C158" s="7">
        <v>68600</v>
      </c>
      <c r="D158" s="7">
        <v>68900</v>
      </c>
      <c r="E158" s="7">
        <v>67300</v>
      </c>
    </row>
    <row r="159" spans="1:5" x14ac:dyDescent="0.3">
      <c r="A159" s="17">
        <v>45008</v>
      </c>
      <c r="B159" s="7">
        <v>68367.445309999996</v>
      </c>
      <c r="C159" s="7">
        <v>69700</v>
      </c>
      <c r="D159" s="7">
        <v>70000</v>
      </c>
      <c r="E159" s="7">
        <v>69400</v>
      </c>
    </row>
    <row r="160" spans="1:5" x14ac:dyDescent="0.3">
      <c r="A160" s="17">
        <v>45009</v>
      </c>
      <c r="B160" s="7">
        <v>68269.359379999994</v>
      </c>
      <c r="C160" s="7">
        <v>69600</v>
      </c>
      <c r="D160" s="7">
        <v>70200</v>
      </c>
      <c r="E160" s="7">
        <v>69500</v>
      </c>
    </row>
    <row r="161" spans="1:5" x14ac:dyDescent="0.3">
      <c r="A161" s="17">
        <v>45012</v>
      </c>
      <c r="B161" s="7">
        <v>69544.5</v>
      </c>
      <c r="C161" s="7">
        <v>70900</v>
      </c>
      <c r="D161" s="7">
        <v>70900</v>
      </c>
      <c r="E161" s="7">
        <v>69300</v>
      </c>
    </row>
    <row r="162" spans="1:5" x14ac:dyDescent="0.3">
      <c r="A162" s="17">
        <v>45013</v>
      </c>
      <c r="B162" s="7">
        <v>69544.5</v>
      </c>
      <c r="C162" s="7">
        <v>70900</v>
      </c>
      <c r="D162" s="7">
        <v>70900</v>
      </c>
      <c r="E162" s="7">
        <v>70000</v>
      </c>
    </row>
    <row r="163" spans="1:5" x14ac:dyDescent="0.3">
      <c r="A163" s="17">
        <v>45014</v>
      </c>
      <c r="B163" s="7">
        <v>68563.632809999996</v>
      </c>
      <c r="C163" s="7">
        <v>69900</v>
      </c>
      <c r="D163" s="7">
        <v>71400</v>
      </c>
      <c r="E163" s="7">
        <v>69700</v>
      </c>
    </row>
    <row r="164" spans="1:5" x14ac:dyDescent="0.3">
      <c r="A164" s="17">
        <v>45015</v>
      </c>
      <c r="B164" s="7">
        <v>68955.984379999994</v>
      </c>
      <c r="C164" s="7">
        <v>70300</v>
      </c>
      <c r="D164" s="7">
        <v>70800</v>
      </c>
      <c r="E164" s="7">
        <v>69600</v>
      </c>
    </row>
    <row r="165" spans="1:5" x14ac:dyDescent="0.3">
      <c r="A165" s="17">
        <v>45016</v>
      </c>
      <c r="B165" s="7">
        <v>69152.148440000004</v>
      </c>
      <c r="C165" s="7">
        <v>70500</v>
      </c>
      <c r="D165" s="7">
        <v>70500</v>
      </c>
      <c r="E165" s="7">
        <v>69500</v>
      </c>
    </row>
    <row r="166" spans="1:5" x14ac:dyDescent="0.3">
      <c r="A166" s="17">
        <v>45019</v>
      </c>
      <c r="B166" s="7">
        <v>69054.070309999996</v>
      </c>
      <c r="C166" s="7">
        <v>70400</v>
      </c>
      <c r="D166" s="7">
        <v>71300</v>
      </c>
      <c r="E166" s="7">
        <v>70300</v>
      </c>
    </row>
    <row r="167" spans="1:5" x14ac:dyDescent="0.3">
      <c r="A167" s="17">
        <v>45020</v>
      </c>
      <c r="B167" s="7">
        <v>69446.421879999994</v>
      </c>
      <c r="C167" s="7">
        <v>70800</v>
      </c>
      <c r="D167" s="7">
        <v>71100</v>
      </c>
      <c r="E167" s="7">
        <v>70600</v>
      </c>
    </row>
    <row r="168" spans="1:5" x14ac:dyDescent="0.3">
      <c r="A168" s="17">
        <v>45021</v>
      </c>
      <c r="B168" s="7">
        <v>70819.65625</v>
      </c>
      <c r="C168" s="7">
        <v>72200</v>
      </c>
      <c r="D168" s="7">
        <v>72200</v>
      </c>
      <c r="E168" s="7">
        <v>71500</v>
      </c>
    </row>
    <row r="169" spans="1:5" x14ac:dyDescent="0.3">
      <c r="A169" s="17">
        <v>45022</v>
      </c>
      <c r="B169" s="7">
        <v>71408.179690000004</v>
      </c>
      <c r="C169" s="7">
        <v>72800</v>
      </c>
      <c r="D169" s="7">
        <v>73000</v>
      </c>
      <c r="E169" s="7">
        <v>72300</v>
      </c>
    </row>
    <row r="170" spans="1:5" x14ac:dyDescent="0.3">
      <c r="A170" s="17">
        <v>45023</v>
      </c>
      <c r="B170" s="7">
        <v>71113.921879999994</v>
      </c>
      <c r="C170" s="7">
        <v>72500</v>
      </c>
      <c r="D170" s="7">
        <v>73000</v>
      </c>
      <c r="E170" s="7">
        <v>72300</v>
      </c>
    </row>
    <row r="171" spans="1:5" x14ac:dyDescent="0.3">
      <c r="A171" s="17">
        <v>45026</v>
      </c>
      <c r="B171" s="7">
        <v>71310.09375</v>
      </c>
      <c r="C171" s="7">
        <v>72700</v>
      </c>
      <c r="D171" s="7">
        <v>73000</v>
      </c>
      <c r="E171" s="7">
        <v>72100</v>
      </c>
    </row>
    <row r="172" spans="1:5" x14ac:dyDescent="0.3">
      <c r="A172" s="17">
        <v>45027</v>
      </c>
      <c r="B172" s="7">
        <v>71408.179690000004</v>
      </c>
      <c r="C172" s="7">
        <v>72800</v>
      </c>
      <c r="D172" s="7">
        <v>73400</v>
      </c>
      <c r="E172" s="7">
        <v>72700</v>
      </c>
    </row>
    <row r="173" spans="1:5" x14ac:dyDescent="0.3">
      <c r="A173" s="17">
        <v>45028</v>
      </c>
      <c r="B173" s="7">
        <v>71408.179690000004</v>
      </c>
      <c r="C173" s="7">
        <v>72800</v>
      </c>
      <c r="D173" s="7">
        <v>73000</v>
      </c>
      <c r="E173" s="7">
        <v>71900</v>
      </c>
    </row>
    <row r="174" spans="1:5" x14ac:dyDescent="0.3">
      <c r="A174" s="17">
        <v>45029</v>
      </c>
      <c r="B174" s="7">
        <v>71015.820309999996</v>
      </c>
      <c r="C174" s="7">
        <v>72400</v>
      </c>
      <c r="D174" s="7">
        <v>73200</v>
      </c>
      <c r="E174" s="7">
        <v>72200</v>
      </c>
    </row>
    <row r="175" spans="1:5" x14ac:dyDescent="0.3">
      <c r="A175" s="17">
        <v>45030</v>
      </c>
      <c r="B175" s="7">
        <v>70329.210940000004</v>
      </c>
      <c r="C175" s="7">
        <v>71700</v>
      </c>
      <c r="D175" s="7">
        <v>72600</v>
      </c>
      <c r="E175" s="7">
        <v>71700</v>
      </c>
    </row>
    <row r="176" spans="1:5" x14ac:dyDescent="0.3">
      <c r="A176" s="17">
        <v>45033</v>
      </c>
      <c r="B176" s="7">
        <v>69936.859379999994</v>
      </c>
      <c r="C176" s="7">
        <v>71300</v>
      </c>
      <c r="D176" s="7">
        <v>72100</v>
      </c>
      <c r="E176" s="7">
        <v>71100</v>
      </c>
    </row>
    <row r="177" spans="1:5" x14ac:dyDescent="0.3">
      <c r="A177" s="17">
        <v>45034</v>
      </c>
      <c r="B177" s="7">
        <v>71310.09375</v>
      </c>
      <c r="C177" s="7">
        <v>72700</v>
      </c>
      <c r="D177" s="7">
        <v>72700</v>
      </c>
      <c r="E177" s="7">
        <v>71300</v>
      </c>
    </row>
    <row r="178" spans="1:5" x14ac:dyDescent="0.3">
      <c r="A178" s="17">
        <v>45035</v>
      </c>
      <c r="B178" s="7">
        <v>71310.09375</v>
      </c>
      <c r="C178" s="7">
        <v>72700</v>
      </c>
      <c r="D178" s="7">
        <v>72800</v>
      </c>
      <c r="E178" s="7">
        <v>72200</v>
      </c>
    </row>
    <row r="179" spans="1:5" x14ac:dyDescent="0.3">
      <c r="A179" s="17">
        <v>45036</v>
      </c>
      <c r="B179" s="7">
        <v>71408.179690000004</v>
      </c>
      <c r="C179" s="7">
        <v>72800</v>
      </c>
      <c r="D179" s="7">
        <v>72800</v>
      </c>
      <c r="E179" s="7">
        <v>72200</v>
      </c>
    </row>
    <row r="180" spans="1:5" x14ac:dyDescent="0.3">
      <c r="A180" s="17">
        <v>45037</v>
      </c>
      <c r="B180" s="7">
        <v>70623.476559999996</v>
      </c>
      <c r="C180" s="7">
        <v>72000</v>
      </c>
      <c r="D180" s="7">
        <v>72500</v>
      </c>
      <c r="E180" s="7">
        <v>71700</v>
      </c>
    </row>
    <row r="181" spans="1:5" x14ac:dyDescent="0.3">
      <c r="A181" s="17">
        <v>45040</v>
      </c>
      <c r="B181" s="7">
        <v>71212.007809999996</v>
      </c>
      <c r="C181" s="7">
        <v>72600</v>
      </c>
      <c r="D181" s="7">
        <v>72900</v>
      </c>
      <c r="E181" s="7">
        <v>72400</v>
      </c>
    </row>
    <row r="182" spans="1:5" x14ac:dyDescent="0.3">
      <c r="A182" s="17">
        <v>45041</v>
      </c>
      <c r="B182" s="7">
        <v>69838.773440000004</v>
      </c>
      <c r="C182" s="7">
        <v>71200</v>
      </c>
      <c r="D182" s="7">
        <v>72400</v>
      </c>
      <c r="E182" s="7">
        <v>71200</v>
      </c>
    </row>
    <row r="183" spans="1:5" x14ac:dyDescent="0.3">
      <c r="A183" s="17">
        <v>45042</v>
      </c>
      <c r="B183" s="7">
        <v>70329.210940000004</v>
      </c>
      <c r="C183" s="7">
        <v>71700</v>
      </c>
      <c r="D183" s="7">
        <v>72100</v>
      </c>
      <c r="E183" s="7">
        <v>71600</v>
      </c>
    </row>
    <row r="184" spans="1:5" x14ac:dyDescent="0.3">
      <c r="A184" s="17">
        <v>45043</v>
      </c>
      <c r="B184" s="7">
        <v>70133.039059999996</v>
      </c>
      <c r="C184" s="7">
        <v>71500</v>
      </c>
      <c r="D184" s="7">
        <v>71900</v>
      </c>
      <c r="E184" s="7">
        <v>71100</v>
      </c>
    </row>
    <row r="185" spans="1:5" x14ac:dyDescent="0.3">
      <c r="A185" s="17">
        <v>45044</v>
      </c>
      <c r="B185" s="7">
        <v>71212.007809999996</v>
      </c>
      <c r="C185" s="7">
        <v>72600</v>
      </c>
      <c r="D185" s="7">
        <v>72800</v>
      </c>
      <c r="E185" s="7">
        <v>71900</v>
      </c>
    </row>
    <row r="186" spans="1:5" x14ac:dyDescent="0.3">
      <c r="A186" s="17">
        <v>45048</v>
      </c>
      <c r="B186" s="7">
        <v>71604.359379999994</v>
      </c>
      <c r="C186" s="7">
        <v>73000</v>
      </c>
      <c r="D186" s="7">
        <v>73000</v>
      </c>
      <c r="E186" s="7">
        <v>72200</v>
      </c>
    </row>
    <row r="187" spans="1:5" x14ac:dyDescent="0.3">
      <c r="A187" s="17">
        <v>45049</v>
      </c>
      <c r="B187" s="7">
        <v>72094.804690000004</v>
      </c>
      <c r="C187" s="7">
        <v>73500</v>
      </c>
      <c r="D187" s="7">
        <v>73500</v>
      </c>
      <c r="E187" s="7">
        <v>73100</v>
      </c>
    </row>
    <row r="188" spans="1:5" x14ac:dyDescent="0.3">
      <c r="A188" s="17">
        <v>45050</v>
      </c>
      <c r="B188" s="7">
        <v>71408.179690000004</v>
      </c>
      <c r="C188" s="7">
        <v>72800</v>
      </c>
      <c r="D188" s="7">
        <v>73500</v>
      </c>
      <c r="E188" s="7">
        <v>72800</v>
      </c>
    </row>
    <row r="189" spans="1:5" x14ac:dyDescent="0.3">
      <c r="A189" s="17">
        <v>45054</v>
      </c>
      <c r="B189" s="7">
        <v>71702.445309999996</v>
      </c>
      <c r="C189" s="7">
        <v>73100</v>
      </c>
      <c r="D189" s="7">
        <v>74300</v>
      </c>
      <c r="E189" s="7">
        <v>72500</v>
      </c>
    </row>
    <row r="190" spans="1:5" x14ac:dyDescent="0.3">
      <c r="A190" s="17">
        <v>45055</v>
      </c>
      <c r="B190" s="7">
        <v>71898.617190000004</v>
      </c>
      <c r="C190" s="7">
        <v>73300</v>
      </c>
      <c r="D190" s="7">
        <v>74000</v>
      </c>
      <c r="E190" s="7">
        <v>73200</v>
      </c>
    </row>
    <row r="191" spans="1:5" x14ac:dyDescent="0.3">
      <c r="A191" s="17">
        <v>45056</v>
      </c>
      <c r="B191" s="7">
        <v>71506.257809999996</v>
      </c>
      <c r="C191" s="7">
        <v>72900</v>
      </c>
      <c r="D191" s="7">
        <v>73400</v>
      </c>
      <c r="E191" s="7">
        <v>72800</v>
      </c>
    </row>
    <row r="192" spans="1:5" x14ac:dyDescent="0.3">
      <c r="A192" s="17">
        <v>45057</v>
      </c>
      <c r="B192" s="7">
        <v>71996.710940000004</v>
      </c>
      <c r="C192" s="7">
        <v>73400</v>
      </c>
      <c r="D192" s="7">
        <v>73400</v>
      </c>
      <c r="E192" s="7">
        <v>72800</v>
      </c>
    </row>
    <row r="193" spans="1:5" x14ac:dyDescent="0.3">
      <c r="A193" s="17">
        <v>45058</v>
      </c>
      <c r="B193" s="7">
        <v>73369.945309999996</v>
      </c>
      <c r="C193" s="7">
        <v>74800</v>
      </c>
      <c r="D193" s="7">
        <v>74900</v>
      </c>
      <c r="E193" s="7">
        <v>73800</v>
      </c>
    </row>
    <row r="194" spans="1:5" x14ac:dyDescent="0.3">
      <c r="A194" s="17">
        <v>45061</v>
      </c>
      <c r="B194" s="7">
        <v>73566.117190000004</v>
      </c>
      <c r="C194" s="7">
        <v>75000</v>
      </c>
      <c r="D194" s="7">
        <v>75000</v>
      </c>
      <c r="E194" s="7">
        <v>74300</v>
      </c>
    </row>
    <row r="195" spans="1:5" x14ac:dyDescent="0.3">
      <c r="A195" s="17">
        <v>45062</v>
      </c>
      <c r="B195" s="7">
        <v>74448.914059999996</v>
      </c>
      <c r="C195" s="7">
        <v>75900</v>
      </c>
      <c r="D195" s="7">
        <v>76300</v>
      </c>
      <c r="E195" s="7">
        <v>75400</v>
      </c>
    </row>
    <row r="196" spans="1:5" x14ac:dyDescent="0.3">
      <c r="A196" s="17">
        <v>45063</v>
      </c>
      <c r="B196" s="7">
        <v>75135.539059999996</v>
      </c>
      <c r="C196" s="7">
        <v>76600</v>
      </c>
      <c r="D196" s="7">
        <v>76700</v>
      </c>
      <c r="E196" s="7">
        <v>75700</v>
      </c>
    </row>
    <row r="197" spans="1:5" x14ac:dyDescent="0.3">
      <c r="A197" s="17">
        <v>45064</v>
      </c>
      <c r="B197" s="7">
        <v>76871.046879999994</v>
      </c>
      <c r="C197" s="7">
        <v>78000</v>
      </c>
      <c r="D197" s="7">
        <v>78000</v>
      </c>
      <c r="E197" s="7">
        <v>76500</v>
      </c>
    </row>
    <row r="198" spans="1:5" x14ac:dyDescent="0.3">
      <c r="A198" s="17">
        <v>45065</v>
      </c>
      <c r="B198" s="7">
        <v>77363.8125</v>
      </c>
      <c r="C198" s="7">
        <v>78500</v>
      </c>
      <c r="D198" s="7">
        <v>78500</v>
      </c>
      <c r="E198" s="7">
        <v>77500</v>
      </c>
    </row>
    <row r="199" spans="1:5" x14ac:dyDescent="0.3">
      <c r="A199" s="17">
        <v>45068</v>
      </c>
      <c r="B199" s="7">
        <v>78447.890629999994</v>
      </c>
      <c r="C199" s="7">
        <v>79600</v>
      </c>
      <c r="D199" s="7">
        <v>79800</v>
      </c>
      <c r="E199" s="7">
        <v>78200</v>
      </c>
    </row>
    <row r="200" spans="1:5" x14ac:dyDescent="0.3">
      <c r="A200" s="17">
        <v>45069</v>
      </c>
      <c r="B200" s="7">
        <v>75885.515629999994</v>
      </c>
      <c r="C200" s="7">
        <v>77000</v>
      </c>
      <c r="D200" s="7">
        <v>78800</v>
      </c>
      <c r="E200" s="7">
        <v>77000</v>
      </c>
    </row>
    <row r="201" spans="1:5" x14ac:dyDescent="0.3">
      <c r="A201" s="17">
        <v>45070</v>
      </c>
      <c r="B201" s="7">
        <v>75491.3125</v>
      </c>
      <c r="C201" s="7">
        <v>76600</v>
      </c>
      <c r="D201" s="7">
        <v>77300</v>
      </c>
      <c r="E201" s="7">
        <v>76100</v>
      </c>
    </row>
    <row r="202" spans="1:5" x14ac:dyDescent="0.3">
      <c r="A202" s="17">
        <v>45071</v>
      </c>
      <c r="B202" s="7">
        <v>75491.3125</v>
      </c>
      <c r="C202" s="7">
        <v>76600</v>
      </c>
      <c r="D202" s="7">
        <v>77100</v>
      </c>
      <c r="E202" s="7">
        <v>76400</v>
      </c>
    </row>
    <row r="203" spans="1:5" x14ac:dyDescent="0.3">
      <c r="A203" s="17">
        <v>45072</v>
      </c>
      <c r="B203" s="7">
        <v>75392.757809999996</v>
      </c>
      <c r="C203" s="7">
        <v>76500</v>
      </c>
      <c r="D203" s="7">
        <v>77500</v>
      </c>
      <c r="E203" s="7">
        <v>76400</v>
      </c>
    </row>
    <row r="204" spans="1:5" x14ac:dyDescent="0.3">
      <c r="A204" s="17">
        <v>45076</v>
      </c>
      <c r="B204" s="7">
        <v>73618.804690000004</v>
      </c>
      <c r="C204" s="7">
        <v>74700</v>
      </c>
      <c r="D204" s="7">
        <v>77700</v>
      </c>
      <c r="E204" s="7">
        <v>74300</v>
      </c>
    </row>
    <row r="205" spans="1:5" x14ac:dyDescent="0.3">
      <c r="A205" s="17">
        <v>45077</v>
      </c>
      <c r="B205" s="7">
        <v>72534.726559999996</v>
      </c>
      <c r="C205" s="7">
        <v>73600</v>
      </c>
      <c r="D205" s="7">
        <v>75200</v>
      </c>
      <c r="E205" s="7">
        <v>73200</v>
      </c>
    </row>
    <row r="206" spans="1:5" x14ac:dyDescent="0.3">
      <c r="A206" s="17">
        <v>45078</v>
      </c>
      <c r="B206" s="7">
        <v>72140.523440000004</v>
      </c>
      <c r="C206" s="7">
        <v>73200</v>
      </c>
      <c r="D206" s="7">
        <v>73600</v>
      </c>
      <c r="E206" s="7">
        <v>72700</v>
      </c>
    </row>
    <row r="207" spans="1:5" x14ac:dyDescent="0.3">
      <c r="A207" s="17">
        <v>45079</v>
      </c>
      <c r="B207" s="7">
        <v>72041.96875</v>
      </c>
      <c r="C207" s="7">
        <v>73100</v>
      </c>
      <c r="D207" s="7">
        <v>74100</v>
      </c>
      <c r="E207" s="7">
        <v>72800</v>
      </c>
    </row>
    <row r="208" spans="1:5" x14ac:dyDescent="0.3">
      <c r="A208" s="17">
        <v>45082</v>
      </c>
      <c r="B208" s="7">
        <v>72830.390629999994</v>
      </c>
      <c r="C208" s="7">
        <v>73900</v>
      </c>
      <c r="D208" s="7">
        <v>74000</v>
      </c>
      <c r="E208" s="7">
        <v>73200</v>
      </c>
    </row>
    <row r="209" spans="1:5" x14ac:dyDescent="0.3">
      <c r="A209" s="17">
        <v>45084</v>
      </c>
      <c r="B209" s="7">
        <v>71549.203129999994</v>
      </c>
      <c r="C209" s="7">
        <v>72600</v>
      </c>
      <c r="D209" s="7">
        <v>73700</v>
      </c>
      <c r="E209" s="7">
        <v>72500</v>
      </c>
    </row>
    <row r="210" spans="1:5" x14ac:dyDescent="0.3">
      <c r="A210" s="17">
        <v>45085</v>
      </c>
      <c r="B210" s="7">
        <v>69972.359379999994</v>
      </c>
      <c r="C210" s="7">
        <v>71000</v>
      </c>
      <c r="D210" s="7">
        <v>73300</v>
      </c>
      <c r="E210" s="7">
        <v>71000</v>
      </c>
    </row>
    <row r="211" spans="1:5" x14ac:dyDescent="0.3">
      <c r="A211" s="17">
        <v>45086</v>
      </c>
      <c r="B211" s="7">
        <v>70662.226559999996</v>
      </c>
      <c r="C211" s="7">
        <v>71700</v>
      </c>
      <c r="D211" s="7">
        <v>72000</v>
      </c>
      <c r="E211" s="7">
        <v>70700</v>
      </c>
    </row>
    <row r="212" spans="1:5" x14ac:dyDescent="0.3">
      <c r="A212" s="17">
        <v>45089</v>
      </c>
      <c r="B212" s="7">
        <v>73618.804690000004</v>
      </c>
      <c r="C212" s="7">
        <v>74700</v>
      </c>
      <c r="D212" s="7">
        <v>74700</v>
      </c>
      <c r="E212" s="7">
        <v>73000</v>
      </c>
    </row>
    <row r="213" spans="1:5" x14ac:dyDescent="0.3">
      <c r="A213" s="17">
        <v>45090</v>
      </c>
      <c r="B213" s="7">
        <v>74013.015629999994</v>
      </c>
      <c r="C213" s="7">
        <v>75100</v>
      </c>
      <c r="D213" s="7">
        <v>76000</v>
      </c>
      <c r="E213" s="7">
        <v>75000</v>
      </c>
    </row>
    <row r="214" spans="1:5" x14ac:dyDescent="0.3">
      <c r="A214" s="17">
        <v>45091</v>
      </c>
      <c r="B214" s="7">
        <v>74111.570309999996</v>
      </c>
      <c r="C214" s="7">
        <v>75200</v>
      </c>
      <c r="D214" s="7">
        <v>75800</v>
      </c>
      <c r="E214" s="7">
        <v>74300</v>
      </c>
    </row>
    <row r="215" spans="1:5" x14ac:dyDescent="0.3">
      <c r="A215" s="17">
        <v>45092</v>
      </c>
      <c r="B215" s="7">
        <v>72928.9375</v>
      </c>
      <c r="C215" s="7">
        <v>74000</v>
      </c>
      <c r="D215" s="7">
        <v>75200</v>
      </c>
      <c r="E215" s="7">
        <v>73500</v>
      </c>
    </row>
    <row r="216" spans="1:5" x14ac:dyDescent="0.3">
      <c r="A216" s="17">
        <v>45093</v>
      </c>
      <c r="B216" s="7">
        <v>73027.5</v>
      </c>
      <c r="C216" s="7">
        <v>74100</v>
      </c>
      <c r="D216" s="7">
        <v>74800</v>
      </c>
      <c r="E216" s="7">
        <v>73700</v>
      </c>
    </row>
    <row r="217" spans="1:5" x14ac:dyDescent="0.3">
      <c r="A217" s="17">
        <v>45096</v>
      </c>
      <c r="B217" s="7">
        <v>72337.625</v>
      </c>
      <c r="C217" s="7">
        <v>73400</v>
      </c>
      <c r="D217" s="7">
        <v>74500</v>
      </c>
      <c r="E217" s="7">
        <v>73300</v>
      </c>
    </row>
    <row r="218" spans="1:5" x14ac:dyDescent="0.3">
      <c r="A218" s="17">
        <v>45097</v>
      </c>
      <c r="B218" s="7">
        <v>73323.15625</v>
      </c>
      <c r="C218" s="7">
        <v>74400</v>
      </c>
      <c r="D218" s="7">
        <v>75200</v>
      </c>
      <c r="E218" s="7">
        <v>73500</v>
      </c>
    </row>
    <row r="219" spans="1:5" x14ac:dyDescent="0.3">
      <c r="A219" s="17">
        <v>45098</v>
      </c>
      <c r="B219" s="7">
        <v>73224.59375</v>
      </c>
      <c r="C219" s="7">
        <v>74300</v>
      </c>
      <c r="D219" s="7">
        <v>75300</v>
      </c>
      <c r="E219" s="7">
        <v>73700</v>
      </c>
    </row>
    <row r="220" spans="1:5" x14ac:dyDescent="0.3">
      <c r="A220" s="17">
        <v>45099</v>
      </c>
      <c r="B220" s="7">
        <v>71647.757809999996</v>
      </c>
      <c r="C220" s="7">
        <v>72700</v>
      </c>
      <c r="D220" s="7">
        <v>74000</v>
      </c>
      <c r="E220" s="7">
        <v>72500</v>
      </c>
    </row>
    <row r="221" spans="1:5" x14ac:dyDescent="0.3">
      <c r="A221" s="17">
        <v>45100</v>
      </c>
      <c r="B221" s="7">
        <v>72534.726559999996</v>
      </c>
      <c r="C221" s="7">
        <v>73600</v>
      </c>
      <c r="D221" s="7">
        <v>74200</v>
      </c>
      <c r="E221" s="7">
        <v>72900</v>
      </c>
    </row>
    <row r="222" spans="1:5" x14ac:dyDescent="0.3">
      <c r="A222" s="17">
        <v>45103</v>
      </c>
      <c r="B222" s="7">
        <v>74111.570309999996</v>
      </c>
      <c r="C222" s="7">
        <v>75200</v>
      </c>
      <c r="D222" s="7">
        <v>75200</v>
      </c>
      <c r="E222" s="7">
        <v>73700</v>
      </c>
    </row>
    <row r="223" spans="1:5" x14ac:dyDescent="0.3">
      <c r="A223" s="17">
        <v>45104</v>
      </c>
      <c r="B223" s="7">
        <v>73224.59375</v>
      </c>
      <c r="C223" s="7">
        <v>74300</v>
      </c>
      <c r="D223" s="7">
        <v>74800</v>
      </c>
      <c r="E223" s="7">
        <v>73500</v>
      </c>
    </row>
    <row r="224" spans="1:5" x14ac:dyDescent="0.3">
      <c r="A224" s="17">
        <v>45105</v>
      </c>
      <c r="B224" s="7">
        <v>73323.15625</v>
      </c>
      <c r="C224" s="7">
        <v>74400</v>
      </c>
      <c r="D224" s="7">
        <v>74700</v>
      </c>
      <c r="E224" s="7">
        <v>73300</v>
      </c>
    </row>
    <row r="225" spans="1:5" x14ac:dyDescent="0.3">
      <c r="A225" s="17">
        <v>45106</v>
      </c>
      <c r="B225" s="7">
        <v>73914.460940000004</v>
      </c>
      <c r="C225" s="7">
        <v>75000</v>
      </c>
      <c r="D225" s="7">
        <v>75500</v>
      </c>
      <c r="E225" s="7">
        <v>74300</v>
      </c>
    </row>
    <row r="226" spans="1:5" x14ac:dyDescent="0.3">
      <c r="A226" s="17">
        <v>45107</v>
      </c>
      <c r="B226" s="7">
        <v>73027.5</v>
      </c>
      <c r="C226" s="7">
        <v>74100</v>
      </c>
      <c r="D226" s="7">
        <v>75200</v>
      </c>
      <c r="E226" s="7">
        <v>73600</v>
      </c>
    </row>
    <row r="227" spans="1:5" x14ac:dyDescent="0.3">
      <c r="A227" s="17">
        <v>45110</v>
      </c>
      <c r="B227" s="7">
        <v>74111.570309999996</v>
      </c>
      <c r="C227" s="7">
        <v>75200</v>
      </c>
      <c r="D227" s="7">
        <v>75200</v>
      </c>
      <c r="E227" s="7">
        <v>74400</v>
      </c>
    </row>
    <row r="228" spans="1:5" x14ac:dyDescent="0.3">
      <c r="A228" s="17">
        <v>45111</v>
      </c>
      <c r="B228" s="7">
        <v>72928.9375</v>
      </c>
      <c r="C228" s="7">
        <v>74000</v>
      </c>
      <c r="D228" s="7">
        <v>74300</v>
      </c>
      <c r="E228" s="7">
        <v>73700</v>
      </c>
    </row>
    <row r="229" spans="1:5" x14ac:dyDescent="0.3">
      <c r="A229" s="17">
        <v>45112</v>
      </c>
      <c r="B229" s="7">
        <v>72140.523440000004</v>
      </c>
      <c r="C229" s="7">
        <v>73200</v>
      </c>
      <c r="D229" s="7">
        <v>74400</v>
      </c>
      <c r="E229" s="7">
        <v>73000</v>
      </c>
    </row>
    <row r="230" spans="1:5" x14ac:dyDescent="0.3">
      <c r="A230" s="17">
        <v>45113</v>
      </c>
      <c r="B230" s="7">
        <v>71746.304690000004</v>
      </c>
      <c r="C230" s="7">
        <v>72800</v>
      </c>
      <c r="D230" s="7">
        <v>73400</v>
      </c>
      <c r="E230" s="7">
        <v>72500</v>
      </c>
    </row>
    <row r="231" spans="1:5" x14ac:dyDescent="0.3">
      <c r="A231" s="17">
        <v>45114</v>
      </c>
      <c r="B231" s="7">
        <v>72731.828129999994</v>
      </c>
      <c r="C231" s="7">
        <v>73800</v>
      </c>
      <c r="D231" s="7">
        <v>73900</v>
      </c>
      <c r="E231" s="7">
        <v>72800</v>
      </c>
    </row>
    <row r="232" spans="1:5" x14ac:dyDescent="0.3">
      <c r="A232" s="17">
        <v>45117</v>
      </c>
      <c r="B232" s="7">
        <v>72239.070309999996</v>
      </c>
      <c r="C232" s="7">
        <v>73300</v>
      </c>
      <c r="D232" s="7">
        <v>73700</v>
      </c>
      <c r="E232" s="7">
        <v>72800</v>
      </c>
    </row>
    <row r="233" spans="1:5" x14ac:dyDescent="0.3">
      <c r="A233" s="17">
        <v>45118</v>
      </c>
      <c r="B233" s="7">
        <v>71943.414059999996</v>
      </c>
      <c r="C233" s="7">
        <v>73000</v>
      </c>
      <c r="D233" s="7">
        <v>73700</v>
      </c>
      <c r="E233" s="7">
        <v>72900</v>
      </c>
    </row>
    <row r="234" spans="1:5" x14ac:dyDescent="0.3">
      <c r="A234" s="17">
        <v>45119</v>
      </c>
      <c r="B234" s="7">
        <v>72041.96875</v>
      </c>
      <c r="C234" s="7">
        <v>73100</v>
      </c>
      <c r="D234" s="7">
        <v>73900</v>
      </c>
      <c r="E234" s="7">
        <v>72700</v>
      </c>
    </row>
    <row r="235" spans="1:5" x14ac:dyDescent="0.3">
      <c r="A235" s="17">
        <v>45120</v>
      </c>
      <c r="B235" s="7">
        <v>71844.851559999996</v>
      </c>
      <c r="C235" s="7">
        <v>72900</v>
      </c>
      <c r="D235" s="7">
        <v>74200</v>
      </c>
      <c r="E235" s="7">
        <v>72900</v>
      </c>
    </row>
    <row r="236" spans="1:5" x14ac:dyDescent="0.3">
      <c r="A236" s="17">
        <v>45121</v>
      </c>
      <c r="B236" s="7">
        <v>71746.304690000004</v>
      </c>
      <c r="C236" s="7">
        <v>72800</v>
      </c>
      <c r="D236" s="7">
        <v>73200</v>
      </c>
      <c r="E236" s="7">
        <v>72200</v>
      </c>
    </row>
    <row r="237" spans="1:5" x14ac:dyDescent="0.3">
      <c r="A237" s="17">
        <v>45124</v>
      </c>
      <c r="B237" s="7">
        <v>71844.851559999996</v>
      </c>
      <c r="C237" s="7">
        <v>72900</v>
      </c>
      <c r="D237" s="7">
        <v>73400</v>
      </c>
      <c r="E237" s="7">
        <v>72700</v>
      </c>
    </row>
    <row r="238" spans="1:5" x14ac:dyDescent="0.3">
      <c r="A238" s="17">
        <v>45125</v>
      </c>
      <c r="B238" s="7">
        <v>72140.523440000004</v>
      </c>
      <c r="C238" s="7">
        <v>73200</v>
      </c>
      <c r="D238" s="7">
        <v>73900</v>
      </c>
      <c r="E238" s="7">
        <v>72800</v>
      </c>
    </row>
    <row r="239" spans="1:5" x14ac:dyDescent="0.3">
      <c r="A239" s="17">
        <v>45126</v>
      </c>
      <c r="B239" s="7">
        <v>72337.625</v>
      </c>
      <c r="C239" s="7">
        <v>73400</v>
      </c>
      <c r="D239" s="7">
        <v>73400</v>
      </c>
      <c r="E239" s="7">
        <v>72000</v>
      </c>
    </row>
    <row r="240" spans="1:5" x14ac:dyDescent="0.3">
      <c r="A240" s="17">
        <v>45127</v>
      </c>
      <c r="B240" s="7">
        <v>73815.914059999996</v>
      </c>
      <c r="C240" s="7">
        <v>74900</v>
      </c>
      <c r="D240" s="7">
        <v>75000</v>
      </c>
      <c r="E240" s="7">
        <v>74000</v>
      </c>
    </row>
    <row r="241" spans="1:5" x14ac:dyDescent="0.3">
      <c r="A241" s="17">
        <v>45128</v>
      </c>
      <c r="B241" s="7">
        <v>72633.28125</v>
      </c>
      <c r="C241" s="7">
        <v>73700</v>
      </c>
      <c r="D241" s="7">
        <v>74800</v>
      </c>
      <c r="E241" s="7">
        <v>73700</v>
      </c>
    </row>
    <row r="242" spans="1:5" x14ac:dyDescent="0.3">
      <c r="A242" s="17">
        <v>45131</v>
      </c>
      <c r="B242" s="7">
        <v>71844.851559999996</v>
      </c>
      <c r="C242" s="7">
        <v>72900</v>
      </c>
      <c r="D242" s="7">
        <v>73500</v>
      </c>
      <c r="E242" s="7">
        <v>72700</v>
      </c>
    </row>
    <row r="243" spans="1:5" x14ac:dyDescent="0.3">
      <c r="A243" s="17">
        <v>45132</v>
      </c>
      <c r="B243" s="7">
        <v>71155</v>
      </c>
      <c r="C243" s="7">
        <v>72200</v>
      </c>
      <c r="D243" s="7">
        <v>73300</v>
      </c>
      <c r="E243" s="7">
        <v>72200</v>
      </c>
    </row>
    <row r="244" spans="1:5" x14ac:dyDescent="0.3">
      <c r="A244" s="17">
        <v>45133</v>
      </c>
      <c r="B244" s="7">
        <v>72239.070309999996</v>
      </c>
      <c r="C244" s="7">
        <v>73300</v>
      </c>
      <c r="D244" s="7">
        <v>73400</v>
      </c>
      <c r="E244" s="7">
        <v>72600</v>
      </c>
    </row>
    <row r="245" spans="1:5" x14ac:dyDescent="0.3">
      <c r="A245" s="17">
        <v>45134</v>
      </c>
      <c r="B245" s="7">
        <v>71352.09375</v>
      </c>
      <c r="C245" s="7">
        <v>72400</v>
      </c>
      <c r="D245" s="7">
        <v>73100</v>
      </c>
      <c r="E245" s="7">
        <v>72300</v>
      </c>
    </row>
    <row r="246" spans="1:5" x14ac:dyDescent="0.3">
      <c r="A246" s="17">
        <v>45135</v>
      </c>
      <c r="B246" s="7">
        <v>72239.070309999996</v>
      </c>
      <c r="C246" s="7">
        <v>73300</v>
      </c>
      <c r="D246" s="7">
        <v>73500</v>
      </c>
      <c r="E246" s="7">
        <v>72100</v>
      </c>
    </row>
    <row r="247" spans="1:5" x14ac:dyDescent="0.3">
      <c r="A247" s="17">
        <v>45138</v>
      </c>
      <c r="B247" s="7">
        <v>73027.5</v>
      </c>
      <c r="C247" s="7">
        <v>74100</v>
      </c>
      <c r="D247" s="7">
        <v>74100</v>
      </c>
      <c r="E247" s="7">
        <v>73500</v>
      </c>
    </row>
    <row r="248" spans="1:5" x14ac:dyDescent="0.3">
      <c r="A248" s="17">
        <v>45139</v>
      </c>
      <c r="B248" s="7">
        <v>73224.59375</v>
      </c>
      <c r="C248" s="7">
        <v>74300</v>
      </c>
      <c r="D248" s="7">
        <v>74500</v>
      </c>
      <c r="E248" s="7">
        <v>73600</v>
      </c>
    </row>
    <row r="249" spans="1:5" x14ac:dyDescent="0.3">
      <c r="A249" s="17">
        <v>45140</v>
      </c>
      <c r="B249" s="7">
        <v>71253.546879999994</v>
      </c>
      <c r="C249" s="7">
        <v>72300</v>
      </c>
      <c r="D249" s="7">
        <v>73700</v>
      </c>
      <c r="E249" s="7">
        <v>72300</v>
      </c>
    </row>
    <row r="250" spans="1:5" x14ac:dyDescent="0.3">
      <c r="A250" s="17">
        <v>45141</v>
      </c>
      <c r="B250" s="7">
        <v>71746.304690000004</v>
      </c>
      <c r="C250" s="7">
        <v>72800</v>
      </c>
      <c r="D250" s="7">
        <v>73000</v>
      </c>
      <c r="E250" s="7">
        <v>72500</v>
      </c>
    </row>
    <row r="251" spans="1:5" x14ac:dyDescent="0.3">
      <c r="A251" s="17">
        <v>45142</v>
      </c>
      <c r="B251" s="7">
        <v>71746.304690000004</v>
      </c>
      <c r="C251" s="7">
        <v>72800</v>
      </c>
      <c r="D251" s="7">
        <v>73000</v>
      </c>
      <c r="E251" s="7">
        <v>71700</v>
      </c>
    </row>
    <row r="252" spans="1:5" x14ac:dyDescent="0.3">
      <c r="A252" s="17">
        <v>45145</v>
      </c>
      <c r="B252" s="7">
        <v>75786.960940000004</v>
      </c>
      <c r="C252" s="7">
        <v>76900</v>
      </c>
      <c r="D252" s="7">
        <v>77200</v>
      </c>
      <c r="E252" s="7">
        <v>73400</v>
      </c>
    </row>
    <row r="253" spans="1:5" x14ac:dyDescent="0.3">
      <c r="A253" s="17">
        <v>45146</v>
      </c>
      <c r="B253" s="7">
        <v>78152.21875</v>
      </c>
      <c r="C253" s="7">
        <v>79300</v>
      </c>
      <c r="D253" s="7">
        <v>79300</v>
      </c>
      <c r="E253" s="7">
        <v>77700</v>
      </c>
    </row>
    <row r="254" spans="1:5" x14ac:dyDescent="0.3">
      <c r="A254" s="17">
        <v>45147</v>
      </c>
      <c r="B254" s="7">
        <v>77758.023440000004</v>
      </c>
      <c r="C254" s="7">
        <v>78900</v>
      </c>
      <c r="D254" s="7">
        <v>79900</v>
      </c>
      <c r="E254" s="7">
        <v>77800</v>
      </c>
    </row>
    <row r="255" spans="1:5" x14ac:dyDescent="0.3">
      <c r="A255" s="17">
        <v>45148</v>
      </c>
      <c r="B255" s="7">
        <v>77068.148440000004</v>
      </c>
      <c r="C255" s="7">
        <v>78200</v>
      </c>
      <c r="D255" s="7">
        <v>79800</v>
      </c>
      <c r="E255" s="7">
        <v>77800</v>
      </c>
    </row>
    <row r="256" spans="1:5" x14ac:dyDescent="0.3">
      <c r="A256" s="17">
        <v>45149</v>
      </c>
      <c r="B256" s="7">
        <v>78743.546879999994</v>
      </c>
      <c r="C256" s="7">
        <v>79900</v>
      </c>
      <c r="D256" s="7">
        <v>80100</v>
      </c>
      <c r="E256" s="7">
        <v>79200</v>
      </c>
    </row>
    <row r="257" spans="1:5" x14ac:dyDescent="0.3">
      <c r="A257" s="17">
        <v>45152</v>
      </c>
      <c r="B257" s="7">
        <v>78644.992190000004</v>
      </c>
      <c r="C257" s="7">
        <v>79800</v>
      </c>
      <c r="D257" s="7">
        <v>80000</v>
      </c>
      <c r="E257" s="7">
        <v>79200</v>
      </c>
    </row>
    <row r="258" spans="1:5" x14ac:dyDescent="0.3">
      <c r="A258" s="17">
        <v>45154</v>
      </c>
      <c r="B258" s="7">
        <v>79992.390629999994</v>
      </c>
      <c r="C258" s="7">
        <v>80800</v>
      </c>
      <c r="D258" s="7">
        <v>81000</v>
      </c>
      <c r="E258" s="7">
        <v>79200</v>
      </c>
    </row>
    <row r="259" spans="1:5" x14ac:dyDescent="0.3">
      <c r="A259" s="17">
        <v>45155</v>
      </c>
      <c r="B259" s="7">
        <v>81576.398440000004</v>
      </c>
      <c r="C259" s="7">
        <v>82400</v>
      </c>
      <c r="D259" s="7">
        <v>82500</v>
      </c>
      <c r="E259" s="7">
        <v>80900</v>
      </c>
    </row>
    <row r="260" spans="1:5" x14ac:dyDescent="0.3">
      <c r="A260" s="17">
        <v>45156</v>
      </c>
      <c r="B260" s="7">
        <v>81180.398440000004</v>
      </c>
      <c r="C260" s="7">
        <v>82000</v>
      </c>
      <c r="D260" s="7">
        <v>83300</v>
      </c>
      <c r="E260" s="7">
        <v>82000</v>
      </c>
    </row>
    <row r="261" spans="1:5" x14ac:dyDescent="0.3">
      <c r="A261" s="17">
        <v>45159</v>
      </c>
      <c r="B261" s="7">
        <v>84150.414059999996</v>
      </c>
      <c r="C261" s="7">
        <v>85000</v>
      </c>
      <c r="D261" s="7">
        <v>85000</v>
      </c>
      <c r="E261" s="7">
        <v>82900</v>
      </c>
    </row>
    <row r="262" spans="1:5" x14ac:dyDescent="0.3">
      <c r="A262" s="17">
        <v>45160</v>
      </c>
      <c r="B262" s="7">
        <v>83259.40625</v>
      </c>
      <c r="C262" s="7">
        <v>84100</v>
      </c>
      <c r="D262" s="7">
        <v>85000</v>
      </c>
      <c r="E262" s="7">
        <v>83500</v>
      </c>
    </row>
    <row r="263" spans="1:5" x14ac:dyDescent="0.3">
      <c r="A263" s="17">
        <v>45161</v>
      </c>
      <c r="B263" s="7">
        <v>84447.40625</v>
      </c>
      <c r="C263" s="7">
        <v>85300</v>
      </c>
      <c r="D263" s="7">
        <v>85500</v>
      </c>
      <c r="E263" s="7">
        <v>84300</v>
      </c>
    </row>
    <row r="264" spans="1:5" x14ac:dyDescent="0.3">
      <c r="A264" s="17">
        <v>45162</v>
      </c>
      <c r="B264" s="7">
        <v>83655.40625</v>
      </c>
      <c r="C264" s="7">
        <v>84500</v>
      </c>
      <c r="D264" s="7">
        <v>85000</v>
      </c>
      <c r="E264" s="7">
        <v>83800</v>
      </c>
    </row>
    <row r="265" spans="1:5" x14ac:dyDescent="0.3">
      <c r="A265" s="17">
        <v>45163</v>
      </c>
      <c r="B265" s="7">
        <v>83655.40625</v>
      </c>
      <c r="C265" s="7">
        <v>84500</v>
      </c>
      <c r="D265" s="7">
        <v>86000</v>
      </c>
      <c r="E265" s="7">
        <v>84500</v>
      </c>
    </row>
    <row r="266" spans="1:5" x14ac:dyDescent="0.3">
      <c r="A266" s="17">
        <v>45166</v>
      </c>
      <c r="B266" s="7">
        <v>82764.40625</v>
      </c>
      <c r="C266" s="7">
        <v>83600</v>
      </c>
      <c r="D266" s="7">
        <v>84900</v>
      </c>
      <c r="E266" s="7">
        <v>83100</v>
      </c>
    </row>
    <row r="267" spans="1:5" x14ac:dyDescent="0.3">
      <c r="A267" s="17">
        <v>45167</v>
      </c>
      <c r="B267" s="7">
        <v>83259.40625</v>
      </c>
      <c r="C267" s="7">
        <v>84100</v>
      </c>
      <c r="D267" s="7">
        <v>84700</v>
      </c>
      <c r="E267" s="7">
        <v>82500</v>
      </c>
    </row>
    <row r="268" spans="1:5" x14ac:dyDescent="0.3">
      <c r="A268" s="17">
        <v>45168</v>
      </c>
      <c r="B268" s="7">
        <v>82863.40625</v>
      </c>
      <c r="C268" s="7">
        <v>83700</v>
      </c>
      <c r="D268" s="7">
        <v>84900</v>
      </c>
      <c r="E268" s="7">
        <v>83200</v>
      </c>
    </row>
    <row r="269" spans="1:5" x14ac:dyDescent="0.3">
      <c r="A269" s="17">
        <v>45169</v>
      </c>
      <c r="B269" s="7">
        <v>81378.390629999994</v>
      </c>
      <c r="C269" s="7">
        <v>82200</v>
      </c>
      <c r="D269" s="7">
        <v>83200</v>
      </c>
      <c r="E269" s="7">
        <v>81200</v>
      </c>
    </row>
    <row r="270" spans="1:5" x14ac:dyDescent="0.3">
      <c r="A270" s="17">
        <v>45170</v>
      </c>
      <c r="B270" s="7">
        <v>79200.390629999994</v>
      </c>
      <c r="C270" s="7">
        <v>80000</v>
      </c>
      <c r="D270" s="7">
        <v>81300</v>
      </c>
      <c r="E270" s="7">
        <v>79400</v>
      </c>
    </row>
    <row r="271" spans="1:5" x14ac:dyDescent="0.3">
      <c r="A271" s="17">
        <v>45173</v>
      </c>
      <c r="B271" s="7">
        <v>78111.382809999996</v>
      </c>
      <c r="C271" s="7">
        <v>78900</v>
      </c>
      <c r="D271" s="7">
        <v>80800</v>
      </c>
      <c r="E271" s="7">
        <v>78900</v>
      </c>
    </row>
    <row r="272" spans="1:5" x14ac:dyDescent="0.3">
      <c r="A272" s="17">
        <v>45174</v>
      </c>
      <c r="B272" s="7">
        <v>78804.382809999996</v>
      </c>
      <c r="C272" s="7">
        <v>79600</v>
      </c>
      <c r="D272" s="7">
        <v>80100</v>
      </c>
      <c r="E272" s="7">
        <v>78300</v>
      </c>
    </row>
    <row r="273" spans="1:5" x14ac:dyDescent="0.3">
      <c r="A273" s="17">
        <v>45175</v>
      </c>
      <c r="B273" s="7">
        <v>76824.375</v>
      </c>
      <c r="C273" s="7">
        <v>77600</v>
      </c>
      <c r="D273" s="7">
        <v>78700</v>
      </c>
      <c r="E273" s="7">
        <v>76300</v>
      </c>
    </row>
    <row r="274" spans="1:5" x14ac:dyDescent="0.3">
      <c r="A274" s="17">
        <v>45176</v>
      </c>
      <c r="B274" s="7">
        <v>75339.367190000004</v>
      </c>
      <c r="C274" s="7">
        <v>76100</v>
      </c>
      <c r="D274" s="7">
        <v>77500</v>
      </c>
      <c r="E274" s="7">
        <v>75100</v>
      </c>
    </row>
    <row r="275" spans="1:5" x14ac:dyDescent="0.3">
      <c r="A275" s="17">
        <v>45177</v>
      </c>
      <c r="B275" s="7">
        <v>74745.359379999994</v>
      </c>
      <c r="C275" s="7">
        <v>75500</v>
      </c>
      <c r="D275" s="7">
        <v>76800</v>
      </c>
      <c r="E275" s="7">
        <v>75500</v>
      </c>
    </row>
    <row r="276" spans="1:5" x14ac:dyDescent="0.3">
      <c r="A276" s="17">
        <v>45180</v>
      </c>
      <c r="B276" s="7">
        <v>77814.375</v>
      </c>
      <c r="C276" s="7">
        <v>78600</v>
      </c>
      <c r="D276" s="7">
        <v>78800</v>
      </c>
      <c r="E276" s="7">
        <v>77200</v>
      </c>
    </row>
    <row r="277" spans="1:5" x14ac:dyDescent="0.3">
      <c r="A277" s="17">
        <v>45181</v>
      </c>
      <c r="B277" s="7">
        <v>75537.367190000004</v>
      </c>
      <c r="C277" s="7">
        <v>76300</v>
      </c>
      <c r="D277" s="7">
        <v>77500</v>
      </c>
      <c r="E277" s="7">
        <v>76300</v>
      </c>
    </row>
    <row r="278" spans="1:5" x14ac:dyDescent="0.3">
      <c r="A278" s="17">
        <v>45182</v>
      </c>
      <c r="B278" s="7">
        <v>75933.367190000004</v>
      </c>
      <c r="C278" s="7">
        <v>76700</v>
      </c>
      <c r="D278" s="7">
        <v>77900</v>
      </c>
      <c r="E278" s="7">
        <v>76500</v>
      </c>
    </row>
    <row r="279" spans="1:5" x14ac:dyDescent="0.3">
      <c r="A279" s="17">
        <v>45183</v>
      </c>
      <c r="B279" s="7">
        <v>75933.367190000004</v>
      </c>
      <c r="C279" s="7">
        <v>76700</v>
      </c>
      <c r="D279" s="7">
        <v>77600</v>
      </c>
      <c r="E279" s="7">
        <v>76200</v>
      </c>
    </row>
    <row r="280" spans="1:5" x14ac:dyDescent="0.3">
      <c r="A280" s="17">
        <v>45184</v>
      </c>
      <c r="B280" s="7">
        <v>76725.375</v>
      </c>
      <c r="C280" s="7">
        <v>77500</v>
      </c>
      <c r="D280" s="7">
        <v>78500</v>
      </c>
      <c r="E280" s="7">
        <v>76600</v>
      </c>
    </row>
    <row r="281" spans="1:5" x14ac:dyDescent="0.3">
      <c r="A281" s="17">
        <v>45187</v>
      </c>
      <c r="B281" s="7">
        <v>77220.375</v>
      </c>
      <c r="C281" s="7">
        <v>78000</v>
      </c>
      <c r="D281" s="7">
        <v>78600</v>
      </c>
      <c r="E281" s="7">
        <v>77300</v>
      </c>
    </row>
    <row r="282" spans="1:5" x14ac:dyDescent="0.3">
      <c r="A282" s="17">
        <v>45188</v>
      </c>
      <c r="B282" s="7">
        <v>76824.375</v>
      </c>
      <c r="C282" s="7">
        <v>77600</v>
      </c>
      <c r="D282" s="7">
        <v>79000</v>
      </c>
      <c r="E282" s="7">
        <v>77500</v>
      </c>
    </row>
    <row r="283" spans="1:5" x14ac:dyDescent="0.3">
      <c r="A283" s="17">
        <v>45189</v>
      </c>
      <c r="B283" s="7">
        <v>80487.390629999994</v>
      </c>
      <c r="C283" s="7">
        <v>81300</v>
      </c>
      <c r="D283" s="7">
        <v>81300</v>
      </c>
      <c r="E283" s="7">
        <v>79400</v>
      </c>
    </row>
    <row r="284" spans="1:5" x14ac:dyDescent="0.3">
      <c r="A284" s="17">
        <v>45190</v>
      </c>
      <c r="B284" s="7">
        <v>80487.390629999994</v>
      </c>
      <c r="C284" s="7">
        <v>81300</v>
      </c>
      <c r="D284" s="7">
        <v>81400</v>
      </c>
      <c r="E284" s="7">
        <v>80500</v>
      </c>
    </row>
    <row r="285" spans="1:5" x14ac:dyDescent="0.3">
      <c r="A285" s="17">
        <v>45191</v>
      </c>
      <c r="B285" s="7">
        <v>78903.382809999996</v>
      </c>
      <c r="C285" s="7">
        <v>79700</v>
      </c>
      <c r="D285" s="7">
        <v>81500</v>
      </c>
      <c r="E285" s="7">
        <v>79700</v>
      </c>
    </row>
    <row r="286" spans="1:5" x14ac:dyDescent="0.3">
      <c r="A286" s="17">
        <v>45194</v>
      </c>
      <c r="B286" s="7">
        <v>78408.382809999996</v>
      </c>
      <c r="C286" s="7">
        <v>79200</v>
      </c>
      <c r="D286" s="7">
        <v>81100</v>
      </c>
      <c r="E286" s="7">
        <v>78900</v>
      </c>
    </row>
    <row r="287" spans="1:5" x14ac:dyDescent="0.3">
      <c r="A287" s="17">
        <v>45195</v>
      </c>
      <c r="B287" s="7">
        <v>77616.375</v>
      </c>
      <c r="C287" s="7">
        <v>78400</v>
      </c>
      <c r="D287" s="7">
        <v>79900</v>
      </c>
      <c r="E287" s="7">
        <v>77600</v>
      </c>
    </row>
    <row r="288" spans="1:5" x14ac:dyDescent="0.3">
      <c r="A288" s="17">
        <v>45196</v>
      </c>
      <c r="B288" s="7">
        <v>77517.375</v>
      </c>
      <c r="C288" s="7">
        <v>78300</v>
      </c>
      <c r="D288" s="7">
        <v>78800</v>
      </c>
      <c r="E288" s="7">
        <v>77900</v>
      </c>
    </row>
    <row r="289" spans="1:5" x14ac:dyDescent="0.3">
      <c r="A289" s="17">
        <v>45203</v>
      </c>
      <c r="B289" s="7">
        <v>77418.382809999996</v>
      </c>
      <c r="C289" s="7">
        <v>78200</v>
      </c>
      <c r="D289" s="7">
        <v>80300</v>
      </c>
      <c r="E289" s="7">
        <v>78100</v>
      </c>
    </row>
    <row r="290" spans="1:5" x14ac:dyDescent="0.3">
      <c r="A290" s="17">
        <v>45204</v>
      </c>
      <c r="B290" s="7">
        <v>76626.367190000004</v>
      </c>
      <c r="C290" s="7">
        <v>77400</v>
      </c>
      <c r="D290" s="7">
        <v>78800</v>
      </c>
      <c r="E290" s="7">
        <v>77200</v>
      </c>
    </row>
    <row r="291" spans="1:5" x14ac:dyDescent="0.3">
      <c r="A291" s="17">
        <v>45205</v>
      </c>
      <c r="B291" s="7">
        <v>78111.382809999996</v>
      </c>
      <c r="C291" s="7">
        <v>78900</v>
      </c>
      <c r="D291" s="7">
        <v>79100</v>
      </c>
      <c r="E291" s="7">
        <v>77900</v>
      </c>
    </row>
    <row r="292" spans="1:5" x14ac:dyDescent="0.3">
      <c r="A292" s="17">
        <v>45209</v>
      </c>
      <c r="B292" s="7">
        <v>77616.375</v>
      </c>
      <c r="C292" s="7">
        <v>78400</v>
      </c>
      <c r="D292" s="7">
        <v>79000</v>
      </c>
      <c r="E292" s="7">
        <v>78200</v>
      </c>
    </row>
    <row r="293" spans="1:5" x14ac:dyDescent="0.3">
      <c r="A293" s="17">
        <v>45210</v>
      </c>
      <c r="B293" s="7">
        <v>76923.375</v>
      </c>
      <c r="C293" s="7">
        <v>77700</v>
      </c>
      <c r="D293" s="7">
        <v>78700</v>
      </c>
      <c r="E293" s="7">
        <v>77300</v>
      </c>
    </row>
    <row r="294" spans="1:5" x14ac:dyDescent="0.3">
      <c r="A294" s="17">
        <v>45211</v>
      </c>
      <c r="B294" s="7">
        <v>77517.375</v>
      </c>
      <c r="C294" s="7">
        <v>78300</v>
      </c>
      <c r="D294" s="7">
        <v>79100</v>
      </c>
      <c r="E294" s="7">
        <v>77100</v>
      </c>
    </row>
    <row r="295" spans="1:5" x14ac:dyDescent="0.3">
      <c r="A295" s="17">
        <v>45212</v>
      </c>
      <c r="B295" s="7">
        <v>75141.367190000004</v>
      </c>
      <c r="C295" s="7">
        <v>75900</v>
      </c>
      <c r="D295" s="7">
        <v>77000</v>
      </c>
      <c r="E295" s="7">
        <v>75700</v>
      </c>
    </row>
    <row r="296" spans="1:5" x14ac:dyDescent="0.3">
      <c r="A296" s="17">
        <v>45215</v>
      </c>
      <c r="B296" s="7">
        <v>76428.375</v>
      </c>
      <c r="C296" s="7">
        <v>77200</v>
      </c>
      <c r="D296" s="7">
        <v>78200</v>
      </c>
      <c r="E296" s="7">
        <v>74000</v>
      </c>
    </row>
    <row r="297" spans="1:5" x14ac:dyDescent="0.3">
      <c r="A297" s="17">
        <v>45216</v>
      </c>
      <c r="B297" s="7">
        <v>76824.375</v>
      </c>
      <c r="C297" s="7">
        <v>77600</v>
      </c>
      <c r="D297" s="7">
        <v>78000</v>
      </c>
      <c r="E297" s="7">
        <v>76200</v>
      </c>
    </row>
    <row r="298" spans="1:5" x14ac:dyDescent="0.3">
      <c r="A298" s="17">
        <v>45217</v>
      </c>
      <c r="B298" s="7">
        <v>74448.367190000004</v>
      </c>
      <c r="C298" s="7">
        <v>75200</v>
      </c>
      <c r="D298" s="7">
        <v>78200</v>
      </c>
      <c r="E298" s="7">
        <v>75200</v>
      </c>
    </row>
    <row r="299" spans="1:5" x14ac:dyDescent="0.3">
      <c r="A299" s="17">
        <v>45218</v>
      </c>
      <c r="B299" s="7">
        <v>72765.351559999996</v>
      </c>
      <c r="C299" s="7">
        <v>73500</v>
      </c>
      <c r="D299" s="7">
        <v>75200</v>
      </c>
      <c r="E299" s="7">
        <v>73500</v>
      </c>
    </row>
    <row r="300" spans="1:5" x14ac:dyDescent="0.3">
      <c r="A300" s="17">
        <v>45219</v>
      </c>
      <c r="B300" s="7">
        <v>72765.351559999996</v>
      </c>
      <c r="C300" s="7">
        <v>73500</v>
      </c>
      <c r="D300" s="7">
        <v>74700</v>
      </c>
      <c r="E300" s="7">
        <v>73500</v>
      </c>
    </row>
    <row r="301" spans="1:5" x14ac:dyDescent="0.3">
      <c r="A301" s="17">
        <v>45222</v>
      </c>
      <c r="B301" s="7">
        <v>74943.367190000004</v>
      </c>
      <c r="C301" s="7">
        <v>75700</v>
      </c>
      <c r="D301" s="7">
        <v>76400</v>
      </c>
      <c r="E301" s="7">
        <v>74200</v>
      </c>
    </row>
    <row r="302" spans="1:5" x14ac:dyDescent="0.3">
      <c r="A302" s="17">
        <v>45223</v>
      </c>
      <c r="B302" s="7">
        <v>74547.359379999994</v>
      </c>
      <c r="C302" s="7">
        <v>75300</v>
      </c>
      <c r="D302" s="7">
        <v>76100</v>
      </c>
      <c r="E302" s="7">
        <v>74900</v>
      </c>
    </row>
    <row r="303" spans="1:5" x14ac:dyDescent="0.3">
      <c r="A303" s="17">
        <v>45224</v>
      </c>
      <c r="B303" s="7">
        <v>76626.367190000004</v>
      </c>
      <c r="C303" s="7">
        <v>77400</v>
      </c>
      <c r="D303" s="7">
        <v>78000</v>
      </c>
      <c r="E303" s="7">
        <v>76800</v>
      </c>
    </row>
    <row r="304" spans="1:5" x14ac:dyDescent="0.3">
      <c r="A304" s="17">
        <v>45225</v>
      </c>
      <c r="B304" s="7">
        <v>76527.367190000004</v>
      </c>
      <c r="C304" s="7">
        <v>77300</v>
      </c>
      <c r="D304" s="7">
        <v>78600</v>
      </c>
      <c r="E304" s="7">
        <v>77100</v>
      </c>
    </row>
    <row r="305" spans="1:5" x14ac:dyDescent="0.3">
      <c r="A305" s="17">
        <v>45226</v>
      </c>
      <c r="B305" s="7">
        <v>74943.367190000004</v>
      </c>
      <c r="C305" s="7">
        <v>75700</v>
      </c>
      <c r="D305" s="7">
        <v>76600</v>
      </c>
      <c r="E305" s="7">
        <v>75600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51"/>
  <sheetViews>
    <sheetView workbookViewId="0">
      <selection activeCell="L19" sqref="L19"/>
    </sheetView>
  </sheetViews>
  <sheetFormatPr defaultRowHeight="14.4" x14ac:dyDescent="0.3"/>
  <cols>
    <col min="1" max="1" width="18.33203125" customWidth="1"/>
    <col min="2" max="2" width="11.6640625" customWidth="1"/>
    <col min="3" max="3" width="15.6640625" customWidth="1"/>
    <col min="4" max="4" width="11.44140625" customWidth="1"/>
    <col min="8" max="8" width="17.6640625" customWidth="1"/>
  </cols>
  <sheetData>
    <row r="2" spans="1:14" x14ac:dyDescent="0.3">
      <c r="B2" s="77" t="s">
        <v>123</v>
      </c>
      <c r="C2" s="77" t="s">
        <v>124</v>
      </c>
      <c r="D2" s="77" t="s">
        <v>125</v>
      </c>
      <c r="H2" s="75" t="s">
        <v>126</v>
      </c>
    </row>
    <row r="3" spans="1:14" x14ac:dyDescent="0.3">
      <c r="A3" s="17">
        <v>45006</v>
      </c>
      <c r="B3" s="7">
        <v>66900</v>
      </c>
      <c r="C3" s="7">
        <v>60300</v>
      </c>
      <c r="D3" s="7">
        <v>60100</v>
      </c>
    </row>
    <row r="4" spans="1:14" ht="15" thickBot="1" x14ac:dyDescent="0.35">
      <c r="A4" s="17">
        <v>45007</v>
      </c>
      <c r="B4" s="7">
        <v>68600</v>
      </c>
      <c r="C4" s="7">
        <v>61100</v>
      </c>
      <c r="D4" s="7">
        <v>60500</v>
      </c>
      <c r="H4" s="75" t="s">
        <v>127</v>
      </c>
    </row>
    <row r="5" spans="1:14" x14ac:dyDescent="0.3">
      <c r="A5" s="17">
        <v>45008</v>
      </c>
      <c r="B5" s="7">
        <v>69700</v>
      </c>
      <c r="C5" s="7">
        <v>62300</v>
      </c>
      <c r="D5" s="7">
        <v>60600</v>
      </c>
      <c r="H5" s="30" t="s">
        <v>128</v>
      </c>
      <c r="I5" s="30" t="s">
        <v>129</v>
      </c>
      <c r="J5" s="30" t="s">
        <v>130</v>
      </c>
      <c r="K5" s="30" t="s">
        <v>131</v>
      </c>
      <c r="L5" s="30" t="s">
        <v>72</v>
      </c>
    </row>
    <row r="6" spans="1:14" x14ac:dyDescent="0.3">
      <c r="A6" s="17">
        <v>45009</v>
      </c>
      <c r="B6" s="7">
        <v>69600</v>
      </c>
      <c r="C6" s="7">
        <v>63000</v>
      </c>
      <c r="D6" s="7">
        <v>62300</v>
      </c>
      <c r="H6" s="28" t="s">
        <v>123</v>
      </c>
      <c r="I6" s="28">
        <v>149</v>
      </c>
      <c r="J6" s="28">
        <v>11223200</v>
      </c>
      <c r="K6" s="28">
        <v>75323.489932885903</v>
      </c>
      <c r="L6" s="28">
        <v>13386268.819154724</v>
      </c>
    </row>
    <row r="7" spans="1:14" x14ac:dyDescent="0.3">
      <c r="A7" s="17">
        <v>45012</v>
      </c>
      <c r="B7" s="7">
        <v>70900</v>
      </c>
      <c r="C7" s="7">
        <v>62100</v>
      </c>
      <c r="D7" s="7">
        <v>62000</v>
      </c>
      <c r="H7" s="28" t="s">
        <v>124</v>
      </c>
      <c r="I7" s="28">
        <v>149</v>
      </c>
      <c r="J7" s="28">
        <v>10178600</v>
      </c>
      <c r="K7" s="28">
        <v>68312.751677852342</v>
      </c>
      <c r="L7" s="28">
        <v>9185714.6744059566</v>
      </c>
    </row>
    <row r="8" spans="1:14" ht="15" thickBot="1" x14ac:dyDescent="0.35">
      <c r="A8" s="17">
        <v>45013</v>
      </c>
      <c r="B8" s="7">
        <v>70900</v>
      </c>
      <c r="C8" s="7">
        <v>62900</v>
      </c>
      <c r="D8" s="7">
        <v>62100</v>
      </c>
      <c r="H8" s="29" t="s">
        <v>125</v>
      </c>
      <c r="I8" s="29">
        <v>149</v>
      </c>
      <c r="J8" s="29">
        <v>10100000</v>
      </c>
      <c r="K8" s="29">
        <v>67785.234899328862</v>
      </c>
      <c r="L8" s="29">
        <v>9027753.4917467739</v>
      </c>
    </row>
    <row r="9" spans="1:14" x14ac:dyDescent="0.3">
      <c r="A9" s="17">
        <v>45014</v>
      </c>
      <c r="B9" s="7">
        <v>69900</v>
      </c>
      <c r="C9" s="7">
        <v>62700</v>
      </c>
      <c r="D9" s="7">
        <v>62200</v>
      </c>
    </row>
    <row r="10" spans="1:14" x14ac:dyDescent="0.3">
      <c r="A10" s="17">
        <v>45015</v>
      </c>
      <c r="B10" s="7">
        <v>70300</v>
      </c>
      <c r="C10" s="7">
        <v>63200</v>
      </c>
      <c r="D10" s="7">
        <v>63100</v>
      </c>
    </row>
    <row r="11" spans="1:14" ht="15" thickBot="1" x14ac:dyDescent="0.35">
      <c r="A11" s="17">
        <v>45016</v>
      </c>
      <c r="B11" s="7">
        <v>70500</v>
      </c>
      <c r="C11" s="7">
        <v>64000</v>
      </c>
      <c r="D11" s="7">
        <v>63700</v>
      </c>
      <c r="H11" s="75" t="s">
        <v>83</v>
      </c>
    </row>
    <row r="12" spans="1:14" x14ac:dyDescent="0.3">
      <c r="A12" s="17">
        <v>45019</v>
      </c>
      <c r="B12" s="7">
        <v>70400</v>
      </c>
      <c r="C12" s="7">
        <v>63100</v>
      </c>
      <c r="D12" s="7">
        <v>63000</v>
      </c>
      <c r="H12" s="30" t="s">
        <v>132</v>
      </c>
      <c r="I12" s="30" t="s">
        <v>85</v>
      </c>
      <c r="J12" s="30" t="s">
        <v>80</v>
      </c>
      <c r="K12" s="30" t="s">
        <v>86</v>
      </c>
      <c r="L12" s="30" t="s">
        <v>87</v>
      </c>
      <c r="M12" s="30" t="s">
        <v>96</v>
      </c>
      <c r="N12" s="30" t="s">
        <v>133</v>
      </c>
    </row>
    <row r="13" spans="1:14" x14ac:dyDescent="0.3">
      <c r="A13" s="17">
        <v>45020</v>
      </c>
      <c r="B13" s="7">
        <v>70800</v>
      </c>
      <c r="C13" s="7">
        <v>63600</v>
      </c>
      <c r="D13" s="7">
        <v>62800</v>
      </c>
      <c r="H13" s="28" t="s">
        <v>134</v>
      </c>
      <c r="I13" s="28">
        <v>5277282684.5637579</v>
      </c>
      <c r="J13" s="28">
        <v>2</v>
      </c>
      <c r="K13" s="28">
        <v>2638641342.2818789</v>
      </c>
      <c r="L13" s="28">
        <v>250.50600992426638</v>
      </c>
      <c r="M13" s="28">
        <v>1.4857015016809853E-73</v>
      </c>
      <c r="N13" s="28">
        <v>3.0160361388183965</v>
      </c>
    </row>
    <row r="14" spans="1:14" x14ac:dyDescent="0.3">
      <c r="A14" s="17">
        <v>45021</v>
      </c>
      <c r="B14" s="7">
        <v>72200</v>
      </c>
      <c r="C14" s="7">
        <v>63900</v>
      </c>
      <c r="D14" s="7">
        <v>63400</v>
      </c>
      <c r="H14" s="28" t="s">
        <v>135</v>
      </c>
      <c r="I14" s="28">
        <v>4676761073.8255033</v>
      </c>
      <c r="J14" s="28">
        <v>444</v>
      </c>
      <c r="K14" s="28">
        <v>10533245.661769152</v>
      </c>
      <c r="L14" s="28"/>
      <c r="M14" s="28"/>
      <c r="N14" s="28"/>
    </row>
    <row r="15" spans="1:14" x14ac:dyDescent="0.3">
      <c r="A15" s="17">
        <v>45022</v>
      </c>
      <c r="B15" s="7">
        <v>72800</v>
      </c>
      <c r="C15" s="7">
        <v>62300</v>
      </c>
      <c r="D15" s="7">
        <v>62300</v>
      </c>
      <c r="H15" s="28"/>
      <c r="I15" s="28"/>
      <c r="J15" s="28"/>
      <c r="K15" s="28"/>
      <c r="L15" s="28"/>
      <c r="M15" s="28"/>
      <c r="N15" s="28"/>
    </row>
    <row r="16" spans="1:14" ht="15" thickBot="1" x14ac:dyDescent="0.35">
      <c r="A16" s="17">
        <v>45023</v>
      </c>
      <c r="B16" s="7">
        <v>72500</v>
      </c>
      <c r="C16" s="7">
        <v>65000</v>
      </c>
      <c r="D16" s="7">
        <v>63800</v>
      </c>
      <c r="H16" s="29" t="s">
        <v>93</v>
      </c>
      <c r="I16" s="29">
        <v>9954043758.3892612</v>
      </c>
      <c r="J16" s="29">
        <v>446</v>
      </c>
      <c r="K16" s="29"/>
      <c r="L16" s="29"/>
      <c r="M16" s="29"/>
      <c r="N16" s="29"/>
    </row>
    <row r="17" spans="1:10" x14ac:dyDescent="0.3">
      <c r="A17" s="17">
        <v>45026</v>
      </c>
      <c r="B17" s="7">
        <v>72700</v>
      </c>
      <c r="C17" s="7">
        <v>65700</v>
      </c>
      <c r="D17" s="7">
        <v>64700</v>
      </c>
    </row>
    <row r="18" spans="1:10" x14ac:dyDescent="0.3">
      <c r="A18" s="17">
        <v>45027</v>
      </c>
      <c r="B18" s="7">
        <v>72800</v>
      </c>
      <c r="C18" s="7">
        <v>65900</v>
      </c>
      <c r="D18" s="7">
        <v>65400</v>
      </c>
    </row>
    <row r="19" spans="1:10" x14ac:dyDescent="0.3">
      <c r="A19" s="17">
        <v>45028</v>
      </c>
      <c r="B19" s="7">
        <v>72800</v>
      </c>
      <c r="C19" s="7">
        <v>66000</v>
      </c>
      <c r="D19" s="7">
        <v>65300</v>
      </c>
      <c r="H19" s="4" t="s">
        <v>158</v>
      </c>
      <c r="I19" s="4"/>
      <c r="J19" s="4"/>
    </row>
    <row r="20" spans="1:10" x14ac:dyDescent="0.3">
      <c r="A20" s="17">
        <v>45029</v>
      </c>
      <c r="B20" s="7">
        <v>72400</v>
      </c>
      <c r="C20" s="7">
        <v>66100</v>
      </c>
      <c r="D20" s="7">
        <v>65400</v>
      </c>
      <c r="H20" s="4" t="s">
        <v>157</v>
      </c>
      <c r="I20" s="4"/>
      <c r="J20" s="4"/>
    </row>
    <row r="21" spans="1:10" x14ac:dyDescent="0.3">
      <c r="A21" s="17">
        <v>45030</v>
      </c>
      <c r="B21" s="7">
        <v>71700</v>
      </c>
      <c r="C21" s="7">
        <v>65100</v>
      </c>
      <c r="D21" s="7">
        <v>65000</v>
      </c>
    </row>
    <row r="22" spans="1:10" x14ac:dyDescent="0.3">
      <c r="A22" s="17">
        <v>45033</v>
      </c>
      <c r="B22" s="7">
        <v>71300</v>
      </c>
      <c r="C22" s="7">
        <v>65300</v>
      </c>
      <c r="D22" s="7">
        <v>64700</v>
      </c>
    </row>
    <row r="23" spans="1:10" x14ac:dyDescent="0.3">
      <c r="A23" s="17">
        <v>45034</v>
      </c>
      <c r="B23" s="7">
        <v>72700</v>
      </c>
      <c r="C23" s="7">
        <v>65600</v>
      </c>
      <c r="D23" s="7">
        <v>64800</v>
      </c>
    </row>
    <row r="24" spans="1:10" x14ac:dyDescent="0.3">
      <c r="A24" s="17">
        <v>45035</v>
      </c>
      <c r="B24" s="7">
        <v>72700</v>
      </c>
      <c r="C24" s="7">
        <v>65500</v>
      </c>
      <c r="D24" s="7">
        <v>65300</v>
      </c>
    </row>
    <row r="25" spans="1:10" x14ac:dyDescent="0.3">
      <c r="A25" s="17">
        <v>45036</v>
      </c>
      <c r="B25" s="7">
        <v>72800</v>
      </c>
      <c r="C25" s="7">
        <v>65300</v>
      </c>
      <c r="D25" s="7">
        <v>64600</v>
      </c>
    </row>
    <row r="26" spans="1:10" x14ac:dyDescent="0.3">
      <c r="A26" s="17">
        <v>45037</v>
      </c>
      <c r="B26" s="7">
        <v>72000</v>
      </c>
      <c r="C26" s="7">
        <v>65700</v>
      </c>
      <c r="D26" s="7">
        <v>65400</v>
      </c>
    </row>
    <row r="27" spans="1:10" x14ac:dyDescent="0.3">
      <c r="A27" s="17">
        <v>45040</v>
      </c>
      <c r="B27" s="7">
        <v>72600</v>
      </c>
      <c r="C27" s="7">
        <v>65200</v>
      </c>
      <c r="D27" s="7">
        <v>64800</v>
      </c>
    </row>
    <row r="28" spans="1:10" x14ac:dyDescent="0.3">
      <c r="A28" s="17">
        <v>45041</v>
      </c>
      <c r="B28" s="7">
        <v>71200</v>
      </c>
      <c r="C28" s="7">
        <v>63600</v>
      </c>
      <c r="D28" s="7">
        <v>63400</v>
      </c>
    </row>
    <row r="29" spans="1:10" x14ac:dyDescent="0.3">
      <c r="A29" s="17">
        <v>45042</v>
      </c>
      <c r="B29" s="7">
        <v>71700</v>
      </c>
      <c r="C29" s="7">
        <v>64100</v>
      </c>
      <c r="D29" s="7">
        <v>63300</v>
      </c>
    </row>
    <row r="30" spans="1:10" x14ac:dyDescent="0.3">
      <c r="A30" s="17">
        <v>45043</v>
      </c>
      <c r="B30" s="7">
        <v>71500</v>
      </c>
      <c r="C30" s="7">
        <v>64600</v>
      </c>
      <c r="D30" s="7">
        <v>63300</v>
      </c>
    </row>
    <row r="31" spans="1:10" x14ac:dyDescent="0.3">
      <c r="A31" s="17">
        <v>45044</v>
      </c>
      <c r="B31" s="7">
        <v>72600</v>
      </c>
      <c r="C31" s="7">
        <v>65500</v>
      </c>
      <c r="D31" s="7">
        <v>65000</v>
      </c>
    </row>
    <row r="32" spans="1:10" x14ac:dyDescent="0.3">
      <c r="A32" s="17">
        <v>45048</v>
      </c>
      <c r="B32" s="7">
        <v>73000</v>
      </c>
      <c r="C32" s="7">
        <v>65700</v>
      </c>
      <c r="D32" s="7">
        <v>65100</v>
      </c>
    </row>
    <row r="33" spans="1:4" x14ac:dyDescent="0.3">
      <c r="A33" s="17">
        <v>45049</v>
      </c>
      <c r="B33" s="7">
        <v>73500</v>
      </c>
      <c r="C33" s="7">
        <v>65400</v>
      </c>
      <c r="D33" s="7">
        <v>64900</v>
      </c>
    </row>
    <row r="34" spans="1:4" x14ac:dyDescent="0.3">
      <c r="A34" s="17">
        <v>45050</v>
      </c>
      <c r="B34" s="7">
        <v>72800</v>
      </c>
      <c r="C34" s="7">
        <v>65100</v>
      </c>
      <c r="D34" s="7">
        <v>64700</v>
      </c>
    </row>
    <row r="35" spans="1:4" x14ac:dyDescent="0.3">
      <c r="A35" s="17">
        <v>45054</v>
      </c>
      <c r="B35" s="7">
        <v>73100</v>
      </c>
      <c r="C35" s="7">
        <v>65900</v>
      </c>
      <c r="D35" s="7">
        <v>65400</v>
      </c>
    </row>
    <row r="36" spans="1:4" x14ac:dyDescent="0.3">
      <c r="A36" s="17">
        <v>45055</v>
      </c>
      <c r="B36" s="7">
        <v>73300</v>
      </c>
      <c r="C36" s="7">
        <v>65300</v>
      </c>
      <c r="D36" s="7">
        <v>65100</v>
      </c>
    </row>
    <row r="37" spans="1:4" x14ac:dyDescent="0.3">
      <c r="A37" s="17">
        <v>45056</v>
      </c>
      <c r="B37" s="7">
        <v>72900</v>
      </c>
      <c r="C37" s="7">
        <v>64600</v>
      </c>
      <c r="D37" s="7">
        <v>64300</v>
      </c>
    </row>
    <row r="38" spans="1:4" x14ac:dyDescent="0.3">
      <c r="A38" s="17">
        <v>45057</v>
      </c>
      <c r="B38" s="7">
        <v>73400</v>
      </c>
      <c r="C38" s="7">
        <v>64200</v>
      </c>
      <c r="D38" s="7">
        <v>64200</v>
      </c>
    </row>
    <row r="39" spans="1:4" x14ac:dyDescent="0.3">
      <c r="A39" s="17">
        <v>45058</v>
      </c>
      <c r="B39" s="7">
        <v>74800</v>
      </c>
      <c r="C39" s="7">
        <v>64100</v>
      </c>
      <c r="D39" s="7">
        <v>63600</v>
      </c>
    </row>
    <row r="40" spans="1:4" x14ac:dyDescent="0.3">
      <c r="A40" s="17">
        <v>45061</v>
      </c>
      <c r="B40" s="7">
        <v>75000</v>
      </c>
      <c r="C40" s="7">
        <v>64500</v>
      </c>
      <c r="D40" s="7">
        <v>63900</v>
      </c>
    </row>
    <row r="41" spans="1:4" x14ac:dyDescent="0.3">
      <c r="A41" s="17">
        <v>45062</v>
      </c>
      <c r="B41" s="7">
        <v>75900</v>
      </c>
      <c r="C41" s="7">
        <v>65400</v>
      </c>
      <c r="D41" s="7">
        <v>65300</v>
      </c>
    </row>
    <row r="42" spans="1:4" x14ac:dyDescent="0.3">
      <c r="A42" s="17">
        <v>45063</v>
      </c>
      <c r="B42" s="7">
        <v>76600</v>
      </c>
      <c r="C42" s="7">
        <v>65000</v>
      </c>
      <c r="D42" s="7">
        <v>64800</v>
      </c>
    </row>
    <row r="43" spans="1:4" x14ac:dyDescent="0.3">
      <c r="A43" s="17">
        <v>45064</v>
      </c>
      <c r="B43" s="7">
        <v>78000</v>
      </c>
      <c r="C43" s="7">
        <v>66200</v>
      </c>
      <c r="D43" s="7">
        <v>65700</v>
      </c>
    </row>
    <row r="44" spans="1:4" x14ac:dyDescent="0.3">
      <c r="A44" s="17">
        <v>45065</v>
      </c>
      <c r="B44" s="7">
        <v>78500</v>
      </c>
      <c r="C44" s="7">
        <v>68400</v>
      </c>
      <c r="D44" s="7">
        <v>67500</v>
      </c>
    </row>
    <row r="45" spans="1:4" x14ac:dyDescent="0.3">
      <c r="A45" s="17">
        <v>45068</v>
      </c>
      <c r="B45" s="7">
        <v>79600</v>
      </c>
      <c r="C45" s="7">
        <v>68500</v>
      </c>
      <c r="D45" s="7">
        <v>68000</v>
      </c>
    </row>
    <row r="46" spans="1:4" x14ac:dyDescent="0.3">
      <c r="A46" s="17">
        <v>45069</v>
      </c>
      <c r="B46" s="7">
        <v>77000</v>
      </c>
      <c r="C46" s="7">
        <v>68400</v>
      </c>
      <c r="D46" s="7">
        <v>68100</v>
      </c>
    </row>
    <row r="47" spans="1:4" x14ac:dyDescent="0.3">
      <c r="A47" s="17">
        <v>45070</v>
      </c>
      <c r="B47" s="7">
        <v>76600</v>
      </c>
      <c r="C47" s="7">
        <v>68500</v>
      </c>
      <c r="D47" s="7">
        <v>68000</v>
      </c>
    </row>
    <row r="48" spans="1:4" x14ac:dyDescent="0.3">
      <c r="A48" s="17">
        <v>45071</v>
      </c>
      <c r="B48" s="7">
        <v>76600</v>
      </c>
      <c r="C48" s="7">
        <v>68800</v>
      </c>
      <c r="D48" s="7">
        <v>68700</v>
      </c>
    </row>
    <row r="49" spans="1:4" x14ac:dyDescent="0.3">
      <c r="A49" s="17">
        <v>45072</v>
      </c>
      <c r="B49" s="7">
        <v>76500</v>
      </c>
      <c r="C49" s="7">
        <v>70300</v>
      </c>
      <c r="D49" s="7">
        <v>69500</v>
      </c>
    </row>
    <row r="50" spans="1:4" x14ac:dyDescent="0.3">
      <c r="A50" s="17">
        <v>45076</v>
      </c>
      <c r="B50" s="7">
        <v>74700</v>
      </c>
      <c r="C50" s="7">
        <v>72300</v>
      </c>
      <c r="D50" s="7">
        <v>71200</v>
      </c>
    </row>
    <row r="51" spans="1:4" x14ac:dyDescent="0.3">
      <c r="A51" s="17">
        <v>45077</v>
      </c>
      <c r="B51" s="7">
        <v>73600</v>
      </c>
      <c r="C51" s="7">
        <v>71400</v>
      </c>
      <c r="D51" s="7">
        <v>71000</v>
      </c>
    </row>
    <row r="52" spans="1:4" x14ac:dyDescent="0.3">
      <c r="A52" s="17">
        <v>45078</v>
      </c>
      <c r="B52" s="7">
        <v>73200</v>
      </c>
      <c r="C52" s="7">
        <v>70900</v>
      </c>
      <c r="D52" s="7">
        <v>70600</v>
      </c>
    </row>
    <row r="53" spans="1:4" x14ac:dyDescent="0.3">
      <c r="A53" s="17">
        <v>45079</v>
      </c>
      <c r="B53" s="7">
        <v>73100</v>
      </c>
      <c r="C53" s="7">
        <v>72200</v>
      </c>
      <c r="D53" s="7">
        <v>71600</v>
      </c>
    </row>
    <row r="54" spans="1:4" x14ac:dyDescent="0.3">
      <c r="A54" s="17">
        <v>45082</v>
      </c>
      <c r="B54" s="7">
        <v>73900</v>
      </c>
      <c r="C54" s="7">
        <v>71700</v>
      </c>
      <c r="D54" s="7">
        <v>71400</v>
      </c>
    </row>
    <row r="55" spans="1:4" x14ac:dyDescent="0.3">
      <c r="A55" s="17">
        <v>45084</v>
      </c>
      <c r="B55" s="7">
        <v>72600</v>
      </c>
      <c r="C55" s="7">
        <v>71000</v>
      </c>
      <c r="D55" s="7">
        <v>70800</v>
      </c>
    </row>
    <row r="56" spans="1:4" x14ac:dyDescent="0.3">
      <c r="A56" s="17">
        <v>45085</v>
      </c>
      <c r="B56" s="7">
        <v>71000</v>
      </c>
      <c r="C56" s="7">
        <v>70900</v>
      </c>
      <c r="D56" s="7">
        <v>70000</v>
      </c>
    </row>
    <row r="57" spans="1:4" x14ac:dyDescent="0.3">
      <c r="A57" s="17">
        <v>45086</v>
      </c>
      <c r="B57" s="7">
        <v>71700</v>
      </c>
      <c r="C57" s="7">
        <v>72000</v>
      </c>
      <c r="D57" s="7">
        <v>70800</v>
      </c>
    </row>
    <row r="58" spans="1:4" x14ac:dyDescent="0.3">
      <c r="A58" s="17">
        <v>45089</v>
      </c>
      <c r="B58" s="7">
        <v>74700</v>
      </c>
      <c r="C58" s="7">
        <v>71000</v>
      </c>
      <c r="D58" s="7">
        <v>70800</v>
      </c>
    </row>
    <row r="59" spans="1:4" x14ac:dyDescent="0.3">
      <c r="A59" s="17">
        <v>45090</v>
      </c>
      <c r="B59" s="7">
        <v>75100</v>
      </c>
      <c r="C59" s="7">
        <v>72000</v>
      </c>
      <c r="D59" s="7">
        <v>71600</v>
      </c>
    </row>
    <row r="60" spans="1:4" x14ac:dyDescent="0.3">
      <c r="A60" s="17">
        <v>45091</v>
      </c>
      <c r="B60" s="7">
        <v>75200</v>
      </c>
      <c r="C60" s="7">
        <v>71900</v>
      </c>
      <c r="D60" s="7">
        <v>71100</v>
      </c>
    </row>
    <row r="61" spans="1:4" x14ac:dyDescent="0.3">
      <c r="A61" s="17">
        <v>45092</v>
      </c>
      <c r="B61" s="7">
        <v>74000</v>
      </c>
      <c r="C61" s="7">
        <v>71500</v>
      </c>
      <c r="D61" s="7">
        <v>71300</v>
      </c>
    </row>
    <row r="62" spans="1:4" x14ac:dyDescent="0.3">
      <c r="A62" s="17">
        <v>45093</v>
      </c>
      <c r="B62" s="7">
        <v>74100</v>
      </c>
      <c r="C62" s="7">
        <v>71800</v>
      </c>
      <c r="D62" s="7">
        <v>70900</v>
      </c>
    </row>
    <row r="63" spans="1:4" x14ac:dyDescent="0.3">
      <c r="A63" s="17">
        <v>45096</v>
      </c>
      <c r="B63" s="7">
        <v>73400</v>
      </c>
      <c r="C63" s="7">
        <v>71200</v>
      </c>
      <c r="D63" s="7">
        <v>70900</v>
      </c>
    </row>
    <row r="64" spans="1:4" x14ac:dyDescent="0.3">
      <c r="A64" s="17">
        <v>45097</v>
      </c>
      <c r="B64" s="7">
        <v>74400</v>
      </c>
      <c r="C64" s="7">
        <v>71400</v>
      </c>
      <c r="D64" s="7">
        <v>70400</v>
      </c>
    </row>
    <row r="65" spans="1:4" x14ac:dyDescent="0.3">
      <c r="A65" s="17">
        <v>45098</v>
      </c>
      <c r="B65" s="7">
        <v>74300</v>
      </c>
      <c r="C65" s="7">
        <v>70500</v>
      </c>
      <c r="D65" s="7">
        <v>70400</v>
      </c>
    </row>
    <row r="66" spans="1:4" x14ac:dyDescent="0.3">
      <c r="A66" s="17">
        <v>45099</v>
      </c>
      <c r="B66" s="7">
        <v>72700</v>
      </c>
      <c r="C66" s="7">
        <v>71300</v>
      </c>
      <c r="D66" s="7">
        <v>70100</v>
      </c>
    </row>
    <row r="67" spans="1:4" x14ac:dyDescent="0.3">
      <c r="A67" s="17">
        <v>45100</v>
      </c>
      <c r="B67" s="7">
        <v>73600</v>
      </c>
      <c r="C67" s="7">
        <v>71600</v>
      </c>
      <c r="D67" s="7">
        <v>71600</v>
      </c>
    </row>
    <row r="68" spans="1:4" x14ac:dyDescent="0.3">
      <c r="A68" s="17">
        <v>45103</v>
      </c>
      <c r="B68" s="7">
        <v>75200</v>
      </c>
      <c r="C68" s="7">
        <v>72400</v>
      </c>
      <c r="D68" s="7">
        <v>71500</v>
      </c>
    </row>
    <row r="69" spans="1:4" x14ac:dyDescent="0.3">
      <c r="A69" s="17">
        <v>45104</v>
      </c>
      <c r="B69" s="7">
        <v>74300</v>
      </c>
      <c r="C69" s="7">
        <v>72600</v>
      </c>
      <c r="D69" s="7">
        <v>72000</v>
      </c>
    </row>
    <row r="70" spans="1:4" x14ac:dyDescent="0.3">
      <c r="A70" s="17">
        <v>45105</v>
      </c>
      <c r="B70" s="7">
        <v>74400</v>
      </c>
      <c r="C70" s="7">
        <v>72700</v>
      </c>
      <c r="D70" s="7">
        <v>72000</v>
      </c>
    </row>
    <row r="71" spans="1:4" x14ac:dyDescent="0.3">
      <c r="A71" s="17">
        <v>45106</v>
      </c>
      <c r="B71" s="7">
        <v>75000</v>
      </c>
      <c r="C71" s="7">
        <v>72400</v>
      </c>
      <c r="D71" s="7">
        <v>72400</v>
      </c>
    </row>
    <row r="72" spans="1:4" x14ac:dyDescent="0.3">
      <c r="A72" s="17">
        <v>45107</v>
      </c>
      <c r="B72" s="7">
        <v>74100</v>
      </c>
      <c r="C72" s="7">
        <v>72200</v>
      </c>
      <c r="D72" s="7">
        <v>71700</v>
      </c>
    </row>
    <row r="73" spans="1:4" x14ac:dyDescent="0.3">
      <c r="A73" s="17">
        <v>45110</v>
      </c>
      <c r="B73" s="7">
        <v>75200</v>
      </c>
      <c r="C73" s="7">
        <v>73000</v>
      </c>
      <c r="D73" s="7">
        <v>72600</v>
      </c>
    </row>
    <row r="74" spans="1:4" x14ac:dyDescent="0.3">
      <c r="A74" s="17">
        <v>45111</v>
      </c>
      <c r="B74" s="7">
        <v>74000</v>
      </c>
      <c r="C74" s="7">
        <v>73000</v>
      </c>
      <c r="D74" s="7">
        <v>72900</v>
      </c>
    </row>
    <row r="75" spans="1:4" x14ac:dyDescent="0.3">
      <c r="A75" s="17">
        <v>45112</v>
      </c>
      <c r="B75" s="7">
        <v>73200</v>
      </c>
      <c r="C75" s="7">
        <v>72000</v>
      </c>
      <c r="D75" s="7">
        <v>71900</v>
      </c>
    </row>
    <row r="76" spans="1:4" x14ac:dyDescent="0.3">
      <c r="A76" s="17">
        <v>45113</v>
      </c>
      <c r="B76" s="7">
        <v>72800</v>
      </c>
      <c r="C76" s="7">
        <v>71600</v>
      </c>
      <c r="D76" s="7">
        <v>71500</v>
      </c>
    </row>
    <row r="77" spans="1:4" x14ac:dyDescent="0.3">
      <c r="A77" s="17">
        <v>45114</v>
      </c>
      <c r="B77" s="7">
        <v>73800</v>
      </c>
      <c r="C77" s="7">
        <v>69900</v>
      </c>
      <c r="D77" s="7">
        <v>69800</v>
      </c>
    </row>
    <row r="78" spans="1:4" x14ac:dyDescent="0.3">
      <c r="A78" s="17">
        <v>45117</v>
      </c>
      <c r="B78" s="7">
        <v>73300</v>
      </c>
      <c r="C78" s="7">
        <v>69500</v>
      </c>
      <c r="D78" s="7">
        <v>69200</v>
      </c>
    </row>
    <row r="79" spans="1:4" x14ac:dyDescent="0.3">
      <c r="A79" s="17">
        <v>45118</v>
      </c>
      <c r="B79" s="7">
        <v>73000</v>
      </c>
      <c r="C79" s="7">
        <v>71500</v>
      </c>
      <c r="D79" s="7">
        <v>70100</v>
      </c>
    </row>
    <row r="80" spans="1:4" x14ac:dyDescent="0.3">
      <c r="A80" s="17">
        <v>45119</v>
      </c>
      <c r="B80" s="7">
        <v>73100</v>
      </c>
      <c r="C80" s="7">
        <v>71900</v>
      </c>
      <c r="D80" s="7">
        <v>71100</v>
      </c>
    </row>
    <row r="81" spans="1:4" x14ac:dyDescent="0.3">
      <c r="A81" s="17">
        <v>45120</v>
      </c>
      <c r="B81" s="7">
        <v>72900</v>
      </c>
      <c r="C81" s="7">
        <v>71900</v>
      </c>
      <c r="D81" s="7">
        <v>71900</v>
      </c>
    </row>
    <row r="82" spans="1:4" x14ac:dyDescent="0.3">
      <c r="A82" s="17">
        <v>45121</v>
      </c>
      <c r="B82" s="7">
        <v>72800</v>
      </c>
      <c r="C82" s="7">
        <v>73400</v>
      </c>
      <c r="D82" s="7">
        <v>72400</v>
      </c>
    </row>
    <row r="83" spans="1:4" x14ac:dyDescent="0.3">
      <c r="A83" s="17">
        <v>45124</v>
      </c>
      <c r="B83" s="7">
        <v>72900</v>
      </c>
      <c r="C83" s="7">
        <v>73300</v>
      </c>
      <c r="D83" s="7">
        <v>72800</v>
      </c>
    </row>
    <row r="84" spans="1:4" x14ac:dyDescent="0.3">
      <c r="A84" s="17">
        <v>45125</v>
      </c>
      <c r="B84" s="7">
        <v>73200</v>
      </c>
      <c r="C84" s="7">
        <v>72000</v>
      </c>
      <c r="D84" s="7">
        <v>72000</v>
      </c>
    </row>
    <row r="85" spans="1:4" x14ac:dyDescent="0.3">
      <c r="A85" s="17">
        <v>45126</v>
      </c>
      <c r="B85" s="7">
        <v>73400</v>
      </c>
      <c r="C85" s="7">
        <v>71700</v>
      </c>
      <c r="D85" s="7">
        <v>71300</v>
      </c>
    </row>
    <row r="86" spans="1:4" x14ac:dyDescent="0.3">
      <c r="A86" s="17">
        <v>45127</v>
      </c>
      <c r="B86" s="7">
        <v>74900</v>
      </c>
      <c r="C86" s="7">
        <v>71000</v>
      </c>
      <c r="D86" s="7">
        <v>70800</v>
      </c>
    </row>
    <row r="87" spans="1:4" x14ac:dyDescent="0.3">
      <c r="A87" s="17">
        <v>45128</v>
      </c>
      <c r="B87" s="7">
        <v>73700</v>
      </c>
      <c r="C87" s="7">
        <v>70300</v>
      </c>
      <c r="D87" s="7">
        <v>69400</v>
      </c>
    </row>
    <row r="88" spans="1:4" x14ac:dyDescent="0.3">
      <c r="A88" s="17">
        <v>45131</v>
      </c>
      <c r="B88" s="7">
        <v>72900</v>
      </c>
      <c r="C88" s="7">
        <v>70400</v>
      </c>
      <c r="D88" s="7">
        <v>69900</v>
      </c>
    </row>
    <row r="89" spans="1:4" x14ac:dyDescent="0.3">
      <c r="A89" s="17">
        <v>45132</v>
      </c>
      <c r="B89" s="7">
        <v>72200</v>
      </c>
      <c r="C89" s="7">
        <v>70000</v>
      </c>
      <c r="D89" s="7">
        <v>69800</v>
      </c>
    </row>
    <row r="90" spans="1:4" x14ac:dyDescent="0.3">
      <c r="A90" s="17">
        <v>45133</v>
      </c>
      <c r="B90" s="7">
        <v>73300</v>
      </c>
      <c r="C90" s="7">
        <v>69800</v>
      </c>
      <c r="D90" s="7">
        <v>68100</v>
      </c>
    </row>
    <row r="91" spans="1:4" x14ac:dyDescent="0.3">
      <c r="A91" s="17">
        <v>45134</v>
      </c>
      <c r="B91" s="7">
        <v>72400</v>
      </c>
      <c r="C91" s="7">
        <v>71700</v>
      </c>
      <c r="D91" s="7">
        <v>69300</v>
      </c>
    </row>
    <row r="92" spans="1:4" x14ac:dyDescent="0.3">
      <c r="A92" s="17">
        <v>45135</v>
      </c>
      <c r="B92" s="7">
        <v>73300</v>
      </c>
      <c r="C92" s="7">
        <v>70600</v>
      </c>
      <c r="D92" s="7">
        <v>70100</v>
      </c>
    </row>
    <row r="93" spans="1:4" x14ac:dyDescent="0.3">
      <c r="A93" s="17">
        <v>45138</v>
      </c>
      <c r="B93" s="7">
        <v>74100</v>
      </c>
      <c r="C93" s="7">
        <v>69800</v>
      </c>
      <c r="D93" s="7">
        <v>69800</v>
      </c>
    </row>
    <row r="94" spans="1:4" x14ac:dyDescent="0.3">
      <c r="A94" s="17">
        <v>45139</v>
      </c>
      <c r="B94" s="7">
        <v>74300</v>
      </c>
      <c r="C94" s="7">
        <v>71100</v>
      </c>
      <c r="D94" s="7">
        <v>70000</v>
      </c>
    </row>
    <row r="95" spans="1:4" x14ac:dyDescent="0.3">
      <c r="A95" s="17">
        <v>45140</v>
      </c>
      <c r="B95" s="7">
        <v>72300</v>
      </c>
      <c r="C95" s="7">
        <v>69900</v>
      </c>
      <c r="D95" s="7">
        <v>69800</v>
      </c>
    </row>
    <row r="96" spans="1:4" x14ac:dyDescent="0.3">
      <c r="A96" s="17">
        <v>45141</v>
      </c>
      <c r="B96" s="7">
        <v>72800</v>
      </c>
      <c r="C96" s="7">
        <v>68800</v>
      </c>
      <c r="D96" s="7">
        <v>68500</v>
      </c>
    </row>
    <row r="97" spans="1:4" x14ac:dyDescent="0.3">
      <c r="A97" s="17">
        <v>45142</v>
      </c>
      <c r="B97" s="7">
        <v>72800</v>
      </c>
      <c r="C97" s="7">
        <v>68300</v>
      </c>
      <c r="D97" s="7">
        <v>68200</v>
      </c>
    </row>
    <row r="98" spans="1:4" x14ac:dyDescent="0.3">
      <c r="A98" s="17">
        <v>45145</v>
      </c>
      <c r="B98" s="7">
        <v>76900</v>
      </c>
      <c r="C98" s="7">
        <v>68500</v>
      </c>
      <c r="D98" s="7">
        <v>67600</v>
      </c>
    </row>
    <row r="99" spans="1:4" x14ac:dyDescent="0.3">
      <c r="A99" s="17">
        <v>45146</v>
      </c>
      <c r="B99" s="7">
        <v>79300</v>
      </c>
      <c r="C99" s="7">
        <v>67600</v>
      </c>
      <c r="D99" s="7">
        <v>67400</v>
      </c>
    </row>
    <row r="100" spans="1:4" x14ac:dyDescent="0.3">
      <c r="A100" s="17">
        <v>45147</v>
      </c>
      <c r="B100" s="7">
        <v>78900</v>
      </c>
      <c r="C100" s="7">
        <v>68900</v>
      </c>
      <c r="D100" s="7">
        <v>67900</v>
      </c>
    </row>
    <row r="101" spans="1:4" x14ac:dyDescent="0.3">
      <c r="A101" s="17">
        <v>45148</v>
      </c>
      <c r="B101" s="7">
        <v>78200</v>
      </c>
      <c r="C101" s="7">
        <v>68000</v>
      </c>
      <c r="D101" s="7">
        <v>67800</v>
      </c>
    </row>
    <row r="102" spans="1:4" x14ac:dyDescent="0.3">
      <c r="A102" s="17">
        <v>45149</v>
      </c>
      <c r="B102" s="7">
        <v>79900</v>
      </c>
      <c r="C102" s="7">
        <v>67500</v>
      </c>
      <c r="D102" s="7">
        <v>67500</v>
      </c>
    </row>
    <row r="103" spans="1:4" x14ac:dyDescent="0.3">
      <c r="A103" s="17">
        <v>45152</v>
      </c>
      <c r="B103" s="7">
        <v>79800</v>
      </c>
      <c r="C103" s="7">
        <v>67300</v>
      </c>
      <c r="D103" s="7">
        <v>66900</v>
      </c>
    </row>
    <row r="104" spans="1:4" x14ac:dyDescent="0.3">
      <c r="A104" s="17">
        <v>45154</v>
      </c>
      <c r="B104" s="7">
        <v>80800</v>
      </c>
      <c r="C104" s="7">
        <v>67000</v>
      </c>
      <c r="D104" s="7">
        <v>66300</v>
      </c>
    </row>
    <row r="105" spans="1:4" x14ac:dyDescent="0.3">
      <c r="A105" s="17">
        <v>45155</v>
      </c>
      <c r="B105" s="7">
        <v>82400</v>
      </c>
      <c r="C105" s="7">
        <v>66700</v>
      </c>
      <c r="D105" s="7">
        <v>66000</v>
      </c>
    </row>
    <row r="106" spans="1:4" x14ac:dyDescent="0.3">
      <c r="A106" s="17">
        <v>45156</v>
      </c>
      <c r="B106" s="7">
        <v>82000</v>
      </c>
      <c r="C106" s="7">
        <v>66300</v>
      </c>
      <c r="D106" s="7">
        <v>65800</v>
      </c>
    </row>
    <row r="107" spans="1:4" x14ac:dyDescent="0.3">
      <c r="A107" s="17">
        <v>45159</v>
      </c>
      <c r="B107" s="7">
        <v>85000</v>
      </c>
      <c r="C107" s="7">
        <v>66600</v>
      </c>
      <c r="D107" s="7">
        <v>66300</v>
      </c>
    </row>
    <row r="108" spans="1:4" x14ac:dyDescent="0.3">
      <c r="A108" s="17">
        <v>45160</v>
      </c>
      <c r="B108" s="7">
        <v>84100</v>
      </c>
      <c r="C108" s="7">
        <v>66600</v>
      </c>
      <c r="D108" s="7">
        <v>66300</v>
      </c>
    </row>
    <row r="109" spans="1:4" x14ac:dyDescent="0.3">
      <c r="A109" s="17">
        <v>45161</v>
      </c>
      <c r="B109" s="7">
        <v>85300</v>
      </c>
      <c r="C109" s="7">
        <v>67100</v>
      </c>
      <c r="D109" s="7">
        <v>66400</v>
      </c>
    </row>
    <row r="110" spans="1:4" x14ac:dyDescent="0.3">
      <c r="A110" s="17">
        <v>45162</v>
      </c>
      <c r="B110" s="7">
        <v>84500</v>
      </c>
      <c r="C110" s="7">
        <v>68200</v>
      </c>
      <c r="D110" s="7">
        <v>67900</v>
      </c>
    </row>
    <row r="111" spans="1:4" x14ac:dyDescent="0.3">
      <c r="A111" s="17">
        <v>45163</v>
      </c>
      <c r="B111" s="7">
        <v>84500</v>
      </c>
      <c r="C111" s="7">
        <v>67100</v>
      </c>
      <c r="D111" s="7">
        <v>66900</v>
      </c>
    </row>
    <row r="112" spans="1:4" x14ac:dyDescent="0.3">
      <c r="A112" s="17">
        <v>45166</v>
      </c>
      <c r="B112" s="7">
        <v>83600</v>
      </c>
      <c r="C112" s="7">
        <v>66800</v>
      </c>
      <c r="D112" s="7">
        <v>66500</v>
      </c>
    </row>
    <row r="113" spans="1:4" x14ac:dyDescent="0.3">
      <c r="A113" s="17">
        <v>45167</v>
      </c>
      <c r="B113" s="7">
        <v>84100</v>
      </c>
      <c r="C113" s="7">
        <v>66800</v>
      </c>
      <c r="D113" s="7">
        <v>66600</v>
      </c>
    </row>
    <row r="114" spans="1:4" x14ac:dyDescent="0.3">
      <c r="A114" s="17">
        <v>45168</v>
      </c>
      <c r="B114" s="7">
        <v>83700</v>
      </c>
      <c r="C114" s="7">
        <v>67100</v>
      </c>
      <c r="D114" s="7">
        <v>67100</v>
      </c>
    </row>
    <row r="115" spans="1:4" x14ac:dyDescent="0.3">
      <c r="A115" s="17">
        <v>45169</v>
      </c>
      <c r="B115" s="7">
        <v>82200</v>
      </c>
      <c r="C115" s="7">
        <v>66900</v>
      </c>
      <c r="D115" s="7">
        <v>66400</v>
      </c>
    </row>
    <row r="116" spans="1:4" x14ac:dyDescent="0.3">
      <c r="A116" s="17">
        <v>45170</v>
      </c>
      <c r="B116" s="7">
        <v>80000</v>
      </c>
      <c r="C116" s="7">
        <v>71000</v>
      </c>
      <c r="D116" s="7">
        <v>66700</v>
      </c>
    </row>
    <row r="117" spans="1:4" x14ac:dyDescent="0.3">
      <c r="A117" s="17">
        <v>45173</v>
      </c>
      <c r="B117" s="7">
        <v>78900</v>
      </c>
      <c r="C117" s="7">
        <v>71200</v>
      </c>
      <c r="D117" s="7">
        <v>70700</v>
      </c>
    </row>
    <row r="118" spans="1:4" x14ac:dyDescent="0.3">
      <c r="A118" s="17">
        <v>45174</v>
      </c>
      <c r="B118" s="7">
        <v>79600</v>
      </c>
      <c r="C118" s="7">
        <v>70700</v>
      </c>
      <c r="D118" s="7">
        <v>70200</v>
      </c>
    </row>
    <row r="119" spans="1:4" x14ac:dyDescent="0.3">
      <c r="A119" s="17">
        <v>45175</v>
      </c>
      <c r="B119" s="7">
        <v>77600</v>
      </c>
      <c r="C119" s="7">
        <v>70000</v>
      </c>
      <c r="D119" s="7">
        <v>69700</v>
      </c>
    </row>
    <row r="120" spans="1:4" x14ac:dyDescent="0.3">
      <c r="A120" s="17">
        <v>45176</v>
      </c>
      <c r="B120" s="7">
        <v>76100</v>
      </c>
      <c r="C120" s="7">
        <v>70400</v>
      </c>
      <c r="D120" s="7">
        <v>69600</v>
      </c>
    </row>
    <row r="121" spans="1:4" x14ac:dyDescent="0.3">
      <c r="A121" s="17">
        <v>45177</v>
      </c>
      <c r="B121" s="7">
        <v>75500</v>
      </c>
      <c r="C121" s="7">
        <v>70300</v>
      </c>
      <c r="D121" s="7">
        <v>69600</v>
      </c>
    </row>
    <row r="122" spans="1:4" x14ac:dyDescent="0.3">
      <c r="A122" s="17">
        <v>45180</v>
      </c>
      <c r="B122" s="7">
        <v>78600</v>
      </c>
      <c r="C122" s="7">
        <v>70800</v>
      </c>
      <c r="D122" s="7">
        <v>70000</v>
      </c>
    </row>
    <row r="123" spans="1:4" x14ac:dyDescent="0.3">
      <c r="A123" s="17">
        <v>45181</v>
      </c>
      <c r="B123" s="7">
        <v>76300</v>
      </c>
      <c r="C123" s="7">
        <v>70500</v>
      </c>
      <c r="D123" s="7">
        <v>70400</v>
      </c>
    </row>
    <row r="124" spans="1:4" x14ac:dyDescent="0.3">
      <c r="A124" s="17">
        <v>45182</v>
      </c>
      <c r="B124" s="7">
        <v>76700</v>
      </c>
      <c r="C124" s="7">
        <v>70900</v>
      </c>
      <c r="D124" s="7">
        <v>70300</v>
      </c>
    </row>
    <row r="125" spans="1:4" x14ac:dyDescent="0.3">
      <c r="A125" s="17">
        <v>45183</v>
      </c>
      <c r="B125" s="7">
        <v>76700</v>
      </c>
      <c r="C125" s="7">
        <v>71700</v>
      </c>
      <c r="D125" s="7">
        <v>70800</v>
      </c>
    </row>
    <row r="126" spans="1:4" x14ac:dyDescent="0.3">
      <c r="A126" s="17">
        <v>45184</v>
      </c>
      <c r="B126" s="7">
        <v>77500</v>
      </c>
      <c r="C126" s="7">
        <v>72000</v>
      </c>
      <c r="D126" s="7">
        <v>71400</v>
      </c>
    </row>
    <row r="127" spans="1:4" x14ac:dyDescent="0.3">
      <c r="A127" s="17">
        <v>45187</v>
      </c>
      <c r="B127" s="7">
        <v>78000</v>
      </c>
      <c r="C127" s="7">
        <v>70200</v>
      </c>
      <c r="D127" s="7">
        <v>70200</v>
      </c>
    </row>
    <row r="128" spans="1:4" x14ac:dyDescent="0.3">
      <c r="A128" s="17">
        <v>45188</v>
      </c>
      <c r="B128" s="7">
        <v>77600</v>
      </c>
      <c r="C128" s="7">
        <v>69800</v>
      </c>
      <c r="D128" s="7">
        <v>69600</v>
      </c>
    </row>
    <row r="129" spans="1:4" x14ac:dyDescent="0.3">
      <c r="A129" s="17">
        <v>45189</v>
      </c>
      <c r="B129" s="7">
        <v>81300</v>
      </c>
      <c r="C129" s="7">
        <v>69600</v>
      </c>
      <c r="D129" s="7">
        <v>69500</v>
      </c>
    </row>
    <row r="130" spans="1:4" x14ac:dyDescent="0.3">
      <c r="A130" s="17">
        <v>45190</v>
      </c>
      <c r="B130" s="7">
        <v>81300</v>
      </c>
      <c r="C130" s="7">
        <v>68900</v>
      </c>
      <c r="D130" s="7">
        <v>68800</v>
      </c>
    </row>
    <row r="131" spans="1:4" x14ac:dyDescent="0.3">
      <c r="A131" s="17">
        <v>45191</v>
      </c>
      <c r="B131" s="7">
        <v>79700</v>
      </c>
      <c r="C131" s="7">
        <v>68800</v>
      </c>
      <c r="D131" s="7">
        <v>68300</v>
      </c>
    </row>
    <row r="132" spans="1:4" x14ac:dyDescent="0.3">
      <c r="A132" s="17">
        <v>45194</v>
      </c>
      <c r="B132" s="7">
        <v>79200</v>
      </c>
      <c r="C132" s="7">
        <v>69400</v>
      </c>
      <c r="D132" s="7">
        <v>68500</v>
      </c>
    </row>
    <row r="133" spans="1:4" x14ac:dyDescent="0.3">
      <c r="A133" s="17">
        <v>45195</v>
      </c>
      <c r="B133" s="7">
        <v>78400</v>
      </c>
      <c r="C133" s="7">
        <v>68600</v>
      </c>
      <c r="D133" s="7">
        <v>68400</v>
      </c>
    </row>
    <row r="134" spans="1:4" x14ac:dyDescent="0.3">
      <c r="A134" s="17">
        <v>45196</v>
      </c>
      <c r="B134" s="7">
        <v>78300</v>
      </c>
      <c r="C134" s="7">
        <v>68400</v>
      </c>
      <c r="D134" s="7">
        <v>68200</v>
      </c>
    </row>
    <row r="135" spans="1:4" x14ac:dyDescent="0.3">
      <c r="A135" s="17">
        <v>45203</v>
      </c>
      <c r="B135" s="7">
        <v>78200</v>
      </c>
      <c r="C135" s="7">
        <v>67500</v>
      </c>
      <c r="D135" s="7">
        <v>66700</v>
      </c>
    </row>
    <row r="136" spans="1:4" x14ac:dyDescent="0.3">
      <c r="A136" s="17">
        <v>45204</v>
      </c>
      <c r="B136" s="7">
        <v>77400</v>
      </c>
      <c r="C136" s="7">
        <v>66700</v>
      </c>
      <c r="D136" s="7">
        <v>66700</v>
      </c>
    </row>
    <row r="137" spans="1:4" x14ac:dyDescent="0.3">
      <c r="A137" s="17">
        <v>45205</v>
      </c>
      <c r="B137" s="7">
        <v>78900</v>
      </c>
      <c r="C137" s="7">
        <v>66000</v>
      </c>
      <c r="D137" s="7">
        <v>66000</v>
      </c>
    </row>
    <row r="138" spans="1:4" x14ac:dyDescent="0.3">
      <c r="A138" s="17">
        <v>45209</v>
      </c>
      <c r="B138" s="7">
        <v>78400</v>
      </c>
      <c r="C138" s="7">
        <v>66400</v>
      </c>
      <c r="D138" s="7">
        <v>66200</v>
      </c>
    </row>
    <row r="139" spans="1:4" x14ac:dyDescent="0.3">
      <c r="A139" s="17">
        <v>45210</v>
      </c>
      <c r="B139" s="7">
        <v>77700</v>
      </c>
      <c r="C139" s="7">
        <v>68200</v>
      </c>
      <c r="D139" s="7">
        <v>67900</v>
      </c>
    </row>
    <row r="140" spans="1:4" x14ac:dyDescent="0.3">
      <c r="A140" s="17">
        <v>45211</v>
      </c>
      <c r="B140" s="7">
        <v>78300</v>
      </c>
      <c r="C140" s="7">
        <v>68900</v>
      </c>
      <c r="D140" s="7">
        <v>68200</v>
      </c>
    </row>
    <row r="141" spans="1:4" x14ac:dyDescent="0.3">
      <c r="A141" s="17">
        <v>45212</v>
      </c>
      <c r="B141" s="7">
        <v>75900</v>
      </c>
      <c r="C141" s="7">
        <v>68000</v>
      </c>
      <c r="D141" s="7">
        <v>67700</v>
      </c>
    </row>
    <row r="142" spans="1:4" x14ac:dyDescent="0.3">
      <c r="A142" s="17">
        <v>45215</v>
      </c>
      <c r="B142" s="7">
        <v>77200</v>
      </c>
      <c r="C142" s="7">
        <v>67300</v>
      </c>
      <c r="D142" s="7">
        <v>66800</v>
      </c>
    </row>
    <row r="143" spans="1:4" x14ac:dyDescent="0.3">
      <c r="A143" s="17">
        <v>45216</v>
      </c>
      <c r="B143" s="7">
        <v>77600</v>
      </c>
      <c r="C143" s="7">
        <v>69400</v>
      </c>
      <c r="D143" s="7">
        <v>67400</v>
      </c>
    </row>
    <row r="144" spans="1:4" x14ac:dyDescent="0.3">
      <c r="A144" s="17">
        <v>45217</v>
      </c>
      <c r="B144" s="7">
        <v>75200</v>
      </c>
      <c r="C144" s="7">
        <v>70500</v>
      </c>
      <c r="D144" s="7">
        <v>68800</v>
      </c>
    </row>
    <row r="145" spans="1:4" x14ac:dyDescent="0.3">
      <c r="A145" s="17">
        <v>45218</v>
      </c>
      <c r="B145" s="7">
        <v>73500</v>
      </c>
      <c r="C145" s="7">
        <v>69500</v>
      </c>
      <c r="D145" s="7">
        <v>69400</v>
      </c>
    </row>
    <row r="146" spans="1:4" x14ac:dyDescent="0.3">
      <c r="A146" s="17">
        <v>45219</v>
      </c>
      <c r="B146" s="7">
        <v>73500</v>
      </c>
      <c r="C146" s="7">
        <v>68800</v>
      </c>
      <c r="D146" s="7">
        <v>68100</v>
      </c>
    </row>
    <row r="147" spans="1:4" x14ac:dyDescent="0.3">
      <c r="A147" s="17">
        <v>45222</v>
      </c>
      <c r="B147" s="7">
        <v>75700</v>
      </c>
      <c r="C147" s="7">
        <v>68400</v>
      </c>
      <c r="D147" s="7">
        <v>68200</v>
      </c>
    </row>
    <row r="148" spans="1:4" x14ac:dyDescent="0.3">
      <c r="A148" s="17">
        <v>45223</v>
      </c>
      <c r="B148" s="7">
        <v>75300</v>
      </c>
      <c r="C148" s="7">
        <v>68500</v>
      </c>
      <c r="D148" s="7">
        <v>67700</v>
      </c>
    </row>
    <row r="149" spans="1:4" x14ac:dyDescent="0.3">
      <c r="A149" s="17">
        <v>45224</v>
      </c>
      <c r="B149" s="7">
        <v>77400</v>
      </c>
      <c r="C149" s="7">
        <v>68000</v>
      </c>
      <c r="D149" s="7">
        <v>67900</v>
      </c>
    </row>
    <row r="150" spans="1:4" x14ac:dyDescent="0.3">
      <c r="A150" s="17">
        <v>45225</v>
      </c>
      <c r="B150" s="7">
        <v>77300</v>
      </c>
      <c r="C150" s="7">
        <v>66700</v>
      </c>
      <c r="D150" s="7">
        <v>66700</v>
      </c>
    </row>
    <row r="151" spans="1:4" x14ac:dyDescent="0.3">
      <c r="A151" s="17">
        <v>45226</v>
      </c>
      <c r="B151" s="7">
        <v>75700</v>
      </c>
      <c r="C151" s="7">
        <v>67300</v>
      </c>
      <c r="D151" s="7">
        <v>66700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vt:lpstr>
      <vt:lpstr>Q1</vt:lpstr>
      <vt:lpstr>Explanation</vt:lpstr>
      <vt:lpstr>Q2&amp;Q3</vt:lpstr>
      <vt:lpstr>Continued</vt:lpstr>
      <vt:lpstr>Q4</vt:lpstr>
      <vt:lpstr>Q5</vt:lpstr>
      <vt:lpstr>Q5(1)</vt:lpstr>
      <vt:lpstr>Q5(2)</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Abid</dc:creator>
  <cp:lastModifiedBy>Ayesha Abid</cp:lastModifiedBy>
  <cp:lastPrinted>2024-12-01T10:17:03Z</cp:lastPrinted>
  <dcterms:created xsi:type="dcterms:W3CDTF">2024-11-26T09:22:04Z</dcterms:created>
  <dcterms:modified xsi:type="dcterms:W3CDTF">2024-12-01T10:23:26Z</dcterms:modified>
</cp:coreProperties>
</file>