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s" sheetId="1" r:id="rId4"/>
    <sheet state="visible" name="KPIs" sheetId="2" r:id="rId5"/>
    <sheet state="visible" name="Dashboard" sheetId="3" r:id="rId6"/>
    <sheet state="visible" name="Automation" sheetId="4" r:id="rId7"/>
    <sheet state="visible" name="ExampleData" sheetId="5" r:id="rId8"/>
  </sheets>
  <definedNames/>
  <calcPr/>
  <extLst>
    <ext uri="GoogleSheetsCustomDataVersion1">
      <go:sheetsCustomData xmlns:go="http://customooxmlschemas.google.com/" r:id="rId9" roundtripDataSignature="AMtx7mi17GTi2Ix2SclA6Th+rTH9AJNpuA=="/>
    </ext>
  </extLst>
</workbook>
</file>

<file path=xl/sharedStrings.xml><?xml version="1.0" encoding="utf-8"?>
<sst xmlns="http://schemas.openxmlformats.org/spreadsheetml/2006/main" count="107" uniqueCount="50">
  <si>
    <r>
      <rPr>
        <b/>
      </rPr>
      <t xml:space="preserve">Learn more at </t>
    </r>
    <r>
      <rPr>
        <b/>
        <color rgb="FF1155CC"/>
        <u/>
      </rPr>
      <t>https://reiscorecard.com/</t>
    </r>
  </si>
  <si>
    <t>Step 1</t>
  </si>
  <si>
    <t>Either download a copy of this file or add this to your drive so you can edit the file</t>
  </si>
  <si>
    <t>Step 2</t>
  </si>
  <si>
    <t>Manually insert your monthly revenue targetes. These are how much you'd like to make each month from your closed leads</t>
  </si>
  <si>
    <t>Step 3</t>
  </si>
  <si>
    <t>Manually update your monthly KPI numbers</t>
  </si>
  <si>
    <t>Watch the spreadsheet make automatic calculations for you to tell you your conversion rate and ROI</t>
  </si>
  <si>
    <t>Step 4</t>
  </si>
  <si>
    <t>The Dashboard tab will automatically update with data from your KPI tab to create visual charts for your marketing campaigns effectiveness</t>
  </si>
  <si>
    <t>Scorecard</t>
  </si>
  <si>
    <t>Conversion Rates</t>
  </si>
  <si>
    <t>ROI</t>
  </si>
  <si>
    <t>Revenue Tracking</t>
  </si>
  <si>
    <t>Month</t>
  </si>
  <si>
    <t>Total Conv. Rate</t>
  </si>
  <si>
    <t>Organic</t>
  </si>
  <si>
    <t>Facebook Ads</t>
  </si>
  <si>
    <t>Google Ads</t>
  </si>
  <si>
    <t>Total Revenue</t>
  </si>
  <si>
    <t>Target Revenue</t>
  </si>
  <si>
    <t>Target %</t>
  </si>
  <si>
    <t>ℹ️ℹ️ℹ️ There is no need to edit gray cells. They will automatically be updated with calculations for you</t>
  </si>
  <si>
    <t>💵 💵 💵 - Update your monthly revenue targets</t>
  </si>
  <si>
    <t xml:space="preserve">  Annual Average</t>
  </si>
  <si>
    <t>Key Performance Ind.</t>
  </si>
  <si>
    <t>Metric</t>
  </si>
  <si>
    <t>2020 Totals</t>
  </si>
  <si>
    <t>Visitors 👋</t>
  </si>
  <si>
    <t>All Visitors</t>
  </si>
  <si>
    <t>Search Engines</t>
  </si>
  <si>
    <t>Facebook Paid</t>
  </si>
  <si>
    <t>Leads ✅</t>
  </si>
  <si>
    <t>All Leads</t>
  </si>
  <si>
    <t>Search Enginge Leads</t>
  </si>
  <si>
    <t>Facebook Leads</t>
  </si>
  <si>
    <t>Google Ads Leads</t>
  </si>
  <si>
    <t>Other</t>
  </si>
  <si>
    <t>Cost Per Click 🖱</t>
  </si>
  <si>
    <t>Marketing Spend 💰</t>
  </si>
  <si>
    <t>SEO</t>
  </si>
  <si>
    <t>Deal Status 🤝</t>
  </si>
  <si>
    <t>Won</t>
  </si>
  <si>
    <t>Pending</t>
  </si>
  <si>
    <t>Follow-up</t>
  </si>
  <si>
    <t>Lost</t>
  </si>
  <si>
    <t>Rev. By Channel 📈</t>
  </si>
  <si>
    <t xml:space="preserve">Organic </t>
  </si>
  <si>
    <t>Coming soon...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</si>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</sst>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&quot;$&quot;#,##0"/>
  </numFmts>
  <fonts count="12">
    <font>
      <sz val="10.0"/>
      <color rgb="FF000000"/>
      <name val="Arial"/>
    </font>
    <font>
      <color theme="1"/>
      <name val="Proxima Nova"/>
    </font>
    <font>
      <sz val="12.0"/>
      <color rgb="FF0000FF"/>
      <name val="Proxima Nova"/>
    </font>
    <font>
      <b/>
      <sz val="14.0"/>
      <color rgb="FFFFFFFF"/>
      <name val="Proxima Nova"/>
    </font>
    <font>
      <b/>
      <sz val="14.0"/>
      <color theme="1"/>
      <name val="Proxima Nova"/>
    </font>
    <font>
      <sz val="12.0"/>
      <color theme="1"/>
      <name val="Proxima Nova"/>
    </font>
    <font>
      <color theme="1"/>
      <name val="Arial"/>
    </font>
    <font>
      <b/>
      <color theme="1"/>
      <name val="Proxima Nova"/>
    </font>
    <font>
      <color rgb="FFFFFFFF"/>
      <name val="Proxima Nova"/>
    </font>
    <font>
      <sz val="11.0"/>
      <color rgb="FF000000"/>
      <name val="Proxima Nova"/>
    </font>
    <font>
      <b/>
      <color rgb="FFFFFFFF"/>
      <name val="Proxima Nova"/>
    </font>
    <font>
      <sz val="9.0"/>
      <color rgb="FFFFFFFF"/>
      <name val="Proxima Nova"/>
    </font>
  </fonts>
  <fills count="11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666666"/>
        <bgColor rgb="FF666666"/>
      </patternFill>
    </fill>
    <fill>
      <patternFill patternType="solid">
        <fgColor rgb="FF34A853"/>
        <bgColor rgb="FF34A853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Font="1"/>
    <xf borderId="0" fillId="0" fontId="1" numFmtId="0" xfId="0" applyAlignment="1" applyFont="1">
      <alignment readingOrder="0" shrinkToFit="0" wrapText="1"/>
    </xf>
    <xf borderId="0" fillId="4" fontId="1" numFmtId="0" xfId="0" applyFill="1" applyFont="1"/>
    <xf borderId="0" fillId="4" fontId="7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1" fillId="5" fontId="8" numFmtId="0" xfId="0" applyAlignment="1" applyBorder="1" applyFill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2" fillId="6" fontId="8" numFmtId="0" xfId="0" applyAlignment="1" applyBorder="1" applyFill="1" applyFont="1">
      <alignment horizontal="center" shrinkToFit="0" vertical="center" wrapText="1"/>
    </xf>
    <xf borderId="3" fillId="6" fontId="8" numFmtId="0" xfId="0" applyAlignment="1" applyBorder="1" applyFont="1">
      <alignment horizontal="center" shrinkToFit="0" vertical="center" wrapText="1"/>
    </xf>
    <xf borderId="0" fillId="4" fontId="4" numFmtId="164" xfId="0" applyAlignment="1" applyFont="1" applyNumberFormat="1">
      <alignment horizontal="center" readingOrder="0" shrinkToFit="0" wrapText="1"/>
    </xf>
    <xf borderId="0" fillId="0" fontId="1" numFmtId="165" xfId="0" applyFont="1" applyNumberFormat="1"/>
    <xf borderId="4" fillId="4" fontId="1" numFmtId="10" xfId="0" applyAlignment="1" applyBorder="1" applyFont="1" applyNumberFormat="1">
      <alignment horizontal="center"/>
    </xf>
    <xf borderId="0" fillId="4" fontId="1" numFmtId="10" xfId="0" applyAlignment="1" applyFont="1" applyNumberFormat="1">
      <alignment horizontal="center"/>
    </xf>
    <xf borderId="0" fillId="4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5" fillId="0" fontId="8" numFmtId="10" xfId="0" applyBorder="1" applyFont="1" applyNumberFormat="1"/>
    <xf borderId="0" fillId="4" fontId="9" numFmtId="10" xfId="0" applyAlignment="1" applyFont="1" applyNumberFormat="1">
      <alignment horizontal="center"/>
    </xf>
    <xf borderId="4" fillId="4" fontId="9" numFmtId="10" xfId="0" applyAlignment="1" applyBorder="1" applyFont="1" applyNumberFormat="1">
      <alignment horizontal="center"/>
    </xf>
    <xf borderId="0" fillId="0" fontId="1" numFmtId="0" xfId="0" applyAlignment="1" applyFont="1">
      <alignment horizontal="right" readingOrder="0"/>
    </xf>
    <xf borderId="6" fillId="0" fontId="7" numFmtId="10" xfId="0" applyAlignment="1" applyBorder="1" applyFont="1" applyNumberFormat="1">
      <alignment horizontal="center"/>
    </xf>
    <xf borderId="7" fillId="0" fontId="7" numFmtId="10" xfId="0" applyAlignment="1" applyBorder="1" applyFont="1" applyNumberFormat="1">
      <alignment horizontal="center"/>
    </xf>
    <xf borderId="7" fillId="0" fontId="7" numFmtId="164" xfId="0" applyAlignment="1" applyBorder="1" applyFont="1" applyNumberFormat="1">
      <alignment horizontal="center"/>
    </xf>
    <xf borderId="8" fillId="0" fontId="10" numFmtId="10" xfId="0" applyBorder="1" applyFont="1" applyNumberFormat="1"/>
    <xf borderId="0" fillId="3" fontId="1" numFmtId="0" xfId="0" applyFont="1"/>
    <xf borderId="0" fillId="3" fontId="1" numFmtId="165" xfId="0" applyFont="1" applyNumberFormat="1"/>
    <xf borderId="0" fillId="3" fontId="1" numFmtId="164" xfId="0" applyFont="1" applyNumberFormat="1"/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7" fontId="8" numFmtId="0" xfId="0" applyFill="1" applyFont="1"/>
    <xf borderId="0" fillId="8" fontId="1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4" fontId="1" numFmtId="3" xfId="0" applyAlignment="1" applyFont="1" applyNumberFormat="1">
      <alignment horizontal="right"/>
    </xf>
    <xf borderId="0" fillId="9" fontId="11" numFmtId="0" xfId="0" applyAlignment="1" applyFill="1" applyFont="1">
      <alignment horizontal="center" shrinkToFit="0" wrapText="1"/>
    </xf>
    <xf borderId="0" fillId="6" fontId="11" numFmtId="164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horizontal="right"/>
    </xf>
    <xf borderId="0" fillId="10" fontId="11" numFmtId="164" xfId="0" applyAlignment="1" applyFill="1" applyFont="1" applyNumberFormat="1">
      <alignment horizontal="center" shrinkToFit="0" wrapText="1"/>
    </xf>
    <xf borderId="0" fillId="0" fontId="1" numFmtId="166" xfId="0" applyFont="1" applyNumberFormat="1"/>
    <xf borderId="0" fillId="2" fontId="1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horizontal="right" vertical="bottom"/>
    </xf>
    <xf borderId="0" fillId="5" fontId="8" numFmtId="0" xfId="0" applyAlignment="1" applyFont="1">
      <alignment readingOrder="0"/>
    </xf>
    <xf borderId="0" fillId="0" fontId="1" numFmtId="166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5" fontId="8" numFmtId="0" xfId="0" applyFont="1"/>
    <xf borderId="0" fillId="0" fontId="6" numFmtId="0" xfId="0" applyFont="1"/>
    <xf borderId="1" fillId="5" fontId="8" numFmtId="0" xfId="0" applyAlignment="1" applyBorder="1" applyFont="1">
      <alignment horizontal="center" shrinkToFit="0" wrapText="1"/>
    </xf>
    <xf borderId="2" fillId="5" fontId="8" numFmtId="0" xfId="0" applyAlignment="1" applyBorder="1" applyFont="1">
      <alignment horizontal="center" shrinkToFit="0" wrapText="1"/>
    </xf>
    <xf borderId="2" fillId="2" fontId="8" numFmtId="0" xfId="0" applyAlignment="1" applyBorder="1" applyFont="1">
      <alignment horizontal="center" shrinkToFit="0" wrapText="1"/>
    </xf>
    <xf borderId="2" fillId="6" fontId="8" numFmtId="0" xfId="0" applyAlignment="1" applyBorder="1" applyFont="1">
      <alignment horizontal="center" shrinkToFit="0" wrapText="1"/>
    </xf>
    <xf borderId="3" fillId="6" fontId="8" numFmtId="0" xfId="0" applyAlignment="1" applyBorder="1" applyFont="1">
      <alignment horizontal="center" shrinkToFit="0" wrapText="1"/>
    </xf>
    <xf borderId="4" fillId="0" fontId="1" numFmtId="10" xfId="0" applyAlignment="1" applyBorder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3" fontId="9" numFmtId="10" xfId="0" applyAlignment="1" applyFont="1" applyNumberFormat="1">
      <alignment horizontal="center"/>
    </xf>
    <xf borderId="4" fillId="3" fontId="9" numFmtId="10" xfId="0" applyAlignment="1" applyBorder="1" applyFont="1" applyNumberFormat="1">
      <alignment horizontal="center"/>
    </xf>
    <xf borderId="0" fillId="4" fontId="1" numFmtId="165" xfId="0" applyFont="1" applyNumberFormat="1"/>
    <xf borderId="0" fillId="0" fontId="1" numFmtId="3" xfId="0" applyFont="1" applyNumberFormat="1"/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Revenue To Target Month over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KPIs!$I$1:$I$2</c:f>
            </c:strRef>
          </c:tx>
          <c:spPr>
            <a:solidFill>
              <a:schemeClr val="accent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KPIs!$A$3:$A$14</c:f>
            </c:strRef>
          </c:cat>
          <c:val>
            <c:numRef>
              <c:f>KPIs!$I$3:$I$14</c:f>
              <c:numCache/>
            </c:numRef>
          </c:val>
        </c:ser>
        <c:ser>
          <c:idx val="1"/>
          <c:order val="1"/>
          <c:tx>
            <c:strRef>
              <c:f>KPIs!$J$1:$J$2</c:f>
            </c:strRef>
          </c:tx>
          <c:spPr>
            <a:solidFill>
              <a:schemeClr val="accent5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KPIs!$A$3:$A$14</c:f>
            </c:strRef>
          </c:cat>
          <c:val>
            <c:numRef>
              <c:f>KPIs!$J$3:$J$14</c:f>
              <c:numCache/>
            </c:numRef>
          </c:val>
        </c:ser>
        <c:axId val="414848907"/>
        <c:axId val="1050925143"/>
      </c:barChart>
      <c:catAx>
        <c:axId val="414848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Scorecard/Month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0925143"/>
      </c:catAx>
      <c:valAx>
        <c:axId val="1050925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48489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Leads Month over Month</a:t>
            </a:r>
          </a:p>
        </c:rich>
      </c:tx>
      <c:overlay val="0"/>
    </c:title>
    <c:plotArea>
      <c:layout/>
      <c:lineChart>
        <c:varyColors val="0"/>
        <c:axId val="1925856658"/>
        <c:axId val="1974860349"/>
      </c:lineChart>
      <c:catAx>
        <c:axId val="1925856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4860349"/>
      </c:catAx>
      <c:valAx>
        <c:axId val="19748603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258566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Conversion Rate by Channel Month over Month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KPIs!$B$1:$B$2</c:f>
            </c:strRef>
          </c:tx>
          <c:cat>
            <c:strRef>
              <c:f>KPIs!$A$3:$A$14</c:f>
            </c:strRef>
          </c:cat>
          <c:val>
            <c:numRef>
              <c:f>KPIs!$B$3:$B$14</c:f>
              <c:numCache/>
            </c:numRef>
          </c:val>
        </c:ser>
        <c:ser>
          <c:idx val="1"/>
          <c:order val="1"/>
          <c:tx>
            <c:strRef>
              <c:f>KPIs!$C$1:$C$2</c:f>
            </c:strRef>
          </c:tx>
          <c:cat>
            <c:strRef>
              <c:f>KPIs!$A$3:$A$14</c:f>
            </c:strRef>
          </c:cat>
          <c:val>
            <c:numRef>
              <c:f>KPIs!$C$3:$C$14</c:f>
              <c:numCache/>
            </c:numRef>
          </c:val>
        </c:ser>
        <c:ser>
          <c:idx val="2"/>
          <c:order val="2"/>
          <c:tx>
            <c:strRef>
              <c:f>KPIs!$D$1:$D$2</c:f>
            </c:strRef>
          </c:tx>
          <c:cat>
            <c:strRef>
              <c:f>KPIs!$A$3:$A$14</c:f>
            </c:strRef>
          </c:cat>
          <c:val>
            <c:numRef>
              <c:f>KPIs!$D$3:$D$14</c:f>
              <c:numCache/>
            </c:numRef>
          </c:val>
        </c:ser>
        <c:ser>
          <c:idx val="3"/>
          <c:order val="3"/>
          <c:tx>
            <c:strRef>
              <c:f>KPIs!$E$1:$E$2</c:f>
            </c:strRef>
          </c:tx>
          <c:cat>
            <c:strRef>
              <c:f>KPIs!$A$3:$A$14</c:f>
            </c:strRef>
          </c:cat>
          <c:val>
            <c:numRef>
              <c:f>KPIs!$E$3:$E$14</c:f>
              <c:numCache/>
            </c:numRef>
          </c:val>
        </c:ser>
        <c:overlap val="100"/>
        <c:axId val="2056533636"/>
        <c:axId val="285808094"/>
      </c:barChart>
      <c:catAx>
        <c:axId val="2056533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Scorecard/Month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5808094"/>
      </c:catAx>
      <c:valAx>
        <c:axId val="2858080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65336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Visitors by channel</a:t>
            </a:r>
          </a:p>
        </c:rich>
      </c:tx>
      <c:overlay val="0"/>
    </c:title>
    <c:plotArea>
      <c:layout/>
      <c:areaChart>
        <c:grouping val="stacked"/>
        <c:axId val="866277493"/>
        <c:axId val="157589789"/>
      </c:areaChart>
      <c:catAx>
        <c:axId val="866277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 Performance Ind./Metric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89789"/>
      </c:catAx>
      <c:valAx>
        <c:axId val="1575897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6277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ROI/Organic, ROI/Facebook Ads and ROI/Google 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KPIs!$F$1:$F$2</c:f>
            </c:strRef>
          </c:tx>
          <c:cat>
            <c:strRef>
              <c:f>KPIs!$A$3:$A$14</c:f>
            </c:strRef>
          </c:cat>
          <c:val>
            <c:numRef>
              <c:f>KPIs!$F$3:$F$14</c:f>
              <c:numCache/>
            </c:numRef>
          </c:val>
        </c:ser>
        <c:ser>
          <c:idx val="1"/>
          <c:order val="1"/>
          <c:tx>
            <c:strRef>
              <c:f>KPIs!$G$1:$G$2</c:f>
            </c:strRef>
          </c:tx>
          <c:cat>
            <c:strRef>
              <c:f>KPIs!$A$3:$A$14</c:f>
            </c:strRef>
          </c:cat>
          <c:val>
            <c:numRef>
              <c:f>KPIs!$G$3:$G$14</c:f>
              <c:numCache/>
            </c:numRef>
          </c:val>
        </c:ser>
        <c:ser>
          <c:idx val="2"/>
          <c:order val="2"/>
          <c:tx>
            <c:strRef>
              <c:f>KPIs!$H$1:$H$2</c:f>
            </c:strRef>
          </c:tx>
          <c:cat>
            <c:strRef>
              <c:f>KPIs!$A$3:$A$14</c:f>
            </c:strRef>
          </c:cat>
          <c:val>
            <c:numRef>
              <c:f>KPIs!$H$3:$H$14</c:f>
              <c:numCache/>
            </c:numRef>
          </c:val>
        </c:ser>
        <c:axId val="1698501740"/>
        <c:axId val="202312566"/>
      </c:barChart>
      <c:catAx>
        <c:axId val="1698501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Scorecard/Month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12566"/>
      </c:catAx>
      <c:valAx>
        <c:axId val="2023125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98501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10000" cy="19145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342900</xdr:rowOff>
    </xdr:from>
    <xdr:ext cx="4829175" cy="41910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552450</xdr:rowOff>
    </xdr:from>
    <xdr:ext cx="4029075" cy="17526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47625</xdr:rowOff>
    </xdr:from>
    <xdr:ext cx="6629400" cy="5276850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38100</xdr:rowOff>
    </xdr:from>
    <xdr:ext cx="8582025" cy="6162675"/>
    <xdr:pic>
      <xdr:nvPicPr>
        <xdr:cNvPr id="0" name="image5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8829675" cy="5457825"/>
    <xdr:graphicFrame>
      <xdr:nvGraphicFramePr>
        <xdr:cNvPr id="17925270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0</xdr:row>
      <xdr:rowOff>9525</xdr:rowOff>
    </xdr:from>
    <xdr:ext cx="5905500" cy="3686175"/>
    <xdr:graphicFrame>
      <xdr:nvGraphicFramePr>
        <xdr:cNvPr id="5483629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76200</xdr:rowOff>
    </xdr:from>
    <xdr:ext cx="8829675" cy="5457825"/>
    <xdr:graphicFrame>
      <xdr:nvGraphicFramePr>
        <xdr:cNvPr id="194683800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180975</xdr:colOff>
      <xdr:row>18</xdr:row>
      <xdr:rowOff>104775</xdr:rowOff>
    </xdr:from>
    <xdr:ext cx="5905500" cy="3638550"/>
    <xdr:graphicFrame>
      <xdr:nvGraphicFramePr>
        <xdr:cNvPr id="32042640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180975</xdr:colOff>
      <xdr:row>36</xdr:row>
      <xdr:rowOff>47625</xdr:rowOff>
    </xdr:from>
    <xdr:ext cx="5905500" cy="3686175"/>
    <xdr:graphicFrame>
      <xdr:nvGraphicFramePr>
        <xdr:cNvPr id="60543421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iscorecar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14"/>
    <col customWidth="1" min="2" max="6" width="14.4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 t="s">
        <v>1</v>
      </c>
      <c r="B13" s="5"/>
      <c r="C13" s="5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6" t="s">
        <v>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7" t="s">
        <v>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 t="s">
        <v>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6" t="s">
        <v>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6" t="s">
        <v>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 t="s">
        <v>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6" t="s">
        <v>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</sheetData>
  <hyperlinks>
    <hyperlink r:id="rId1" ref="A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6.14"/>
    <col customWidth="1" min="3" max="6" width="14.43"/>
  </cols>
  <sheetData>
    <row r="1" ht="15.75" customHeight="1">
      <c r="A1" s="10" t="s">
        <v>10</v>
      </c>
      <c r="B1" s="11"/>
      <c r="C1" s="11" t="s">
        <v>11</v>
      </c>
      <c r="F1" s="11" t="s">
        <v>12</v>
      </c>
      <c r="I1" s="11" t="s">
        <v>13</v>
      </c>
      <c r="L1" s="12"/>
      <c r="M1" s="13"/>
      <c r="N1" s="13"/>
      <c r="O1" s="13"/>
      <c r="P1" s="13"/>
      <c r="Q1" s="13"/>
      <c r="R1" s="12"/>
      <c r="S1" s="12"/>
      <c r="T1" s="12"/>
      <c r="U1" s="12"/>
      <c r="V1" s="13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5.75" customHeight="1">
      <c r="A2" s="14" t="s">
        <v>14</v>
      </c>
      <c r="B2" s="15" t="s">
        <v>15</v>
      </c>
      <c r="C2" s="16" t="s">
        <v>16</v>
      </c>
      <c r="D2" s="16" t="s">
        <v>17</v>
      </c>
      <c r="E2" s="16" t="s">
        <v>18</v>
      </c>
      <c r="F2" s="17" t="s">
        <v>16</v>
      </c>
      <c r="G2" s="17" t="s">
        <v>17</v>
      </c>
      <c r="H2" s="17" t="s">
        <v>18</v>
      </c>
      <c r="I2" s="18" t="s">
        <v>19</v>
      </c>
      <c r="J2" s="18" t="s">
        <v>20</v>
      </c>
      <c r="K2" s="19" t="s">
        <v>21</v>
      </c>
      <c r="L2" s="20" t="s">
        <v>22</v>
      </c>
      <c r="Q2" s="13"/>
      <c r="R2" s="12"/>
      <c r="S2" s="12"/>
      <c r="T2" s="12"/>
      <c r="U2" s="12"/>
      <c r="V2" s="13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15.75" customHeight="1">
      <c r="A3" s="21">
        <v>44197.0</v>
      </c>
      <c r="B3" s="22" t="str">
        <f>iferror(C22/C18,"-")</f>
        <v>-</v>
      </c>
      <c r="C3" s="23" t="str">
        <f>iferror(C23/C19,"-")</f>
        <v>-</v>
      </c>
      <c r="D3" s="23" t="str">
        <f>iferror(C24/C20,"-")</f>
        <v>-</v>
      </c>
      <c r="E3" s="23" t="str">
        <f>iferror(C25/C21,"-")</f>
        <v>-</v>
      </c>
      <c r="F3" s="23" t="str">
        <f>iferror((C36-C29)/C29, "-")</f>
        <v>-</v>
      </c>
      <c r="G3" s="23" t="str">
        <f>iferror((C37-C30)/C30, "-")</f>
        <v>-</v>
      </c>
      <c r="H3" s="23" t="str">
        <f>iferror((C38-C31)/C31, "-")</f>
        <v>-</v>
      </c>
      <c r="I3" s="24">
        <f>sum(C36:C39)</f>
        <v>0</v>
      </c>
      <c r="J3" s="25">
        <v>5000.0</v>
      </c>
      <c r="K3" s="26">
        <f t="shared" ref="K3:K15" si="1">I3/J3</f>
        <v>0</v>
      </c>
      <c r="L3" s="12"/>
      <c r="M3" s="13"/>
      <c r="N3" s="13"/>
      <c r="O3" s="13"/>
      <c r="P3" s="13"/>
      <c r="Q3" s="13"/>
      <c r="R3" s="12"/>
      <c r="S3" s="12"/>
      <c r="T3" s="12"/>
      <c r="U3" s="12"/>
      <c r="V3" s="13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75" customHeight="1">
      <c r="A4" s="21">
        <v>44228.0</v>
      </c>
      <c r="B4" s="22" t="str">
        <f>iferror(D22/D18,"-")</f>
        <v>-</v>
      </c>
      <c r="C4" s="27" t="str">
        <f>iferror(D23/D19,"-")</f>
        <v>-</v>
      </c>
      <c r="D4" s="23" t="str">
        <f>iferror(D24/D20,"-")</f>
        <v>-</v>
      </c>
      <c r="E4" s="23" t="str">
        <f>iferror(D25/D21,"-")</f>
        <v>-</v>
      </c>
      <c r="F4" s="23" t="str">
        <f>iferror((D36-D29)/D29, "-")</f>
        <v>-</v>
      </c>
      <c r="G4" s="23" t="str">
        <f>iferror((D37-D30)/D30, "-")</f>
        <v>-</v>
      </c>
      <c r="H4" s="23" t="str">
        <f>iferror((D38-D31)/D31, "-")</f>
        <v>-</v>
      </c>
      <c r="I4" s="24">
        <f>sum(D36:D39)</f>
        <v>0</v>
      </c>
      <c r="J4" s="25">
        <v>5000.0</v>
      </c>
      <c r="K4" s="26">
        <f t="shared" si="1"/>
        <v>0</v>
      </c>
      <c r="L4" s="20" t="s">
        <v>23</v>
      </c>
      <c r="Q4" s="13"/>
      <c r="R4" s="12"/>
      <c r="S4" s="12"/>
      <c r="T4" s="12"/>
      <c r="U4" s="12"/>
      <c r="V4" s="13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21">
        <v>44256.0</v>
      </c>
      <c r="B5" s="22" t="str">
        <f>iferror(E22/E18,"-")</f>
        <v>-</v>
      </c>
      <c r="C5" s="27" t="str">
        <f>iferror(E23/E19,"-")</f>
        <v>-</v>
      </c>
      <c r="D5" s="23" t="str">
        <f>iferror(E24/E20,"-")</f>
        <v>-</v>
      </c>
      <c r="E5" s="23" t="str">
        <f>iferror(E25/E21,"-")</f>
        <v>-</v>
      </c>
      <c r="F5" s="23" t="str">
        <f>iferror((E36-E29)/E29, "-")</f>
        <v>-</v>
      </c>
      <c r="G5" s="23" t="str">
        <f>iferror((E37-E30)/E30, "-")</f>
        <v>-</v>
      </c>
      <c r="H5" s="23" t="str">
        <f>iferror((E38-E31)/E31, "-")</f>
        <v>-</v>
      </c>
      <c r="I5" s="24">
        <f>SUM(E36:E39)</f>
        <v>0</v>
      </c>
      <c r="J5" s="25">
        <v>5000.0</v>
      </c>
      <c r="K5" s="26">
        <f t="shared" si="1"/>
        <v>0</v>
      </c>
      <c r="L5" s="12"/>
      <c r="M5" s="13"/>
      <c r="N5" s="13"/>
      <c r="O5" s="13"/>
      <c r="P5" s="13"/>
      <c r="Q5" s="13"/>
      <c r="R5" s="12"/>
      <c r="S5" s="12"/>
      <c r="T5" s="12"/>
      <c r="U5" s="12"/>
      <c r="V5" s="13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21">
        <v>44287.0</v>
      </c>
      <c r="B6" s="22" t="str">
        <f>iferror(F22/F18,"-")</f>
        <v>-</v>
      </c>
      <c r="C6" s="27" t="str">
        <f>iferror(F23/F19,"-")</f>
        <v>-</v>
      </c>
      <c r="D6" s="23" t="str">
        <f>iferror(F24/F20,"-")</f>
        <v>-</v>
      </c>
      <c r="E6" s="23" t="str">
        <f>iferror(F25/F21,"-")</f>
        <v>-</v>
      </c>
      <c r="F6" s="23" t="str">
        <f>iferror((F36-F29)/F29, "-")</f>
        <v>-</v>
      </c>
      <c r="G6" s="23" t="str">
        <f>iferror((F37-F30)/F30, "-")</f>
        <v>-</v>
      </c>
      <c r="H6" s="23" t="str">
        <f>iferror((F38-F31)/F31, "-")</f>
        <v>-</v>
      </c>
      <c r="I6" s="24">
        <f>sum(F36:F39)</f>
        <v>0</v>
      </c>
      <c r="J6" s="25">
        <v>5000.0</v>
      </c>
      <c r="K6" s="26">
        <f t="shared" si="1"/>
        <v>0</v>
      </c>
      <c r="L6" s="12"/>
      <c r="M6" s="13"/>
      <c r="N6" s="13"/>
      <c r="O6" s="13"/>
      <c r="P6" s="13"/>
      <c r="Q6" s="13"/>
      <c r="R6" s="12"/>
      <c r="S6" s="12"/>
      <c r="T6" s="12"/>
      <c r="U6" s="12"/>
      <c r="V6" s="13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21">
        <v>44317.0</v>
      </c>
      <c r="B7" s="22" t="str">
        <f>iferror(G22/G18,"-")</f>
        <v>-</v>
      </c>
      <c r="C7" s="27" t="str">
        <f>iferror(G23/G19,"-")</f>
        <v>-</v>
      </c>
      <c r="D7" s="23" t="str">
        <f>iferror(G24/G20,"-")</f>
        <v>-</v>
      </c>
      <c r="E7" s="23" t="str">
        <f>iferror(G35/G21,"-")</f>
        <v>-</v>
      </c>
      <c r="F7" s="23" t="str">
        <f>iferror((G36-G29)/G29, "-")</f>
        <v>-</v>
      </c>
      <c r="G7" s="23" t="str">
        <f>iferror((G37-G30)/G30, "-")</f>
        <v>-</v>
      </c>
      <c r="H7" s="23" t="str">
        <f>iferror((G38-G31)/G31, "-")</f>
        <v>-</v>
      </c>
      <c r="I7" s="24">
        <f>sum(G36:G39)</f>
        <v>0</v>
      </c>
      <c r="J7" s="25">
        <v>5000.0</v>
      </c>
      <c r="K7" s="26">
        <f t="shared" si="1"/>
        <v>0</v>
      </c>
      <c r="L7" s="12"/>
      <c r="M7" s="13"/>
      <c r="N7" s="13"/>
      <c r="O7" s="13"/>
      <c r="P7" s="13"/>
      <c r="Q7" s="13"/>
      <c r="R7" s="12"/>
      <c r="S7" s="12"/>
      <c r="T7" s="12"/>
      <c r="U7" s="12"/>
      <c r="V7" s="13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15.75" customHeight="1">
      <c r="A8" s="21">
        <v>44348.0</v>
      </c>
      <c r="B8" s="22" t="str">
        <f>iferror(H22/H18,"-")</f>
        <v>-</v>
      </c>
      <c r="C8" s="27" t="str">
        <f>iferror(H23/G19,"-")</f>
        <v>-</v>
      </c>
      <c r="D8" s="23" t="str">
        <f>iferror(H24/H20,"-")</f>
        <v>-</v>
      </c>
      <c r="E8" s="23" t="str">
        <f>iferror(H25/H21,"-")</f>
        <v>-</v>
      </c>
      <c r="F8" s="23" t="str">
        <f>iferror((H36-H29)/H29, "-")</f>
        <v>-</v>
      </c>
      <c r="G8" s="23" t="str">
        <f>iferror((H37-H30)/H30, "-")</f>
        <v>-</v>
      </c>
      <c r="H8" s="23" t="str">
        <f>iferror((H38-H31)/H31, "-")</f>
        <v>-</v>
      </c>
      <c r="I8" s="24">
        <f>sum(H36:H39)</f>
        <v>0</v>
      </c>
      <c r="J8" s="25">
        <v>5000.0</v>
      </c>
      <c r="K8" s="26">
        <f t="shared" si="1"/>
        <v>0</v>
      </c>
      <c r="L8" s="12"/>
      <c r="M8" s="13"/>
      <c r="N8" s="13"/>
      <c r="O8" s="13"/>
      <c r="P8" s="13"/>
      <c r="Q8" s="13"/>
      <c r="R8" s="12"/>
      <c r="S8" s="12"/>
      <c r="T8" s="12"/>
      <c r="U8" s="12"/>
      <c r="V8" s="13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21">
        <v>44378.0</v>
      </c>
      <c r="B9" s="28" t="str">
        <f>iferror(I22/I18,"-")</f>
        <v>-</v>
      </c>
      <c r="C9" s="27" t="str">
        <f>iferror(I23/I19,"-")</f>
        <v>-</v>
      </c>
      <c r="D9" s="23" t="str">
        <f>iferror(I24/I20,"-")</f>
        <v>-</v>
      </c>
      <c r="E9" s="23" t="str">
        <f>iferror(I25/I21,"-")</f>
        <v>-</v>
      </c>
      <c r="F9" s="23" t="str">
        <f>iferror((I36-I29)/I29, "-")</f>
        <v>-</v>
      </c>
      <c r="G9" s="23" t="str">
        <f>iferror((I37-I30)/I30, "-")</f>
        <v>-</v>
      </c>
      <c r="H9" s="23" t="str">
        <f>iferror((I38-I31)/I31, "-")</f>
        <v>-</v>
      </c>
      <c r="I9" s="24">
        <f>sum(I36:I39)</f>
        <v>0</v>
      </c>
      <c r="J9" s="25">
        <v>5000.0</v>
      </c>
      <c r="K9" s="26">
        <f t="shared" si="1"/>
        <v>0</v>
      </c>
      <c r="L9" s="12"/>
      <c r="M9" s="13"/>
      <c r="N9" s="13"/>
      <c r="O9" s="13"/>
      <c r="P9" s="13"/>
      <c r="Q9" s="13"/>
      <c r="R9" s="12"/>
      <c r="S9" s="12"/>
      <c r="T9" s="12"/>
      <c r="U9" s="12"/>
      <c r="V9" s="13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21">
        <v>44409.0</v>
      </c>
      <c r="B10" s="28" t="str">
        <f>iferror(J22/J18,"-")</f>
        <v>-</v>
      </c>
      <c r="C10" s="27" t="str">
        <f>iferror(J23/J19,"-")</f>
        <v>-</v>
      </c>
      <c r="D10" s="23" t="str">
        <f>iferror(J24/J20,"-")</f>
        <v>-</v>
      </c>
      <c r="E10" s="23" t="str">
        <f>iferror(J25/J21,"-")</f>
        <v>-</v>
      </c>
      <c r="F10" s="23" t="str">
        <f>iferror((J36-J29)/J29, "-")</f>
        <v>-</v>
      </c>
      <c r="G10" s="23" t="str">
        <f>iferror((J37-J30)/J30, "-")</f>
        <v>-</v>
      </c>
      <c r="H10" s="23" t="str">
        <f>iferror((J38-J31)/J31, "-")</f>
        <v>-</v>
      </c>
      <c r="I10" s="24">
        <f>sum(J36:J39)</f>
        <v>0</v>
      </c>
      <c r="J10" s="25">
        <v>5000.0</v>
      </c>
      <c r="K10" s="26">
        <f t="shared" si="1"/>
        <v>0</v>
      </c>
      <c r="L10" s="12"/>
      <c r="M10" s="13"/>
      <c r="N10" s="13"/>
      <c r="O10" s="13"/>
      <c r="P10" s="13"/>
      <c r="Q10" s="13"/>
      <c r="R10" s="12"/>
      <c r="S10" s="12"/>
      <c r="T10" s="12"/>
      <c r="U10" s="12"/>
      <c r="V10" s="13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21">
        <v>44440.0</v>
      </c>
      <c r="B11" s="28" t="str">
        <f>iferror(K22/K18,"-")</f>
        <v>-</v>
      </c>
      <c r="C11" s="27" t="str">
        <f>iferror(K23/K19,"-")</f>
        <v>-</v>
      </c>
      <c r="D11" s="23" t="str">
        <f>iferror(K24/K20,"-")</f>
        <v>-</v>
      </c>
      <c r="E11" s="23" t="str">
        <f>iferror(K25/K21,"-")</f>
        <v>-</v>
      </c>
      <c r="F11" s="23" t="str">
        <f>iferror((K36-K29)/K29, "-")</f>
        <v>-</v>
      </c>
      <c r="G11" s="23" t="str">
        <f>iferror((K37-K30)/K30, "-")</f>
        <v>-</v>
      </c>
      <c r="H11" s="23" t="str">
        <f>iferror((K38-K31)/K31, "-")</f>
        <v>-</v>
      </c>
      <c r="I11" s="24">
        <f>sum(K36:K39)</f>
        <v>0</v>
      </c>
      <c r="J11" s="25">
        <v>5000.0</v>
      </c>
      <c r="K11" s="26">
        <f t="shared" si="1"/>
        <v>0</v>
      </c>
      <c r="L11" s="12"/>
      <c r="M11" s="13"/>
      <c r="N11" s="13"/>
      <c r="O11" s="13"/>
      <c r="P11" s="13"/>
      <c r="Q11" s="13"/>
      <c r="R11" s="12"/>
      <c r="S11" s="12"/>
      <c r="T11" s="12"/>
      <c r="U11" s="12"/>
      <c r="V11" s="13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21">
        <v>44470.0</v>
      </c>
      <c r="B12" s="28" t="str">
        <f>iferror(L22/L18,"-")</f>
        <v>-</v>
      </c>
      <c r="C12" s="27" t="str">
        <f>iferror(L23/L19,"-")</f>
        <v>-</v>
      </c>
      <c r="D12" s="23" t="str">
        <f>iferror(L24/L20,"-")</f>
        <v>-</v>
      </c>
      <c r="E12" s="23" t="str">
        <f>iferror(L25/L21,"-")</f>
        <v>-</v>
      </c>
      <c r="F12" s="23" t="str">
        <f>iferror((L36-L29)/L29, "-")</f>
        <v>-</v>
      </c>
      <c r="G12" s="23" t="str">
        <f>iferror((L37-L30)/L30, "-")</f>
        <v>-</v>
      </c>
      <c r="H12" s="23" t="str">
        <f>iferror((L38-L31)/L31, "-")</f>
        <v>-</v>
      </c>
      <c r="I12" s="24">
        <f>sum(L36:L39)</f>
        <v>0</v>
      </c>
      <c r="J12" s="25">
        <v>5000.0</v>
      </c>
      <c r="K12" s="26">
        <f t="shared" si="1"/>
        <v>0</v>
      </c>
      <c r="L12" s="12"/>
      <c r="M12" s="13"/>
      <c r="N12" s="13"/>
      <c r="O12" s="13"/>
      <c r="P12" s="13"/>
      <c r="Q12" s="13"/>
      <c r="R12" s="12"/>
      <c r="S12" s="12"/>
      <c r="T12" s="12"/>
      <c r="U12" s="12"/>
      <c r="V12" s="13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15.75" customHeight="1">
      <c r="A13" s="21">
        <v>44501.0</v>
      </c>
      <c r="B13" s="28" t="str">
        <f>iferror(M22/M18,"-")</f>
        <v>-</v>
      </c>
      <c r="C13" s="27" t="str">
        <f>iferror(M23/M19,"-")</f>
        <v>-</v>
      </c>
      <c r="D13" s="23" t="str">
        <f>iferror(M24/M20,"-")</f>
        <v>-</v>
      </c>
      <c r="E13" s="23" t="str">
        <f>iferror(M25/M21,"-")</f>
        <v>-</v>
      </c>
      <c r="F13" s="23" t="str">
        <f>iferror((M36-M29)/M29, "-")</f>
        <v>-</v>
      </c>
      <c r="G13" s="23" t="str">
        <f>iferror((M37-M30)/M30, "-")</f>
        <v>-</v>
      </c>
      <c r="H13" s="23" t="str">
        <f>iferror((M38-M31)/M31, "-")</f>
        <v>-</v>
      </c>
      <c r="I13" s="24">
        <f>sum(M36:M39)</f>
        <v>0</v>
      </c>
      <c r="J13" s="25">
        <v>5000.0</v>
      </c>
      <c r="K13" s="26">
        <f t="shared" si="1"/>
        <v>0</v>
      </c>
      <c r="L13" s="12"/>
      <c r="M13" s="13"/>
      <c r="N13" s="13"/>
      <c r="O13" s="13"/>
      <c r="P13" s="13"/>
      <c r="Q13" s="13"/>
      <c r="R13" s="12"/>
      <c r="S13" s="12"/>
      <c r="T13" s="12"/>
      <c r="U13" s="12"/>
      <c r="V13" s="13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5.75" customHeight="1">
      <c r="A14" s="21">
        <v>44531.0</v>
      </c>
      <c r="B14" s="28" t="str">
        <f>iferror(N22/N18,"-")</f>
        <v>-</v>
      </c>
      <c r="C14" s="27" t="str">
        <f>iferror(N23/N19,"-")</f>
        <v>-</v>
      </c>
      <c r="D14" s="23" t="str">
        <f>iferror(N24/N20,"-")</f>
        <v>-</v>
      </c>
      <c r="E14" s="23" t="str">
        <f>iferror(N25/N21,"-")</f>
        <v>-</v>
      </c>
      <c r="F14" s="23" t="str">
        <f>iferror((N36-N29)/N29, "-")</f>
        <v>-</v>
      </c>
      <c r="G14" s="23" t="str">
        <f>iferror((N37-N30)/N30, "-")</f>
        <v>-</v>
      </c>
      <c r="H14" s="23" t="str">
        <f>iferror((N38-N31)/N31, "-")</f>
        <v>-</v>
      </c>
      <c r="I14" s="24">
        <f>sum(N36:N39)</f>
        <v>0</v>
      </c>
      <c r="J14" s="25">
        <v>5000.0</v>
      </c>
      <c r="K14" s="26">
        <f t="shared" si="1"/>
        <v>0</v>
      </c>
      <c r="L14" s="12"/>
      <c r="M14" s="13"/>
      <c r="N14" s="13"/>
      <c r="O14" s="13"/>
      <c r="P14" s="13"/>
      <c r="Q14" s="13"/>
      <c r="R14" s="12"/>
      <c r="S14" s="12"/>
      <c r="T14" s="12"/>
      <c r="U14" s="12"/>
      <c r="V14" s="13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15.75" customHeight="1">
      <c r="A15" s="29" t="s">
        <v>24</v>
      </c>
      <c r="B15" s="30" t="str">
        <f t="shared" ref="B15:H15" si="2">iferror(average(B3:B14),"-")</f>
        <v>-</v>
      </c>
      <c r="C15" s="31" t="str">
        <f t="shared" si="2"/>
        <v>-</v>
      </c>
      <c r="D15" s="31" t="str">
        <f t="shared" si="2"/>
        <v>-</v>
      </c>
      <c r="E15" s="31" t="str">
        <f t="shared" si="2"/>
        <v>-</v>
      </c>
      <c r="F15" s="31" t="str">
        <f t="shared" si="2"/>
        <v>-</v>
      </c>
      <c r="G15" s="31" t="str">
        <f t="shared" si="2"/>
        <v>-</v>
      </c>
      <c r="H15" s="31" t="str">
        <f t="shared" si="2"/>
        <v>-</v>
      </c>
      <c r="I15" s="32">
        <f t="shared" ref="I15:J15" si="3">sum(I3:I14)</f>
        <v>0</v>
      </c>
      <c r="J15" s="32">
        <f t="shared" si="3"/>
        <v>60000</v>
      </c>
      <c r="K15" s="33">
        <f t="shared" si="1"/>
        <v>0</v>
      </c>
      <c r="L15" s="12"/>
      <c r="M15" s="13"/>
      <c r="N15" s="13"/>
      <c r="O15" s="13"/>
      <c r="P15" s="13"/>
      <c r="Q15" s="13"/>
      <c r="R15" s="12"/>
      <c r="S15" s="12"/>
      <c r="T15" s="12"/>
      <c r="U15" s="12"/>
      <c r="V15" s="13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34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/>
      <c r="P16" s="36"/>
      <c r="Q16" s="36"/>
      <c r="R16" s="34"/>
      <c r="S16" s="34"/>
      <c r="T16" s="34"/>
      <c r="U16" s="34"/>
      <c r="V16" s="36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ht="15.75" customHeight="1">
      <c r="A17" s="10" t="s">
        <v>25</v>
      </c>
      <c r="B17" s="10" t="s">
        <v>26</v>
      </c>
      <c r="C17" s="35">
        <v>43831.0</v>
      </c>
      <c r="D17" s="35">
        <v>43862.0</v>
      </c>
      <c r="E17" s="35">
        <v>43891.0</v>
      </c>
      <c r="F17" s="35">
        <v>43922.0</v>
      </c>
      <c r="G17" s="35">
        <v>43952.0</v>
      </c>
      <c r="H17" s="35">
        <v>43983.0</v>
      </c>
      <c r="I17" s="35">
        <v>44013.0</v>
      </c>
      <c r="J17" s="35">
        <v>44044.0</v>
      </c>
      <c r="K17" s="35">
        <v>44075.0</v>
      </c>
      <c r="L17" s="35">
        <v>44105.0</v>
      </c>
      <c r="M17" s="35">
        <v>44136.0</v>
      </c>
      <c r="N17" s="35">
        <v>44166.0</v>
      </c>
      <c r="O17" s="37" t="s">
        <v>27</v>
      </c>
      <c r="P17" s="38"/>
      <c r="Q17" s="38"/>
      <c r="R17" s="10"/>
      <c r="S17" s="10"/>
      <c r="T17" s="10"/>
      <c r="U17" s="10"/>
      <c r="V17" s="38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39" t="s">
        <v>28</v>
      </c>
      <c r="B18" s="40" t="s">
        <v>29</v>
      </c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>
        <f t="shared" ref="O18:O26" si="4">sum(C18:N18)</f>
        <v>0</v>
      </c>
      <c r="P18" s="13"/>
      <c r="Q18" s="13"/>
      <c r="R18" s="12"/>
      <c r="S18" s="12"/>
      <c r="T18" s="12"/>
      <c r="U18" s="12"/>
      <c r="V18" s="13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75" customHeight="1">
      <c r="A19" s="39"/>
      <c r="B19" s="40" t="s">
        <v>30</v>
      </c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>
        <f t="shared" si="4"/>
        <v>0</v>
      </c>
      <c r="P19" s="13"/>
      <c r="Q19" s="13"/>
      <c r="R19" s="12"/>
      <c r="S19" s="12"/>
      <c r="T19" s="12"/>
      <c r="U19" s="12"/>
      <c r="V19" s="13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39"/>
      <c r="B20" s="40" t="s">
        <v>31</v>
      </c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>
        <f t="shared" si="4"/>
        <v>0</v>
      </c>
      <c r="P20" s="13"/>
      <c r="Q20" s="13"/>
      <c r="R20" s="12"/>
      <c r="S20" s="12"/>
      <c r="T20" s="12"/>
      <c r="U20" s="12"/>
      <c r="V20" s="13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39"/>
      <c r="B21" s="40" t="s">
        <v>18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>
        <f t="shared" si="4"/>
        <v>0</v>
      </c>
      <c r="P21" s="13"/>
      <c r="Q21" s="13"/>
      <c r="R21" s="12"/>
      <c r="S21" s="12"/>
      <c r="T21" s="12"/>
      <c r="U21" s="12"/>
      <c r="V21" s="13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39" t="s">
        <v>32</v>
      </c>
      <c r="B22" s="44" t="s">
        <v>33</v>
      </c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>
        <f t="shared" si="4"/>
        <v>0</v>
      </c>
      <c r="P22" s="13"/>
      <c r="Q22" s="13"/>
      <c r="R22" s="12"/>
      <c r="S22" s="12"/>
      <c r="T22" s="12"/>
      <c r="U22" s="12"/>
      <c r="V22" s="13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39"/>
      <c r="B23" s="44" t="s">
        <v>34</v>
      </c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>
        <f t="shared" si="4"/>
        <v>0</v>
      </c>
      <c r="P23" s="13"/>
      <c r="Q23" s="13"/>
      <c r="R23" s="12"/>
      <c r="S23" s="12"/>
      <c r="T23" s="12"/>
      <c r="U23" s="12"/>
      <c r="V23" s="13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15.75" customHeight="1">
      <c r="A24" s="39"/>
      <c r="B24" s="44" t="s">
        <v>35</v>
      </c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>
        <f t="shared" si="4"/>
        <v>0</v>
      </c>
      <c r="P24" s="13"/>
      <c r="Q24" s="13"/>
      <c r="R24" s="12"/>
      <c r="S24" s="12"/>
      <c r="T24" s="12"/>
      <c r="U24" s="12"/>
      <c r="V24" s="13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39"/>
      <c r="B25" s="44" t="s">
        <v>36</v>
      </c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>
        <f t="shared" si="4"/>
        <v>0</v>
      </c>
      <c r="P25" s="13"/>
      <c r="Q25" s="13"/>
      <c r="R25" s="12"/>
      <c r="S25" s="12"/>
      <c r="T25" s="12"/>
      <c r="U25" s="12"/>
      <c r="V25" s="13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39"/>
      <c r="B26" s="44" t="s">
        <v>37</v>
      </c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>
        <f t="shared" si="4"/>
        <v>0</v>
      </c>
      <c r="P26" s="13"/>
      <c r="Q26" s="13"/>
      <c r="R26" s="12"/>
      <c r="S26" s="12"/>
      <c r="T26" s="12"/>
      <c r="U26" s="12"/>
      <c r="V26" s="13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39" t="s">
        <v>38</v>
      </c>
      <c r="B27" s="45" t="s">
        <v>17</v>
      </c>
      <c r="C27" s="4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47" t="str">
        <f t="shared" ref="O27:O28" si="5">iferror(average(C27:N27),"-")</f>
        <v>-</v>
      </c>
      <c r="P27" s="13"/>
      <c r="Q27" s="13"/>
      <c r="R27" s="12"/>
      <c r="S27" s="12"/>
      <c r="T27" s="12"/>
      <c r="U27" s="12"/>
      <c r="V27" s="13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39"/>
      <c r="B28" s="45" t="s">
        <v>18</v>
      </c>
      <c r="C28" s="4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47" t="str">
        <f t="shared" si="5"/>
        <v>-</v>
      </c>
      <c r="P28" s="13"/>
      <c r="Q28" s="13"/>
      <c r="R28" s="12"/>
      <c r="S28" s="12"/>
      <c r="T28" s="12"/>
      <c r="U28" s="12"/>
      <c r="V28" s="13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15.75" customHeight="1">
      <c r="A29" s="39" t="s">
        <v>39</v>
      </c>
      <c r="B29" s="48" t="s">
        <v>40</v>
      </c>
      <c r="C29" s="46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7">
        <f t="shared" ref="O29:O31" si="6">SUM(C29:N29)</f>
        <v>0</v>
      </c>
      <c r="P29" s="13"/>
      <c r="Q29" s="13"/>
      <c r="R29" s="12"/>
      <c r="S29" s="12"/>
      <c r="T29" s="12"/>
      <c r="U29" s="12"/>
      <c r="V29" s="13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5.75" customHeight="1">
      <c r="A30" s="39"/>
      <c r="B30" s="48" t="s">
        <v>17</v>
      </c>
      <c r="C30" s="46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7">
        <f t="shared" si="6"/>
        <v>0</v>
      </c>
      <c r="P30" s="13"/>
      <c r="Q30" s="13"/>
      <c r="R30" s="12"/>
      <c r="S30" s="12"/>
      <c r="T30" s="12"/>
      <c r="U30" s="12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39"/>
      <c r="B31" s="48" t="s">
        <v>18</v>
      </c>
      <c r="C31" s="46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7">
        <f t="shared" si="6"/>
        <v>0</v>
      </c>
      <c r="P31" s="13"/>
      <c r="Q31" s="13"/>
      <c r="R31" s="12"/>
      <c r="S31" s="12"/>
      <c r="T31" s="12"/>
      <c r="U31" s="12"/>
      <c r="V31" s="13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39" t="s">
        <v>41</v>
      </c>
      <c r="B32" s="50" t="s">
        <v>42</v>
      </c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43">
        <f t="shared" ref="O32:O39" si="7">sum(C32:N32)</f>
        <v>0</v>
      </c>
      <c r="P32" s="13"/>
      <c r="Q32" s="13"/>
      <c r="R32" s="12"/>
      <c r="S32" s="12"/>
      <c r="T32" s="12"/>
      <c r="U32" s="12"/>
      <c r="V32" s="13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t="15.75" customHeight="1">
      <c r="A33" s="39"/>
      <c r="B33" s="50" t="s">
        <v>43</v>
      </c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>
        <f t="shared" si="7"/>
        <v>0</v>
      </c>
      <c r="P33" s="13"/>
      <c r="Q33" s="13"/>
      <c r="R33" s="12"/>
      <c r="S33" s="12"/>
      <c r="T33" s="12"/>
      <c r="U33" s="12"/>
      <c r="V33" s="13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39"/>
      <c r="B34" s="50" t="s">
        <v>44</v>
      </c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43">
        <f t="shared" si="7"/>
        <v>0</v>
      </c>
      <c r="P34" s="13"/>
      <c r="Q34" s="13"/>
      <c r="R34" s="12"/>
      <c r="S34" s="12"/>
      <c r="T34" s="12"/>
      <c r="U34" s="12"/>
      <c r="V34" s="13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39"/>
      <c r="B35" s="50" t="s">
        <v>45</v>
      </c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43">
        <f t="shared" si="7"/>
        <v>0</v>
      </c>
      <c r="P35" s="13"/>
      <c r="Q35" s="13"/>
      <c r="R35" s="12"/>
      <c r="S35" s="12"/>
      <c r="T35" s="12"/>
      <c r="U35" s="12"/>
      <c r="V35" s="13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ht="15.75" customHeight="1">
      <c r="A36" s="39" t="s">
        <v>46</v>
      </c>
      <c r="B36" s="53" t="s">
        <v>47</v>
      </c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47">
        <f t="shared" si="7"/>
        <v>0</v>
      </c>
      <c r="P36" s="13"/>
      <c r="Q36" s="13"/>
      <c r="R36" s="12"/>
      <c r="S36" s="12"/>
      <c r="T36" s="12"/>
      <c r="U36" s="12"/>
      <c r="V36" s="13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39"/>
      <c r="B37" s="56" t="s">
        <v>17</v>
      </c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47">
        <f t="shared" si="7"/>
        <v>0</v>
      </c>
      <c r="P37" s="13"/>
      <c r="Q37" s="13"/>
      <c r="R37" s="12"/>
      <c r="S37" s="12"/>
      <c r="T37" s="12"/>
      <c r="U37" s="12"/>
      <c r="V37" s="13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39"/>
      <c r="B38" s="56" t="s">
        <v>18</v>
      </c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47">
        <f t="shared" si="7"/>
        <v>0</v>
      </c>
      <c r="P38" s="13"/>
      <c r="Q38" s="13"/>
      <c r="R38" s="12"/>
      <c r="S38" s="12"/>
      <c r="T38" s="12"/>
      <c r="U38" s="12"/>
      <c r="V38" s="13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ht="15.75" customHeight="1">
      <c r="A39" s="39"/>
      <c r="B39" s="56" t="s">
        <v>37</v>
      </c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47">
        <f t="shared" si="7"/>
        <v>0</v>
      </c>
      <c r="P39" s="13"/>
      <c r="Q39" s="13"/>
      <c r="R39" s="12"/>
      <c r="S39" s="12"/>
      <c r="T39" s="12"/>
      <c r="U39" s="12"/>
      <c r="V39" s="13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3"/>
      <c r="O40" s="2"/>
      <c r="P40" s="13"/>
      <c r="Q40" s="13"/>
      <c r="R40" s="12"/>
      <c r="S40" s="12"/>
      <c r="T40" s="12"/>
      <c r="U40" s="12"/>
      <c r="V40" s="13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2"/>
      <c r="S41" s="12"/>
      <c r="T41" s="12"/>
      <c r="U41" s="12"/>
      <c r="V41" s="13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3"/>
      <c r="O42" s="13"/>
      <c r="P42" s="13"/>
      <c r="Q42" s="13"/>
      <c r="R42" s="12"/>
      <c r="S42" s="12"/>
      <c r="T42" s="12"/>
      <c r="U42" s="12"/>
      <c r="V42" s="13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3"/>
      <c r="O43" s="13"/>
      <c r="P43" s="13"/>
      <c r="Q43" s="13"/>
      <c r="R43" s="12"/>
      <c r="S43" s="12"/>
      <c r="T43" s="12"/>
      <c r="U43" s="12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  <c r="N44" s="13"/>
      <c r="O44" s="13"/>
      <c r="P44" s="13"/>
      <c r="Q44" s="13"/>
      <c r="R44" s="12"/>
      <c r="S44" s="12"/>
      <c r="T44" s="12"/>
      <c r="U44" s="12"/>
      <c r="V44" s="13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  <c r="N45" s="13"/>
      <c r="O45" s="13"/>
      <c r="P45" s="13"/>
      <c r="Q45" s="13"/>
      <c r="R45" s="12"/>
      <c r="S45" s="12"/>
      <c r="T45" s="12"/>
      <c r="U45" s="12"/>
      <c r="V45" s="13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  <c r="N46" s="13"/>
      <c r="O46" s="13"/>
      <c r="P46" s="13"/>
      <c r="Q46" s="13"/>
      <c r="R46" s="12"/>
      <c r="S46" s="12"/>
      <c r="T46" s="12"/>
      <c r="U46" s="12"/>
      <c r="V46" s="13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  <c r="N47" s="13"/>
      <c r="O47" s="13"/>
      <c r="P47" s="13"/>
      <c r="Q47" s="13"/>
      <c r="R47" s="12"/>
      <c r="S47" s="12"/>
      <c r="T47" s="12"/>
      <c r="U47" s="12"/>
      <c r="V47" s="13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3"/>
      <c r="N48" s="13"/>
      <c r="O48" s="13"/>
      <c r="P48" s="13"/>
      <c r="Q48" s="13"/>
      <c r="R48" s="12"/>
      <c r="S48" s="12"/>
      <c r="T48" s="12"/>
      <c r="U48" s="12"/>
      <c r="V48" s="13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3"/>
      <c r="N49" s="13"/>
      <c r="O49" s="13"/>
      <c r="P49" s="13"/>
      <c r="Q49" s="13"/>
      <c r="R49" s="12"/>
      <c r="S49" s="12"/>
      <c r="T49" s="12"/>
      <c r="U49" s="12"/>
      <c r="V49" s="13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3"/>
      <c r="N50" s="13"/>
      <c r="O50" s="13"/>
      <c r="P50" s="13"/>
      <c r="Q50" s="13"/>
      <c r="R50" s="12"/>
      <c r="S50" s="12"/>
      <c r="T50" s="12"/>
      <c r="U50" s="12"/>
      <c r="V50" s="13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3"/>
      <c r="N51" s="13"/>
      <c r="O51" s="13"/>
      <c r="P51" s="13"/>
      <c r="Q51" s="13"/>
      <c r="R51" s="12"/>
      <c r="S51" s="12"/>
      <c r="T51" s="12"/>
      <c r="U51" s="12"/>
      <c r="V51" s="13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  <c r="N52" s="13"/>
      <c r="O52" s="13"/>
      <c r="P52" s="13"/>
      <c r="Q52" s="13"/>
      <c r="R52" s="12"/>
      <c r="S52" s="12"/>
      <c r="T52" s="12"/>
      <c r="U52" s="12"/>
      <c r="V52" s="13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  <c r="N53" s="13"/>
      <c r="O53" s="13"/>
      <c r="P53" s="13"/>
      <c r="Q53" s="13"/>
      <c r="R53" s="12"/>
      <c r="S53" s="12"/>
      <c r="T53" s="12"/>
      <c r="U53" s="12"/>
      <c r="V53" s="13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3"/>
      <c r="N54" s="13"/>
      <c r="O54" s="13"/>
      <c r="P54" s="13"/>
      <c r="Q54" s="13"/>
      <c r="R54" s="12"/>
      <c r="S54" s="12"/>
      <c r="T54" s="12"/>
      <c r="U54" s="12"/>
      <c r="V54" s="13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  <c r="N55" s="13"/>
      <c r="O55" s="13"/>
      <c r="P55" s="13"/>
      <c r="Q55" s="13"/>
      <c r="R55" s="12"/>
      <c r="S55" s="12"/>
      <c r="T55" s="12"/>
      <c r="U55" s="12"/>
      <c r="V55" s="13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  <c r="N56" s="13"/>
      <c r="O56" s="13"/>
      <c r="P56" s="13"/>
      <c r="Q56" s="13"/>
      <c r="R56" s="12"/>
      <c r="S56" s="12"/>
      <c r="T56" s="12"/>
      <c r="U56" s="12"/>
      <c r="V56" s="13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  <c r="N57" s="13"/>
      <c r="O57" s="13"/>
      <c r="P57" s="13"/>
      <c r="Q57" s="13"/>
      <c r="R57" s="12"/>
      <c r="S57" s="12"/>
      <c r="T57" s="12"/>
      <c r="U57" s="12"/>
      <c r="V57" s="13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  <c r="N58" s="13"/>
      <c r="O58" s="13"/>
      <c r="P58" s="13"/>
      <c r="Q58" s="13"/>
      <c r="R58" s="12"/>
      <c r="S58" s="12"/>
      <c r="T58" s="12"/>
      <c r="U58" s="12"/>
      <c r="V58" s="13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3"/>
      <c r="N59" s="13"/>
      <c r="O59" s="13"/>
      <c r="P59" s="13"/>
      <c r="Q59" s="13"/>
      <c r="R59" s="12"/>
      <c r="S59" s="12"/>
      <c r="T59" s="12"/>
      <c r="U59" s="12"/>
      <c r="V59" s="13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3"/>
      <c r="N60" s="13"/>
      <c r="O60" s="13"/>
      <c r="P60" s="13"/>
      <c r="Q60" s="13"/>
      <c r="R60" s="12"/>
      <c r="S60" s="12"/>
      <c r="T60" s="12"/>
      <c r="U60" s="12"/>
      <c r="V60" s="13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3"/>
      <c r="N61" s="13"/>
      <c r="O61" s="13"/>
      <c r="P61" s="13"/>
      <c r="Q61" s="13"/>
      <c r="R61" s="12"/>
      <c r="S61" s="12"/>
      <c r="T61" s="12"/>
      <c r="U61" s="12"/>
      <c r="V61" s="13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3"/>
      <c r="N62" s="13"/>
      <c r="O62" s="13"/>
      <c r="P62" s="13"/>
      <c r="Q62" s="13"/>
      <c r="R62" s="12"/>
      <c r="S62" s="12"/>
      <c r="T62" s="12"/>
      <c r="U62" s="12"/>
      <c r="V62" s="13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3"/>
      <c r="N63" s="13"/>
      <c r="O63" s="13"/>
      <c r="P63" s="13"/>
      <c r="Q63" s="13"/>
      <c r="R63" s="12"/>
      <c r="S63" s="12"/>
      <c r="T63" s="12"/>
      <c r="U63" s="12"/>
      <c r="V63" s="13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3"/>
      <c r="N64" s="13"/>
      <c r="O64" s="13"/>
      <c r="P64" s="13"/>
      <c r="Q64" s="13"/>
      <c r="R64" s="12"/>
      <c r="S64" s="12"/>
      <c r="T64" s="12"/>
      <c r="U64" s="12"/>
      <c r="V64" s="13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3"/>
      <c r="N65" s="13"/>
      <c r="O65" s="13"/>
      <c r="P65" s="13"/>
      <c r="Q65" s="13"/>
      <c r="R65" s="12"/>
      <c r="S65" s="12"/>
      <c r="T65" s="12"/>
      <c r="U65" s="12"/>
      <c r="V65" s="13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3"/>
      <c r="N66" s="13"/>
      <c r="O66" s="13"/>
      <c r="P66" s="13"/>
      <c r="Q66" s="13"/>
      <c r="R66" s="12"/>
      <c r="S66" s="12"/>
      <c r="T66" s="12"/>
      <c r="U66" s="12"/>
      <c r="V66" s="13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  <c r="N67" s="13"/>
      <c r="O67" s="13"/>
      <c r="P67" s="13"/>
      <c r="Q67" s="13"/>
      <c r="R67" s="12"/>
      <c r="S67" s="12"/>
      <c r="T67" s="12"/>
      <c r="U67" s="12"/>
      <c r="V67" s="13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3"/>
      <c r="O68" s="13"/>
      <c r="P68" s="13"/>
      <c r="Q68" s="13"/>
      <c r="R68" s="12"/>
      <c r="S68" s="12"/>
      <c r="T68" s="12"/>
      <c r="U68" s="12"/>
      <c r="V68" s="13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  <c r="N69" s="13"/>
      <c r="O69" s="13"/>
      <c r="P69" s="13"/>
      <c r="Q69" s="13"/>
      <c r="R69" s="12"/>
      <c r="S69" s="12"/>
      <c r="T69" s="12"/>
      <c r="U69" s="12"/>
      <c r="V69" s="13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3"/>
      <c r="N70" s="13"/>
      <c r="O70" s="13"/>
      <c r="P70" s="13"/>
      <c r="Q70" s="13"/>
      <c r="R70" s="12"/>
      <c r="S70" s="12"/>
      <c r="T70" s="12"/>
      <c r="U70" s="12"/>
      <c r="V70" s="13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3"/>
      <c r="N71" s="13"/>
      <c r="O71" s="13"/>
      <c r="P71" s="13"/>
      <c r="Q71" s="13"/>
      <c r="R71" s="12"/>
      <c r="S71" s="12"/>
      <c r="T71" s="12"/>
      <c r="U71" s="12"/>
      <c r="V71" s="13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3"/>
      <c r="N72" s="13"/>
      <c r="O72" s="13"/>
      <c r="P72" s="13"/>
      <c r="Q72" s="13"/>
      <c r="R72" s="12"/>
      <c r="S72" s="12"/>
      <c r="T72" s="12"/>
      <c r="U72" s="12"/>
      <c r="V72" s="13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3"/>
      <c r="N73" s="13"/>
      <c r="O73" s="13"/>
      <c r="P73" s="13"/>
      <c r="Q73" s="13"/>
      <c r="R73" s="12"/>
      <c r="S73" s="12"/>
      <c r="T73" s="12"/>
      <c r="U73" s="12"/>
      <c r="V73" s="13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3"/>
      <c r="N74" s="13"/>
      <c r="O74" s="13"/>
      <c r="P74" s="13"/>
      <c r="Q74" s="13"/>
      <c r="R74" s="12"/>
      <c r="S74" s="12"/>
      <c r="T74" s="12"/>
      <c r="U74" s="12"/>
      <c r="V74" s="13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3"/>
      <c r="N75" s="13"/>
      <c r="O75" s="13"/>
      <c r="P75" s="13"/>
      <c r="Q75" s="13"/>
      <c r="R75" s="12"/>
      <c r="S75" s="12"/>
      <c r="T75" s="12"/>
      <c r="U75" s="12"/>
      <c r="V75" s="13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3"/>
      <c r="N76" s="13"/>
      <c r="O76" s="13"/>
      <c r="P76" s="13"/>
      <c r="Q76" s="13"/>
      <c r="R76" s="12"/>
      <c r="S76" s="12"/>
      <c r="T76" s="12"/>
      <c r="U76" s="12"/>
      <c r="V76" s="13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3"/>
      <c r="N77" s="13"/>
      <c r="O77" s="13"/>
      <c r="P77" s="13"/>
      <c r="Q77" s="13"/>
      <c r="R77" s="12"/>
      <c r="S77" s="12"/>
      <c r="T77" s="12"/>
      <c r="U77" s="12"/>
      <c r="V77" s="13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3"/>
      <c r="N78" s="13"/>
      <c r="O78" s="13"/>
      <c r="P78" s="13"/>
      <c r="Q78" s="13"/>
      <c r="R78" s="12"/>
      <c r="S78" s="12"/>
      <c r="T78" s="12"/>
      <c r="U78" s="12"/>
      <c r="V78" s="13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3"/>
      <c r="N79" s="13"/>
      <c r="O79" s="13"/>
      <c r="P79" s="13"/>
      <c r="Q79" s="13"/>
      <c r="R79" s="12"/>
      <c r="S79" s="12"/>
      <c r="T79" s="12"/>
      <c r="U79" s="12"/>
      <c r="V79" s="13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3"/>
      <c r="N80" s="13"/>
      <c r="O80" s="13"/>
      <c r="P80" s="13"/>
      <c r="Q80" s="13"/>
      <c r="R80" s="12"/>
      <c r="S80" s="12"/>
      <c r="T80" s="12"/>
      <c r="U80" s="12"/>
      <c r="V80" s="13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3"/>
      <c r="N81" s="13"/>
      <c r="O81" s="13"/>
      <c r="P81" s="13"/>
      <c r="Q81" s="13"/>
      <c r="R81" s="12"/>
      <c r="S81" s="12"/>
      <c r="T81" s="12"/>
      <c r="U81" s="12"/>
      <c r="V81" s="13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3"/>
      <c r="N82" s="13"/>
      <c r="O82" s="13"/>
      <c r="P82" s="13"/>
      <c r="Q82" s="13"/>
      <c r="R82" s="12"/>
      <c r="S82" s="12"/>
      <c r="T82" s="12"/>
      <c r="U82" s="12"/>
      <c r="V82" s="13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3"/>
      <c r="N83" s="13"/>
      <c r="O83" s="13"/>
      <c r="P83" s="13"/>
      <c r="Q83" s="13"/>
      <c r="R83" s="12"/>
      <c r="S83" s="12"/>
      <c r="T83" s="12"/>
      <c r="U83" s="12"/>
      <c r="V83" s="13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3"/>
      <c r="N84" s="13"/>
      <c r="O84" s="13"/>
      <c r="P84" s="13"/>
      <c r="Q84" s="13"/>
      <c r="R84" s="12"/>
      <c r="S84" s="12"/>
      <c r="T84" s="12"/>
      <c r="U84" s="12"/>
      <c r="V84" s="13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3"/>
      <c r="N85" s="13"/>
      <c r="O85" s="13"/>
      <c r="P85" s="13"/>
      <c r="Q85" s="13"/>
      <c r="R85" s="12"/>
      <c r="S85" s="12"/>
      <c r="T85" s="12"/>
      <c r="U85" s="12"/>
      <c r="V85" s="13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3"/>
      <c r="N86" s="13"/>
      <c r="O86" s="13"/>
      <c r="P86" s="13"/>
      <c r="Q86" s="13"/>
      <c r="R86" s="12"/>
      <c r="S86" s="12"/>
      <c r="T86" s="12"/>
      <c r="U86" s="12"/>
      <c r="V86" s="13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3"/>
      <c r="N87" s="13"/>
      <c r="O87" s="13"/>
      <c r="P87" s="13"/>
      <c r="Q87" s="13"/>
      <c r="R87" s="12"/>
      <c r="S87" s="12"/>
      <c r="T87" s="12"/>
      <c r="U87" s="12"/>
      <c r="V87" s="13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3"/>
      <c r="N88" s="13"/>
      <c r="O88" s="13"/>
      <c r="P88" s="13"/>
      <c r="Q88" s="13"/>
      <c r="R88" s="12"/>
      <c r="S88" s="12"/>
      <c r="T88" s="12"/>
      <c r="U88" s="12"/>
      <c r="V88" s="13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3"/>
      <c r="N89" s="13"/>
      <c r="O89" s="13"/>
      <c r="P89" s="13"/>
      <c r="Q89" s="13"/>
      <c r="R89" s="12"/>
      <c r="S89" s="12"/>
      <c r="T89" s="12"/>
      <c r="U89" s="12"/>
      <c r="V89" s="13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3"/>
      <c r="N90" s="13"/>
      <c r="O90" s="13"/>
      <c r="P90" s="13"/>
      <c r="Q90" s="13"/>
      <c r="R90" s="12"/>
      <c r="S90" s="12"/>
      <c r="T90" s="12"/>
      <c r="U90" s="12"/>
      <c r="V90" s="13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3"/>
      <c r="N91" s="13"/>
      <c r="O91" s="13"/>
      <c r="P91" s="13"/>
      <c r="Q91" s="13"/>
      <c r="R91" s="12"/>
      <c r="S91" s="12"/>
      <c r="T91" s="12"/>
      <c r="U91" s="12"/>
      <c r="V91" s="13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3"/>
      <c r="N92" s="13"/>
      <c r="O92" s="13"/>
      <c r="P92" s="13"/>
      <c r="Q92" s="13"/>
      <c r="R92" s="12"/>
      <c r="S92" s="12"/>
      <c r="T92" s="12"/>
      <c r="U92" s="12"/>
      <c r="V92" s="13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3"/>
      <c r="N93" s="13"/>
      <c r="O93" s="13"/>
      <c r="P93" s="13"/>
      <c r="Q93" s="13"/>
      <c r="R93" s="12"/>
      <c r="S93" s="12"/>
      <c r="T93" s="12"/>
      <c r="U93" s="12"/>
      <c r="V93" s="13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3"/>
      <c r="N94" s="13"/>
      <c r="O94" s="13"/>
      <c r="P94" s="13"/>
      <c r="Q94" s="13"/>
      <c r="R94" s="12"/>
      <c r="S94" s="12"/>
      <c r="T94" s="12"/>
      <c r="U94" s="12"/>
      <c r="V94" s="13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  <c r="N95" s="13"/>
      <c r="O95" s="13"/>
      <c r="P95" s="13"/>
      <c r="Q95" s="13"/>
      <c r="R95" s="12"/>
      <c r="S95" s="12"/>
      <c r="T95" s="12"/>
      <c r="U95" s="12"/>
      <c r="V95" s="13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3"/>
      <c r="N96" s="13"/>
      <c r="O96" s="13"/>
      <c r="P96" s="13"/>
      <c r="Q96" s="13"/>
      <c r="R96" s="12"/>
      <c r="S96" s="12"/>
      <c r="T96" s="12"/>
      <c r="U96" s="12"/>
      <c r="V96" s="13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3"/>
      <c r="N97" s="13"/>
      <c r="O97" s="13"/>
      <c r="P97" s="13"/>
      <c r="Q97" s="13"/>
      <c r="R97" s="12"/>
      <c r="S97" s="12"/>
      <c r="T97" s="12"/>
      <c r="U97" s="12"/>
      <c r="V97" s="13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3"/>
      <c r="N98" s="13"/>
      <c r="O98" s="13"/>
      <c r="P98" s="13"/>
      <c r="Q98" s="13"/>
      <c r="R98" s="12"/>
      <c r="S98" s="12"/>
      <c r="T98" s="12"/>
      <c r="U98" s="12"/>
      <c r="V98" s="13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3"/>
      <c r="N99" s="13"/>
      <c r="O99" s="13"/>
      <c r="P99" s="13"/>
      <c r="Q99" s="13"/>
      <c r="R99" s="12"/>
      <c r="S99" s="12"/>
      <c r="T99" s="12"/>
      <c r="U99" s="12"/>
      <c r="V99" s="13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3"/>
      <c r="N100" s="13"/>
      <c r="O100" s="13"/>
      <c r="P100" s="13"/>
      <c r="Q100" s="13"/>
      <c r="R100" s="12"/>
      <c r="S100" s="12"/>
      <c r="T100" s="12"/>
      <c r="U100" s="12"/>
      <c r="V100" s="13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3"/>
      <c r="N101" s="13"/>
      <c r="O101" s="13"/>
      <c r="P101" s="13"/>
      <c r="Q101" s="13"/>
      <c r="R101" s="12"/>
      <c r="S101" s="12"/>
      <c r="T101" s="12"/>
      <c r="U101" s="12"/>
      <c r="V101" s="13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3"/>
      <c r="N102" s="13"/>
      <c r="O102" s="13"/>
      <c r="P102" s="13"/>
      <c r="Q102" s="13"/>
      <c r="R102" s="12"/>
      <c r="S102" s="12"/>
      <c r="T102" s="12"/>
      <c r="U102" s="12"/>
      <c r="V102" s="13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3"/>
      <c r="N103" s="13"/>
      <c r="O103" s="13"/>
      <c r="P103" s="13"/>
      <c r="Q103" s="13"/>
      <c r="R103" s="12"/>
      <c r="S103" s="12"/>
      <c r="T103" s="12"/>
      <c r="U103" s="12"/>
      <c r="V103" s="13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3"/>
      <c r="N104" s="13"/>
      <c r="O104" s="13"/>
      <c r="P104" s="13"/>
      <c r="Q104" s="13"/>
      <c r="R104" s="12"/>
      <c r="S104" s="12"/>
      <c r="T104" s="12"/>
      <c r="U104" s="12"/>
      <c r="V104" s="13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3"/>
      <c r="N105" s="13"/>
      <c r="O105" s="13"/>
      <c r="P105" s="13"/>
      <c r="Q105" s="13"/>
      <c r="R105" s="12"/>
      <c r="S105" s="12"/>
      <c r="T105" s="12"/>
      <c r="U105" s="12"/>
      <c r="V105" s="13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3"/>
      <c r="N106" s="13"/>
      <c r="O106" s="13"/>
      <c r="P106" s="13"/>
      <c r="Q106" s="13"/>
      <c r="R106" s="12"/>
      <c r="S106" s="12"/>
      <c r="T106" s="12"/>
      <c r="U106" s="12"/>
      <c r="V106" s="13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3"/>
      <c r="N107" s="13"/>
      <c r="O107" s="13"/>
      <c r="P107" s="13"/>
      <c r="Q107" s="13"/>
      <c r="R107" s="12"/>
      <c r="S107" s="12"/>
      <c r="T107" s="12"/>
      <c r="U107" s="12"/>
      <c r="V107" s="13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3"/>
      <c r="N108" s="13"/>
      <c r="O108" s="13"/>
      <c r="P108" s="13"/>
      <c r="Q108" s="13"/>
      <c r="R108" s="12"/>
      <c r="S108" s="12"/>
      <c r="T108" s="12"/>
      <c r="U108" s="12"/>
      <c r="V108" s="13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3"/>
      <c r="N109" s="13"/>
      <c r="O109" s="13"/>
      <c r="P109" s="13"/>
      <c r="Q109" s="13"/>
      <c r="R109" s="12"/>
      <c r="S109" s="12"/>
      <c r="T109" s="12"/>
      <c r="U109" s="12"/>
      <c r="V109" s="13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3"/>
      <c r="N110" s="13"/>
      <c r="O110" s="13"/>
      <c r="P110" s="13"/>
      <c r="Q110" s="13"/>
      <c r="R110" s="12"/>
      <c r="S110" s="12"/>
      <c r="T110" s="12"/>
      <c r="U110" s="12"/>
      <c r="V110" s="13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3"/>
      <c r="N111" s="13"/>
      <c r="O111" s="13"/>
      <c r="P111" s="13"/>
      <c r="Q111" s="13"/>
      <c r="R111" s="12"/>
      <c r="S111" s="12"/>
      <c r="T111" s="12"/>
      <c r="U111" s="12"/>
      <c r="V111" s="13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3"/>
      <c r="N112" s="13"/>
      <c r="O112" s="13"/>
      <c r="P112" s="13"/>
      <c r="Q112" s="13"/>
      <c r="R112" s="12"/>
      <c r="S112" s="12"/>
      <c r="T112" s="12"/>
      <c r="U112" s="12"/>
      <c r="V112" s="13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3"/>
      <c r="N113" s="13"/>
      <c r="O113" s="13"/>
      <c r="P113" s="13"/>
      <c r="Q113" s="13"/>
      <c r="R113" s="12"/>
      <c r="S113" s="12"/>
      <c r="T113" s="12"/>
      <c r="U113" s="12"/>
      <c r="V113" s="13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3"/>
      <c r="N114" s="13"/>
      <c r="O114" s="13"/>
      <c r="P114" s="13"/>
      <c r="Q114" s="13"/>
      <c r="R114" s="12"/>
      <c r="S114" s="12"/>
      <c r="T114" s="12"/>
      <c r="U114" s="12"/>
      <c r="V114" s="13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3"/>
      <c r="N115" s="13"/>
      <c r="O115" s="13"/>
      <c r="P115" s="13"/>
      <c r="Q115" s="13"/>
      <c r="R115" s="12"/>
      <c r="S115" s="12"/>
      <c r="T115" s="12"/>
      <c r="U115" s="12"/>
      <c r="V115" s="13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3"/>
      <c r="N116" s="13"/>
      <c r="O116" s="13"/>
      <c r="P116" s="13"/>
      <c r="Q116" s="13"/>
      <c r="R116" s="12"/>
      <c r="S116" s="12"/>
      <c r="T116" s="12"/>
      <c r="U116" s="12"/>
      <c r="V116" s="13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3"/>
      <c r="N117" s="13"/>
      <c r="O117" s="13"/>
      <c r="P117" s="13"/>
      <c r="Q117" s="13"/>
      <c r="R117" s="12"/>
      <c r="S117" s="12"/>
      <c r="T117" s="12"/>
      <c r="U117" s="12"/>
      <c r="V117" s="13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3"/>
      <c r="N118" s="13"/>
      <c r="O118" s="13"/>
      <c r="P118" s="13"/>
      <c r="Q118" s="13"/>
      <c r="R118" s="12"/>
      <c r="S118" s="12"/>
      <c r="T118" s="12"/>
      <c r="U118" s="12"/>
      <c r="V118" s="13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3"/>
      <c r="N119" s="13"/>
      <c r="O119" s="13"/>
      <c r="P119" s="13"/>
      <c r="Q119" s="13"/>
      <c r="R119" s="12"/>
      <c r="S119" s="12"/>
      <c r="T119" s="12"/>
      <c r="U119" s="12"/>
      <c r="V119" s="13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3"/>
      <c r="N120" s="13"/>
      <c r="O120" s="13"/>
      <c r="P120" s="13"/>
      <c r="Q120" s="13"/>
      <c r="R120" s="12"/>
      <c r="S120" s="12"/>
      <c r="T120" s="12"/>
      <c r="U120" s="12"/>
      <c r="V120" s="13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3"/>
      <c r="N121" s="13"/>
      <c r="O121" s="13"/>
      <c r="P121" s="13"/>
      <c r="Q121" s="13"/>
      <c r="R121" s="12"/>
      <c r="S121" s="12"/>
      <c r="T121" s="12"/>
      <c r="U121" s="12"/>
      <c r="V121" s="13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3"/>
      <c r="N122" s="13"/>
      <c r="O122" s="13"/>
      <c r="P122" s="13"/>
      <c r="Q122" s="13"/>
      <c r="R122" s="12"/>
      <c r="S122" s="12"/>
      <c r="T122" s="12"/>
      <c r="U122" s="12"/>
      <c r="V122" s="13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3"/>
      <c r="N123" s="13"/>
      <c r="O123" s="13"/>
      <c r="P123" s="13"/>
      <c r="Q123" s="13"/>
      <c r="R123" s="12"/>
      <c r="S123" s="12"/>
      <c r="T123" s="12"/>
      <c r="U123" s="12"/>
      <c r="V123" s="13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3"/>
      <c r="N124" s="13"/>
      <c r="O124" s="13"/>
      <c r="P124" s="13"/>
      <c r="Q124" s="13"/>
      <c r="R124" s="12"/>
      <c r="S124" s="12"/>
      <c r="T124" s="12"/>
      <c r="U124" s="12"/>
      <c r="V124" s="13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3"/>
      <c r="N125" s="13"/>
      <c r="O125" s="13"/>
      <c r="P125" s="13"/>
      <c r="Q125" s="13"/>
      <c r="R125" s="12"/>
      <c r="S125" s="12"/>
      <c r="T125" s="12"/>
      <c r="U125" s="12"/>
      <c r="V125" s="13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3"/>
      <c r="N126" s="13"/>
      <c r="O126" s="13"/>
      <c r="P126" s="13"/>
      <c r="Q126" s="13"/>
      <c r="R126" s="12"/>
      <c r="S126" s="12"/>
      <c r="T126" s="12"/>
      <c r="U126" s="12"/>
      <c r="V126" s="13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3"/>
      <c r="N127" s="13"/>
      <c r="O127" s="13"/>
      <c r="P127" s="13"/>
      <c r="Q127" s="13"/>
      <c r="R127" s="12"/>
      <c r="S127" s="12"/>
      <c r="T127" s="12"/>
      <c r="U127" s="12"/>
      <c r="V127" s="13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3"/>
      <c r="N128" s="13"/>
      <c r="O128" s="13"/>
      <c r="P128" s="13"/>
      <c r="Q128" s="13"/>
      <c r="R128" s="12"/>
      <c r="S128" s="12"/>
      <c r="T128" s="12"/>
      <c r="U128" s="12"/>
      <c r="V128" s="13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3"/>
      <c r="N129" s="13"/>
      <c r="O129" s="13"/>
      <c r="P129" s="13"/>
      <c r="Q129" s="13"/>
      <c r="R129" s="12"/>
      <c r="S129" s="12"/>
      <c r="T129" s="12"/>
      <c r="U129" s="12"/>
      <c r="V129" s="13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3"/>
      <c r="N130" s="13"/>
      <c r="O130" s="13"/>
      <c r="P130" s="13"/>
      <c r="Q130" s="13"/>
      <c r="R130" s="12"/>
      <c r="S130" s="12"/>
      <c r="T130" s="12"/>
      <c r="U130" s="12"/>
      <c r="V130" s="13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3"/>
      <c r="N131" s="13"/>
      <c r="O131" s="13"/>
      <c r="P131" s="13"/>
      <c r="Q131" s="13"/>
      <c r="R131" s="12"/>
      <c r="S131" s="12"/>
      <c r="T131" s="12"/>
      <c r="U131" s="12"/>
      <c r="V131" s="13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3"/>
      <c r="N132" s="13"/>
      <c r="O132" s="13"/>
      <c r="P132" s="13"/>
      <c r="Q132" s="13"/>
      <c r="R132" s="12"/>
      <c r="S132" s="12"/>
      <c r="T132" s="12"/>
      <c r="U132" s="12"/>
      <c r="V132" s="13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3"/>
      <c r="N133" s="13"/>
      <c r="O133" s="13"/>
      <c r="P133" s="13"/>
      <c r="Q133" s="13"/>
      <c r="R133" s="12"/>
      <c r="S133" s="12"/>
      <c r="T133" s="12"/>
      <c r="U133" s="12"/>
      <c r="V133" s="13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3"/>
      <c r="N134" s="13"/>
      <c r="O134" s="13"/>
      <c r="P134" s="13"/>
      <c r="Q134" s="13"/>
      <c r="R134" s="12"/>
      <c r="S134" s="12"/>
      <c r="T134" s="12"/>
      <c r="U134" s="12"/>
      <c r="V134" s="13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3"/>
      <c r="N135" s="13"/>
      <c r="O135" s="13"/>
      <c r="P135" s="13"/>
      <c r="Q135" s="13"/>
      <c r="R135" s="12"/>
      <c r="S135" s="12"/>
      <c r="T135" s="12"/>
      <c r="U135" s="12"/>
      <c r="V135" s="13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3"/>
      <c r="N136" s="13"/>
      <c r="O136" s="13"/>
      <c r="P136" s="13"/>
      <c r="Q136" s="13"/>
      <c r="R136" s="12"/>
      <c r="S136" s="12"/>
      <c r="T136" s="12"/>
      <c r="U136" s="12"/>
      <c r="V136" s="13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3"/>
      <c r="N137" s="13"/>
      <c r="O137" s="13"/>
      <c r="P137" s="13"/>
      <c r="Q137" s="13"/>
      <c r="R137" s="12"/>
      <c r="S137" s="12"/>
      <c r="T137" s="12"/>
      <c r="U137" s="12"/>
      <c r="V137" s="13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3"/>
      <c r="N138" s="13"/>
      <c r="O138" s="13"/>
      <c r="P138" s="13"/>
      <c r="Q138" s="13"/>
      <c r="R138" s="12"/>
      <c r="S138" s="12"/>
      <c r="T138" s="12"/>
      <c r="U138" s="12"/>
      <c r="V138" s="13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3"/>
      <c r="N139" s="13"/>
      <c r="O139" s="13"/>
      <c r="P139" s="13"/>
      <c r="Q139" s="13"/>
      <c r="R139" s="12"/>
      <c r="S139" s="12"/>
      <c r="T139" s="12"/>
      <c r="U139" s="12"/>
      <c r="V139" s="13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3"/>
      <c r="N140" s="13"/>
      <c r="O140" s="13"/>
      <c r="P140" s="13"/>
      <c r="Q140" s="13"/>
      <c r="R140" s="12"/>
      <c r="S140" s="12"/>
      <c r="T140" s="12"/>
      <c r="U140" s="12"/>
      <c r="V140" s="13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3"/>
      <c r="N141" s="13"/>
      <c r="O141" s="13"/>
      <c r="P141" s="13"/>
      <c r="Q141" s="13"/>
      <c r="R141" s="12"/>
      <c r="S141" s="12"/>
      <c r="T141" s="12"/>
      <c r="U141" s="12"/>
      <c r="V141" s="13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3"/>
      <c r="N142" s="13"/>
      <c r="O142" s="13"/>
      <c r="P142" s="13"/>
      <c r="Q142" s="13"/>
      <c r="R142" s="12"/>
      <c r="S142" s="12"/>
      <c r="T142" s="12"/>
      <c r="U142" s="12"/>
      <c r="V142" s="13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3"/>
      <c r="N143" s="13"/>
      <c r="O143" s="13"/>
      <c r="P143" s="13"/>
      <c r="Q143" s="13"/>
      <c r="R143" s="12"/>
      <c r="S143" s="12"/>
      <c r="T143" s="12"/>
      <c r="U143" s="12"/>
      <c r="V143" s="13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3"/>
      <c r="N144" s="13"/>
      <c r="O144" s="13"/>
      <c r="P144" s="13"/>
      <c r="Q144" s="13"/>
      <c r="R144" s="12"/>
      <c r="S144" s="12"/>
      <c r="T144" s="12"/>
      <c r="U144" s="12"/>
      <c r="V144" s="13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3"/>
      <c r="N145" s="13"/>
      <c r="O145" s="13"/>
      <c r="P145" s="13"/>
      <c r="Q145" s="13"/>
      <c r="R145" s="12"/>
      <c r="S145" s="12"/>
      <c r="T145" s="12"/>
      <c r="U145" s="12"/>
      <c r="V145" s="13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3"/>
      <c r="N146" s="13"/>
      <c r="O146" s="13"/>
      <c r="P146" s="13"/>
      <c r="Q146" s="13"/>
      <c r="R146" s="12"/>
      <c r="S146" s="12"/>
      <c r="T146" s="12"/>
      <c r="U146" s="12"/>
      <c r="V146" s="13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3"/>
      <c r="N147" s="13"/>
      <c r="O147" s="13"/>
      <c r="P147" s="13"/>
      <c r="Q147" s="13"/>
      <c r="R147" s="12"/>
      <c r="S147" s="12"/>
      <c r="T147" s="12"/>
      <c r="U147" s="12"/>
      <c r="V147" s="13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3"/>
      <c r="N148" s="13"/>
      <c r="O148" s="13"/>
      <c r="P148" s="13"/>
      <c r="Q148" s="13"/>
      <c r="R148" s="12"/>
      <c r="S148" s="12"/>
      <c r="T148" s="12"/>
      <c r="U148" s="12"/>
      <c r="V148" s="13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3"/>
      <c r="N149" s="13"/>
      <c r="O149" s="13"/>
      <c r="P149" s="13"/>
      <c r="Q149" s="13"/>
      <c r="R149" s="12"/>
      <c r="S149" s="12"/>
      <c r="T149" s="12"/>
      <c r="U149" s="12"/>
      <c r="V149" s="13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3"/>
      <c r="N150" s="13"/>
      <c r="O150" s="13"/>
      <c r="P150" s="13"/>
      <c r="Q150" s="13"/>
      <c r="R150" s="12"/>
      <c r="S150" s="12"/>
      <c r="T150" s="12"/>
      <c r="U150" s="12"/>
      <c r="V150" s="1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3"/>
      <c r="N151" s="13"/>
      <c r="O151" s="13"/>
      <c r="P151" s="13"/>
      <c r="Q151" s="13"/>
      <c r="R151" s="12"/>
      <c r="S151" s="12"/>
      <c r="T151" s="12"/>
      <c r="U151" s="12"/>
      <c r="V151" s="13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3"/>
      <c r="N152" s="13"/>
      <c r="O152" s="13"/>
      <c r="P152" s="13"/>
      <c r="Q152" s="13"/>
      <c r="R152" s="12"/>
      <c r="S152" s="12"/>
      <c r="T152" s="12"/>
      <c r="U152" s="12"/>
      <c r="V152" s="13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3"/>
      <c r="N153" s="13"/>
      <c r="O153" s="13"/>
      <c r="P153" s="13"/>
      <c r="Q153" s="13"/>
      <c r="R153" s="12"/>
      <c r="S153" s="12"/>
      <c r="T153" s="12"/>
      <c r="U153" s="12"/>
      <c r="V153" s="13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3"/>
      <c r="N154" s="13"/>
      <c r="O154" s="13"/>
      <c r="P154" s="13"/>
      <c r="Q154" s="13"/>
      <c r="R154" s="12"/>
      <c r="S154" s="12"/>
      <c r="T154" s="12"/>
      <c r="U154" s="12"/>
      <c r="V154" s="13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3"/>
      <c r="N155" s="13"/>
      <c r="O155" s="13"/>
      <c r="P155" s="13"/>
      <c r="Q155" s="13"/>
      <c r="R155" s="12"/>
      <c r="S155" s="12"/>
      <c r="T155" s="12"/>
      <c r="U155" s="12"/>
      <c r="V155" s="13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3"/>
      <c r="N156" s="13"/>
      <c r="O156" s="13"/>
      <c r="P156" s="13"/>
      <c r="Q156" s="13"/>
      <c r="R156" s="12"/>
      <c r="S156" s="12"/>
      <c r="T156" s="12"/>
      <c r="U156" s="12"/>
      <c r="V156" s="1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3"/>
      <c r="N157" s="13"/>
      <c r="O157" s="13"/>
      <c r="P157" s="13"/>
      <c r="Q157" s="13"/>
      <c r="R157" s="12"/>
      <c r="S157" s="12"/>
      <c r="T157" s="12"/>
      <c r="U157" s="12"/>
      <c r="V157" s="1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3"/>
      <c r="N158" s="13"/>
      <c r="O158" s="13"/>
      <c r="P158" s="13"/>
      <c r="Q158" s="13"/>
      <c r="R158" s="12"/>
      <c r="S158" s="12"/>
      <c r="T158" s="12"/>
      <c r="U158" s="12"/>
      <c r="V158" s="1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3"/>
      <c r="N159" s="13"/>
      <c r="O159" s="13"/>
      <c r="P159" s="13"/>
      <c r="Q159" s="13"/>
      <c r="R159" s="12"/>
      <c r="S159" s="12"/>
      <c r="T159" s="12"/>
      <c r="U159" s="12"/>
      <c r="V159" s="1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3"/>
      <c r="N160" s="13"/>
      <c r="O160" s="13"/>
      <c r="P160" s="13"/>
      <c r="Q160" s="13"/>
      <c r="R160" s="12"/>
      <c r="S160" s="12"/>
      <c r="T160" s="12"/>
      <c r="U160" s="12"/>
      <c r="V160" s="1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3"/>
      <c r="N161" s="13"/>
      <c r="O161" s="13"/>
      <c r="P161" s="13"/>
      <c r="Q161" s="13"/>
      <c r="R161" s="12"/>
      <c r="S161" s="12"/>
      <c r="T161" s="12"/>
      <c r="U161" s="12"/>
      <c r="V161" s="1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3"/>
      <c r="N162" s="13"/>
      <c r="O162" s="13"/>
      <c r="P162" s="13"/>
      <c r="Q162" s="13"/>
      <c r="R162" s="12"/>
      <c r="S162" s="12"/>
      <c r="T162" s="12"/>
      <c r="U162" s="12"/>
      <c r="V162" s="1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3"/>
      <c r="N163" s="13"/>
      <c r="O163" s="13"/>
      <c r="P163" s="13"/>
      <c r="Q163" s="13"/>
      <c r="R163" s="12"/>
      <c r="S163" s="12"/>
      <c r="T163" s="12"/>
      <c r="U163" s="12"/>
      <c r="V163" s="1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3"/>
      <c r="N164" s="13"/>
      <c r="O164" s="13"/>
      <c r="P164" s="13"/>
      <c r="Q164" s="13"/>
      <c r="R164" s="12"/>
      <c r="S164" s="12"/>
      <c r="T164" s="12"/>
      <c r="U164" s="12"/>
      <c r="V164" s="1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3"/>
      <c r="N165" s="13"/>
      <c r="O165" s="13"/>
      <c r="P165" s="13"/>
      <c r="Q165" s="13"/>
      <c r="R165" s="12"/>
      <c r="S165" s="12"/>
      <c r="T165" s="12"/>
      <c r="U165" s="12"/>
      <c r="V165" s="1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3"/>
      <c r="N166" s="13"/>
      <c r="O166" s="13"/>
      <c r="P166" s="13"/>
      <c r="Q166" s="13"/>
      <c r="R166" s="12"/>
      <c r="S166" s="12"/>
      <c r="T166" s="12"/>
      <c r="U166" s="12"/>
      <c r="V166" s="1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3"/>
      <c r="N167" s="13"/>
      <c r="O167" s="13"/>
      <c r="P167" s="13"/>
      <c r="Q167" s="13"/>
      <c r="R167" s="12"/>
      <c r="S167" s="12"/>
      <c r="T167" s="12"/>
      <c r="U167" s="12"/>
      <c r="V167" s="1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3"/>
      <c r="N168" s="13"/>
      <c r="O168" s="13"/>
      <c r="P168" s="13"/>
      <c r="Q168" s="13"/>
      <c r="R168" s="12"/>
      <c r="S168" s="12"/>
      <c r="T168" s="12"/>
      <c r="U168" s="12"/>
      <c r="V168" s="1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3"/>
      <c r="N169" s="13"/>
      <c r="O169" s="13"/>
      <c r="P169" s="13"/>
      <c r="Q169" s="13"/>
      <c r="R169" s="12"/>
      <c r="S169" s="12"/>
      <c r="T169" s="12"/>
      <c r="U169" s="12"/>
      <c r="V169" s="1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3"/>
      <c r="N170" s="13"/>
      <c r="O170" s="13"/>
      <c r="P170" s="13"/>
      <c r="Q170" s="13"/>
      <c r="R170" s="12"/>
      <c r="S170" s="12"/>
      <c r="T170" s="12"/>
      <c r="U170" s="12"/>
      <c r="V170" s="1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3"/>
      <c r="N171" s="13"/>
      <c r="O171" s="13"/>
      <c r="P171" s="13"/>
      <c r="Q171" s="13"/>
      <c r="R171" s="12"/>
      <c r="S171" s="12"/>
      <c r="T171" s="12"/>
      <c r="U171" s="12"/>
      <c r="V171" s="1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3"/>
      <c r="N172" s="13"/>
      <c r="O172" s="13"/>
      <c r="P172" s="13"/>
      <c r="Q172" s="13"/>
      <c r="R172" s="12"/>
      <c r="S172" s="12"/>
      <c r="T172" s="12"/>
      <c r="U172" s="12"/>
      <c r="V172" s="1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3"/>
      <c r="N173" s="13"/>
      <c r="O173" s="13"/>
      <c r="P173" s="13"/>
      <c r="Q173" s="13"/>
      <c r="R173" s="12"/>
      <c r="S173" s="12"/>
      <c r="T173" s="12"/>
      <c r="U173" s="12"/>
      <c r="V173" s="1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3"/>
      <c r="N174" s="13"/>
      <c r="O174" s="13"/>
      <c r="P174" s="13"/>
      <c r="Q174" s="13"/>
      <c r="R174" s="12"/>
      <c r="S174" s="12"/>
      <c r="T174" s="12"/>
      <c r="U174" s="12"/>
      <c r="V174" s="1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3"/>
      <c r="N175" s="13"/>
      <c r="O175" s="13"/>
      <c r="P175" s="13"/>
      <c r="Q175" s="13"/>
      <c r="R175" s="12"/>
      <c r="S175" s="12"/>
      <c r="T175" s="12"/>
      <c r="U175" s="12"/>
      <c r="V175" s="1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3"/>
      <c r="N176" s="13"/>
      <c r="O176" s="13"/>
      <c r="P176" s="13"/>
      <c r="Q176" s="13"/>
      <c r="R176" s="12"/>
      <c r="S176" s="12"/>
      <c r="T176" s="12"/>
      <c r="U176" s="12"/>
      <c r="V176" s="1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3"/>
      <c r="N177" s="13"/>
      <c r="O177" s="13"/>
      <c r="P177" s="13"/>
      <c r="Q177" s="13"/>
      <c r="R177" s="12"/>
      <c r="S177" s="12"/>
      <c r="T177" s="12"/>
      <c r="U177" s="12"/>
      <c r="V177" s="1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3"/>
      <c r="N178" s="13"/>
      <c r="O178" s="13"/>
      <c r="P178" s="13"/>
      <c r="Q178" s="13"/>
      <c r="R178" s="12"/>
      <c r="S178" s="12"/>
      <c r="T178" s="12"/>
      <c r="U178" s="12"/>
      <c r="V178" s="1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3"/>
      <c r="N179" s="13"/>
      <c r="O179" s="13"/>
      <c r="P179" s="13"/>
      <c r="Q179" s="13"/>
      <c r="R179" s="12"/>
      <c r="S179" s="12"/>
      <c r="T179" s="12"/>
      <c r="U179" s="12"/>
      <c r="V179" s="1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3"/>
      <c r="N180" s="13"/>
      <c r="O180" s="13"/>
      <c r="P180" s="13"/>
      <c r="Q180" s="13"/>
      <c r="R180" s="12"/>
      <c r="S180" s="12"/>
      <c r="T180" s="12"/>
      <c r="U180" s="12"/>
      <c r="V180" s="1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3"/>
      <c r="N181" s="13"/>
      <c r="O181" s="13"/>
      <c r="P181" s="13"/>
      <c r="Q181" s="13"/>
      <c r="R181" s="12"/>
      <c r="S181" s="12"/>
      <c r="T181" s="12"/>
      <c r="U181" s="12"/>
      <c r="V181" s="1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3"/>
      <c r="N182" s="13"/>
      <c r="O182" s="13"/>
      <c r="P182" s="13"/>
      <c r="Q182" s="13"/>
      <c r="R182" s="12"/>
      <c r="S182" s="12"/>
      <c r="T182" s="12"/>
      <c r="U182" s="12"/>
      <c r="V182" s="1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3"/>
      <c r="N183" s="13"/>
      <c r="O183" s="13"/>
      <c r="P183" s="13"/>
      <c r="Q183" s="13"/>
      <c r="R183" s="12"/>
      <c r="S183" s="12"/>
      <c r="T183" s="12"/>
      <c r="U183" s="12"/>
      <c r="V183" s="1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3"/>
      <c r="N184" s="13"/>
      <c r="O184" s="13"/>
      <c r="P184" s="13"/>
      <c r="Q184" s="13"/>
      <c r="R184" s="12"/>
      <c r="S184" s="12"/>
      <c r="T184" s="12"/>
      <c r="U184" s="12"/>
      <c r="V184" s="1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3"/>
      <c r="N185" s="13"/>
      <c r="O185" s="13"/>
      <c r="P185" s="13"/>
      <c r="Q185" s="13"/>
      <c r="R185" s="12"/>
      <c r="S185" s="12"/>
      <c r="T185" s="12"/>
      <c r="U185" s="12"/>
      <c r="V185" s="1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3"/>
      <c r="N186" s="13"/>
      <c r="O186" s="13"/>
      <c r="P186" s="13"/>
      <c r="Q186" s="13"/>
      <c r="R186" s="12"/>
      <c r="S186" s="12"/>
      <c r="T186" s="12"/>
      <c r="U186" s="12"/>
      <c r="V186" s="1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3"/>
      <c r="N187" s="13"/>
      <c r="O187" s="13"/>
      <c r="P187" s="13"/>
      <c r="Q187" s="13"/>
      <c r="R187" s="12"/>
      <c r="S187" s="12"/>
      <c r="T187" s="12"/>
      <c r="U187" s="12"/>
      <c r="V187" s="1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3"/>
      <c r="N188" s="13"/>
      <c r="O188" s="13"/>
      <c r="P188" s="13"/>
      <c r="Q188" s="13"/>
      <c r="R188" s="12"/>
      <c r="S188" s="12"/>
      <c r="T188" s="12"/>
      <c r="U188" s="12"/>
      <c r="V188" s="1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3"/>
      <c r="N189" s="13"/>
      <c r="O189" s="13"/>
      <c r="P189" s="13"/>
      <c r="Q189" s="13"/>
      <c r="R189" s="12"/>
      <c r="S189" s="12"/>
      <c r="T189" s="12"/>
      <c r="U189" s="12"/>
      <c r="V189" s="1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3"/>
      <c r="N190" s="13"/>
      <c r="O190" s="13"/>
      <c r="P190" s="13"/>
      <c r="Q190" s="13"/>
      <c r="R190" s="12"/>
      <c r="S190" s="12"/>
      <c r="T190" s="12"/>
      <c r="U190" s="12"/>
      <c r="V190" s="1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3"/>
      <c r="N191" s="13"/>
      <c r="O191" s="13"/>
      <c r="P191" s="13"/>
      <c r="Q191" s="13"/>
      <c r="R191" s="12"/>
      <c r="S191" s="12"/>
      <c r="T191" s="12"/>
      <c r="U191" s="12"/>
      <c r="V191" s="1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3"/>
      <c r="N192" s="13"/>
      <c r="O192" s="13"/>
      <c r="P192" s="13"/>
      <c r="Q192" s="13"/>
      <c r="R192" s="12"/>
      <c r="S192" s="12"/>
      <c r="T192" s="12"/>
      <c r="U192" s="12"/>
      <c r="V192" s="1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3"/>
      <c r="N193" s="13"/>
      <c r="O193" s="13"/>
      <c r="P193" s="13"/>
      <c r="Q193" s="13"/>
      <c r="R193" s="12"/>
      <c r="S193" s="12"/>
      <c r="T193" s="12"/>
      <c r="U193" s="12"/>
      <c r="V193" s="1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3"/>
      <c r="N194" s="13"/>
      <c r="O194" s="13"/>
      <c r="P194" s="13"/>
      <c r="Q194" s="13"/>
      <c r="R194" s="12"/>
      <c r="S194" s="12"/>
      <c r="T194" s="12"/>
      <c r="U194" s="12"/>
      <c r="V194" s="1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3"/>
      <c r="N195" s="13"/>
      <c r="O195" s="13"/>
      <c r="P195" s="13"/>
      <c r="Q195" s="13"/>
      <c r="R195" s="12"/>
      <c r="S195" s="12"/>
      <c r="T195" s="12"/>
      <c r="U195" s="12"/>
      <c r="V195" s="1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3"/>
      <c r="N196" s="13"/>
      <c r="O196" s="13"/>
      <c r="P196" s="13"/>
      <c r="Q196" s="13"/>
      <c r="R196" s="12"/>
      <c r="S196" s="12"/>
      <c r="T196" s="12"/>
      <c r="U196" s="12"/>
      <c r="V196" s="1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3"/>
      <c r="N197" s="13"/>
      <c r="O197" s="13"/>
      <c r="P197" s="13"/>
      <c r="Q197" s="13"/>
      <c r="R197" s="12"/>
      <c r="S197" s="12"/>
      <c r="T197" s="12"/>
      <c r="U197" s="12"/>
      <c r="V197" s="1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3"/>
      <c r="N198" s="13"/>
      <c r="O198" s="13"/>
      <c r="P198" s="13"/>
      <c r="Q198" s="13"/>
      <c r="R198" s="12"/>
      <c r="S198" s="12"/>
      <c r="T198" s="12"/>
      <c r="U198" s="12"/>
      <c r="V198" s="1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3"/>
      <c r="N199" s="13"/>
      <c r="O199" s="13"/>
      <c r="P199" s="13"/>
      <c r="Q199" s="13"/>
      <c r="R199" s="12"/>
      <c r="S199" s="12"/>
      <c r="T199" s="12"/>
      <c r="U199" s="12"/>
      <c r="V199" s="1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3"/>
      <c r="N200" s="13"/>
      <c r="O200" s="13"/>
      <c r="P200" s="13"/>
      <c r="Q200" s="13"/>
      <c r="R200" s="12"/>
      <c r="S200" s="12"/>
      <c r="T200" s="12"/>
      <c r="U200" s="12"/>
      <c r="V200" s="1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3"/>
      <c r="N201" s="13"/>
      <c r="O201" s="13"/>
      <c r="P201" s="13"/>
      <c r="Q201" s="13"/>
      <c r="R201" s="12"/>
      <c r="S201" s="12"/>
      <c r="T201" s="12"/>
      <c r="U201" s="12"/>
      <c r="V201" s="1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3"/>
      <c r="N202" s="13"/>
      <c r="O202" s="13"/>
      <c r="P202" s="13"/>
      <c r="Q202" s="13"/>
      <c r="R202" s="12"/>
      <c r="S202" s="12"/>
      <c r="T202" s="12"/>
      <c r="U202" s="12"/>
      <c r="V202" s="1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3"/>
      <c r="N203" s="13"/>
      <c r="O203" s="13"/>
      <c r="P203" s="13"/>
      <c r="Q203" s="13"/>
      <c r="R203" s="12"/>
      <c r="S203" s="12"/>
      <c r="T203" s="12"/>
      <c r="U203" s="12"/>
      <c r="V203" s="1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3"/>
      <c r="N204" s="13"/>
      <c r="O204" s="13"/>
      <c r="P204" s="13"/>
      <c r="Q204" s="13"/>
      <c r="R204" s="12"/>
      <c r="S204" s="12"/>
      <c r="T204" s="12"/>
      <c r="U204" s="12"/>
      <c r="V204" s="1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3"/>
      <c r="N205" s="13"/>
      <c r="O205" s="13"/>
      <c r="P205" s="13"/>
      <c r="Q205" s="13"/>
      <c r="R205" s="12"/>
      <c r="S205" s="12"/>
      <c r="T205" s="12"/>
      <c r="U205" s="12"/>
      <c r="V205" s="1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3"/>
      <c r="N206" s="13"/>
      <c r="O206" s="13"/>
      <c r="P206" s="13"/>
      <c r="Q206" s="13"/>
      <c r="R206" s="12"/>
      <c r="S206" s="12"/>
      <c r="T206" s="12"/>
      <c r="U206" s="12"/>
      <c r="V206" s="1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3"/>
      <c r="N207" s="13"/>
      <c r="O207" s="13"/>
      <c r="P207" s="13"/>
      <c r="Q207" s="13"/>
      <c r="R207" s="12"/>
      <c r="S207" s="12"/>
      <c r="T207" s="12"/>
      <c r="U207" s="12"/>
      <c r="V207" s="1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3"/>
      <c r="N208" s="13"/>
      <c r="O208" s="13"/>
      <c r="P208" s="13"/>
      <c r="Q208" s="13"/>
      <c r="R208" s="12"/>
      <c r="S208" s="12"/>
      <c r="T208" s="12"/>
      <c r="U208" s="12"/>
      <c r="V208" s="1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3"/>
      <c r="N209" s="13"/>
      <c r="O209" s="13"/>
      <c r="P209" s="13"/>
      <c r="Q209" s="13"/>
      <c r="R209" s="12"/>
      <c r="S209" s="12"/>
      <c r="T209" s="12"/>
      <c r="U209" s="12"/>
      <c r="V209" s="1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3"/>
      <c r="N210" s="13"/>
      <c r="O210" s="13"/>
      <c r="P210" s="13"/>
      <c r="Q210" s="13"/>
      <c r="R210" s="12"/>
      <c r="S210" s="12"/>
      <c r="T210" s="12"/>
      <c r="U210" s="12"/>
      <c r="V210" s="1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3"/>
      <c r="N211" s="13"/>
      <c r="O211" s="13"/>
      <c r="P211" s="13"/>
      <c r="Q211" s="13"/>
      <c r="R211" s="12"/>
      <c r="S211" s="12"/>
      <c r="T211" s="12"/>
      <c r="U211" s="12"/>
      <c r="V211" s="1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3"/>
      <c r="N212" s="13"/>
      <c r="O212" s="13"/>
      <c r="P212" s="13"/>
      <c r="Q212" s="13"/>
      <c r="R212" s="12"/>
      <c r="S212" s="12"/>
      <c r="T212" s="12"/>
      <c r="U212" s="12"/>
      <c r="V212" s="1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3"/>
      <c r="N213" s="13"/>
      <c r="O213" s="13"/>
      <c r="P213" s="13"/>
      <c r="Q213" s="13"/>
      <c r="R213" s="12"/>
      <c r="S213" s="12"/>
      <c r="T213" s="12"/>
      <c r="U213" s="12"/>
      <c r="V213" s="1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3"/>
      <c r="N214" s="13"/>
      <c r="O214" s="13"/>
      <c r="P214" s="13"/>
      <c r="Q214" s="13"/>
      <c r="R214" s="12"/>
      <c r="S214" s="12"/>
      <c r="T214" s="12"/>
      <c r="U214" s="12"/>
      <c r="V214" s="1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3"/>
      <c r="N215" s="13"/>
      <c r="O215" s="13"/>
      <c r="P215" s="13"/>
      <c r="Q215" s="13"/>
      <c r="R215" s="12"/>
      <c r="S215" s="12"/>
      <c r="T215" s="12"/>
      <c r="U215" s="12"/>
      <c r="V215" s="1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3"/>
      <c r="N216" s="13"/>
      <c r="O216" s="13"/>
      <c r="P216" s="13"/>
      <c r="Q216" s="13"/>
      <c r="R216" s="12"/>
      <c r="S216" s="12"/>
      <c r="T216" s="12"/>
      <c r="U216" s="12"/>
      <c r="V216" s="1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3"/>
      <c r="N217" s="13"/>
      <c r="O217" s="13"/>
      <c r="P217" s="13"/>
      <c r="Q217" s="13"/>
      <c r="R217" s="12"/>
      <c r="S217" s="12"/>
      <c r="T217" s="12"/>
      <c r="U217" s="12"/>
      <c r="V217" s="1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3"/>
      <c r="N218" s="13"/>
      <c r="O218" s="13"/>
      <c r="P218" s="13"/>
      <c r="Q218" s="13"/>
      <c r="R218" s="12"/>
      <c r="S218" s="12"/>
      <c r="T218" s="12"/>
      <c r="U218" s="12"/>
      <c r="V218" s="1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3"/>
      <c r="N219" s="13"/>
      <c r="O219" s="13"/>
      <c r="P219" s="13"/>
      <c r="Q219" s="13"/>
      <c r="R219" s="12"/>
      <c r="S219" s="12"/>
      <c r="T219" s="12"/>
      <c r="U219" s="12"/>
      <c r="V219" s="1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3"/>
      <c r="N220" s="13"/>
      <c r="O220" s="13"/>
      <c r="P220" s="13"/>
      <c r="Q220" s="13"/>
      <c r="R220" s="12"/>
      <c r="S220" s="12"/>
      <c r="T220" s="12"/>
      <c r="U220" s="12"/>
      <c r="V220" s="1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3"/>
      <c r="N221" s="13"/>
      <c r="O221" s="13"/>
      <c r="P221" s="13"/>
      <c r="Q221" s="13"/>
      <c r="R221" s="12"/>
      <c r="S221" s="12"/>
      <c r="T221" s="12"/>
      <c r="U221" s="12"/>
      <c r="V221" s="1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3"/>
      <c r="N222" s="13"/>
      <c r="O222" s="13"/>
      <c r="P222" s="13"/>
      <c r="Q222" s="13"/>
      <c r="R222" s="12"/>
      <c r="S222" s="12"/>
      <c r="T222" s="12"/>
      <c r="U222" s="12"/>
      <c r="V222" s="1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3"/>
      <c r="N223" s="13"/>
      <c r="O223" s="13"/>
      <c r="P223" s="13"/>
      <c r="Q223" s="13"/>
      <c r="R223" s="12"/>
      <c r="S223" s="12"/>
      <c r="T223" s="12"/>
      <c r="U223" s="12"/>
      <c r="V223" s="1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3"/>
      <c r="N224" s="13"/>
      <c r="O224" s="13"/>
      <c r="P224" s="13"/>
      <c r="Q224" s="13"/>
      <c r="R224" s="12"/>
      <c r="S224" s="12"/>
      <c r="T224" s="12"/>
      <c r="U224" s="12"/>
      <c r="V224" s="1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3"/>
      <c r="N225" s="13"/>
      <c r="O225" s="13"/>
      <c r="P225" s="13"/>
      <c r="Q225" s="13"/>
      <c r="R225" s="12"/>
      <c r="S225" s="12"/>
      <c r="T225" s="12"/>
      <c r="U225" s="12"/>
      <c r="V225" s="1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3"/>
      <c r="N226" s="13"/>
      <c r="O226" s="13"/>
      <c r="P226" s="13"/>
      <c r="Q226" s="13"/>
      <c r="R226" s="12"/>
      <c r="S226" s="12"/>
      <c r="T226" s="12"/>
      <c r="U226" s="12"/>
      <c r="V226" s="1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3"/>
      <c r="N227" s="13"/>
      <c r="O227" s="13"/>
      <c r="P227" s="13"/>
      <c r="Q227" s="13"/>
      <c r="R227" s="12"/>
      <c r="S227" s="12"/>
      <c r="T227" s="12"/>
      <c r="U227" s="12"/>
      <c r="V227" s="1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3"/>
      <c r="N228" s="13"/>
      <c r="O228" s="13"/>
      <c r="P228" s="13"/>
      <c r="Q228" s="13"/>
      <c r="R228" s="12"/>
      <c r="S228" s="12"/>
      <c r="T228" s="12"/>
      <c r="U228" s="12"/>
      <c r="V228" s="1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3"/>
      <c r="N229" s="13"/>
      <c r="O229" s="13"/>
      <c r="P229" s="13"/>
      <c r="Q229" s="13"/>
      <c r="R229" s="12"/>
      <c r="S229" s="12"/>
      <c r="T229" s="12"/>
      <c r="U229" s="12"/>
      <c r="V229" s="1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3"/>
      <c r="N230" s="13"/>
      <c r="O230" s="13"/>
      <c r="P230" s="13"/>
      <c r="Q230" s="13"/>
      <c r="R230" s="12"/>
      <c r="S230" s="12"/>
      <c r="T230" s="12"/>
      <c r="U230" s="12"/>
      <c r="V230" s="1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3"/>
      <c r="N231" s="13"/>
      <c r="O231" s="13"/>
      <c r="P231" s="13"/>
      <c r="Q231" s="13"/>
      <c r="R231" s="12"/>
      <c r="S231" s="12"/>
      <c r="T231" s="12"/>
      <c r="U231" s="12"/>
      <c r="V231" s="1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3"/>
      <c r="N232" s="13"/>
      <c r="O232" s="13"/>
      <c r="P232" s="13"/>
      <c r="Q232" s="13"/>
      <c r="R232" s="12"/>
      <c r="S232" s="12"/>
      <c r="T232" s="12"/>
      <c r="U232" s="12"/>
      <c r="V232" s="1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3"/>
      <c r="N233" s="13"/>
      <c r="O233" s="13"/>
      <c r="P233" s="13"/>
      <c r="Q233" s="13"/>
      <c r="R233" s="12"/>
      <c r="S233" s="12"/>
      <c r="T233" s="12"/>
      <c r="U233" s="12"/>
      <c r="V233" s="1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3"/>
      <c r="N234" s="13"/>
      <c r="O234" s="13"/>
      <c r="P234" s="13"/>
      <c r="Q234" s="13"/>
      <c r="R234" s="12"/>
      <c r="S234" s="12"/>
      <c r="T234" s="12"/>
      <c r="U234" s="12"/>
      <c r="V234" s="1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3"/>
      <c r="N235" s="13"/>
      <c r="O235" s="13"/>
      <c r="P235" s="13"/>
      <c r="Q235" s="13"/>
      <c r="R235" s="12"/>
      <c r="S235" s="12"/>
      <c r="T235" s="12"/>
      <c r="U235" s="12"/>
      <c r="V235" s="1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3"/>
      <c r="N236" s="13"/>
      <c r="O236" s="13"/>
      <c r="P236" s="13"/>
      <c r="Q236" s="13"/>
      <c r="R236" s="12"/>
      <c r="S236" s="12"/>
      <c r="T236" s="12"/>
      <c r="U236" s="12"/>
      <c r="V236" s="1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3"/>
      <c r="N237" s="13"/>
      <c r="O237" s="13"/>
      <c r="P237" s="13"/>
      <c r="Q237" s="13"/>
      <c r="R237" s="12"/>
      <c r="S237" s="12"/>
      <c r="T237" s="12"/>
      <c r="U237" s="12"/>
      <c r="V237" s="1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3"/>
      <c r="N238" s="13"/>
      <c r="O238" s="13"/>
      <c r="P238" s="13"/>
      <c r="Q238" s="13"/>
      <c r="R238" s="12"/>
      <c r="S238" s="12"/>
      <c r="T238" s="12"/>
      <c r="U238" s="12"/>
      <c r="V238" s="1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3"/>
      <c r="N239" s="13"/>
      <c r="O239" s="13"/>
      <c r="P239" s="13"/>
      <c r="Q239" s="13"/>
      <c r="R239" s="12"/>
      <c r="S239" s="12"/>
      <c r="T239" s="12"/>
      <c r="U239" s="12"/>
      <c r="V239" s="1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5">
    <mergeCell ref="C1:E1"/>
    <mergeCell ref="F1:H1"/>
    <mergeCell ref="I1:K1"/>
    <mergeCell ref="L2:P2"/>
    <mergeCell ref="L4:P4"/>
  </mergeCells>
  <conditionalFormatting sqref="K3:K15">
    <cfRule type="colorScale" priority="1">
      <colorScale>
        <cfvo type="formula" val="0.85"/>
        <cfvo type="formula" val="0.9"/>
        <cfvo type="formula" val="1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57" t="s">
        <v>48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6.14"/>
    <col customWidth="1" min="3" max="6" width="14.43"/>
  </cols>
  <sheetData>
    <row r="1" ht="15.75" customHeight="1">
      <c r="A1" s="10" t="s">
        <v>10</v>
      </c>
      <c r="B1" s="11"/>
      <c r="C1" s="11" t="s">
        <v>11</v>
      </c>
      <c r="F1" s="11" t="s">
        <v>12</v>
      </c>
      <c r="I1" s="11" t="s">
        <v>13</v>
      </c>
      <c r="L1" s="12"/>
      <c r="M1" s="13"/>
      <c r="N1" s="13"/>
      <c r="O1" s="13"/>
      <c r="P1" s="13"/>
      <c r="Q1" s="13"/>
      <c r="R1" s="12"/>
      <c r="S1" s="12"/>
      <c r="T1" s="12"/>
      <c r="U1" s="12"/>
      <c r="V1" s="13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5.75" customHeight="1">
      <c r="A2" s="14" t="s">
        <v>14</v>
      </c>
      <c r="B2" s="58" t="s">
        <v>15</v>
      </c>
      <c r="C2" s="59" t="s">
        <v>16</v>
      </c>
      <c r="D2" s="59" t="s">
        <v>17</v>
      </c>
      <c r="E2" s="59" t="s">
        <v>18</v>
      </c>
      <c r="F2" s="60" t="s">
        <v>16</v>
      </c>
      <c r="G2" s="60" t="s">
        <v>17</v>
      </c>
      <c r="H2" s="60" t="s">
        <v>18</v>
      </c>
      <c r="I2" s="61" t="s">
        <v>19</v>
      </c>
      <c r="J2" s="61" t="s">
        <v>20</v>
      </c>
      <c r="K2" s="62" t="s">
        <v>21</v>
      </c>
      <c r="L2" s="12"/>
      <c r="M2" s="13"/>
      <c r="N2" s="13"/>
      <c r="O2" s="13"/>
      <c r="P2" s="13"/>
      <c r="Q2" s="13"/>
      <c r="R2" s="12"/>
      <c r="S2" s="12"/>
      <c r="T2" s="12"/>
      <c r="U2" s="12"/>
      <c r="V2" s="13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15.75" customHeight="1">
      <c r="A3" s="21">
        <v>44197.0</v>
      </c>
      <c r="B3" s="63">
        <f>iferror(C22/C18,"-")</f>
        <v>0.01578947368</v>
      </c>
      <c r="C3" s="64">
        <f>iferror(C23/C19,"-")</f>
        <v>0.01333333333</v>
      </c>
      <c r="D3" s="64">
        <f>iferror(C24/C20,"-")</f>
        <v>0.009950248756</v>
      </c>
      <c r="E3" s="64">
        <f>iferror(C25/C21,"-")</f>
        <v>0.02403846154</v>
      </c>
      <c r="F3" s="64">
        <f>iferror((C36-C29)/C29, "-")</f>
        <v>5</v>
      </c>
      <c r="G3" s="64">
        <f>iferror((C37-C30)/C30, "-")</f>
        <v>6.136666667</v>
      </c>
      <c r="H3" s="64" t="str">
        <f>iferror((C38-C31)/C31, "-")</f>
        <v>-</v>
      </c>
      <c r="I3" s="65">
        <f>sum(C36:C39)</f>
        <v>8541</v>
      </c>
      <c r="J3" s="65">
        <v>8500.0</v>
      </c>
      <c r="K3" s="26">
        <f t="shared" ref="K3:K15" si="1">I3/J3</f>
        <v>1.004823529</v>
      </c>
      <c r="L3" s="12"/>
      <c r="M3" s="13"/>
      <c r="N3" s="13"/>
      <c r="O3" s="13"/>
      <c r="P3" s="13"/>
      <c r="Q3" s="13"/>
      <c r="R3" s="12"/>
      <c r="S3" s="12"/>
      <c r="T3" s="12"/>
      <c r="U3" s="12"/>
      <c r="V3" s="13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75" customHeight="1">
      <c r="A4" s="21">
        <v>44228.0</v>
      </c>
      <c r="B4" s="63">
        <f>iferror(D22/D18,"-")</f>
        <v>0.01041666667</v>
      </c>
      <c r="C4" s="66">
        <f>iferror(D23/D19,"-")</f>
        <v>0.01724137931</v>
      </c>
      <c r="D4" s="64">
        <f>iferror(D24/D20,"-")</f>
        <v>0.01025641026</v>
      </c>
      <c r="E4" s="64">
        <f>iferror(D25/D21,"-")</f>
        <v>0.006666666667</v>
      </c>
      <c r="F4" s="64">
        <f>iferror((D36-D29)/D29, "-")</f>
        <v>2</v>
      </c>
      <c r="G4" s="64">
        <f>iferror((D37-D30)/D30, "-")</f>
        <v>0</v>
      </c>
      <c r="H4" s="64">
        <f>iferror((D38-D31)/D31, "-")</f>
        <v>0.5333333333</v>
      </c>
      <c r="I4" s="65">
        <f>sum(D36:D39)</f>
        <v>9100</v>
      </c>
      <c r="J4" s="65">
        <v>8500.0</v>
      </c>
      <c r="K4" s="26">
        <f t="shared" si="1"/>
        <v>1.070588235</v>
      </c>
      <c r="L4" s="12"/>
      <c r="M4" s="13"/>
      <c r="N4" s="13"/>
      <c r="O4" s="13"/>
      <c r="P4" s="13"/>
      <c r="Q4" s="13"/>
      <c r="R4" s="12"/>
      <c r="S4" s="12"/>
      <c r="T4" s="12"/>
      <c r="U4" s="12"/>
      <c r="V4" s="13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21">
        <v>44256.0</v>
      </c>
      <c r="B5" s="63">
        <f>iferror(E22/E18,"-")</f>
        <v>0.02950819672</v>
      </c>
      <c r="C5" s="66">
        <f>iferror(E23/E19,"-")</f>
        <v>0.02752293578</v>
      </c>
      <c r="D5" s="64">
        <f>iferror(E24/E20,"-")</f>
        <v>0.01960784314</v>
      </c>
      <c r="E5" s="64">
        <f>iferror(E25/E21,"-")</f>
        <v>0.04255319149</v>
      </c>
      <c r="F5" s="64">
        <f>iferror((E36-E29)/E29, "-")</f>
        <v>-0.3333333333</v>
      </c>
      <c r="G5" s="64">
        <f>iferror((E37-E30)/E30, "-")</f>
        <v>0.3333333333</v>
      </c>
      <c r="H5" s="64">
        <f>iferror((E38-E31)/E31, "-")</f>
        <v>0.6</v>
      </c>
      <c r="I5" s="65">
        <f>SUM(E36:E39)</f>
        <v>6400</v>
      </c>
      <c r="J5" s="65">
        <v>8500.0</v>
      </c>
      <c r="K5" s="26">
        <f t="shared" si="1"/>
        <v>0.7529411765</v>
      </c>
      <c r="L5" s="12"/>
      <c r="M5" s="13"/>
      <c r="N5" s="13"/>
      <c r="O5" s="13"/>
      <c r="P5" s="13"/>
      <c r="Q5" s="13"/>
      <c r="R5" s="12"/>
      <c r="S5" s="12"/>
      <c r="T5" s="12"/>
      <c r="U5" s="12"/>
      <c r="V5" s="13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21">
        <v>44287.0</v>
      </c>
      <c r="B6" s="63">
        <f>iferror(F22/F18,"-")</f>
        <v>0.008830022075</v>
      </c>
      <c r="C6" s="66">
        <f>iferror(F23/F19,"-")</f>
        <v>0</v>
      </c>
      <c r="D6" s="64">
        <f>iferror(F24/F20,"-")</f>
        <v>0.00495049505</v>
      </c>
      <c r="E6" s="64">
        <f>iferror(F25/F21,"-")</f>
        <v>0.02777777778</v>
      </c>
      <c r="F6" s="64">
        <f>iferror((F36-F29)/F29, "-")</f>
        <v>1.156</v>
      </c>
      <c r="G6" s="64">
        <f>iferror((F37-F30)/F30, "-")</f>
        <v>0.3333333333</v>
      </c>
      <c r="H6" s="64">
        <f>iferror((F38-F31)/F31, "-")</f>
        <v>0.6</v>
      </c>
      <c r="I6" s="65">
        <f>sum(F36:F39)</f>
        <v>8634</v>
      </c>
      <c r="J6" s="65">
        <v>8500.0</v>
      </c>
      <c r="K6" s="26">
        <f t="shared" si="1"/>
        <v>1.015764706</v>
      </c>
      <c r="L6" s="12"/>
      <c r="M6" s="13"/>
      <c r="N6" s="13"/>
      <c r="O6" s="13"/>
      <c r="P6" s="13"/>
      <c r="Q6" s="13"/>
      <c r="R6" s="12"/>
      <c r="S6" s="12"/>
      <c r="T6" s="12"/>
      <c r="U6" s="12"/>
      <c r="V6" s="13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21">
        <v>44317.0</v>
      </c>
      <c r="B7" s="63">
        <f>iferror(G22/G18,"-")</f>
        <v>0.01079136691</v>
      </c>
      <c r="C7" s="66">
        <f>iferror(G23/G19,"-")</f>
        <v>0.009900990099</v>
      </c>
      <c r="D7" s="64">
        <f>iferror(G24/G20,"-")</f>
        <v>0.005</v>
      </c>
      <c r="E7" s="64">
        <f>iferror(G35/G21,"-")</f>
        <v>0.005454545455</v>
      </c>
      <c r="F7" s="64">
        <f>iferror((G36-G29)/G29, "-")</f>
        <v>-0.6513333333</v>
      </c>
      <c r="G7" s="64">
        <f>iferror((G37-G30)/G30, "-")</f>
        <v>1.666666667</v>
      </c>
      <c r="H7" s="64">
        <f>iferror((G38-G31)/G31, "-")</f>
        <v>0.5333333333</v>
      </c>
      <c r="I7" s="65">
        <f>sum(G36:G39)</f>
        <v>7823</v>
      </c>
      <c r="J7" s="65">
        <v>8500.0</v>
      </c>
      <c r="K7" s="26">
        <f t="shared" si="1"/>
        <v>0.9203529412</v>
      </c>
      <c r="L7" s="12"/>
      <c r="M7" s="13"/>
      <c r="N7" s="13"/>
      <c r="O7" s="13"/>
      <c r="P7" s="13"/>
      <c r="Q7" s="13"/>
      <c r="R7" s="12"/>
      <c r="S7" s="12"/>
      <c r="T7" s="12"/>
      <c r="U7" s="12"/>
      <c r="V7" s="13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15.75" customHeight="1">
      <c r="A8" s="21">
        <v>44348.0</v>
      </c>
      <c r="B8" s="63">
        <f>iferror(H22/H18,"-")</f>
        <v>0.01323251418</v>
      </c>
      <c r="C8" s="66">
        <f>iferror(H23/G19,"-")</f>
        <v>0.0297029703</v>
      </c>
      <c r="D8" s="64">
        <f>iferror(H24/H20,"-")</f>
        <v>0.009375</v>
      </c>
      <c r="E8" s="64">
        <f>iferror(H25/H21,"-")</f>
        <v>0</v>
      </c>
      <c r="F8" s="64">
        <f>iferror((H36-H29)/H29, "-")</f>
        <v>1.333333333</v>
      </c>
      <c r="G8" s="64">
        <f>iferror((H37-H30)/H30, "-")</f>
        <v>0.3333333333</v>
      </c>
      <c r="H8" s="64">
        <f>iferror((H38-H31)/H31, "-")</f>
        <v>-0.3333333333</v>
      </c>
      <c r="I8" s="65">
        <f>sum(H36:H39)</f>
        <v>7500</v>
      </c>
      <c r="J8" s="65">
        <v>8500.0</v>
      </c>
      <c r="K8" s="26">
        <f t="shared" si="1"/>
        <v>0.8823529412</v>
      </c>
      <c r="L8" s="12"/>
      <c r="M8" s="13"/>
      <c r="N8" s="13"/>
      <c r="O8" s="13"/>
      <c r="P8" s="13"/>
      <c r="Q8" s="13"/>
      <c r="R8" s="12"/>
      <c r="S8" s="12"/>
      <c r="T8" s="12"/>
      <c r="U8" s="12"/>
      <c r="V8" s="13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21">
        <v>44378.0</v>
      </c>
      <c r="B9" s="67">
        <f>iferror(I22/I18,"-")</f>
        <v>0.00548696845</v>
      </c>
      <c r="C9" s="66">
        <f>iferror(I23/I19,"-")</f>
        <v>0</v>
      </c>
      <c r="D9" s="64">
        <f>iferror(I24/I20,"-")</f>
        <v>0.004008016032</v>
      </c>
      <c r="E9" s="64">
        <f>iferror(I25/I21,"-")</f>
        <v>0.05</v>
      </c>
      <c r="F9" s="64">
        <f>iferror((I36-I29)/I29, "-")</f>
        <v>-0.786</v>
      </c>
      <c r="G9" s="64">
        <f>iferror((I37-I30)/I30, "-")</f>
        <v>0.3333333333</v>
      </c>
      <c r="H9" s="64">
        <f>iferror((I38-I31)/I31, "-")</f>
        <v>-0.4</v>
      </c>
      <c r="I9" s="65">
        <f>sum(I36:I39)</f>
        <v>4221</v>
      </c>
      <c r="J9" s="65">
        <v>8500.0</v>
      </c>
      <c r="K9" s="26">
        <f t="shared" si="1"/>
        <v>0.4965882353</v>
      </c>
      <c r="L9" s="12"/>
      <c r="M9" s="13"/>
      <c r="N9" s="13"/>
      <c r="O9" s="13"/>
      <c r="P9" s="13"/>
      <c r="Q9" s="13"/>
      <c r="R9" s="12"/>
      <c r="S9" s="12"/>
      <c r="T9" s="12"/>
      <c r="U9" s="12"/>
      <c r="V9" s="13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21">
        <v>44409.0</v>
      </c>
      <c r="B10" s="67">
        <f>iferror(J22/J18,"-")</f>
        <v>0.009881422925</v>
      </c>
      <c r="C10" s="66">
        <f>iferror(J23/J19,"-")</f>
        <v>0.00487804878</v>
      </c>
      <c r="D10" s="64">
        <f>iferror(J24/J20,"-")</f>
        <v>0.01</v>
      </c>
      <c r="E10" s="64">
        <f>iferror(J25/J21,"-")</f>
        <v>0.009900990099</v>
      </c>
      <c r="F10" s="64">
        <f>iferror((J36-J29)/J29, "-")</f>
        <v>1</v>
      </c>
      <c r="G10" s="64">
        <f>iferror((J37-J30)/J30, "-")</f>
        <v>0.3333333333</v>
      </c>
      <c r="H10" s="64">
        <f>iferror((J38-J31)/J31, "-")</f>
        <v>-0.4666666667</v>
      </c>
      <c r="I10" s="65">
        <f>sum(J36:J39)</f>
        <v>6800</v>
      </c>
      <c r="J10" s="65">
        <v>8500.0</v>
      </c>
      <c r="K10" s="26">
        <f t="shared" si="1"/>
        <v>0.8</v>
      </c>
      <c r="L10" s="12"/>
      <c r="M10" s="13"/>
      <c r="N10" s="13"/>
      <c r="O10" s="13"/>
      <c r="P10" s="13"/>
      <c r="Q10" s="13"/>
      <c r="R10" s="12"/>
      <c r="S10" s="12"/>
      <c r="T10" s="12"/>
      <c r="U10" s="12"/>
      <c r="V10" s="13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21">
        <v>44440.0</v>
      </c>
      <c r="B11" s="67">
        <f>iferror(K22/K18,"-")</f>
        <v>0.01204819277</v>
      </c>
      <c r="C11" s="66">
        <f>iferror(K23/K19,"-")</f>
        <v>0.05617977528</v>
      </c>
      <c r="D11" s="64">
        <f>iferror(K24/K20,"-")</f>
        <v>0</v>
      </c>
      <c r="E11" s="64">
        <f>iferror(K25/K21,"-")</f>
        <v>0</v>
      </c>
      <c r="F11" s="64">
        <f>iferror((K36-K29)/K29, "-")</f>
        <v>0.4753333333</v>
      </c>
      <c r="G11" s="64">
        <f>iferror((K37-K30)/K30, "-")</f>
        <v>-0.514</v>
      </c>
      <c r="H11" s="64">
        <f>iferror((K38-K31)/K31, "-")</f>
        <v>-0.8133333333</v>
      </c>
      <c r="I11" s="65">
        <f>sum(K36:K39)</f>
        <v>4222</v>
      </c>
      <c r="J11" s="65">
        <v>8500.0</v>
      </c>
      <c r="K11" s="26">
        <f t="shared" si="1"/>
        <v>0.4967058824</v>
      </c>
      <c r="L11" s="12"/>
      <c r="M11" s="13"/>
      <c r="N11" s="13"/>
      <c r="O11" s="13"/>
      <c r="P11" s="13"/>
      <c r="Q11" s="13"/>
      <c r="R11" s="12"/>
      <c r="S11" s="12"/>
      <c r="T11" s="12"/>
      <c r="U11" s="12"/>
      <c r="V11" s="13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21">
        <v>44470.0</v>
      </c>
      <c r="B12" s="67">
        <f>iferror(L22/L18,"-")</f>
        <v>0.01983002833</v>
      </c>
      <c r="C12" s="66">
        <f>iferror(L23/L19,"-")</f>
        <v>0</v>
      </c>
      <c r="D12" s="64">
        <f>iferror(L24/L20,"-")</f>
        <v>0.003311258278</v>
      </c>
      <c r="E12" s="64">
        <f>iferror(L25/L21,"-")</f>
        <v>0.06896551724</v>
      </c>
      <c r="F12" s="64">
        <f>iferror((L36-L29)/L29, "-")</f>
        <v>1.274666667</v>
      </c>
      <c r="G12" s="64">
        <f>iferror((L37-L30)/L30, "-")</f>
        <v>-0.1473333333</v>
      </c>
      <c r="H12" s="64">
        <f>iferror((L38-L31)/L31, "-")</f>
        <v>-0.4666666667</v>
      </c>
      <c r="I12" s="65">
        <f>sum(L36:L39)</f>
        <v>6491</v>
      </c>
      <c r="J12" s="65">
        <v>8500.0</v>
      </c>
      <c r="K12" s="26">
        <f t="shared" si="1"/>
        <v>0.7636470588</v>
      </c>
      <c r="L12" s="12"/>
      <c r="M12" s="13"/>
      <c r="N12" s="13"/>
      <c r="O12" s="13"/>
      <c r="P12" s="13"/>
      <c r="Q12" s="13"/>
      <c r="R12" s="12"/>
      <c r="S12" s="12"/>
      <c r="T12" s="12"/>
      <c r="U12" s="12"/>
      <c r="V12" s="13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15.75" customHeight="1">
      <c r="A13" s="21">
        <v>44501.0</v>
      </c>
      <c r="B13" s="67">
        <f>iferror(M22/M18,"-")</f>
        <v>0.03333333333</v>
      </c>
      <c r="C13" s="66">
        <f>iferror(M23/M19,"-")</f>
        <v>0.1063829787</v>
      </c>
      <c r="D13" s="64">
        <f>iferror(M24/M20,"-")</f>
        <v>0.02392344498</v>
      </c>
      <c r="E13" s="64">
        <f>iferror(M25/M21,"-")</f>
        <v>0.01923076923</v>
      </c>
      <c r="F13" s="64">
        <f>iferror((M36-M29)/M29, "-")</f>
        <v>-0.1726666667</v>
      </c>
      <c r="G13" s="64">
        <f>iferror((M37-M30)/M30, "-")</f>
        <v>-0.48</v>
      </c>
      <c r="H13" s="64">
        <f>iferror((M38-M31)/M31, "-")</f>
        <v>-0.1066666667</v>
      </c>
      <c r="I13" s="65">
        <f>sum(M36:M39)</f>
        <v>4361</v>
      </c>
      <c r="J13" s="65">
        <v>8500.0</v>
      </c>
      <c r="K13" s="26">
        <f t="shared" si="1"/>
        <v>0.5130588235</v>
      </c>
      <c r="L13" s="12"/>
      <c r="M13" s="13"/>
      <c r="N13" s="13"/>
      <c r="O13" s="13"/>
      <c r="P13" s="13"/>
      <c r="Q13" s="13"/>
      <c r="R13" s="12"/>
      <c r="S13" s="12"/>
      <c r="T13" s="12"/>
      <c r="U13" s="12"/>
      <c r="V13" s="13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5.75" customHeight="1">
      <c r="A14" s="21">
        <v>44531.0</v>
      </c>
      <c r="B14" s="67">
        <f>iferror(N22/N18,"-")</f>
        <v>0.03608247423</v>
      </c>
      <c r="C14" s="66">
        <f>iferror(N23/N19,"-")</f>
        <v>0.02564102564</v>
      </c>
      <c r="D14" s="64">
        <f>iferror(N24/N20,"-")</f>
        <v>0.01485148515</v>
      </c>
      <c r="E14" s="64">
        <f>iferror(N25/N21,"-")</f>
        <v>0.03703703704</v>
      </c>
      <c r="F14" s="64">
        <f>iferror((N36-N29)/N29, "-")</f>
        <v>1.141333333</v>
      </c>
      <c r="G14" s="64">
        <f>iferror((N37-N30)/N30, "-")</f>
        <v>-0.4066666667</v>
      </c>
      <c r="H14" s="64">
        <f>iferror((N38-N31)/N31, "-")</f>
        <v>-0.1466666667</v>
      </c>
      <c r="I14" s="65">
        <f>sum(N36:N39)</f>
        <v>6382</v>
      </c>
      <c r="J14" s="65">
        <v>8500.0</v>
      </c>
      <c r="K14" s="26">
        <f t="shared" si="1"/>
        <v>0.7508235294</v>
      </c>
      <c r="L14" s="12"/>
      <c r="M14" s="13"/>
      <c r="N14" s="13"/>
      <c r="O14" s="13"/>
      <c r="P14" s="13"/>
      <c r="Q14" s="13"/>
      <c r="R14" s="12"/>
      <c r="S14" s="12"/>
      <c r="T14" s="12"/>
      <c r="U14" s="12"/>
      <c r="V14" s="13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15.75" customHeight="1">
      <c r="A15" s="14" t="s">
        <v>49</v>
      </c>
      <c r="B15" s="30">
        <f t="shared" ref="B15:H15" si="2">iferror(average(B3:B14),"-")</f>
        <v>0.01710255502</v>
      </c>
      <c r="C15" s="31">
        <f t="shared" si="2"/>
        <v>0.0242319531</v>
      </c>
      <c r="D15" s="31">
        <f t="shared" si="2"/>
        <v>0.009602850136</v>
      </c>
      <c r="E15" s="31">
        <f t="shared" si="2"/>
        <v>0.02430207971</v>
      </c>
      <c r="F15" s="31">
        <f t="shared" si="2"/>
        <v>0.9531111111</v>
      </c>
      <c r="G15" s="31">
        <f t="shared" si="2"/>
        <v>0.6601666667</v>
      </c>
      <c r="H15" s="31">
        <f t="shared" si="2"/>
        <v>-0.04242424242</v>
      </c>
      <c r="I15" s="32">
        <f t="shared" ref="I15:J15" si="3">sum(I3:I14)</f>
        <v>80475</v>
      </c>
      <c r="J15" s="32">
        <f t="shared" si="3"/>
        <v>102000</v>
      </c>
      <c r="K15" s="33">
        <f t="shared" si="1"/>
        <v>0.7889705882</v>
      </c>
      <c r="L15" s="12"/>
      <c r="M15" s="13"/>
      <c r="N15" s="13"/>
      <c r="O15" s="13"/>
      <c r="P15" s="13"/>
      <c r="Q15" s="13"/>
      <c r="R15" s="12"/>
      <c r="S15" s="12"/>
      <c r="T15" s="12"/>
      <c r="U15" s="12"/>
      <c r="V15" s="13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10"/>
      <c r="B16" s="10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38"/>
      <c r="P16" s="38"/>
      <c r="Q16" s="38"/>
      <c r="R16" s="10"/>
      <c r="S16" s="10"/>
      <c r="T16" s="10"/>
      <c r="U16" s="10"/>
      <c r="V16" s="38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customHeight="1">
      <c r="A17" s="10" t="s">
        <v>25</v>
      </c>
      <c r="B17" s="10" t="s">
        <v>26</v>
      </c>
      <c r="C17" s="68">
        <v>43831.0</v>
      </c>
      <c r="D17" s="68">
        <v>43862.0</v>
      </c>
      <c r="E17" s="68">
        <v>43891.0</v>
      </c>
      <c r="F17" s="68">
        <v>43922.0</v>
      </c>
      <c r="G17" s="68">
        <v>43952.0</v>
      </c>
      <c r="H17" s="68">
        <v>43983.0</v>
      </c>
      <c r="I17" s="68">
        <v>44013.0</v>
      </c>
      <c r="J17" s="68">
        <v>44044.0</v>
      </c>
      <c r="K17" s="68">
        <v>44075.0</v>
      </c>
      <c r="L17" s="68">
        <v>44105.0</v>
      </c>
      <c r="M17" s="68">
        <v>44136.0</v>
      </c>
      <c r="N17" s="68">
        <v>44166.0</v>
      </c>
      <c r="O17" s="37" t="s">
        <v>27</v>
      </c>
      <c r="P17" s="38"/>
      <c r="Q17" s="38"/>
      <c r="R17" s="10"/>
      <c r="S17" s="10"/>
      <c r="T17" s="10"/>
      <c r="U17" s="10"/>
      <c r="V17" s="38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39" t="s">
        <v>28</v>
      </c>
      <c r="B18" s="40" t="s">
        <v>29</v>
      </c>
      <c r="C18" s="42">
        <f t="shared" ref="C18:N18" si="4">sum(C19:C21)</f>
        <v>760</v>
      </c>
      <c r="D18" s="42">
        <f t="shared" si="4"/>
        <v>864</v>
      </c>
      <c r="E18" s="42">
        <f t="shared" si="4"/>
        <v>305</v>
      </c>
      <c r="F18" s="42">
        <f t="shared" si="4"/>
        <v>453</v>
      </c>
      <c r="G18" s="42">
        <f t="shared" si="4"/>
        <v>556</v>
      </c>
      <c r="H18" s="42">
        <f t="shared" si="4"/>
        <v>529</v>
      </c>
      <c r="I18" s="42">
        <f t="shared" si="4"/>
        <v>729</v>
      </c>
      <c r="J18" s="42">
        <f t="shared" si="4"/>
        <v>506</v>
      </c>
      <c r="K18" s="42">
        <f t="shared" si="4"/>
        <v>498</v>
      </c>
      <c r="L18" s="42">
        <f t="shared" si="4"/>
        <v>353</v>
      </c>
      <c r="M18" s="42">
        <f t="shared" si="4"/>
        <v>360</v>
      </c>
      <c r="N18" s="42">
        <f t="shared" si="4"/>
        <v>388</v>
      </c>
      <c r="O18" s="69">
        <f t="shared" ref="O18:O26" si="5">sum(C18:N18)</f>
        <v>6301</v>
      </c>
      <c r="P18" s="13"/>
      <c r="Q18" s="13"/>
      <c r="R18" s="12"/>
      <c r="S18" s="12"/>
      <c r="T18" s="12"/>
      <c r="U18" s="12"/>
      <c r="V18" s="13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75" customHeight="1">
      <c r="A19" s="39"/>
      <c r="B19" s="40" t="s">
        <v>30</v>
      </c>
      <c r="C19" s="42">
        <v>150.0</v>
      </c>
      <c r="D19" s="42">
        <v>174.0</v>
      </c>
      <c r="E19" s="42">
        <v>109.0</v>
      </c>
      <c r="F19" s="42">
        <v>143.0</v>
      </c>
      <c r="G19" s="42">
        <v>101.0</v>
      </c>
      <c r="H19" s="42">
        <v>187.0</v>
      </c>
      <c r="I19" s="42">
        <v>190.0</v>
      </c>
      <c r="J19" s="42">
        <v>205.0</v>
      </c>
      <c r="K19" s="42">
        <v>89.0</v>
      </c>
      <c r="L19" s="42">
        <v>22.0</v>
      </c>
      <c r="M19" s="42">
        <v>47.0</v>
      </c>
      <c r="N19" s="42">
        <v>78.0</v>
      </c>
      <c r="O19" s="69">
        <f t="shared" si="5"/>
        <v>1495</v>
      </c>
      <c r="P19" s="13"/>
      <c r="Q19" s="13"/>
      <c r="R19" s="12"/>
      <c r="S19" s="12"/>
      <c r="T19" s="12"/>
      <c r="U19" s="12"/>
      <c r="V19" s="13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39"/>
      <c r="B20" s="40" t="s">
        <v>31</v>
      </c>
      <c r="C20" s="42">
        <v>402.0</v>
      </c>
      <c r="D20" s="42">
        <v>390.0</v>
      </c>
      <c r="E20" s="42">
        <v>102.0</v>
      </c>
      <c r="F20" s="42">
        <v>202.0</v>
      </c>
      <c r="G20" s="42">
        <v>400.0</v>
      </c>
      <c r="H20" s="42">
        <v>320.0</v>
      </c>
      <c r="I20" s="42">
        <v>499.0</v>
      </c>
      <c r="J20" s="42">
        <v>200.0</v>
      </c>
      <c r="K20" s="42">
        <v>308.0</v>
      </c>
      <c r="L20" s="42">
        <v>302.0</v>
      </c>
      <c r="M20" s="42">
        <v>209.0</v>
      </c>
      <c r="N20" s="42">
        <v>202.0</v>
      </c>
      <c r="O20" s="69">
        <f t="shared" si="5"/>
        <v>3536</v>
      </c>
      <c r="P20" s="13"/>
      <c r="Q20" s="13"/>
      <c r="R20" s="12"/>
      <c r="S20" s="12"/>
      <c r="T20" s="12"/>
      <c r="U20" s="12"/>
      <c r="V20" s="13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39"/>
      <c r="B21" s="40" t="s">
        <v>18</v>
      </c>
      <c r="C21" s="42">
        <v>208.0</v>
      </c>
      <c r="D21" s="42">
        <v>300.0</v>
      </c>
      <c r="E21" s="42">
        <v>94.0</v>
      </c>
      <c r="F21" s="42">
        <v>108.0</v>
      </c>
      <c r="G21" s="42">
        <v>55.0</v>
      </c>
      <c r="H21" s="42">
        <v>22.0</v>
      </c>
      <c r="I21" s="42">
        <v>40.0</v>
      </c>
      <c r="J21" s="42">
        <v>101.0</v>
      </c>
      <c r="K21" s="42">
        <v>101.0</v>
      </c>
      <c r="L21" s="42">
        <v>29.0</v>
      </c>
      <c r="M21" s="42">
        <v>104.0</v>
      </c>
      <c r="N21" s="42">
        <v>108.0</v>
      </c>
      <c r="O21" s="69">
        <f t="shared" si="5"/>
        <v>1270</v>
      </c>
      <c r="P21" s="13"/>
      <c r="Q21" s="13"/>
      <c r="R21" s="12"/>
      <c r="S21" s="12"/>
      <c r="T21" s="12"/>
      <c r="U21" s="12"/>
      <c r="V21" s="13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39" t="s">
        <v>32</v>
      </c>
      <c r="B22" s="44" t="s">
        <v>33</v>
      </c>
      <c r="C22" s="42">
        <f t="shared" ref="C22:N22" si="6">sum(C23:C26)</f>
        <v>12</v>
      </c>
      <c r="D22" s="42">
        <f t="shared" si="6"/>
        <v>9</v>
      </c>
      <c r="E22" s="42">
        <f t="shared" si="6"/>
        <v>9</v>
      </c>
      <c r="F22" s="42">
        <f t="shared" si="6"/>
        <v>4</v>
      </c>
      <c r="G22" s="42">
        <f t="shared" si="6"/>
        <v>6</v>
      </c>
      <c r="H22" s="42">
        <f t="shared" si="6"/>
        <v>7</v>
      </c>
      <c r="I22" s="42">
        <f t="shared" si="6"/>
        <v>4</v>
      </c>
      <c r="J22" s="42">
        <f t="shared" si="6"/>
        <v>5</v>
      </c>
      <c r="K22" s="42">
        <f t="shared" si="6"/>
        <v>6</v>
      </c>
      <c r="L22" s="42">
        <f t="shared" si="6"/>
        <v>7</v>
      </c>
      <c r="M22" s="42">
        <f t="shared" si="6"/>
        <v>12</v>
      </c>
      <c r="N22" s="42">
        <f t="shared" si="6"/>
        <v>14</v>
      </c>
      <c r="O22" s="69">
        <f t="shared" si="5"/>
        <v>95</v>
      </c>
      <c r="P22" s="13"/>
      <c r="Q22" s="13"/>
      <c r="R22" s="12"/>
      <c r="S22" s="12"/>
      <c r="T22" s="12"/>
      <c r="U22" s="12"/>
      <c r="V22" s="13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39"/>
      <c r="B23" s="44" t="s">
        <v>34</v>
      </c>
      <c r="C23" s="42">
        <v>2.0</v>
      </c>
      <c r="D23" s="42">
        <v>3.0</v>
      </c>
      <c r="E23" s="42">
        <v>3.0</v>
      </c>
      <c r="F23" s="42">
        <v>0.0</v>
      </c>
      <c r="G23" s="42">
        <v>1.0</v>
      </c>
      <c r="H23" s="42">
        <v>3.0</v>
      </c>
      <c r="I23" s="42">
        <v>0.0</v>
      </c>
      <c r="J23" s="42">
        <v>1.0</v>
      </c>
      <c r="K23" s="42">
        <v>5.0</v>
      </c>
      <c r="L23" s="42">
        <v>0.0</v>
      </c>
      <c r="M23" s="42">
        <v>5.0</v>
      </c>
      <c r="N23" s="42">
        <v>2.0</v>
      </c>
      <c r="O23" s="69">
        <f t="shared" si="5"/>
        <v>25</v>
      </c>
      <c r="P23" s="13"/>
      <c r="Q23" s="13"/>
      <c r="R23" s="12"/>
      <c r="S23" s="12"/>
      <c r="T23" s="12"/>
      <c r="U23" s="12"/>
      <c r="V23" s="13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15.75" customHeight="1">
      <c r="A24" s="39"/>
      <c r="B24" s="44" t="s">
        <v>35</v>
      </c>
      <c r="C24" s="42">
        <v>4.0</v>
      </c>
      <c r="D24" s="42">
        <v>4.0</v>
      </c>
      <c r="E24" s="42">
        <v>2.0</v>
      </c>
      <c r="F24" s="42">
        <v>1.0</v>
      </c>
      <c r="G24" s="42">
        <v>2.0</v>
      </c>
      <c r="H24" s="42">
        <v>3.0</v>
      </c>
      <c r="I24" s="42">
        <v>2.0</v>
      </c>
      <c r="J24" s="42">
        <v>2.0</v>
      </c>
      <c r="K24" s="42">
        <v>0.0</v>
      </c>
      <c r="L24" s="42">
        <v>1.0</v>
      </c>
      <c r="M24" s="42">
        <v>5.0</v>
      </c>
      <c r="N24" s="42">
        <v>3.0</v>
      </c>
      <c r="O24" s="69">
        <f t="shared" si="5"/>
        <v>29</v>
      </c>
      <c r="P24" s="13"/>
      <c r="Q24" s="13"/>
      <c r="R24" s="12"/>
      <c r="S24" s="12"/>
      <c r="T24" s="12"/>
      <c r="U24" s="12"/>
      <c r="V24" s="13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39"/>
      <c r="B25" s="44" t="s">
        <v>36</v>
      </c>
      <c r="C25" s="42">
        <v>5.0</v>
      </c>
      <c r="D25" s="42">
        <v>2.0</v>
      </c>
      <c r="E25" s="42">
        <v>4.0</v>
      </c>
      <c r="F25" s="42">
        <v>3.0</v>
      </c>
      <c r="G25" s="42">
        <v>3.0</v>
      </c>
      <c r="H25" s="42">
        <v>0.0</v>
      </c>
      <c r="I25" s="42">
        <v>2.0</v>
      </c>
      <c r="J25" s="42">
        <v>1.0</v>
      </c>
      <c r="K25" s="42">
        <v>0.0</v>
      </c>
      <c r="L25" s="42">
        <v>2.0</v>
      </c>
      <c r="M25" s="42">
        <v>2.0</v>
      </c>
      <c r="N25" s="42">
        <v>4.0</v>
      </c>
      <c r="O25" s="69">
        <f t="shared" si="5"/>
        <v>28</v>
      </c>
      <c r="P25" s="13"/>
      <c r="Q25" s="13"/>
      <c r="R25" s="12"/>
      <c r="S25" s="12"/>
      <c r="T25" s="12"/>
      <c r="U25" s="12"/>
      <c r="V25" s="13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39"/>
      <c r="B26" s="44" t="s">
        <v>37</v>
      </c>
      <c r="C26" s="42">
        <v>1.0</v>
      </c>
      <c r="D26" s="42">
        <v>0.0</v>
      </c>
      <c r="E26" s="42">
        <v>0.0</v>
      </c>
      <c r="F26" s="42">
        <v>0.0</v>
      </c>
      <c r="G26" s="42">
        <v>0.0</v>
      </c>
      <c r="H26" s="42">
        <v>1.0</v>
      </c>
      <c r="I26" s="42">
        <v>0.0</v>
      </c>
      <c r="J26" s="42">
        <v>1.0</v>
      </c>
      <c r="K26" s="42">
        <v>1.0</v>
      </c>
      <c r="L26" s="42">
        <v>4.0</v>
      </c>
      <c r="M26" s="42">
        <v>0.0</v>
      </c>
      <c r="N26" s="42">
        <v>5.0</v>
      </c>
      <c r="O26" s="69">
        <f t="shared" si="5"/>
        <v>13</v>
      </c>
      <c r="P26" s="13"/>
      <c r="Q26" s="13"/>
      <c r="R26" s="12"/>
      <c r="S26" s="12"/>
      <c r="T26" s="12"/>
      <c r="U26" s="12"/>
      <c r="V26" s="13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39" t="s">
        <v>38</v>
      </c>
      <c r="B27" s="45" t="s">
        <v>17</v>
      </c>
      <c r="C27" s="70">
        <v>3.32</v>
      </c>
      <c r="D27" s="13">
        <v>3.2</v>
      </c>
      <c r="E27" s="13">
        <v>6.54</v>
      </c>
      <c r="F27" s="13">
        <v>3.4</v>
      </c>
      <c r="G27" s="13">
        <v>2.2</v>
      </c>
      <c r="H27" s="13">
        <v>1.34</v>
      </c>
      <c r="I27" s="13">
        <v>5.49</v>
      </c>
      <c r="J27" s="13">
        <v>7.9</v>
      </c>
      <c r="K27" s="13">
        <v>1.9</v>
      </c>
      <c r="L27" s="13">
        <v>2.3</v>
      </c>
      <c r="M27" s="13">
        <v>2.3</v>
      </c>
      <c r="N27" s="13">
        <v>3.0</v>
      </c>
      <c r="O27" s="71">
        <f t="shared" ref="O27:O28" si="7">average(C27:N27)</f>
        <v>3.574166667</v>
      </c>
      <c r="P27" s="13"/>
      <c r="Q27" s="13"/>
      <c r="R27" s="12"/>
      <c r="S27" s="12"/>
      <c r="T27" s="12"/>
      <c r="U27" s="12"/>
      <c r="V27" s="13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39"/>
      <c r="B28" s="45" t="s">
        <v>18</v>
      </c>
      <c r="C28" s="70">
        <v>4.5</v>
      </c>
      <c r="D28" s="13">
        <v>3.2</v>
      </c>
      <c r="E28" s="13">
        <v>6.54</v>
      </c>
      <c r="F28" s="13">
        <v>3.4</v>
      </c>
      <c r="G28" s="13">
        <v>2.2</v>
      </c>
      <c r="H28" s="13">
        <v>1.34</v>
      </c>
      <c r="I28" s="13">
        <v>5.49</v>
      </c>
      <c r="J28" s="13">
        <v>7.9</v>
      </c>
      <c r="K28" s="13">
        <v>1.9</v>
      </c>
      <c r="L28" s="13">
        <v>2.3</v>
      </c>
      <c r="M28" s="13">
        <v>2.3</v>
      </c>
      <c r="N28" s="13">
        <v>3.0</v>
      </c>
      <c r="O28" s="71">
        <f t="shared" si="7"/>
        <v>3.6725</v>
      </c>
      <c r="P28" s="13"/>
      <c r="Q28" s="13"/>
      <c r="R28" s="12"/>
      <c r="S28" s="12"/>
      <c r="T28" s="12"/>
      <c r="U28" s="12"/>
      <c r="V28" s="13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15.75" customHeight="1">
      <c r="A29" s="39" t="s">
        <v>39</v>
      </c>
      <c r="B29" s="48" t="s">
        <v>40</v>
      </c>
      <c r="C29" s="70">
        <v>500.0</v>
      </c>
      <c r="D29" s="49">
        <v>1500.0</v>
      </c>
      <c r="E29" s="49">
        <v>1500.0</v>
      </c>
      <c r="F29" s="49">
        <v>1500.0</v>
      </c>
      <c r="G29" s="49">
        <v>1500.0</v>
      </c>
      <c r="H29" s="49">
        <v>1500.0</v>
      </c>
      <c r="I29" s="49">
        <v>1500.0</v>
      </c>
      <c r="J29" s="49">
        <v>1500.0</v>
      </c>
      <c r="K29" s="49">
        <v>1500.0</v>
      </c>
      <c r="L29" s="49">
        <v>1500.0</v>
      </c>
      <c r="M29" s="49">
        <v>1500.0</v>
      </c>
      <c r="N29" s="49">
        <v>1500.0</v>
      </c>
      <c r="O29" s="71">
        <f t="shared" ref="O29:O31" si="8">SUM(C29:N29)</f>
        <v>17000</v>
      </c>
      <c r="P29" s="13"/>
      <c r="Q29" s="13"/>
      <c r="R29" s="12"/>
      <c r="S29" s="12"/>
      <c r="T29" s="12"/>
      <c r="U29" s="12"/>
      <c r="V29" s="13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5.75" customHeight="1">
      <c r="A30" s="39"/>
      <c r="B30" s="48" t="s">
        <v>17</v>
      </c>
      <c r="C30" s="70">
        <v>300.0</v>
      </c>
      <c r="D30" s="49">
        <v>1500.0</v>
      </c>
      <c r="E30" s="49">
        <v>1500.0</v>
      </c>
      <c r="F30" s="49">
        <v>1500.0</v>
      </c>
      <c r="G30" s="49">
        <v>1500.0</v>
      </c>
      <c r="H30" s="49">
        <v>1500.0</v>
      </c>
      <c r="I30" s="49">
        <v>1500.0</v>
      </c>
      <c r="J30" s="49">
        <v>1500.0</v>
      </c>
      <c r="K30" s="49">
        <v>1500.0</v>
      </c>
      <c r="L30" s="49">
        <v>1500.0</v>
      </c>
      <c r="M30" s="49">
        <v>1500.0</v>
      </c>
      <c r="N30" s="49">
        <v>1500.0</v>
      </c>
      <c r="O30" s="71">
        <f t="shared" si="8"/>
        <v>16800</v>
      </c>
      <c r="P30" s="13"/>
      <c r="Q30" s="13"/>
      <c r="R30" s="12"/>
      <c r="S30" s="12"/>
      <c r="T30" s="12"/>
      <c r="U30" s="12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39"/>
      <c r="B31" s="48" t="s">
        <v>18</v>
      </c>
      <c r="C31" s="70">
        <v>0.0</v>
      </c>
      <c r="D31" s="49">
        <v>1500.0</v>
      </c>
      <c r="E31" s="49">
        <v>1500.0</v>
      </c>
      <c r="F31" s="49">
        <v>1500.0</v>
      </c>
      <c r="G31" s="49">
        <v>1500.0</v>
      </c>
      <c r="H31" s="49">
        <v>1500.0</v>
      </c>
      <c r="I31" s="49">
        <v>1500.0</v>
      </c>
      <c r="J31" s="49">
        <v>1500.0</v>
      </c>
      <c r="K31" s="49">
        <v>1500.0</v>
      </c>
      <c r="L31" s="49">
        <v>1500.0</v>
      </c>
      <c r="M31" s="49">
        <v>1500.0</v>
      </c>
      <c r="N31" s="49">
        <v>1500.0</v>
      </c>
      <c r="O31" s="71">
        <f t="shared" si="8"/>
        <v>16500</v>
      </c>
      <c r="P31" s="13"/>
      <c r="Q31" s="13"/>
      <c r="R31" s="12"/>
      <c r="S31" s="12"/>
      <c r="T31" s="12"/>
      <c r="U31" s="12"/>
      <c r="V31" s="13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39" t="s">
        <v>41</v>
      </c>
      <c r="B32" s="50" t="s">
        <v>42</v>
      </c>
      <c r="C32" s="52">
        <f t="shared" ref="C32:N32" si="9">C22*0.3</f>
        <v>3.6</v>
      </c>
      <c r="D32" s="52">
        <f t="shared" si="9"/>
        <v>2.7</v>
      </c>
      <c r="E32" s="52">
        <f t="shared" si="9"/>
        <v>2.7</v>
      </c>
      <c r="F32" s="52">
        <f t="shared" si="9"/>
        <v>1.2</v>
      </c>
      <c r="G32" s="52">
        <f t="shared" si="9"/>
        <v>1.8</v>
      </c>
      <c r="H32" s="52">
        <f t="shared" si="9"/>
        <v>2.1</v>
      </c>
      <c r="I32" s="52">
        <f t="shared" si="9"/>
        <v>1.2</v>
      </c>
      <c r="J32" s="52">
        <f t="shared" si="9"/>
        <v>1.5</v>
      </c>
      <c r="K32" s="52">
        <f t="shared" si="9"/>
        <v>1.8</v>
      </c>
      <c r="L32" s="52">
        <f t="shared" si="9"/>
        <v>2.1</v>
      </c>
      <c r="M32" s="52">
        <f t="shared" si="9"/>
        <v>3.6</v>
      </c>
      <c r="N32" s="52">
        <f t="shared" si="9"/>
        <v>4.2</v>
      </c>
      <c r="O32" s="69">
        <f t="shared" ref="O32:O39" si="10">sum(C32:N32)</f>
        <v>28.5</v>
      </c>
      <c r="P32" s="13"/>
      <c r="Q32" s="13"/>
      <c r="R32" s="12"/>
      <c r="S32" s="12"/>
      <c r="T32" s="12"/>
      <c r="U32" s="12"/>
      <c r="V32" s="13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t="15.75" customHeight="1">
      <c r="A33" s="39"/>
      <c r="B33" s="50" t="s">
        <v>43</v>
      </c>
      <c r="C33" s="42">
        <v>0.0</v>
      </c>
      <c r="D33" s="42">
        <v>0.0</v>
      </c>
      <c r="E33" s="42">
        <v>0.0</v>
      </c>
      <c r="F33" s="42">
        <v>0.0</v>
      </c>
      <c r="G33" s="42">
        <v>0.0</v>
      </c>
      <c r="H33" s="42">
        <v>0.0</v>
      </c>
      <c r="I33" s="42">
        <v>0.0</v>
      </c>
      <c r="J33" s="42">
        <v>0.0</v>
      </c>
      <c r="K33" s="42">
        <v>0.0</v>
      </c>
      <c r="L33" s="42">
        <v>0.0</v>
      </c>
      <c r="M33" s="42">
        <v>0.0</v>
      </c>
      <c r="N33" s="42">
        <v>0.0</v>
      </c>
      <c r="O33" s="69">
        <f t="shared" si="10"/>
        <v>0</v>
      </c>
      <c r="P33" s="13"/>
      <c r="Q33" s="13"/>
      <c r="R33" s="12"/>
      <c r="S33" s="12"/>
      <c r="T33" s="12"/>
      <c r="U33" s="12"/>
      <c r="V33" s="13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39"/>
      <c r="B34" s="50" t="s">
        <v>44</v>
      </c>
      <c r="C34" s="52">
        <f t="shared" ref="C34:N34" si="11">C22*0.4</f>
        <v>4.8</v>
      </c>
      <c r="D34" s="52">
        <f t="shared" si="11"/>
        <v>3.6</v>
      </c>
      <c r="E34" s="52">
        <f t="shared" si="11"/>
        <v>3.6</v>
      </c>
      <c r="F34" s="52">
        <f t="shared" si="11"/>
        <v>1.6</v>
      </c>
      <c r="G34" s="52">
        <f t="shared" si="11"/>
        <v>2.4</v>
      </c>
      <c r="H34" s="52">
        <f t="shared" si="11"/>
        <v>2.8</v>
      </c>
      <c r="I34" s="52">
        <f t="shared" si="11"/>
        <v>1.6</v>
      </c>
      <c r="J34" s="52">
        <f t="shared" si="11"/>
        <v>2</v>
      </c>
      <c r="K34" s="52">
        <f t="shared" si="11"/>
        <v>2.4</v>
      </c>
      <c r="L34" s="52">
        <f t="shared" si="11"/>
        <v>2.8</v>
      </c>
      <c r="M34" s="52">
        <f t="shared" si="11"/>
        <v>4.8</v>
      </c>
      <c r="N34" s="52">
        <f t="shared" si="11"/>
        <v>5.6</v>
      </c>
      <c r="O34" s="69">
        <f t="shared" si="10"/>
        <v>38</v>
      </c>
      <c r="P34" s="13"/>
      <c r="Q34" s="13"/>
      <c r="R34" s="12"/>
      <c r="S34" s="12"/>
      <c r="T34" s="12"/>
      <c r="U34" s="12"/>
      <c r="V34" s="13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39"/>
      <c r="B35" s="50" t="s">
        <v>45</v>
      </c>
      <c r="C35" s="52">
        <f t="shared" ref="C35:N35" si="12">C23*0.3</f>
        <v>0.6</v>
      </c>
      <c r="D35" s="52">
        <f t="shared" si="12"/>
        <v>0.9</v>
      </c>
      <c r="E35" s="52">
        <f t="shared" si="12"/>
        <v>0.9</v>
      </c>
      <c r="F35" s="52">
        <f t="shared" si="12"/>
        <v>0</v>
      </c>
      <c r="G35" s="52">
        <f t="shared" si="12"/>
        <v>0.3</v>
      </c>
      <c r="H35" s="52">
        <f t="shared" si="12"/>
        <v>0.9</v>
      </c>
      <c r="I35" s="52">
        <f t="shared" si="12"/>
        <v>0</v>
      </c>
      <c r="J35" s="52">
        <f t="shared" si="12"/>
        <v>0.3</v>
      </c>
      <c r="K35" s="52">
        <f t="shared" si="12"/>
        <v>1.5</v>
      </c>
      <c r="L35" s="52">
        <f t="shared" si="12"/>
        <v>0</v>
      </c>
      <c r="M35" s="52">
        <f t="shared" si="12"/>
        <v>1.5</v>
      </c>
      <c r="N35" s="52">
        <f t="shared" si="12"/>
        <v>0.6</v>
      </c>
      <c r="O35" s="69">
        <f t="shared" si="10"/>
        <v>7.5</v>
      </c>
      <c r="P35" s="13"/>
      <c r="Q35" s="13"/>
      <c r="R35" s="12"/>
      <c r="S35" s="12"/>
      <c r="T35" s="12"/>
      <c r="U35" s="12"/>
      <c r="V35" s="13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ht="15.75" customHeight="1">
      <c r="A36" s="39" t="s">
        <v>46</v>
      </c>
      <c r="B36" s="53" t="s">
        <v>47</v>
      </c>
      <c r="C36" s="55">
        <v>3000.0</v>
      </c>
      <c r="D36" s="55">
        <v>4500.0</v>
      </c>
      <c r="E36" s="55">
        <v>1000.0</v>
      </c>
      <c r="F36" s="55">
        <v>3234.0</v>
      </c>
      <c r="G36" s="55">
        <v>523.0</v>
      </c>
      <c r="H36" s="55">
        <v>3500.0</v>
      </c>
      <c r="I36" s="55">
        <v>321.0</v>
      </c>
      <c r="J36" s="55">
        <v>3000.0</v>
      </c>
      <c r="K36" s="55">
        <v>2213.0</v>
      </c>
      <c r="L36" s="55">
        <v>3412.0</v>
      </c>
      <c r="M36" s="55">
        <v>1241.0</v>
      </c>
      <c r="N36" s="55">
        <v>3212.0</v>
      </c>
      <c r="O36" s="71">
        <f t="shared" si="10"/>
        <v>29156</v>
      </c>
      <c r="P36" s="13"/>
      <c r="Q36" s="13"/>
      <c r="R36" s="12"/>
      <c r="S36" s="12"/>
      <c r="T36" s="12"/>
      <c r="U36" s="12"/>
      <c r="V36" s="13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39"/>
      <c r="B37" s="56" t="s">
        <v>17</v>
      </c>
      <c r="C37" s="55">
        <v>2141.0</v>
      </c>
      <c r="D37" s="55">
        <v>1500.0</v>
      </c>
      <c r="E37" s="55">
        <v>2000.0</v>
      </c>
      <c r="F37" s="55">
        <v>2000.0</v>
      </c>
      <c r="G37" s="55">
        <v>4000.0</v>
      </c>
      <c r="H37" s="55">
        <v>2000.0</v>
      </c>
      <c r="I37" s="55">
        <v>2000.0</v>
      </c>
      <c r="J37" s="55">
        <v>2000.0</v>
      </c>
      <c r="K37" s="55">
        <v>729.0</v>
      </c>
      <c r="L37" s="55">
        <v>1279.0</v>
      </c>
      <c r="M37" s="55">
        <v>780.0</v>
      </c>
      <c r="N37" s="55">
        <v>890.0</v>
      </c>
      <c r="O37" s="71">
        <f t="shared" si="10"/>
        <v>21319</v>
      </c>
      <c r="P37" s="13"/>
      <c r="Q37" s="13"/>
      <c r="R37" s="12"/>
      <c r="S37" s="12"/>
      <c r="T37" s="12"/>
      <c r="U37" s="12"/>
      <c r="V37" s="13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39"/>
      <c r="B38" s="56" t="s">
        <v>18</v>
      </c>
      <c r="C38" s="55">
        <v>2400.0</v>
      </c>
      <c r="D38" s="55">
        <v>2300.0</v>
      </c>
      <c r="E38" s="55">
        <v>2400.0</v>
      </c>
      <c r="F38" s="55">
        <v>2400.0</v>
      </c>
      <c r="G38" s="55">
        <v>2300.0</v>
      </c>
      <c r="H38" s="55">
        <v>1000.0</v>
      </c>
      <c r="I38" s="55">
        <v>900.0</v>
      </c>
      <c r="J38" s="55">
        <v>800.0</v>
      </c>
      <c r="K38" s="55">
        <v>280.0</v>
      </c>
      <c r="L38" s="55">
        <v>800.0</v>
      </c>
      <c r="M38" s="55">
        <v>1340.0</v>
      </c>
      <c r="N38" s="55">
        <v>1280.0</v>
      </c>
      <c r="O38" s="71">
        <f t="shared" si="10"/>
        <v>18200</v>
      </c>
      <c r="P38" s="13"/>
      <c r="Q38" s="13"/>
      <c r="R38" s="12"/>
      <c r="S38" s="12"/>
      <c r="T38" s="12"/>
      <c r="U38" s="12"/>
      <c r="V38" s="13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ht="15.75" customHeight="1">
      <c r="A39" s="39"/>
      <c r="B39" s="56" t="s">
        <v>37</v>
      </c>
      <c r="C39" s="55">
        <v>1000.0</v>
      </c>
      <c r="D39" s="55">
        <v>800.0</v>
      </c>
      <c r="E39" s="55">
        <v>1000.0</v>
      </c>
      <c r="F39" s="55">
        <v>1000.0</v>
      </c>
      <c r="G39" s="55">
        <v>1000.0</v>
      </c>
      <c r="H39" s="55">
        <v>1000.0</v>
      </c>
      <c r="I39" s="55">
        <v>1000.0</v>
      </c>
      <c r="J39" s="55">
        <v>1000.0</v>
      </c>
      <c r="K39" s="55">
        <v>1000.0</v>
      </c>
      <c r="L39" s="55">
        <v>1000.0</v>
      </c>
      <c r="M39" s="55">
        <v>1000.0</v>
      </c>
      <c r="N39" s="55">
        <v>1000.0</v>
      </c>
      <c r="O39" s="71">
        <f t="shared" si="10"/>
        <v>11800</v>
      </c>
      <c r="P39" s="13"/>
      <c r="Q39" s="13"/>
      <c r="R39" s="12"/>
      <c r="S39" s="12"/>
      <c r="T39" s="12"/>
      <c r="U39" s="12"/>
      <c r="V39" s="13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3"/>
      <c r="O40" s="2"/>
      <c r="P40" s="13"/>
      <c r="Q40" s="13"/>
      <c r="R40" s="12"/>
      <c r="S40" s="12"/>
      <c r="T40" s="12"/>
      <c r="U40" s="12"/>
      <c r="V40" s="13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2"/>
      <c r="S41" s="12"/>
      <c r="T41" s="12"/>
      <c r="U41" s="12"/>
      <c r="V41" s="13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3"/>
      <c r="O42" s="13"/>
      <c r="P42" s="13"/>
      <c r="Q42" s="13"/>
      <c r="R42" s="12"/>
      <c r="S42" s="12"/>
      <c r="T42" s="12"/>
      <c r="U42" s="12"/>
      <c r="V42" s="13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3"/>
      <c r="O43" s="13"/>
      <c r="P43" s="13"/>
      <c r="Q43" s="13"/>
      <c r="R43" s="12"/>
      <c r="S43" s="12"/>
      <c r="T43" s="12"/>
      <c r="U43" s="12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3"/>
      <c r="N44" s="13"/>
      <c r="O44" s="13"/>
      <c r="P44" s="13"/>
      <c r="Q44" s="13"/>
      <c r="R44" s="12"/>
      <c r="S44" s="12"/>
      <c r="T44" s="12"/>
      <c r="U44" s="12"/>
      <c r="V44" s="13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3"/>
      <c r="N45" s="13"/>
      <c r="O45" s="13"/>
      <c r="P45" s="13"/>
      <c r="Q45" s="13"/>
      <c r="R45" s="12"/>
      <c r="S45" s="12"/>
      <c r="T45" s="12"/>
      <c r="U45" s="12"/>
      <c r="V45" s="13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3"/>
      <c r="N46" s="13"/>
      <c r="O46" s="13"/>
      <c r="P46" s="13"/>
      <c r="Q46" s="13"/>
      <c r="R46" s="12"/>
      <c r="S46" s="12"/>
      <c r="T46" s="12"/>
      <c r="U46" s="12"/>
      <c r="V46" s="13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3"/>
      <c r="N47" s="13"/>
      <c r="O47" s="13"/>
      <c r="P47" s="13"/>
      <c r="Q47" s="13"/>
      <c r="R47" s="12"/>
      <c r="S47" s="12"/>
      <c r="T47" s="12"/>
      <c r="U47" s="12"/>
      <c r="V47" s="13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3"/>
      <c r="N48" s="13"/>
      <c r="O48" s="13"/>
      <c r="P48" s="13"/>
      <c r="Q48" s="13"/>
      <c r="R48" s="12"/>
      <c r="S48" s="12"/>
      <c r="T48" s="12"/>
      <c r="U48" s="12"/>
      <c r="V48" s="13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3"/>
      <c r="N49" s="13"/>
      <c r="O49" s="13"/>
      <c r="P49" s="13"/>
      <c r="Q49" s="13"/>
      <c r="R49" s="12"/>
      <c r="S49" s="12"/>
      <c r="T49" s="12"/>
      <c r="U49" s="12"/>
      <c r="V49" s="13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3"/>
      <c r="N50" s="13"/>
      <c r="O50" s="13"/>
      <c r="P50" s="13"/>
      <c r="Q50" s="13"/>
      <c r="R50" s="12"/>
      <c r="S50" s="12"/>
      <c r="T50" s="12"/>
      <c r="U50" s="12"/>
      <c r="V50" s="13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3"/>
      <c r="N51" s="13"/>
      <c r="O51" s="13"/>
      <c r="P51" s="13"/>
      <c r="Q51" s="13"/>
      <c r="R51" s="12"/>
      <c r="S51" s="12"/>
      <c r="T51" s="12"/>
      <c r="U51" s="12"/>
      <c r="V51" s="13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  <c r="N52" s="13"/>
      <c r="O52" s="13"/>
      <c r="P52" s="13"/>
      <c r="Q52" s="13"/>
      <c r="R52" s="12"/>
      <c r="S52" s="12"/>
      <c r="T52" s="12"/>
      <c r="U52" s="12"/>
      <c r="V52" s="13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3"/>
      <c r="N53" s="13"/>
      <c r="O53" s="13"/>
      <c r="P53" s="13"/>
      <c r="Q53" s="13"/>
      <c r="R53" s="12"/>
      <c r="S53" s="12"/>
      <c r="T53" s="12"/>
      <c r="U53" s="12"/>
      <c r="V53" s="13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3"/>
      <c r="N54" s="13"/>
      <c r="O54" s="13"/>
      <c r="P54" s="13"/>
      <c r="Q54" s="13"/>
      <c r="R54" s="12"/>
      <c r="S54" s="12"/>
      <c r="T54" s="12"/>
      <c r="U54" s="12"/>
      <c r="V54" s="13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  <c r="N55" s="13"/>
      <c r="O55" s="13"/>
      <c r="P55" s="13"/>
      <c r="Q55" s="13"/>
      <c r="R55" s="12"/>
      <c r="S55" s="12"/>
      <c r="T55" s="12"/>
      <c r="U55" s="12"/>
      <c r="V55" s="13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  <c r="N56" s="13"/>
      <c r="O56" s="13"/>
      <c r="P56" s="13"/>
      <c r="Q56" s="13"/>
      <c r="R56" s="12"/>
      <c r="S56" s="12"/>
      <c r="T56" s="12"/>
      <c r="U56" s="12"/>
      <c r="V56" s="13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  <c r="N57" s="13"/>
      <c r="O57" s="13"/>
      <c r="P57" s="13"/>
      <c r="Q57" s="13"/>
      <c r="R57" s="12"/>
      <c r="S57" s="12"/>
      <c r="T57" s="12"/>
      <c r="U57" s="12"/>
      <c r="V57" s="13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  <c r="N58" s="13"/>
      <c r="O58" s="13"/>
      <c r="P58" s="13"/>
      <c r="Q58" s="13"/>
      <c r="R58" s="12"/>
      <c r="S58" s="12"/>
      <c r="T58" s="12"/>
      <c r="U58" s="12"/>
      <c r="V58" s="13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3"/>
      <c r="N59" s="13"/>
      <c r="O59" s="13"/>
      <c r="P59" s="13"/>
      <c r="Q59" s="13"/>
      <c r="R59" s="12"/>
      <c r="S59" s="12"/>
      <c r="T59" s="12"/>
      <c r="U59" s="12"/>
      <c r="V59" s="13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3"/>
      <c r="N60" s="13"/>
      <c r="O60" s="13"/>
      <c r="P60" s="13"/>
      <c r="Q60" s="13"/>
      <c r="R60" s="12"/>
      <c r="S60" s="12"/>
      <c r="T60" s="12"/>
      <c r="U60" s="12"/>
      <c r="V60" s="13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3"/>
      <c r="N61" s="13"/>
      <c r="O61" s="13"/>
      <c r="P61" s="13"/>
      <c r="Q61" s="13"/>
      <c r="R61" s="12"/>
      <c r="S61" s="12"/>
      <c r="T61" s="12"/>
      <c r="U61" s="12"/>
      <c r="V61" s="13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3"/>
      <c r="N62" s="13"/>
      <c r="O62" s="13"/>
      <c r="P62" s="13"/>
      <c r="Q62" s="13"/>
      <c r="R62" s="12"/>
      <c r="S62" s="12"/>
      <c r="T62" s="12"/>
      <c r="U62" s="12"/>
      <c r="V62" s="13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3"/>
      <c r="N63" s="13"/>
      <c r="O63" s="13"/>
      <c r="P63" s="13"/>
      <c r="Q63" s="13"/>
      <c r="R63" s="12"/>
      <c r="S63" s="12"/>
      <c r="T63" s="12"/>
      <c r="U63" s="12"/>
      <c r="V63" s="13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3"/>
      <c r="N64" s="13"/>
      <c r="O64" s="13"/>
      <c r="P64" s="13"/>
      <c r="Q64" s="13"/>
      <c r="R64" s="12"/>
      <c r="S64" s="12"/>
      <c r="T64" s="12"/>
      <c r="U64" s="12"/>
      <c r="V64" s="13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3"/>
      <c r="N65" s="13"/>
      <c r="O65" s="13"/>
      <c r="P65" s="13"/>
      <c r="Q65" s="13"/>
      <c r="R65" s="12"/>
      <c r="S65" s="12"/>
      <c r="T65" s="12"/>
      <c r="U65" s="12"/>
      <c r="V65" s="13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3"/>
      <c r="N66" s="13"/>
      <c r="O66" s="13"/>
      <c r="P66" s="13"/>
      <c r="Q66" s="13"/>
      <c r="R66" s="12"/>
      <c r="S66" s="12"/>
      <c r="T66" s="12"/>
      <c r="U66" s="12"/>
      <c r="V66" s="13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  <c r="N67" s="13"/>
      <c r="O67" s="13"/>
      <c r="P67" s="13"/>
      <c r="Q67" s="13"/>
      <c r="R67" s="12"/>
      <c r="S67" s="12"/>
      <c r="T67" s="12"/>
      <c r="U67" s="12"/>
      <c r="V67" s="13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3"/>
      <c r="O68" s="13"/>
      <c r="P68" s="13"/>
      <c r="Q68" s="13"/>
      <c r="R68" s="12"/>
      <c r="S68" s="12"/>
      <c r="T68" s="12"/>
      <c r="U68" s="12"/>
      <c r="V68" s="13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  <c r="N69" s="13"/>
      <c r="O69" s="13"/>
      <c r="P69" s="13"/>
      <c r="Q69" s="13"/>
      <c r="R69" s="12"/>
      <c r="S69" s="12"/>
      <c r="T69" s="12"/>
      <c r="U69" s="12"/>
      <c r="V69" s="13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3"/>
      <c r="N70" s="13"/>
      <c r="O70" s="13"/>
      <c r="P70" s="13"/>
      <c r="Q70" s="13"/>
      <c r="R70" s="12"/>
      <c r="S70" s="12"/>
      <c r="T70" s="12"/>
      <c r="U70" s="12"/>
      <c r="V70" s="13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3"/>
      <c r="N71" s="13"/>
      <c r="O71" s="13"/>
      <c r="P71" s="13"/>
      <c r="Q71" s="13"/>
      <c r="R71" s="12"/>
      <c r="S71" s="12"/>
      <c r="T71" s="12"/>
      <c r="U71" s="12"/>
      <c r="V71" s="13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3"/>
      <c r="N72" s="13"/>
      <c r="O72" s="13"/>
      <c r="P72" s="13"/>
      <c r="Q72" s="13"/>
      <c r="R72" s="12"/>
      <c r="S72" s="12"/>
      <c r="T72" s="12"/>
      <c r="U72" s="12"/>
      <c r="V72" s="13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3"/>
      <c r="N73" s="13"/>
      <c r="O73" s="13"/>
      <c r="P73" s="13"/>
      <c r="Q73" s="13"/>
      <c r="R73" s="12"/>
      <c r="S73" s="12"/>
      <c r="T73" s="12"/>
      <c r="U73" s="12"/>
      <c r="V73" s="13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3"/>
      <c r="N74" s="13"/>
      <c r="O74" s="13"/>
      <c r="P74" s="13"/>
      <c r="Q74" s="13"/>
      <c r="R74" s="12"/>
      <c r="S74" s="12"/>
      <c r="T74" s="12"/>
      <c r="U74" s="12"/>
      <c r="V74" s="13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3"/>
      <c r="N75" s="13"/>
      <c r="O75" s="13"/>
      <c r="P75" s="13"/>
      <c r="Q75" s="13"/>
      <c r="R75" s="12"/>
      <c r="S75" s="12"/>
      <c r="T75" s="12"/>
      <c r="U75" s="12"/>
      <c r="V75" s="13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3"/>
      <c r="N76" s="13"/>
      <c r="O76" s="13"/>
      <c r="P76" s="13"/>
      <c r="Q76" s="13"/>
      <c r="R76" s="12"/>
      <c r="S76" s="12"/>
      <c r="T76" s="12"/>
      <c r="U76" s="12"/>
      <c r="V76" s="13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3"/>
      <c r="N77" s="13"/>
      <c r="O77" s="13"/>
      <c r="P77" s="13"/>
      <c r="Q77" s="13"/>
      <c r="R77" s="12"/>
      <c r="S77" s="12"/>
      <c r="T77" s="12"/>
      <c r="U77" s="12"/>
      <c r="V77" s="13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3"/>
      <c r="N78" s="13"/>
      <c r="O78" s="13"/>
      <c r="P78" s="13"/>
      <c r="Q78" s="13"/>
      <c r="R78" s="12"/>
      <c r="S78" s="12"/>
      <c r="T78" s="12"/>
      <c r="U78" s="12"/>
      <c r="V78" s="13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3"/>
      <c r="N79" s="13"/>
      <c r="O79" s="13"/>
      <c r="P79" s="13"/>
      <c r="Q79" s="13"/>
      <c r="R79" s="12"/>
      <c r="S79" s="12"/>
      <c r="T79" s="12"/>
      <c r="U79" s="12"/>
      <c r="V79" s="13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3"/>
      <c r="N80" s="13"/>
      <c r="O80" s="13"/>
      <c r="P80" s="13"/>
      <c r="Q80" s="13"/>
      <c r="R80" s="12"/>
      <c r="S80" s="12"/>
      <c r="T80" s="12"/>
      <c r="U80" s="12"/>
      <c r="V80" s="13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3"/>
      <c r="N81" s="13"/>
      <c r="O81" s="13"/>
      <c r="P81" s="13"/>
      <c r="Q81" s="13"/>
      <c r="R81" s="12"/>
      <c r="S81" s="12"/>
      <c r="T81" s="12"/>
      <c r="U81" s="12"/>
      <c r="V81" s="13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3"/>
      <c r="N82" s="13"/>
      <c r="O82" s="13"/>
      <c r="P82" s="13"/>
      <c r="Q82" s="13"/>
      <c r="R82" s="12"/>
      <c r="S82" s="12"/>
      <c r="T82" s="12"/>
      <c r="U82" s="12"/>
      <c r="V82" s="13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3"/>
      <c r="N83" s="13"/>
      <c r="O83" s="13"/>
      <c r="P83" s="13"/>
      <c r="Q83" s="13"/>
      <c r="R83" s="12"/>
      <c r="S83" s="12"/>
      <c r="T83" s="12"/>
      <c r="U83" s="12"/>
      <c r="V83" s="13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3"/>
      <c r="N84" s="13"/>
      <c r="O84" s="13"/>
      <c r="P84" s="13"/>
      <c r="Q84" s="13"/>
      <c r="R84" s="12"/>
      <c r="S84" s="12"/>
      <c r="T84" s="12"/>
      <c r="U84" s="12"/>
      <c r="V84" s="13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3"/>
      <c r="N85" s="13"/>
      <c r="O85" s="13"/>
      <c r="P85" s="13"/>
      <c r="Q85" s="13"/>
      <c r="R85" s="12"/>
      <c r="S85" s="12"/>
      <c r="T85" s="12"/>
      <c r="U85" s="12"/>
      <c r="V85" s="13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3"/>
      <c r="N86" s="13"/>
      <c r="O86" s="13"/>
      <c r="P86" s="13"/>
      <c r="Q86" s="13"/>
      <c r="R86" s="12"/>
      <c r="S86" s="12"/>
      <c r="T86" s="12"/>
      <c r="U86" s="12"/>
      <c r="V86" s="13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3"/>
      <c r="N87" s="13"/>
      <c r="O87" s="13"/>
      <c r="P87" s="13"/>
      <c r="Q87" s="13"/>
      <c r="R87" s="12"/>
      <c r="S87" s="12"/>
      <c r="T87" s="12"/>
      <c r="U87" s="12"/>
      <c r="V87" s="13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3"/>
      <c r="N88" s="13"/>
      <c r="O88" s="13"/>
      <c r="P88" s="13"/>
      <c r="Q88" s="13"/>
      <c r="R88" s="12"/>
      <c r="S88" s="12"/>
      <c r="T88" s="12"/>
      <c r="U88" s="12"/>
      <c r="V88" s="13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3"/>
      <c r="N89" s="13"/>
      <c r="O89" s="13"/>
      <c r="P89" s="13"/>
      <c r="Q89" s="13"/>
      <c r="R89" s="12"/>
      <c r="S89" s="12"/>
      <c r="T89" s="12"/>
      <c r="U89" s="12"/>
      <c r="V89" s="13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3"/>
      <c r="N90" s="13"/>
      <c r="O90" s="13"/>
      <c r="P90" s="13"/>
      <c r="Q90" s="13"/>
      <c r="R90" s="12"/>
      <c r="S90" s="12"/>
      <c r="T90" s="12"/>
      <c r="U90" s="12"/>
      <c r="V90" s="13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3"/>
      <c r="N91" s="13"/>
      <c r="O91" s="13"/>
      <c r="P91" s="13"/>
      <c r="Q91" s="13"/>
      <c r="R91" s="12"/>
      <c r="S91" s="12"/>
      <c r="T91" s="12"/>
      <c r="U91" s="12"/>
      <c r="V91" s="13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3"/>
      <c r="N92" s="13"/>
      <c r="O92" s="13"/>
      <c r="P92" s="13"/>
      <c r="Q92" s="13"/>
      <c r="R92" s="12"/>
      <c r="S92" s="12"/>
      <c r="T92" s="12"/>
      <c r="U92" s="12"/>
      <c r="V92" s="13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3"/>
      <c r="N93" s="13"/>
      <c r="O93" s="13"/>
      <c r="P93" s="13"/>
      <c r="Q93" s="13"/>
      <c r="R93" s="12"/>
      <c r="S93" s="12"/>
      <c r="T93" s="12"/>
      <c r="U93" s="12"/>
      <c r="V93" s="13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3"/>
      <c r="N94" s="13"/>
      <c r="O94" s="13"/>
      <c r="P94" s="13"/>
      <c r="Q94" s="13"/>
      <c r="R94" s="12"/>
      <c r="S94" s="12"/>
      <c r="T94" s="12"/>
      <c r="U94" s="12"/>
      <c r="V94" s="13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  <c r="N95" s="13"/>
      <c r="O95" s="13"/>
      <c r="P95" s="13"/>
      <c r="Q95" s="13"/>
      <c r="R95" s="12"/>
      <c r="S95" s="12"/>
      <c r="T95" s="12"/>
      <c r="U95" s="12"/>
      <c r="V95" s="13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3"/>
      <c r="N96" s="13"/>
      <c r="O96" s="13"/>
      <c r="P96" s="13"/>
      <c r="Q96" s="13"/>
      <c r="R96" s="12"/>
      <c r="S96" s="12"/>
      <c r="T96" s="12"/>
      <c r="U96" s="12"/>
      <c r="V96" s="13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3"/>
      <c r="N97" s="13"/>
      <c r="O97" s="13"/>
      <c r="P97" s="13"/>
      <c r="Q97" s="13"/>
      <c r="R97" s="12"/>
      <c r="S97" s="12"/>
      <c r="T97" s="12"/>
      <c r="U97" s="12"/>
      <c r="V97" s="13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3"/>
      <c r="N98" s="13"/>
      <c r="O98" s="13"/>
      <c r="P98" s="13"/>
      <c r="Q98" s="13"/>
      <c r="R98" s="12"/>
      <c r="S98" s="12"/>
      <c r="T98" s="12"/>
      <c r="U98" s="12"/>
      <c r="V98" s="13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3"/>
      <c r="N99" s="13"/>
      <c r="O99" s="13"/>
      <c r="P99" s="13"/>
      <c r="Q99" s="13"/>
      <c r="R99" s="12"/>
      <c r="S99" s="12"/>
      <c r="T99" s="12"/>
      <c r="U99" s="12"/>
      <c r="V99" s="13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3"/>
      <c r="N100" s="13"/>
      <c r="O100" s="13"/>
      <c r="P100" s="13"/>
      <c r="Q100" s="13"/>
      <c r="R100" s="12"/>
      <c r="S100" s="12"/>
      <c r="T100" s="12"/>
      <c r="U100" s="12"/>
      <c r="V100" s="13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3"/>
      <c r="N101" s="13"/>
      <c r="O101" s="13"/>
      <c r="P101" s="13"/>
      <c r="Q101" s="13"/>
      <c r="R101" s="12"/>
      <c r="S101" s="12"/>
      <c r="T101" s="12"/>
      <c r="U101" s="12"/>
      <c r="V101" s="13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3"/>
      <c r="N102" s="13"/>
      <c r="O102" s="13"/>
      <c r="P102" s="13"/>
      <c r="Q102" s="13"/>
      <c r="R102" s="12"/>
      <c r="S102" s="12"/>
      <c r="T102" s="12"/>
      <c r="U102" s="12"/>
      <c r="V102" s="13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3"/>
      <c r="N103" s="13"/>
      <c r="O103" s="13"/>
      <c r="P103" s="13"/>
      <c r="Q103" s="13"/>
      <c r="R103" s="12"/>
      <c r="S103" s="12"/>
      <c r="T103" s="12"/>
      <c r="U103" s="12"/>
      <c r="V103" s="13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3"/>
      <c r="N104" s="13"/>
      <c r="O104" s="13"/>
      <c r="P104" s="13"/>
      <c r="Q104" s="13"/>
      <c r="R104" s="12"/>
      <c r="S104" s="12"/>
      <c r="T104" s="12"/>
      <c r="U104" s="12"/>
      <c r="V104" s="13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3"/>
      <c r="N105" s="13"/>
      <c r="O105" s="13"/>
      <c r="P105" s="13"/>
      <c r="Q105" s="13"/>
      <c r="R105" s="12"/>
      <c r="S105" s="12"/>
      <c r="T105" s="12"/>
      <c r="U105" s="12"/>
      <c r="V105" s="13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3"/>
      <c r="N106" s="13"/>
      <c r="O106" s="13"/>
      <c r="P106" s="13"/>
      <c r="Q106" s="13"/>
      <c r="R106" s="12"/>
      <c r="S106" s="12"/>
      <c r="T106" s="12"/>
      <c r="U106" s="12"/>
      <c r="V106" s="13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3"/>
      <c r="N107" s="13"/>
      <c r="O107" s="13"/>
      <c r="P107" s="13"/>
      <c r="Q107" s="13"/>
      <c r="R107" s="12"/>
      <c r="S107" s="12"/>
      <c r="T107" s="12"/>
      <c r="U107" s="12"/>
      <c r="V107" s="13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3"/>
      <c r="N108" s="13"/>
      <c r="O108" s="13"/>
      <c r="P108" s="13"/>
      <c r="Q108" s="13"/>
      <c r="R108" s="12"/>
      <c r="S108" s="12"/>
      <c r="T108" s="12"/>
      <c r="U108" s="12"/>
      <c r="V108" s="13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3"/>
      <c r="N109" s="13"/>
      <c r="O109" s="13"/>
      <c r="P109" s="13"/>
      <c r="Q109" s="13"/>
      <c r="R109" s="12"/>
      <c r="S109" s="12"/>
      <c r="T109" s="12"/>
      <c r="U109" s="12"/>
      <c r="V109" s="13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3"/>
      <c r="N110" s="13"/>
      <c r="O110" s="13"/>
      <c r="P110" s="13"/>
      <c r="Q110" s="13"/>
      <c r="R110" s="12"/>
      <c r="S110" s="12"/>
      <c r="T110" s="12"/>
      <c r="U110" s="12"/>
      <c r="V110" s="13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3"/>
      <c r="N111" s="13"/>
      <c r="O111" s="13"/>
      <c r="P111" s="13"/>
      <c r="Q111" s="13"/>
      <c r="R111" s="12"/>
      <c r="S111" s="12"/>
      <c r="T111" s="12"/>
      <c r="U111" s="12"/>
      <c r="V111" s="13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3"/>
      <c r="N112" s="13"/>
      <c r="O112" s="13"/>
      <c r="P112" s="13"/>
      <c r="Q112" s="13"/>
      <c r="R112" s="12"/>
      <c r="S112" s="12"/>
      <c r="T112" s="12"/>
      <c r="U112" s="12"/>
      <c r="V112" s="13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3"/>
      <c r="N113" s="13"/>
      <c r="O113" s="13"/>
      <c r="P113" s="13"/>
      <c r="Q113" s="13"/>
      <c r="R113" s="12"/>
      <c r="S113" s="12"/>
      <c r="T113" s="12"/>
      <c r="U113" s="12"/>
      <c r="V113" s="13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3"/>
      <c r="N114" s="13"/>
      <c r="O114" s="13"/>
      <c r="P114" s="13"/>
      <c r="Q114" s="13"/>
      <c r="R114" s="12"/>
      <c r="S114" s="12"/>
      <c r="T114" s="12"/>
      <c r="U114" s="12"/>
      <c r="V114" s="13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3"/>
      <c r="N115" s="13"/>
      <c r="O115" s="13"/>
      <c r="P115" s="13"/>
      <c r="Q115" s="13"/>
      <c r="R115" s="12"/>
      <c r="S115" s="12"/>
      <c r="T115" s="12"/>
      <c r="U115" s="12"/>
      <c r="V115" s="13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3"/>
      <c r="N116" s="13"/>
      <c r="O116" s="13"/>
      <c r="P116" s="13"/>
      <c r="Q116" s="13"/>
      <c r="R116" s="12"/>
      <c r="S116" s="12"/>
      <c r="T116" s="12"/>
      <c r="U116" s="12"/>
      <c r="V116" s="13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3"/>
      <c r="N117" s="13"/>
      <c r="O117" s="13"/>
      <c r="P117" s="13"/>
      <c r="Q117" s="13"/>
      <c r="R117" s="12"/>
      <c r="S117" s="12"/>
      <c r="T117" s="12"/>
      <c r="U117" s="12"/>
      <c r="V117" s="13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3"/>
      <c r="N118" s="13"/>
      <c r="O118" s="13"/>
      <c r="P118" s="13"/>
      <c r="Q118" s="13"/>
      <c r="R118" s="12"/>
      <c r="S118" s="12"/>
      <c r="T118" s="12"/>
      <c r="U118" s="12"/>
      <c r="V118" s="13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3"/>
      <c r="N119" s="13"/>
      <c r="O119" s="13"/>
      <c r="P119" s="13"/>
      <c r="Q119" s="13"/>
      <c r="R119" s="12"/>
      <c r="S119" s="12"/>
      <c r="T119" s="12"/>
      <c r="U119" s="12"/>
      <c r="V119" s="13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3"/>
      <c r="N120" s="13"/>
      <c r="O120" s="13"/>
      <c r="P120" s="13"/>
      <c r="Q120" s="13"/>
      <c r="R120" s="12"/>
      <c r="S120" s="12"/>
      <c r="T120" s="12"/>
      <c r="U120" s="12"/>
      <c r="V120" s="13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3"/>
      <c r="N121" s="13"/>
      <c r="O121" s="13"/>
      <c r="P121" s="13"/>
      <c r="Q121" s="13"/>
      <c r="R121" s="12"/>
      <c r="S121" s="12"/>
      <c r="T121" s="12"/>
      <c r="U121" s="12"/>
      <c r="V121" s="13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3"/>
      <c r="N122" s="13"/>
      <c r="O122" s="13"/>
      <c r="P122" s="13"/>
      <c r="Q122" s="13"/>
      <c r="R122" s="12"/>
      <c r="S122" s="12"/>
      <c r="T122" s="12"/>
      <c r="U122" s="12"/>
      <c r="V122" s="13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3"/>
      <c r="N123" s="13"/>
      <c r="O123" s="13"/>
      <c r="P123" s="13"/>
      <c r="Q123" s="13"/>
      <c r="R123" s="12"/>
      <c r="S123" s="12"/>
      <c r="T123" s="12"/>
      <c r="U123" s="12"/>
      <c r="V123" s="13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3"/>
      <c r="N124" s="13"/>
      <c r="O124" s="13"/>
      <c r="P124" s="13"/>
      <c r="Q124" s="13"/>
      <c r="R124" s="12"/>
      <c r="S124" s="12"/>
      <c r="T124" s="12"/>
      <c r="U124" s="12"/>
      <c r="V124" s="13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3"/>
      <c r="N125" s="13"/>
      <c r="O125" s="13"/>
      <c r="P125" s="13"/>
      <c r="Q125" s="13"/>
      <c r="R125" s="12"/>
      <c r="S125" s="12"/>
      <c r="T125" s="12"/>
      <c r="U125" s="12"/>
      <c r="V125" s="13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3"/>
      <c r="N126" s="13"/>
      <c r="O126" s="13"/>
      <c r="P126" s="13"/>
      <c r="Q126" s="13"/>
      <c r="R126" s="12"/>
      <c r="S126" s="12"/>
      <c r="T126" s="12"/>
      <c r="U126" s="12"/>
      <c r="V126" s="13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3"/>
      <c r="N127" s="13"/>
      <c r="O127" s="13"/>
      <c r="P127" s="13"/>
      <c r="Q127" s="13"/>
      <c r="R127" s="12"/>
      <c r="S127" s="12"/>
      <c r="T127" s="12"/>
      <c r="U127" s="12"/>
      <c r="V127" s="13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3"/>
      <c r="N128" s="13"/>
      <c r="O128" s="13"/>
      <c r="P128" s="13"/>
      <c r="Q128" s="13"/>
      <c r="R128" s="12"/>
      <c r="S128" s="12"/>
      <c r="T128" s="12"/>
      <c r="U128" s="12"/>
      <c r="V128" s="13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3"/>
      <c r="N129" s="13"/>
      <c r="O129" s="13"/>
      <c r="P129" s="13"/>
      <c r="Q129" s="13"/>
      <c r="R129" s="12"/>
      <c r="S129" s="12"/>
      <c r="T129" s="12"/>
      <c r="U129" s="12"/>
      <c r="V129" s="13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3"/>
      <c r="N130" s="13"/>
      <c r="O130" s="13"/>
      <c r="P130" s="13"/>
      <c r="Q130" s="13"/>
      <c r="R130" s="12"/>
      <c r="S130" s="12"/>
      <c r="T130" s="12"/>
      <c r="U130" s="12"/>
      <c r="V130" s="13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3"/>
      <c r="N131" s="13"/>
      <c r="O131" s="13"/>
      <c r="P131" s="13"/>
      <c r="Q131" s="13"/>
      <c r="R131" s="12"/>
      <c r="S131" s="12"/>
      <c r="T131" s="12"/>
      <c r="U131" s="12"/>
      <c r="V131" s="13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3"/>
      <c r="N132" s="13"/>
      <c r="O132" s="13"/>
      <c r="P132" s="13"/>
      <c r="Q132" s="13"/>
      <c r="R132" s="12"/>
      <c r="S132" s="12"/>
      <c r="T132" s="12"/>
      <c r="U132" s="12"/>
      <c r="V132" s="13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3"/>
      <c r="N133" s="13"/>
      <c r="O133" s="13"/>
      <c r="P133" s="13"/>
      <c r="Q133" s="13"/>
      <c r="R133" s="12"/>
      <c r="S133" s="12"/>
      <c r="T133" s="12"/>
      <c r="U133" s="12"/>
      <c r="V133" s="13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3"/>
      <c r="N134" s="13"/>
      <c r="O134" s="13"/>
      <c r="P134" s="13"/>
      <c r="Q134" s="13"/>
      <c r="R134" s="12"/>
      <c r="S134" s="12"/>
      <c r="T134" s="12"/>
      <c r="U134" s="12"/>
      <c r="V134" s="13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3"/>
      <c r="N135" s="13"/>
      <c r="O135" s="13"/>
      <c r="P135" s="13"/>
      <c r="Q135" s="13"/>
      <c r="R135" s="12"/>
      <c r="S135" s="12"/>
      <c r="T135" s="12"/>
      <c r="U135" s="12"/>
      <c r="V135" s="13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3"/>
      <c r="N136" s="13"/>
      <c r="O136" s="13"/>
      <c r="P136" s="13"/>
      <c r="Q136" s="13"/>
      <c r="R136" s="12"/>
      <c r="S136" s="12"/>
      <c r="T136" s="12"/>
      <c r="U136" s="12"/>
      <c r="V136" s="13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3"/>
      <c r="N137" s="13"/>
      <c r="O137" s="13"/>
      <c r="P137" s="13"/>
      <c r="Q137" s="13"/>
      <c r="R137" s="12"/>
      <c r="S137" s="12"/>
      <c r="T137" s="12"/>
      <c r="U137" s="12"/>
      <c r="V137" s="13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3"/>
      <c r="N138" s="13"/>
      <c r="O138" s="13"/>
      <c r="P138" s="13"/>
      <c r="Q138" s="13"/>
      <c r="R138" s="12"/>
      <c r="S138" s="12"/>
      <c r="T138" s="12"/>
      <c r="U138" s="12"/>
      <c r="V138" s="13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3"/>
      <c r="N139" s="13"/>
      <c r="O139" s="13"/>
      <c r="P139" s="13"/>
      <c r="Q139" s="13"/>
      <c r="R139" s="12"/>
      <c r="S139" s="12"/>
      <c r="T139" s="12"/>
      <c r="U139" s="12"/>
      <c r="V139" s="13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3"/>
      <c r="N140" s="13"/>
      <c r="O140" s="13"/>
      <c r="P140" s="13"/>
      <c r="Q140" s="13"/>
      <c r="R140" s="12"/>
      <c r="S140" s="12"/>
      <c r="T140" s="12"/>
      <c r="U140" s="12"/>
      <c r="V140" s="13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3"/>
      <c r="N141" s="13"/>
      <c r="O141" s="13"/>
      <c r="P141" s="13"/>
      <c r="Q141" s="13"/>
      <c r="R141" s="12"/>
      <c r="S141" s="12"/>
      <c r="T141" s="12"/>
      <c r="U141" s="12"/>
      <c r="V141" s="13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3"/>
      <c r="N142" s="13"/>
      <c r="O142" s="13"/>
      <c r="P142" s="13"/>
      <c r="Q142" s="13"/>
      <c r="R142" s="12"/>
      <c r="S142" s="12"/>
      <c r="T142" s="12"/>
      <c r="U142" s="12"/>
      <c r="V142" s="13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3"/>
      <c r="N143" s="13"/>
      <c r="O143" s="13"/>
      <c r="P143" s="13"/>
      <c r="Q143" s="13"/>
      <c r="R143" s="12"/>
      <c r="S143" s="12"/>
      <c r="T143" s="12"/>
      <c r="U143" s="12"/>
      <c r="V143" s="13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3"/>
      <c r="N144" s="13"/>
      <c r="O144" s="13"/>
      <c r="P144" s="13"/>
      <c r="Q144" s="13"/>
      <c r="R144" s="12"/>
      <c r="S144" s="12"/>
      <c r="T144" s="12"/>
      <c r="U144" s="12"/>
      <c r="V144" s="13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3"/>
      <c r="N145" s="13"/>
      <c r="O145" s="13"/>
      <c r="P145" s="13"/>
      <c r="Q145" s="13"/>
      <c r="R145" s="12"/>
      <c r="S145" s="12"/>
      <c r="T145" s="12"/>
      <c r="U145" s="12"/>
      <c r="V145" s="13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3"/>
      <c r="N146" s="13"/>
      <c r="O146" s="13"/>
      <c r="P146" s="13"/>
      <c r="Q146" s="13"/>
      <c r="R146" s="12"/>
      <c r="S146" s="12"/>
      <c r="T146" s="12"/>
      <c r="U146" s="12"/>
      <c r="V146" s="13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3"/>
      <c r="N147" s="13"/>
      <c r="O147" s="13"/>
      <c r="P147" s="13"/>
      <c r="Q147" s="13"/>
      <c r="R147" s="12"/>
      <c r="S147" s="12"/>
      <c r="T147" s="12"/>
      <c r="U147" s="12"/>
      <c r="V147" s="13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3"/>
      <c r="N148" s="13"/>
      <c r="O148" s="13"/>
      <c r="P148" s="13"/>
      <c r="Q148" s="13"/>
      <c r="R148" s="12"/>
      <c r="S148" s="12"/>
      <c r="T148" s="12"/>
      <c r="U148" s="12"/>
      <c r="V148" s="13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3"/>
      <c r="N149" s="13"/>
      <c r="O149" s="13"/>
      <c r="P149" s="13"/>
      <c r="Q149" s="13"/>
      <c r="R149" s="12"/>
      <c r="S149" s="12"/>
      <c r="T149" s="12"/>
      <c r="U149" s="12"/>
      <c r="V149" s="13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3"/>
      <c r="N150" s="13"/>
      <c r="O150" s="13"/>
      <c r="P150" s="13"/>
      <c r="Q150" s="13"/>
      <c r="R150" s="12"/>
      <c r="S150" s="12"/>
      <c r="T150" s="12"/>
      <c r="U150" s="12"/>
      <c r="V150" s="1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3"/>
      <c r="N151" s="13"/>
      <c r="O151" s="13"/>
      <c r="P151" s="13"/>
      <c r="Q151" s="13"/>
      <c r="R151" s="12"/>
      <c r="S151" s="12"/>
      <c r="T151" s="12"/>
      <c r="U151" s="12"/>
      <c r="V151" s="13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3"/>
      <c r="N152" s="13"/>
      <c r="O152" s="13"/>
      <c r="P152" s="13"/>
      <c r="Q152" s="13"/>
      <c r="R152" s="12"/>
      <c r="S152" s="12"/>
      <c r="T152" s="12"/>
      <c r="U152" s="12"/>
      <c r="V152" s="13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3"/>
      <c r="N153" s="13"/>
      <c r="O153" s="13"/>
      <c r="P153" s="13"/>
      <c r="Q153" s="13"/>
      <c r="R153" s="12"/>
      <c r="S153" s="12"/>
      <c r="T153" s="12"/>
      <c r="U153" s="12"/>
      <c r="V153" s="13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3"/>
      <c r="N154" s="13"/>
      <c r="O154" s="13"/>
      <c r="P154" s="13"/>
      <c r="Q154" s="13"/>
      <c r="R154" s="12"/>
      <c r="S154" s="12"/>
      <c r="T154" s="12"/>
      <c r="U154" s="12"/>
      <c r="V154" s="13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3"/>
      <c r="N155" s="13"/>
      <c r="O155" s="13"/>
      <c r="P155" s="13"/>
      <c r="Q155" s="13"/>
      <c r="R155" s="12"/>
      <c r="S155" s="12"/>
      <c r="T155" s="12"/>
      <c r="U155" s="12"/>
      <c r="V155" s="13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3"/>
      <c r="N156" s="13"/>
      <c r="O156" s="13"/>
      <c r="P156" s="13"/>
      <c r="Q156" s="13"/>
      <c r="R156" s="12"/>
      <c r="S156" s="12"/>
      <c r="T156" s="12"/>
      <c r="U156" s="12"/>
      <c r="V156" s="1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3"/>
      <c r="N157" s="13"/>
      <c r="O157" s="13"/>
      <c r="P157" s="13"/>
      <c r="Q157" s="13"/>
      <c r="R157" s="12"/>
      <c r="S157" s="12"/>
      <c r="T157" s="12"/>
      <c r="U157" s="12"/>
      <c r="V157" s="1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3"/>
      <c r="N158" s="13"/>
      <c r="O158" s="13"/>
      <c r="P158" s="13"/>
      <c r="Q158" s="13"/>
      <c r="R158" s="12"/>
      <c r="S158" s="12"/>
      <c r="T158" s="12"/>
      <c r="U158" s="12"/>
      <c r="V158" s="1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3"/>
      <c r="N159" s="13"/>
      <c r="O159" s="13"/>
      <c r="P159" s="13"/>
      <c r="Q159" s="13"/>
      <c r="R159" s="12"/>
      <c r="S159" s="12"/>
      <c r="T159" s="12"/>
      <c r="U159" s="12"/>
      <c r="V159" s="1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3"/>
      <c r="N160" s="13"/>
      <c r="O160" s="13"/>
      <c r="P160" s="13"/>
      <c r="Q160" s="13"/>
      <c r="R160" s="12"/>
      <c r="S160" s="12"/>
      <c r="T160" s="12"/>
      <c r="U160" s="12"/>
      <c r="V160" s="1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3"/>
      <c r="N161" s="13"/>
      <c r="O161" s="13"/>
      <c r="P161" s="13"/>
      <c r="Q161" s="13"/>
      <c r="R161" s="12"/>
      <c r="S161" s="12"/>
      <c r="T161" s="12"/>
      <c r="U161" s="12"/>
      <c r="V161" s="1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3"/>
      <c r="N162" s="13"/>
      <c r="O162" s="13"/>
      <c r="P162" s="13"/>
      <c r="Q162" s="13"/>
      <c r="R162" s="12"/>
      <c r="S162" s="12"/>
      <c r="T162" s="12"/>
      <c r="U162" s="12"/>
      <c r="V162" s="1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3"/>
      <c r="N163" s="13"/>
      <c r="O163" s="13"/>
      <c r="P163" s="13"/>
      <c r="Q163" s="13"/>
      <c r="R163" s="12"/>
      <c r="S163" s="12"/>
      <c r="T163" s="12"/>
      <c r="U163" s="12"/>
      <c r="V163" s="1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3"/>
      <c r="N164" s="13"/>
      <c r="O164" s="13"/>
      <c r="P164" s="13"/>
      <c r="Q164" s="13"/>
      <c r="R164" s="12"/>
      <c r="S164" s="12"/>
      <c r="T164" s="12"/>
      <c r="U164" s="12"/>
      <c r="V164" s="1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3"/>
      <c r="N165" s="13"/>
      <c r="O165" s="13"/>
      <c r="P165" s="13"/>
      <c r="Q165" s="13"/>
      <c r="R165" s="12"/>
      <c r="S165" s="12"/>
      <c r="T165" s="12"/>
      <c r="U165" s="12"/>
      <c r="V165" s="1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3"/>
      <c r="N166" s="13"/>
      <c r="O166" s="13"/>
      <c r="P166" s="13"/>
      <c r="Q166" s="13"/>
      <c r="R166" s="12"/>
      <c r="S166" s="12"/>
      <c r="T166" s="12"/>
      <c r="U166" s="12"/>
      <c r="V166" s="1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3"/>
      <c r="N167" s="13"/>
      <c r="O167" s="13"/>
      <c r="P167" s="13"/>
      <c r="Q167" s="13"/>
      <c r="R167" s="12"/>
      <c r="S167" s="12"/>
      <c r="T167" s="12"/>
      <c r="U167" s="12"/>
      <c r="V167" s="1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3"/>
      <c r="N168" s="13"/>
      <c r="O168" s="13"/>
      <c r="P168" s="13"/>
      <c r="Q168" s="13"/>
      <c r="R168" s="12"/>
      <c r="S168" s="12"/>
      <c r="T168" s="12"/>
      <c r="U168" s="12"/>
      <c r="V168" s="1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3"/>
      <c r="N169" s="13"/>
      <c r="O169" s="13"/>
      <c r="P169" s="13"/>
      <c r="Q169" s="13"/>
      <c r="R169" s="12"/>
      <c r="S169" s="12"/>
      <c r="T169" s="12"/>
      <c r="U169" s="12"/>
      <c r="V169" s="1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3"/>
      <c r="N170" s="13"/>
      <c r="O170" s="13"/>
      <c r="P170" s="13"/>
      <c r="Q170" s="13"/>
      <c r="R170" s="12"/>
      <c r="S170" s="12"/>
      <c r="T170" s="12"/>
      <c r="U170" s="12"/>
      <c r="V170" s="1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3"/>
      <c r="N171" s="13"/>
      <c r="O171" s="13"/>
      <c r="P171" s="13"/>
      <c r="Q171" s="13"/>
      <c r="R171" s="12"/>
      <c r="S171" s="12"/>
      <c r="T171" s="12"/>
      <c r="U171" s="12"/>
      <c r="V171" s="1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3"/>
      <c r="N172" s="13"/>
      <c r="O172" s="13"/>
      <c r="P172" s="13"/>
      <c r="Q172" s="13"/>
      <c r="R172" s="12"/>
      <c r="S172" s="12"/>
      <c r="T172" s="12"/>
      <c r="U172" s="12"/>
      <c r="V172" s="1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3"/>
      <c r="N173" s="13"/>
      <c r="O173" s="13"/>
      <c r="P173" s="13"/>
      <c r="Q173" s="13"/>
      <c r="R173" s="12"/>
      <c r="S173" s="12"/>
      <c r="T173" s="12"/>
      <c r="U173" s="12"/>
      <c r="V173" s="1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3"/>
      <c r="N174" s="13"/>
      <c r="O174" s="13"/>
      <c r="P174" s="13"/>
      <c r="Q174" s="13"/>
      <c r="R174" s="12"/>
      <c r="S174" s="12"/>
      <c r="T174" s="12"/>
      <c r="U174" s="12"/>
      <c r="V174" s="1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3"/>
      <c r="N175" s="13"/>
      <c r="O175" s="13"/>
      <c r="P175" s="13"/>
      <c r="Q175" s="13"/>
      <c r="R175" s="12"/>
      <c r="S175" s="12"/>
      <c r="T175" s="12"/>
      <c r="U175" s="12"/>
      <c r="V175" s="1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3"/>
      <c r="N176" s="13"/>
      <c r="O176" s="13"/>
      <c r="P176" s="13"/>
      <c r="Q176" s="13"/>
      <c r="R176" s="12"/>
      <c r="S176" s="12"/>
      <c r="T176" s="12"/>
      <c r="U176" s="12"/>
      <c r="V176" s="1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3"/>
      <c r="N177" s="13"/>
      <c r="O177" s="13"/>
      <c r="P177" s="13"/>
      <c r="Q177" s="13"/>
      <c r="R177" s="12"/>
      <c r="S177" s="12"/>
      <c r="T177" s="12"/>
      <c r="U177" s="12"/>
      <c r="V177" s="1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3"/>
      <c r="N178" s="13"/>
      <c r="O178" s="13"/>
      <c r="P178" s="13"/>
      <c r="Q178" s="13"/>
      <c r="R178" s="12"/>
      <c r="S178" s="12"/>
      <c r="T178" s="12"/>
      <c r="U178" s="12"/>
      <c r="V178" s="1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3"/>
      <c r="N179" s="13"/>
      <c r="O179" s="13"/>
      <c r="P179" s="13"/>
      <c r="Q179" s="13"/>
      <c r="R179" s="12"/>
      <c r="S179" s="12"/>
      <c r="T179" s="12"/>
      <c r="U179" s="12"/>
      <c r="V179" s="1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3"/>
      <c r="N180" s="13"/>
      <c r="O180" s="13"/>
      <c r="P180" s="13"/>
      <c r="Q180" s="13"/>
      <c r="R180" s="12"/>
      <c r="S180" s="12"/>
      <c r="T180" s="12"/>
      <c r="U180" s="12"/>
      <c r="V180" s="1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3"/>
      <c r="N181" s="13"/>
      <c r="O181" s="13"/>
      <c r="P181" s="13"/>
      <c r="Q181" s="13"/>
      <c r="R181" s="12"/>
      <c r="S181" s="12"/>
      <c r="T181" s="12"/>
      <c r="U181" s="12"/>
      <c r="V181" s="1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3"/>
      <c r="N182" s="13"/>
      <c r="O182" s="13"/>
      <c r="P182" s="13"/>
      <c r="Q182" s="13"/>
      <c r="R182" s="12"/>
      <c r="S182" s="12"/>
      <c r="T182" s="12"/>
      <c r="U182" s="12"/>
      <c r="V182" s="1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3"/>
      <c r="N183" s="13"/>
      <c r="O183" s="13"/>
      <c r="P183" s="13"/>
      <c r="Q183" s="13"/>
      <c r="R183" s="12"/>
      <c r="S183" s="12"/>
      <c r="T183" s="12"/>
      <c r="U183" s="12"/>
      <c r="V183" s="1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3"/>
      <c r="N184" s="13"/>
      <c r="O184" s="13"/>
      <c r="P184" s="13"/>
      <c r="Q184" s="13"/>
      <c r="R184" s="12"/>
      <c r="S184" s="12"/>
      <c r="T184" s="12"/>
      <c r="U184" s="12"/>
      <c r="V184" s="1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3"/>
      <c r="N185" s="13"/>
      <c r="O185" s="13"/>
      <c r="P185" s="13"/>
      <c r="Q185" s="13"/>
      <c r="R185" s="12"/>
      <c r="S185" s="12"/>
      <c r="T185" s="12"/>
      <c r="U185" s="12"/>
      <c r="V185" s="1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3"/>
      <c r="N186" s="13"/>
      <c r="O186" s="13"/>
      <c r="P186" s="13"/>
      <c r="Q186" s="13"/>
      <c r="R186" s="12"/>
      <c r="S186" s="12"/>
      <c r="T186" s="12"/>
      <c r="U186" s="12"/>
      <c r="V186" s="1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3"/>
      <c r="N187" s="13"/>
      <c r="O187" s="13"/>
      <c r="P187" s="13"/>
      <c r="Q187" s="13"/>
      <c r="R187" s="12"/>
      <c r="S187" s="12"/>
      <c r="T187" s="12"/>
      <c r="U187" s="12"/>
      <c r="V187" s="1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3"/>
      <c r="N188" s="13"/>
      <c r="O188" s="13"/>
      <c r="P188" s="13"/>
      <c r="Q188" s="13"/>
      <c r="R188" s="12"/>
      <c r="S188" s="12"/>
      <c r="T188" s="12"/>
      <c r="U188" s="12"/>
      <c r="V188" s="1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3"/>
      <c r="N189" s="13"/>
      <c r="O189" s="13"/>
      <c r="P189" s="13"/>
      <c r="Q189" s="13"/>
      <c r="R189" s="12"/>
      <c r="S189" s="12"/>
      <c r="T189" s="12"/>
      <c r="U189" s="12"/>
      <c r="V189" s="1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3"/>
      <c r="N190" s="13"/>
      <c r="O190" s="13"/>
      <c r="P190" s="13"/>
      <c r="Q190" s="13"/>
      <c r="R190" s="12"/>
      <c r="S190" s="12"/>
      <c r="T190" s="12"/>
      <c r="U190" s="12"/>
      <c r="V190" s="1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3"/>
      <c r="N191" s="13"/>
      <c r="O191" s="13"/>
      <c r="P191" s="13"/>
      <c r="Q191" s="13"/>
      <c r="R191" s="12"/>
      <c r="S191" s="12"/>
      <c r="T191" s="12"/>
      <c r="U191" s="12"/>
      <c r="V191" s="1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3"/>
      <c r="N192" s="13"/>
      <c r="O192" s="13"/>
      <c r="P192" s="13"/>
      <c r="Q192" s="13"/>
      <c r="R192" s="12"/>
      <c r="S192" s="12"/>
      <c r="T192" s="12"/>
      <c r="U192" s="12"/>
      <c r="V192" s="1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3"/>
      <c r="N193" s="13"/>
      <c r="O193" s="13"/>
      <c r="P193" s="13"/>
      <c r="Q193" s="13"/>
      <c r="R193" s="12"/>
      <c r="S193" s="12"/>
      <c r="T193" s="12"/>
      <c r="U193" s="12"/>
      <c r="V193" s="1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3"/>
      <c r="N194" s="13"/>
      <c r="O194" s="13"/>
      <c r="P194" s="13"/>
      <c r="Q194" s="13"/>
      <c r="R194" s="12"/>
      <c r="S194" s="12"/>
      <c r="T194" s="12"/>
      <c r="U194" s="12"/>
      <c r="V194" s="1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3"/>
      <c r="N195" s="13"/>
      <c r="O195" s="13"/>
      <c r="P195" s="13"/>
      <c r="Q195" s="13"/>
      <c r="R195" s="12"/>
      <c r="S195" s="12"/>
      <c r="T195" s="12"/>
      <c r="U195" s="12"/>
      <c r="V195" s="1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3"/>
      <c r="N196" s="13"/>
      <c r="O196" s="13"/>
      <c r="P196" s="13"/>
      <c r="Q196" s="13"/>
      <c r="R196" s="12"/>
      <c r="S196" s="12"/>
      <c r="T196" s="12"/>
      <c r="U196" s="12"/>
      <c r="V196" s="1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3"/>
      <c r="N197" s="13"/>
      <c r="O197" s="13"/>
      <c r="P197" s="13"/>
      <c r="Q197" s="13"/>
      <c r="R197" s="12"/>
      <c r="S197" s="12"/>
      <c r="T197" s="12"/>
      <c r="U197" s="12"/>
      <c r="V197" s="1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3"/>
      <c r="N198" s="13"/>
      <c r="O198" s="13"/>
      <c r="P198" s="13"/>
      <c r="Q198" s="13"/>
      <c r="R198" s="12"/>
      <c r="S198" s="12"/>
      <c r="T198" s="12"/>
      <c r="U198" s="12"/>
      <c r="V198" s="1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3"/>
      <c r="N199" s="13"/>
      <c r="O199" s="13"/>
      <c r="P199" s="13"/>
      <c r="Q199" s="13"/>
      <c r="R199" s="12"/>
      <c r="S199" s="12"/>
      <c r="T199" s="12"/>
      <c r="U199" s="12"/>
      <c r="V199" s="1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3"/>
      <c r="N200" s="13"/>
      <c r="O200" s="13"/>
      <c r="P200" s="13"/>
      <c r="Q200" s="13"/>
      <c r="R200" s="12"/>
      <c r="S200" s="12"/>
      <c r="T200" s="12"/>
      <c r="U200" s="12"/>
      <c r="V200" s="1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3"/>
      <c r="N201" s="13"/>
      <c r="O201" s="13"/>
      <c r="P201" s="13"/>
      <c r="Q201" s="13"/>
      <c r="R201" s="12"/>
      <c r="S201" s="12"/>
      <c r="T201" s="12"/>
      <c r="U201" s="12"/>
      <c r="V201" s="1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3"/>
      <c r="N202" s="13"/>
      <c r="O202" s="13"/>
      <c r="P202" s="13"/>
      <c r="Q202" s="13"/>
      <c r="R202" s="12"/>
      <c r="S202" s="12"/>
      <c r="T202" s="12"/>
      <c r="U202" s="12"/>
      <c r="V202" s="1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3"/>
      <c r="N203" s="13"/>
      <c r="O203" s="13"/>
      <c r="P203" s="13"/>
      <c r="Q203" s="13"/>
      <c r="R203" s="12"/>
      <c r="S203" s="12"/>
      <c r="T203" s="12"/>
      <c r="U203" s="12"/>
      <c r="V203" s="1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3"/>
      <c r="N204" s="13"/>
      <c r="O204" s="13"/>
      <c r="P204" s="13"/>
      <c r="Q204" s="13"/>
      <c r="R204" s="12"/>
      <c r="S204" s="12"/>
      <c r="T204" s="12"/>
      <c r="U204" s="12"/>
      <c r="V204" s="1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3"/>
      <c r="N205" s="13"/>
      <c r="O205" s="13"/>
      <c r="P205" s="13"/>
      <c r="Q205" s="13"/>
      <c r="R205" s="12"/>
      <c r="S205" s="12"/>
      <c r="T205" s="12"/>
      <c r="U205" s="12"/>
      <c r="V205" s="1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3"/>
      <c r="N206" s="13"/>
      <c r="O206" s="13"/>
      <c r="P206" s="13"/>
      <c r="Q206" s="13"/>
      <c r="R206" s="12"/>
      <c r="S206" s="12"/>
      <c r="T206" s="12"/>
      <c r="U206" s="12"/>
      <c r="V206" s="1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3"/>
      <c r="N207" s="13"/>
      <c r="O207" s="13"/>
      <c r="P207" s="13"/>
      <c r="Q207" s="13"/>
      <c r="R207" s="12"/>
      <c r="S207" s="12"/>
      <c r="T207" s="12"/>
      <c r="U207" s="12"/>
      <c r="V207" s="1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3"/>
      <c r="N208" s="13"/>
      <c r="O208" s="13"/>
      <c r="P208" s="13"/>
      <c r="Q208" s="13"/>
      <c r="R208" s="12"/>
      <c r="S208" s="12"/>
      <c r="T208" s="12"/>
      <c r="U208" s="12"/>
      <c r="V208" s="1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3"/>
      <c r="N209" s="13"/>
      <c r="O209" s="13"/>
      <c r="P209" s="13"/>
      <c r="Q209" s="13"/>
      <c r="R209" s="12"/>
      <c r="S209" s="12"/>
      <c r="T209" s="12"/>
      <c r="U209" s="12"/>
      <c r="V209" s="1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3"/>
      <c r="N210" s="13"/>
      <c r="O210" s="13"/>
      <c r="P210" s="13"/>
      <c r="Q210" s="13"/>
      <c r="R210" s="12"/>
      <c r="S210" s="12"/>
      <c r="T210" s="12"/>
      <c r="U210" s="12"/>
      <c r="V210" s="1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3"/>
      <c r="N211" s="13"/>
      <c r="O211" s="13"/>
      <c r="P211" s="13"/>
      <c r="Q211" s="13"/>
      <c r="R211" s="12"/>
      <c r="S211" s="12"/>
      <c r="T211" s="12"/>
      <c r="U211" s="12"/>
      <c r="V211" s="1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3"/>
      <c r="N212" s="13"/>
      <c r="O212" s="13"/>
      <c r="P212" s="13"/>
      <c r="Q212" s="13"/>
      <c r="R212" s="12"/>
      <c r="S212" s="12"/>
      <c r="T212" s="12"/>
      <c r="U212" s="12"/>
      <c r="V212" s="1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3"/>
      <c r="N213" s="13"/>
      <c r="O213" s="13"/>
      <c r="P213" s="13"/>
      <c r="Q213" s="13"/>
      <c r="R213" s="12"/>
      <c r="S213" s="12"/>
      <c r="T213" s="12"/>
      <c r="U213" s="12"/>
      <c r="V213" s="1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3"/>
      <c r="N214" s="13"/>
      <c r="O214" s="13"/>
      <c r="P214" s="13"/>
      <c r="Q214" s="13"/>
      <c r="R214" s="12"/>
      <c r="S214" s="12"/>
      <c r="T214" s="12"/>
      <c r="U214" s="12"/>
      <c r="V214" s="1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3"/>
      <c r="N215" s="13"/>
      <c r="O215" s="13"/>
      <c r="P215" s="13"/>
      <c r="Q215" s="13"/>
      <c r="R215" s="12"/>
      <c r="S215" s="12"/>
      <c r="T215" s="12"/>
      <c r="U215" s="12"/>
      <c r="V215" s="1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3"/>
      <c r="N216" s="13"/>
      <c r="O216" s="13"/>
      <c r="P216" s="13"/>
      <c r="Q216" s="13"/>
      <c r="R216" s="12"/>
      <c r="S216" s="12"/>
      <c r="T216" s="12"/>
      <c r="U216" s="12"/>
      <c r="V216" s="1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3"/>
      <c r="N217" s="13"/>
      <c r="O217" s="13"/>
      <c r="P217" s="13"/>
      <c r="Q217" s="13"/>
      <c r="R217" s="12"/>
      <c r="S217" s="12"/>
      <c r="T217" s="12"/>
      <c r="U217" s="12"/>
      <c r="V217" s="1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3"/>
      <c r="N218" s="13"/>
      <c r="O218" s="13"/>
      <c r="P218" s="13"/>
      <c r="Q218" s="13"/>
      <c r="R218" s="12"/>
      <c r="S218" s="12"/>
      <c r="T218" s="12"/>
      <c r="U218" s="12"/>
      <c r="V218" s="1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3"/>
      <c r="N219" s="13"/>
      <c r="O219" s="13"/>
      <c r="P219" s="13"/>
      <c r="Q219" s="13"/>
      <c r="R219" s="12"/>
      <c r="S219" s="12"/>
      <c r="T219" s="12"/>
      <c r="U219" s="12"/>
      <c r="V219" s="1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3"/>
      <c r="N220" s="13"/>
      <c r="O220" s="13"/>
      <c r="P220" s="13"/>
      <c r="Q220" s="13"/>
      <c r="R220" s="12"/>
      <c r="S220" s="12"/>
      <c r="T220" s="12"/>
      <c r="U220" s="12"/>
      <c r="V220" s="1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3"/>
      <c r="N221" s="13"/>
      <c r="O221" s="13"/>
      <c r="P221" s="13"/>
      <c r="Q221" s="13"/>
      <c r="R221" s="12"/>
      <c r="S221" s="12"/>
      <c r="T221" s="12"/>
      <c r="U221" s="12"/>
      <c r="V221" s="1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3"/>
      <c r="N222" s="13"/>
      <c r="O222" s="13"/>
      <c r="P222" s="13"/>
      <c r="Q222" s="13"/>
      <c r="R222" s="12"/>
      <c r="S222" s="12"/>
      <c r="T222" s="12"/>
      <c r="U222" s="12"/>
      <c r="V222" s="1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3"/>
      <c r="N223" s="13"/>
      <c r="O223" s="13"/>
      <c r="P223" s="13"/>
      <c r="Q223" s="13"/>
      <c r="R223" s="12"/>
      <c r="S223" s="12"/>
      <c r="T223" s="12"/>
      <c r="U223" s="12"/>
      <c r="V223" s="1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3"/>
      <c r="N224" s="13"/>
      <c r="O224" s="13"/>
      <c r="P224" s="13"/>
      <c r="Q224" s="13"/>
      <c r="R224" s="12"/>
      <c r="S224" s="12"/>
      <c r="T224" s="12"/>
      <c r="U224" s="12"/>
      <c r="V224" s="1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3"/>
      <c r="N225" s="13"/>
      <c r="O225" s="13"/>
      <c r="P225" s="13"/>
      <c r="Q225" s="13"/>
      <c r="R225" s="12"/>
      <c r="S225" s="12"/>
      <c r="T225" s="12"/>
      <c r="U225" s="12"/>
      <c r="V225" s="1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3"/>
      <c r="N226" s="13"/>
      <c r="O226" s="13"/>
      <c r="P226" s="13"/>
      <c r="Q226" s="13"/>
      <c r="R226" s="12"/>
      <c r="S226" s="12"/>
      <c r="T226" s="12"/>
      <c r="U226" s="12"/>
      <c r="V226" s="1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3"/>
      <c r="N227" s="13"/>
      <c r="O227" s="13"/>
      <c r="P227" s="13"/>
      <c r="Q227" s="13"/>
      <c r="R227" s="12"/>
      <c r="S227" s="12"/>
      <c r="T227" s="12"/>
      <c r="U227" s="12"/>
      <c r="V227" s="1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3"/>
      <c r="N228" s="13"/>
      <c r="O228" s="13"/>
      <c r="P228" s="13"/>
      <c r="Q228" s="13"/>
      <c r="R228" s="12"/>
      <c r="S228" s="12"/>
      <c r="T228" s="12"/>
      <c r="U228" s="12"/>
      <c r="V228" s="1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3"/>
      <c r="N229" s="13"/>
      <c r="O229" s="13"/>
      <c r="P229" s="13"/>
      <c r="Q229" s="13"/>
      <c r="R229" s="12"/>
      <c r="S229" s="12"/>
      <c r="T229" s="12"/>
      <c r="U229" s="12"/>
      <c r="V229" s="1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3"/>
      <c r="N230" s="13"/>
      <c r="O230" s="13"/>
      <c r="P230" s="13"/>
      <c r="Q230" s="13"/>
      <c r="R230" s="12"/>
      <c r="S230" s="12"/>
      <c r="T230" s="12"/>
      <c r="U230" s="12"/>
      <c r="V230" s="1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3"/>
      <c r="N231" s="13"/>
      <c r="O231" s="13"/>
      <c r="P231" s="13"/>
      <c r="Q231" s="13"/>
      <c r="R231" s="12"/>
      <c r="S231" s="12"/>
      <c r="T231" s="12"/>
      <c r="U231" s="12"/>
      <c r="V231" s="1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3"/>
      <c r="N232" s="13"/>
      <c r="O232" s="13"/>
      <c r="P232" s="13"/>
      <c r="Q232" s="13"/>
      <c r="R232" s="12"/>
      <c r="S232" s="12"/>
      <c r="T232" s="12"/>
      <c r="U232" s="12"/>
      <c r="V232" s="1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3"/>
      <c r="N233" s="13"/>
      <c r="O233" s="13"/>
      <c r="P233" s="13"/>
      <c r="Q233" s="13"/>
      <c r="R233" s="12"/>
      <c r="S233" s="12"/>
      <c r="T233" s="12"/>
      <c r="U233" s="12"/>
      <c r="V233" s="1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3"/>
      <c r="N234" s="13"/>
      <c r="O234" s="13"/>
      <c r="P234" s="13"/>
      <c r="Q234" s="13"/>
      <c r="R234" s="12"/>
      <c r="S234" s="12"/>
      <c r="T234" s="12"/>
      <c r="U234" s="12"/>
      <c r="V234" s="1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3"/>
      <c r="N235" s="13"/>
      <c r="O235" s="13"/>
      <c r="P235" s="13"/>
      <c r="Q235" s="13"/>
      <c r="R235" s="12"/>
      <c r="S235" s="12"/>
      <c r="T235" s="12"/>
      <c r="U235" s="12"/>
      <c r="V235" s="1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3"/>
      <c r="N236" s="13"/>
      <c r="O236" s="13"/>
      <c r="P236" s="13"/>
      <c r="Q236" s="13"/>
      <c r="R236" s="12"/>
      <c r="S236" s="12"/>
      <c r="T236" s="12"/>
      <c r="U236" s="12"/>
      <c r="V236" s="1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3"/>
      <c r="N237" s="13"/>
      <c r="O237" s="13"/>
      <c r="P237" s="13"/>
      <c r="Q237" s="13"/>
      <c r="R237" s="12"/>
      <c r="S237" s="12"/>
      <c r="T237" s="12"/>
      <c r="U237" s="12"/>
      <c r="V237" s="1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3"/>
      <c r="N238" s="13"/>
      <c r="O238" s="13"/>
      <c r="P238" s="13"/>
      <c r="Q238" s="13"/>
      <c r="R238" s="12"/>
      <c r="S238" s="12"/>
      <c r="T238" s="12"/>
      <c r="U238" s="12"/>
      <c r="V238" s="1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3"/>
      <c r="N239" s="13"/>
      <c r="O239" s="13"/>
      <c r="P239" s="13"/>
      <c r="Q239" s="13"/>
      <c r="R239" s="12"/>
      <c r="S239" s="12"/>
      <c r="T239" s="12"/>
      <c r="U239" s="12"/>
      <c r="V239" s="1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3">
    <mergeCell ref="C1:E1"/>
    <mergeCell ref="F1:H1"/>
    <mergeCell ref="I1:K1"/>
  </mergeCells>
  <conditionalFormatting sqref="K3:K15">
    <cfRule type="colorScale" priority="1">
      <colorScale>
        <cfvo type="formula" val="0.85"/>
        <cfvo type="formula" val="0.9"/>
        <cfvo type="formula" val="1"/>
        <color rgb="FFE67C73"/>
        <color rgb="FFFFD666"/>
        <color rgb="FF57BB8A"/>
      </colorScale>
    </cfRule>
  </conditionalFormatting>
  <drawing r:id="rId1"/>
</worksheet>
</file>