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5" yWindow="2235" windowWidth="18480" windowHeight="12240" tabRatio="500"/>
  </bookViews>
  <sheets>
    <sheet name="Sheet1" sheetId="1" r:id="rId1"/>
  </sheets>
  <definedNames>
    <definedName name="solver_adj" localSheetId="0" hidden="1">Sheet1!$B$54:$E$60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Sheet1!$B$54</definedName>
    <definedName name="solver_lhs10" localSheetId="0" hidden="1">Sheet1!$E$61</definedName>
    <definedName name="solver_lhs2" localSheetId="0" hidden="1">Sheet1!$B$55:$B$56</definedName>
    <definedName name="solver_lhs3" localSheetId="0" hidden="1">Sheet1!$B$57</definedName>
    <definedName name="solver_lhs4" localSheetId="0" hidden="1">Sheet1!$B$58:$B$60</definedName>
    <definedName name="solver_lhs5" localSheetId="0" hidden="1">Sheet1!$B$61:$C$61</definedName>
    <definedName name="solver_lhs6" localSheetId="0" hidden="1">Sheet1!$B$71:$B$74</definedName>
    <definedName name="solver_lhs7" localSheetId="0" hidden="1">Sheet1!$B$77:$B$83</definedName>
    <definedName name="solver_lhs8" localSheetId="0" hidden="1">Sheet1!$C$54:$E$60</definedName>
    <definedName name="solver_lhs9" localSheetId="0" hidden="1">Sheet1!$D$61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10</definedName>
    <definedName name="solver_nwt" localSheetId="0" hidden="1">1</definedName>
    <definedName name="solver_opt" localSheetId="0" hidden="1">Sheet1!$B$63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0</definedName>
    <definedName name="solver_rhs2" localSheetId="0" hidden="1">0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hs6" localSheetId="0" hidden="1">Sheet1!$D$71:$D$74</definedName>
    <definedName name="solver_rhs7" localSheetId="0" hidden="1">Sheet1!$D$77:$D$83</definedName>
    <definedName name="solver_rhs8" localSheetId="0" hidden="1">0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concurrentCalc="0"/>
</workbook>
</file>

<file path=xl/calcChain.xml><?xml version="1.0" encoding="utf-8"?>
<calcChain xmlns="http://schemas.openxmlformats.org/spreadsheetml/2006/main">
  <c r="B82" i="1" l="1"/>
  <c r="B73" i="1"/>
  <c r="B63" i="1"/>
  <c r="H59" i="1"/>
  <c r="I59" i="1"/>
  <c r="J59" i="1"/>
  <c r="K59" i="1"/>
  <c r="L59" i="1"/>
  <c r="K60" i="1"/>
  <c r="K58" i="1"/>
  <c r="K57" i="1"/>
  <c r="K56" i="1"/>
  <c r="K55" i="1"/>
  <c r="K54" i="1"/>
  <c r="J60" i="1"/>
  <c r="J58" i="1"/>
  <c r="J57" i="1"/>
  <c r="J56" i="1"/>
  <c r="J55" i="1"/>
  <c r="J54" i="1"/>
  <c r="I60" i="1"/>
  <c r="I58" i="1"/>
  <c r="I57" i="1"/>
  <c r="I56" i="1"/>
  <c r="I55" i="1"/>
  <c r="I54" i="1"/>
  <c r="H60" i="1"/>
  <c r="H58" i="1"/>
  <c r="H57" i="1"/>
  <c r="H56" i="1"/>
  <c r="H55" i="1"/>
  <c r="H54" i="1"/>
  <c r="B74" i="1"/>
  <c r="B72" i="1"/>
  <c r="D74" i="1"/>
  <c r="D73" i="1"/>
  <c r="D72" i="1"/>
  <c r="D83" i="1"/>
  <c r="D82" i="1"/>
  <c r="D81" i="1"/>
  <c r="D80" i="1"/>
  <c r="D79" i="1"/>
  <c r="B83" i="1"/>
  <c r="B81" i="1"/>
  <c r="B80" i="1"/>
  <c r="B79" i="1"/>
  <c r="D78" i="1"/>
  <c r="B78" i="1"/>
  <c r="D77" i="1"/>
  <c r="B77" i="1"/>
  <c r="D71" i="1"/>
  <c r="B71" i="1"/>
  <c r="B69" i="1"/>
  <c r="B68" i="1"/>
  <c r="B67" i="1"/>
</calcChain>
</file>

<file path=xl/sharedStrings.xml><?xml version="1.0" encoding="utf-8"?>
<sst xmlns="http://schemas.openxmlformats.org/spreadsheetml/2006/main" count="99" uniqueCount="35">
  <si>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</si>
  <si>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</si>
  <si>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</si>
  <si>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</si>
  <si>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</si>
  <si>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</si>
  <si>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</si>
  <si>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</si>
  <si>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</si>
  <si>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</si>
  <si>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</si>
  <si>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</si>
  <si>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</si>
  <si>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</si>
  <si>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</si>
  <si>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</si>
  <si>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</si>
  <si>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</si>
  <si>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</si>
  <si>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</si>
  <si>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</si>
  <si>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</si>
  <si>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Objective</t>
  </si>
  <si>
    <t>Constraints</t>
  </si>
  <si>
    <t>LHS</t>
  </si>
  <si>
    <t>sign</t>
  </si>
  <si>
    <t>RHS</t>
  </si>
  <si>
    <t>Zero</t>
  </si>
  <si>
    <t>=</t>
  </si>
  <si>
    <t>Non-negative</t>
  </si>
  <si>
    <t>&gt;=</t>
  </si>
  <si>
    <t>Capacity</t>
  </si>
  <si>
    <t>&lt;=</t>
  </si>
  <si>
    <t>Fixed Cost</t>
  </si>
  <si>
    <t>FR 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</si>
</sst>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499984740745262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/>
    <xf numFmtId="0" fontId="3" fillId="0" borderId="0" xfId="0" applyFont="1"/>
    <xf numFmtId="0" fontId="1" fillId="4" borderId="10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0" xfId="0" applyFont="1" applyBorder="1" applyAlignment="1">
      <alignment horizontal="left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3" borderId="15" xfId="0" applyFont="1" applyFill="1" applyBorder="1" applyAlignment="1">
      <alignment horizontal="left" vertical="center" wrapText="1"/>
    </xf>
    <xf numFmtId="0" fontId="1" fillId="3" borderId="1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51" workbookViewId="0">
      <selection activeCell="G70" sqref="G70"/>
    </sheetView>
  </sheetViews>
  <sheetFormatPr defaultColWidth="11" defaultRowHeight="15.75" x14ac:dyDescent="0.25"/>
  <sheetData>
    <row r="1" spans="1:5" x14ac:dyDescent="0.25">
      <c r="A1" s="13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3" t="s">
        <v>1</v>
      </c>
      <c r="B3" s="1"/>
      <c r="C3" s="1"/>
      <c r="D3" s="1"/>
      <c r="E3" s="1"/>
    </row>
    <row r="4" spans="1:5" ht="16.5" thickBot="1" x14ac:dyDescent="0.3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x14ac:dyDescent="0.25">
      <c r="A5" s="5" t="s">
        <v>7</v>
      </c>
      <c r="B5" s="6"/>
      <c r="C5" s="22">
        <v>0.4</v>
      </c>
      <c r="D5" s="22">
        <v>0.375</v>
      </c>
      <c r="E5" s="23">
        <v>0.25</v>
      </c>
    </row>
    <row r="6" spans="1:5" x14ac:dyDescent="0.25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</row>
    <row r="7" spans="1:5" x14ac:dyDescent="0.25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5" x14ac:dyDescent="0.25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5" x14ac:dyDescent="0.25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5" x14ac:dyDescent="0.25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5" ht="16.5" thickBot="1" x14ac:dyDescent="0.3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5" x14ac:dyDescent="0.25">
      <c r="A12" s="1"/>
      <c r="B12" s="1"/>
      <c r="C12" s="1"/>
      <c r="D12" s="1"/>
      <c r="E12" s="1"/>
    </row>
    <row r="13" spans="1:5" ht="16.5" thickBot="1" x14ac:dyDescent="0.3">
      <c r="A13" s="13" t="s">
        <v>14</v>
      </c>
      <c r="B13" s="1"/>
      <c r="C13" s="1"/>
      <c r="D13" s="1"/>
      <c r="E13" s="1"/>
    </row>
    <row r="14" spans="1:5" ht="16.5" thickBot="1" x14ac:dyDescent="0.3">
      <c r="A14" s="2" t="s">
        <v>2</v>
      </c>
      <c r="B14" s="4" t="s">
        <v>15</v>
      </c>
      <c r="C14" s="1"/>
      <c r="D14" s="1"/>
      <c r="E14" s="1"/>
    </row>
    <row r="15" spans="1:5" x14ac:dyDescent="0.25">
      <c r="A15" s="5" t="s">
        <v>7</v>
      </c>
      <c r="B15" s="8">
        <v>2500</v>
      </c>
      <c r="C15" s="1"/>
      <c r="D15" s="1"/>
      <c r="E15" s="1"/>
    </row>
    <row r="16" spans="1:5" x14ac:dyDescent="0.25">
      <c r="A16" s="5" t="s">
        <v>8</v>
      </c>
      <c r="B16" s="8">
        <v>3000</v>
      </c>
      <c r="C16" s="1"/>
      <c r="D16" s="1"/>
      <c r="E16" s="1"/>
    </row>
    <row r="17" spans="1:7" x14ac:dyDescent="0.25">
      <c r="A17" s="5" t="s">
        <v>9</v>
      </c>
      <c r="B17" s="8">
        <v>2500</v>
      </c>
      <c r="C17" s="1"/>
      <c r="D17" s="1"/>
      <c r="E17" s="1"/>
    </row>
    <row r="18" spans="1:7" x14ac:dyDescent="0.25">
      <c r="A18" s="5" t="s">
        <v>10</v>
      </c>
      <c r="B18" s="8">
        <v>2600</v>
      </c>
      <c r="C18" s="1"/>
      <c r="D18" s="1"/>
      <c r="E18" s="1"/>
    </row>
    <row r="19" spans="1:7" x14ac:dyDescent="0.25">
      <c r="A19" s="5" t="s">
        <v>11</v>
      </c>
      <c r="B19" s="8">
        <v>2500</v>
      </c>
      <c r="C19" s="1"/>
      <c r="D19" s="1"/>
      <c r="E19" s="1"/>
    </row>
    <row r="20" spans="1:7" x14ac:dyDescent="0.25">
      <c r="A20" s="5" t="s">
        <v>12</v>
      </c>
      <c r="B20" s="8">
        <v>38300</v>
      </c>
      <c r="C20" s="1"/>
      <c r="D20" s="1"/>
      <c r="E20" s="1"/>
    </row>
    <row r="21" spans="1:7" ht="16.5" thickBot="1" x14ac:dyDescent="0.3">
      <c r="A21" s="9" t="s">
        <v>13</v>
      </c>
      <c r="B21" s="10">
        <v>2500</v>
      </c>
      <c r="C21" s="1"/>
      <c r="D21" s="1"/>
      <c r="E21" s="1"/>
    </row>
    <row r="22" spans="1:7" x14ac:dyDescent="0.25">
      <c r="A22" s="1"/>
      <c r="B22" s="1"/>
      <c r="C22" s="1"/>
      <c r="D22" s="1"/>
      <c r="E22" s="1"/>
    </row>
    <row r="23" spans="1:7" ht="16.5" thickBot="1" x14ac:dyDescent="0.3">
      <c r="A23" s="13" t="s">
        <v>16</v>
      </c>
      <c r="B23" s="1"/>
      <c r="C23" s="1"/>
      <c r="D23" s="1"/>
      <c r="E23" s="1"/>
      <c r="G23" t="s">
        <v>33</v>
      </c>
    </row>
    <row r="24" spans="1:7" ht="16.5" thickBot="1" x14ac:dyDescent="0.3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  <c r="G24">
        <v>3000</v>
      </c>
    </row>
    <row r="25" spans="1:7" x14ac:dyDescent="0.2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7" x14ac:dyDescent="0.2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7" x14ac:dyDescent="0.2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7" x14ac:dyDescent="0.2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7" x14ac:dyDescent="0.2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7" x14ac:dyDescent="0.2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7" ht="16.5" thickBot="1" x14ac:dyDescent="0.3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7" s="33" customFormat="1" x14ac:dyDescent="0.25">
      <c r="A32" s="38" t="s">
        <v>12</v>
      </c>
      <c r="B32" s="39"/>
      <c r="C32" s="39"/>
      <c r="D32" s="39">
        <v>5.7</v>
      </c>
      <c r="E32" s="39"/>
    </row>
    <row r="33" spans="1:5" x14ac:dyDescent="0.25">
      <c r="A33" s="1"/>
      <c r="B33" s="1"/>
      <c r="C33" s="1"/>
      <c r="D33" s="1"/>
      <c r="E33" s="1"/>
    </row>
    <row r="34" spans="1:5" ht="16.5" thickBot="1" x14ac:dyDescent="0.3">
      <c r="A34" s="13" t="s">
        <v>17</v>
      </c>
      <c r="B34" s="1"/>
      <c r="C34" s="1"/>
      <c r="D34" s="1"/>
      <c r="E34" s="1"/>
    </row>
    <row r="35" spans="1:5" ht="16.5" thickBot="1" x14ac:dyDescent="0.3">
      <c r="A35" s="2" t="s">
        <v>2</v>
      </c>
      <c r="B35" s="3" t="s">
        <v>3</v>
      </c>
      <c r="C35" s="3" t="s">
        <v>4</v>
      </c>
      <c r="D35" s="3" t="s">
        <v>5</v>
      </c>
      <c r="E35" s="4" t="s">
        <v>6</v>
      </c>
    </row>
    <row r="36" spans="1:5" x14ac:dyDescent="0.25">
      <c r="A36" s="5" t="s">
        <v>7</v>
      </c>
      <c r="B36" s="6"/>
      <c r="C36" s="14">
        <v>0.3</v>
      </c>
      <c r="D36" s="14">
        <v>0.45</v>
      </c>
      <c r="E36" s="15">
        <v>0.45</v>
      </c>
    </row>
    <row r="37" spans="1:5" x14ac:dyDescent="0.25">
      <c r="A37" s="5" t="s">
        <v>8</v>
      </c>
      <c r="B37" s="14">
        <v>0.4</v>
      </c>
      <c r="C37" s="14">
        <v>0.4</v>
      </c>
      <c r="D37" s="14">
        <v>0.6</v>
      </c>
      <c r="E37" s="15">
        <v>0.6</v>
      </c>
    </row>
    <row r="38" spans="1:5" x14ac:dyDescent="0.25">
      <c r="A38" s="5" t="s">
        <v>9</v>
      </c>
      <c r="B38" s="14">
        <v>0.8</v>
      </c>
      <c r="C38" s="14">
        <v>0.8</v>
      </c>
      <c r="D38" s="14">
        <v>1.2</v>
      </c>
      <c r="E38" s="15">
        <v>1.2</v>
      </c>
    </row>
    <row r="39" spans="1:5" x14ac:dyDescent="0.25">
      <c r="A39" s="5" t="s">
        <v>10</v>
      </c>
      <c r="B39" s="6"/>
      <c r="C39" s="14">
        <v>0.7</v>
      </c>
      <c r="D39" s="14">
        <v>1.05</v>
      </c>
      <c r="E39" s="15">
        <v>1.05</v>
      </c>
    </row>
    <row r="40" spans="1:5" x14ac:dyDescent="0.25">
      <c r="A40" s="5" t="s">
        <v>11</v>
      </c>
      <c r="B40" s="14">
        <v>0.7</v>
      </c>
      <c r="C40" s="14">
        <v>0.7</v>
      </c>
      <c r="D40" s="14">
        <v>1.05</v>
      </c>
      <c r="E40" s="15">
        <v>1.05</v>
      </c>
    </row>
    <row r="41" spans="1:5" x14ac:dyDescent="0.25">
      <c r="A41" s="5" t="s">
        <v>12</v>
      </c>
      <c r="B41" s="14">
        <v>0</v>
      </c>
      <c r="C41" s="14">
        <v>0</v>
      </c>
      <c r="D41" s="14">
        <v>0</v>
      </c>
      <c r="E41" s="15">
        <v>0</v>
      </c>
    </row>
    <row r="42" spans="1:5" ht="16.5" thickBot="1" x14ac:dyDescent="0.3">
      <c r="A42" s="9" t="s">
        <v>13</v>
      </c>
      <c r="B42" s="16">
        <v>0.5</v>
      </c>
      <c r="C42" s="16">
        <v>0.5</v>
      </c>
      <c r="D42" s="16">
        <v>0.75</v>
      </c>
      <c r="E42" s="17">
        <v>0.75</v>
      </c>
    </row>
    <row r="43" spans="1:5" x14ac:dyDescent="0.25">
      <c r="A43" s="1"/>
      <c r="B43" s="1"/>
      <c r="C43" s="1"/>
      <c r="D43" s="1"/>
      <c r="E43" s="1"/>
    </row>
    <row r="44" spans="1:5" ht="16.5" thickBot="1" x14ac:dyDescent="0.3">
      <c r="A44" s="13" t="s">
        <v>18</v>
      </c>
      <c r="B44" s="1"/>
      <c r="C44" s="1"/>
      <c r="D44" s="1"/>
      <c r="E44" s="1"/>
    </row>
    <row r="45" spans="1:5" ht="16.5" thickBot="1" x14ac:dyDescent="0.3">
      <c r="A45" s="2" t="s">
        <v>19</v>
      </c>
      <c r="B45" s="4" t="s">
        <v>20</v>
      </c>
      <c r="C45" s="12"/>
      <c r="D45" s="12"/>
      <c r="E45" s="12"/>
    </row>
    <row r="46" spans="1:5" x14ac:dyDescent="0.25">
      <c r="A46" s="5" t="s">
        <v>3</v>
      </c>
      <c r="B46" s="8">
        <v>25000</v>
      </c>
      <c r="C46" s="7"/>
      <c r="D46" s="7"/>
      <c r="E46" s="7"/>
    </row>
    <row r="47" spans="1:5" x14ac:dyDescent="0.25">
      <c r="A47" s="5" t="s">
        <v>4</v>
      </c>
      <c r="B47" s="8">
        <v>26000</v>
      </c>
      <c r="C47" s="1"/>
      <c r="D47" s="1"/>
      <c r="E47" s="1"/>
    </row>
    <row r="48" spans="1:5" x14ac:dyDescent="0.25">
      <c r="A48" s="5" t="s">
        <v>5</v>
      </c>
      <c r="B48" s="8">
        <v>28000</v>
      </c>
      <c r="C48" s="1"/>
      <c r="D48" s="1"/>
      <c r="E48" s="1"/>
    </row>
    <row r="49" spans="1:12" ht="16.5" thickBot="1" x14ac:dyDescent="0.3">
      <c r="A49" s="9" t="s">
        <v>6</v>
      </c>
      <c r="B49" s="10">
        <v>28000</v>
      </c>
      <c r="C49" s="1"/>
      <c r="D49" s="1"/>
      <c r="E49" s="1"/>
    </row>
    <row r="50" spans="1:12" x14ac:dyDescent="0.25">
      <c r="A50" s="1"/>
      <c r="B50" s="1"/>
      <c r="C50" s="1"/>
      <c r="D50" s="1"/>
      <c r="E50" s="1"/>
    </row>
    <row r="51" spans="1:12" x14ac:dyDescent="0.25">
      <c r="A51" s="1"/>
      <c r="B51" s="1"/>
      <c r="C51" s="1"/>
      <c r="D51" s="1"/>
      <c r="E51" s="1"/>
    </row>
    <row r="52" spans="1:12" ht="16.5" thickBot="1" x14ac:dyDescent="0.3">
      <c r="A52" s="13" t="s">
        <v>21</v>
      </c>
      <c r="B52" s="1"/>
      <c r="C52" s="1"/>
      <c r="D52" s="1"/>
      <c r="E52" s="1"/>
      <c r="G52" t="s">
        <v>15</v>
      </c>
    </row>
    <row r="53" spans="1:12" ht="16.5" thickBot="1" x14ac:dyDescent="0.3">
      <c r="A53" s="2" t="s">
        <v>2</v>
      </c>
      <c r="B53" s="3" t="s">
        <v>3</v>
      </c>
      <c r="C53" s="3" t="s">
        <v>4</v>
      </c>
      <c r="D53" s="3" t="s">
        <v>5</v>
      </c>
      <c r="E53" s="4" t="s">
        <v>6</v>
      </c>
      <c r="G53" s="2" t="s">
        <v>2</v>
      </c>
      <c r="H53" s="3" t="s">
        <v>3</v>
      </c>
      <c r="I53" s="3" t="s">
        <v>4</v>
      </c>
      <c r="J53" s="3" t="s">
        <v>5</v>
      </c>
      <c r="K53" s="4" t="s">
        <v>6</v>
      </c>
    </row>
    <row r="54" spans="1:12" x14ac:dyDescent="0.25">
      <c r="A54" s="5" t="s">
        <v>7</v>
      </c>
      <c r="B54" s="35">
        <v>0</v>
      </c>
      <c r="C54" s="27">
        <v>6250</v>
      </c>
      <c r="D54" s="27">
        <v>0</v>
      </c>
      <c r="E54" s="28">
        <v>0</v>
      </c>
      <c r="G54" s="5" t="s">
        <v>7</v>
      </c>
      <c r="H54">
        <f>B5*B54</f>
        <v>0</v>
      </c>
      <c r="I54" s="33">
        <f>C5*C54</f>
        <v>2500</v>
      </c>
      <c r="J54" s="33">
        <f>D5*D54</f>
        <v>0</v>
      </c>
      <c r="K54" s="33">
        <f>E5*E54</f>
        <v>0</v>
      </c>
    </row>
    <row r="55" spans="1:12" x14ac:dyDescent="0.25">
      <c r="A55" s="5" t="s">
        <v>8</v>
      </c>
      <c r="B55" s="26">
        <v>4285.7142857142862</v>
      </c>
      <c r="C55" s="26">
        <v>0</v>
      </c>
      <c r="D55" s="26">
        <v>0</v>
      </c>
      <c r="E55" s="29">
        <v>0</v>
      </c>
      <c r="G55" s="5" t="s">
        <v>8</v>
      </c>
      <c r="H55" s="33">
        <f>B6*B55</f>
        <v>3000</v>
      </c>
      <c r="I55" s="33">
        <f>C6*C55</f>
        <v>0</v>
      </c>
      <c r="J55" s="33">
        <f>D6*D55</f>
        <v>0</v>
      </c>
      <c r="K55" s="33">
        <f>E6*E55</f>
        <v>0</v>
      </c>
    </row>
    <row r="56" spans="1:12" x14ac:dyDescent="0.25">
      <c r="A56" s="5" t="s">
        <v>9</v>
      </c>
      <c r="B56" s="26">
        <v>3703.7037037037035</v>
      </c>
      <c r="C56" s="26">
        <v>0</v>
      </c>
      <c r="D56" s="26">
        <v>0</v>
      </c>
      <c r="E56" s="29">
        <v>0</v>
      </c>
      <c r="G56" s="5" t="s">
        <v>9</v>
      </c>
      <c r="H56" s="33">
        <f>B7*B56</f>
        <v>2500</v>
      </c>
      <c r="I56" s="33">
        <f>C7*C56</f>
        <v>0</v>
      </c>
      <c r="J56" s="33">
        <f>D7*D56</f>
        <v>0</v>
      </c>
      <c r="K56" s="33">
        <f>E7*E56</f>
        <v>0</v>
      </c>
    </row>
    <row r="57" spans="1:12" x14ac:dyDescent="0.25">
      <c r="A57" s="5" t="s">
        <v>10</v>
      </c>
      <c r="B57" s="36">
        <v>0</v>
      </c>
      <c r="C57" s="26">
        <v>0</v>
      </c>
      <c r="D57" s="26">
        <v>2040.1254518914147</v>
      </c>
      <c r="E57" s="29">
        <v>0</v>
      </c>
      <c r="G57" s="5" t="s">
        <v>10</v>
      </c>
      <c r="H57" s="33">
        <f>B8*B57</f>
        <v>0</v>
      </c>
      <c r="I57" s="33">
        <f>C8*C57</f>
        <v>0</v>
      </c>
      <c r="J57" s="33">
        <f>D8*D57</f>
        <v>714.04390816199509</v>
      </c>
      <c r="K57" s="33">
        <f>E8*E57</f>
        <v>0</v>
      </c>
    </row>
    <row r="58" spans="1:12" x14ac:dyDescent="0.25">
      <c r="A58" s="5" t="s">
        <v>11</v>
      </c>
      <c r="B58" s="26">
        <v>3846.1538461538462</v>
      </c>
      <c r="C58" s="26">
        <v>0</v>
      </c>
      <c r="D58" s="26">
        <v>0</v>
      </c>
      <c r="E58" s="29">
        <v>0</v>
      </c>
      <c r="G58" s="5" t="s">
        <v>11</v>
      </c>
      <c r="H58" s="33">
        <f>B9*B58</f>
        <v>2500</v>
      </c>
      <c r="I58" s="33">
        <f>C9*C58</f>
        <v>0</v>
      </c>
      <c r="J58" s="33">
        <f>D9*D58</f>
        <v>0</v>
      </c>
      <c r="K58" s="33">
        <f>E9*E58</f>
        <v>0</v>
      </c>
    </row>
    <row r="59" spans="1:12" x14ac:dyDescent="0.25">
      <c r="A59" s="5" t="s">
        <v>12</v>
      </c>
      <c r="B59" s="26">
        <v>13164.428164428158</v>
      </c>
      <c r="C59" s="26">
        <v>19750</v>
      </c>
      <c r="D59" s="26">
        <v>18817.017405251445</v>
      </c>
      <c r="E59" s="29">
        <v>28000</v>
      </c>
      <c r="G59" s="5" t="s">
        <v>12</v>
      </c>
      <c r="H59" s="33">
        <f>B10*B59</f>
        <v>8227.7676027675989</v>
      </c>
      <c r="I59" s="33">
        <f>C10*C59</f>
        <v>9875</v>
      </c>
      <c r="J59" s="33">
        <f>D10*D59</f>
        <v>7997.2323972318636</v>
      </c>
      <c r="K59" s="33">
        <f>E10*E59</f>
        <v>11900</v>
      </c>
      <c r="L59" s="37">
        <f>SUM(H59:K59)</f>
        <v>37999.999999999462</v>
      </c>
    </row>
    <row r="60" spans="1:12" ht="16.5" thickBot="1" x14ac:dyDescent="0.3">
      <c r="A60" s="9" t="s">
        <v>13</v>
      </c>
      <c r="B60" s="30">
        <v>0</v>
      </c>
      <c r="C60" s="30">
        <v>0</v>
      </c>
      <c r="D60" s="30">
        <v>7142.8571428571413</v>
      </c>
      <c r="E60" s="31">
        <v>0</v>
      </c>
      <c r="G60" s="9" t="s">
        <v>13</v>
      </c>
      <c r="H60" s="33">
        <f>B11*B60</f>
        <v>0</v>
      </c>
      <c r="I60" s="33">
        <f>C11*C60</f>
        <v>0</v>
      </c>
      <c r="J60" s="33">
        <f>D11*D60</f>
        <v>2499.9999999999991</v>
      </c>
      <c r="K60" s="33">
        <f>E11*E60</f>
        <v>0</v>
      </c>
    </row>
    <row r="61" spans="1:12" x14ac:dyDescent="0.25">
      <c r="A61" s="40" t="s">
        <v>34</v>
      </c>
      <c r="B61" s="41">
        <v>0</v>
      </c>
      <c r="C61" s="41">
        <v>0</v>
      </c>
      <c r="D61" s="41">
        <v>0</v>
      </c>
      <c r="E61" s="42">
        <v>0</v>
      </c>
    </row>
    <row r="63" spans="1:12" x14ac:dyDescent="0.25">
      <c r="A63" s="32" t="s">
        <v>22</v>
      </c>
      <c r="B63">
        <f>(SUMPRODUCT(B54:E60,B25:E31) + SUMPRODUCT(B54:E60,B36:E42) +(B61*D32)+G24)</f>
        <v>1385544.3343149235</v>
      </c>
    </row>
    <row r="66" spans="1:4" x14ac:dyDescent="0.25">
      <c r="A66" s="34" t="s">
        <v>23</v>
      </c>
      <c r="B66" s="34" t="s">
        <v>24</v>
      </c>
      <c r="C66" s="34" t="s">
        <v>25</v>
      </c>
      <c r="D66" s="34" t="s">
        <v>26</v>
      </c>
    </row>
    <row r="67" spans="1:4" x14ac:dyDescent="0.25">
      <c r="A67" t="s">
        <v>27</v>
      </c>
      <c r="B67">
        <f>B54</f>
        <v>0</v>
      </c>
      <c r="C67" t="s">
        <v>28</v>
      </c>
      <c r="D67">
        <v>0</v>
      </c>
    </row>
    <row r="68" spans="1:4" x14ac:dyDescent="0.25">
      <c r="B68">
        <f>B57</f>
        <v>0</v>
      </c>
      <c r="C68" t="s">
        <v>28</v>
      </c>
      <c r="D68">
        <v>0</v>
      </c>
    </row>
    <row r="69" spans="1:4" x14ac:dyDescent="0.25">
      <c r="A69" t="s">
        <v>29</v>
      </c>
      <c r="B69" t="e">
        <f>(B55:B56)</f>
        <v>#VALUE!</v>
      </c>
    </row>
    <row r="71" spans="1:4" x14ac:dyDescent="0.25">
      <c r="A71" t="s">
        <v>20</v>
      </c>
      <c r="B71">
        <f>SUM(B54:B60)</f>
        <v>24999.999999999993</v>
      </c>
      <c r="C71" t="s">
        <v>30</v>
      </c>
      <c r="D71">
        <f>B46</f>
        <v>25000</v>
      </c>
    </row>
    <row r="72" spans="1:4" s="33" customFormat="1" x14ac:dyDescent="0.25">
      <c r="B72" s="33">
        <f>SUM(C54:C60)</f>
        <v>26000</v>
      </c>
      <c r="D72" s="33">
        <f t="shared" ref="D72:D74" si="0">B47</f>
        <v>26000</v>
      </c>
    </row>
    <row r="73" spans="1:4" s="33" customFormat="1" x14ac:dyDescent="0.25">
      <c r="B73" s="33">
        <f>SUM(D54:D61)</f>
        <v>28000</v>
      </c>
      <c r="D73" s="33">
        <f t="shared" si="0"/>
        <v>28000</v>
      </c>
    </row>
    <row r="74" spans="1:4" s="33" customFormat="1" x14ac:dyDescent="0.25">
      <c r="B74" s="33">
        <f>SUM(E54:E60)</f>
        <v>28000</v>
      </c>
      <c r="D74" s="33">
        <f t="shared" si="0"/>
        <v>28000</v>
      </c>
    </row>
    <row r="75" spans="1:4" s="33" customFormat="1" x14ac:dyDescent="0.25"/>
    <row r="77" spans="1:4" x14ac:dyDescent="0.25">
      <c r="A77" t="s">
        <v>31</v>
      </c>
      <c r="B77">
        <f>SUMPRODUCT(B54:E54,B5:E5)</f>
        <v>2500</v>
      </c>
      <c r="C77" t="s">
        <v>32</v>
      </c>
      <c r="D77">
        <f>B15</f>
        <v>2500</v>
      </c>
    </row>
    <row r="78" spans="1:4" x14ac:dyDescent="0.25">
      <c r="B78" s="33">
        <f>SUMPRODUCT(B55:E55,B6:E6)</f>
        <v>3000</v>
      </c>
      <c r="D78" s="33">
        <f>B16</f>
        <v>3000</v>
      </c>
    </row>
    <row r="79" spans="1:4" x14ac:dyDescent="0.25">
      <c r="B79" s="33">
        <f>SUMPRODUCT(B56:E56,B7:E7)</f>
        <v>2500</v>
      </c>
      <c r="D79" s="33">
        <f>B17</f>
        <v>2500</v>
      </c>
    </row>
    <row r="80" spans="1:4" x14ac:dyDescent="0.25">
      <c r="B80" s="33">
        <f>SUMPRODUCT(B57:E57,B8:E8)</f>
        <v>714.04390816199509</v>
      </c>
      <c r="D80" s="33">
        <f>B18</f>
        <v>2600</v>
      </c>
    </row>
    <row r="81" spans="2:4" x14ac:dyDescent="0.25">
      <c r="B81" s="33">
        <f>SUMPRODUCT(B58:E58,B9:E9)</f>
        <v>2500</v>
      </c>
      <c r="D81" s="33">
        <f>B19</f>
        <v>2500</v>
      </c>
    </row>
    <row r="82" spans="2:4" x14ac:dyDescent="0.25">
      <c r="B82" s="33">
        <f>SUMPRODUCT(B59:E59,B10:E10)+300</f>
        <v>38299.999999999462</v>
      </c>
      <c r="D82" s="33">
        <f>B20</f>
        <v>38300</v>
      </c>
    </row>
    <row r="83" spans="2:4" x14ac:dyDescent="0.25">
      <c r="B83" s="33">
        <f>SUMPRODUCT(B60:E60,B11:E11)</f>
        <v>2499.9999999999991</v>
      </c>
      <c r="D83" s="33">
        <f>B21</f>
        <v>2500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Madhav</cp:lastModifiedBy>
  <dcterms:created xsi:type="dcterms:W3CDTF">2014-01-19T03:55:05Z</dcterms:created>
  <dcterms:modified xsi:type="dcterms:W3CDTF">2014-05-12T00:28:12Z</dcterms:modified>
</cp:coreProperties>
</file>