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vmlDrawing5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 do Projeto" sheetId="1" state="visible" r:id="rId2"/>
    <sheet name="Requisitos" sheetId="2" state="visible" r:id="rId3"/>
    <sheet name="Sprint #1" sheetId="3" state="visible" r:id="rId4"/>
    <sheet name="Sprint #2" sheetId="4" state="visible" r:id="rId5"/>
    <sheet name="Sprint #3" sheetId="5" state="visible" r:id="rId6"/>
    <sheet name="Sprint #4" sheetId="6" state="visible" r:id="rId7"/>
  </sheets>
  <definedNames>
    <definedName function="false" hidden="true" localSheetId="2" name="_xlnm._FilterDatabase" vbProcedure="false">'Sprint #1'!$B$10:$J$69</definedName>
    <definedName function="false" hidden="true" localSheetId="4" name="_xlnm._FilterDatabase" vbProcedure="false">'Sprint #3'!$B$10:$J$60</definedName>
    <definedName function="false" hidden="true" localSheetId="5" name="_xlnm._FilterDatabase" vbProcedure="false">'Sprint #4'!$B$10:$J$60</definedName>
    <definedName function="false" hidden="false" localSheetId="2" name="_xlnm._FilterDatabase" vbProcedure="false">'Sprint #1'!$B$10:$J$60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9" authorId="0">
      <text>
        <r>
          <rPr>
            <sz val="10"/>
            <color rgb="FF000000"/>
            <rFont val="Arial"/>
            <family val="0"/>
            <charset val="1"/>
          </rPr>
          <t xml:space="preserve">Preencha com os nomes dos integrantes do grupo.</t>
        </r>
      </text>
    </comment>
    <comment ref="F9" authorId="0">
      <text>
        <r>
          <rPr>
            <sz val="10"/>
            <color rgb="FF000000"/>
            <rFont val="Arial"/>
            <family val="0"/>
            <charset val="1"/>
          </rPr>
          <t xml:space="preserve"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8" authorId="0">
      <text>
        <r>
          <rPr>
            <sz val="10"/>
            <color rgb="FF000000"/>
            <rFont val="Arial"/>
            <family val="0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2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3" authorId="0">
      <text>
        <r>
          <rPr>
            <sz val="10"/>
            <color rgb="FF000000"/>
            <rFont val="Arial"/>
            <family val="0"/>
            <charset val="1"/>
          </rPr>
          <t xml:space="preserve">Distribuição de tarefas e esforço por aluno</t>
        </r>
      </text>
    </comment>
    <comment ref="J9" authorId="0">
      <text>
        <r>
          <rPr>
            <sz val="10"/>
            <color rgb="FF000000"/>
            <rFont val="Arial"/>
            <family val="0"/>
            <charset val="1"/>
          </rPr>
          <t xml:space="preserve">Informações dos integrantes do grupo para serem discutidas em reunião diárias ou de final de Sprint.
</t>
        </r>
      </text>
    </comment>
  </commentList>
</comments>
</file>

<file path=xl/sharedStrings.xml><?xml version="1.0" encoding="utf-8"?>
<sst xmlns="http://schemas.openxmlformats.org/spreadsheetml/2006/main" count="170" uniqueCount="80">
  <si>
    <t xml:space="preserve">PONTIFÍCIA UNIVERSIDADE CATÓLICA DE MINAS GERAIS</t>
  </si>
  <si>
    <t xml:space="preserve">Instituto de Ciências Exatas e Informática</t>
  </si>
  <si>
    <t xml:space="preserve">Departamento de Engenharia de Software e Sistemas de Informação</t>
  </si>
  <si>
    <t xml:space="preserve">Engenharia de Software</t>
  </si>
  <si>
    <t xml:space="preserve">Trabalho Interdisciplinar de Software III</t>
  </si>
  <si>
    <t xml:space="preserve">Gerenciador Finânceiro Uni Duni Tê</t>
  </si>
  <si>
    <t xml:space="preserve">INTEGRANTES</t>
  </si>
  <si>
    <t xml:space="preserve">PAPEL PRINCIPAL</t>
  </si>
  <si>
    <t xml:space="preserve">Aylton Almeida</t>
  </si>
  <si>
    <t xml:space="preserve">Analista de Requisitos</t>
  </si>
  <si>
    <t xml:space="preserve">Lucas Lima</t>
  </si>
  <si>
    <t xml:space="preserve">Arquiteto de Software</t>
  </si>
  <si>
    <t xml:space="preserve">Nayane Ornelas</t>
  </si>
  <si>
    <t xml:space="preserve">Pedro Paulo</t>
  </si>
  <si>
    <t xml:space="preserve">           </t>
  </si>
  <si>
    <t xml:space="preserve">Papel principal</t>
  </si>
  <si>
    <t xml:space="preserve">Status Integrante</t>
  </si>
  <si>
    <t xml:space="preserve">Tempo Previsto</t>
  </si>
  <si>
    <t xml:space="preserve">Tempo Gasto</t>
  </si>
  <si>
    <t xml:space="preserve">Horas Trabalhadas</t>
  </si>
  <si>
    <t xml:space="preserve">Status Tarefa</t>
  </si>
  <si>
    <t xml:space="preserve">Situação Integrante</t>
  </si>
  <si>
    <t xml:space="preserve">Gerente de Projeto</t>
  </si>
  <si>
    <t xml:space="preserve">Ativo</t>
  </si>
  <si>
    <t xml:space="preserve">Sprint #1</t>
  </si>
  <si>
    <t xml:space="preserve">Planejado</t>
  </si>
  <si>
    <t xml:space="preserve">Adiantado</t>
  </si>
  <si>
    <t xml:space="preserve">Inativo</t>
  </si>
  <si>
    <t xml:space="preserve">Sprint #2</t>
  </si>
  <si>
    <t xml:space="preserve">Executando</t>
  </si>
  <si>
    <t xml:space="preserve">Normal</t>
  </si>
  <si>
    <t xml:space="preserve">Sprint #3</t>
  </si>
  <si>
    <t xml:space="preserve">Atrasado</t>
  </si>
  <si>
    <t xml:space="preserve">Programador</t>
  </si>
  <si>
    <t xml:space="preserve">Sprint #4</t>
  </si>
  <si>
    <t xml:space="preserve">Concluído</t>
  </si>
  <si>
    <t xml:space="preserve">Testador</t>
  </si>
  <si>
    <t xml:space="preserve">SPRINTS</t>
  </si>
  <si>
    <t xml:space="preserve">Nº</t>
  </si>
  <si>
    <t xml:space="preserve">Início</t>
  </si>
  <si>
    <t xml:space="preserve">Fim</t>
  </si>
  <si>
    <t xml:space="preserve">Observações Auxiliares</t>
  </si>
  <si>
    <t xml:space="preserve">Progresso</t>
  </si>
  <si>
    <t xml:space="preserve">LISTA DE REQUISITOS</t>
  </si>
  <si>
    <t xml:space="preserve">STATUS</t>
  </si>
  <si>
    <t xml:space="preserve">Selecionar</t>
  </si>
  <si>
    <t xml:space="preserve">O proprietário faz cotrole de cadastro de funncionários</t>
  </si>
  <si>
    <t xml:space="preserve">Pendente</t>
  </si>
  <si>
    <t xml:space="preserve">O funcionário/proprietário faz controle de cadastro de produtos</t>
  </si>
  <si>
    <t xml:space="preserve">O funcionário/proprietário deve fazer controle de cadastro de gastos</t>
  </si>
  <si>
    <t xml:space="preserve">O funcionário/proprietário deve fazer controle de cadastro de vendas</t>
  </si>
  <si>
    <t xml:space="preserve">O funcionário/proprietário deve fazer controle de cadastro de clientes</t>
  </si>
  <si>
    <t xml:space="preserve">o funcionário/proprietário deseja ver o valor total de vendas no período determinado por ele</t>
  </si>
  <si>
    <t xml:space="preserve">O funcionário/proprietário deseja ver o valor total de vendas classificado por tipo de pagamento</t>
  </si>
  <si>
    <t xml:space="preserve">O funcionário deseja ver o valor total de vendas feitas por ele no dia</t>
  </si>
  <si>
    <t xml:space="preserve">O funcionário/proprietário deseja poder ver alterações feitas em outra maquina</t>
  </si>
  <si>
    <t xml:space="preserve">PROGRESSO</t>
  </si>
  <si>
    <t xml:space="preserve">Tarefas Criadas</t>
  </si>
  <si>
    <t xml:space="preserve">Tarefas Concluídas</t>
  </si>
  <si>
    <t xml:space="preserve">SPRINT #1 </t>
  </si>
  <si>
    <t xml:space="preserve">FEEDBACK</t>
  </si>
  <si>
    <t xml:space="preserve">Finalizar Até</t>
  </si>
  <si>
    <t xml:space="preserve">Descrição da tarefa</t>
  </si>
  <si>
    <t xml:space="preserve">Requisito relacionado</t>
  </si>
  <si>
    <t xml:space="preserve">Responsável</t>
  </si>
  <si>
    <t xml:space="preserve">Status</t>
  </si>
  <si>
    <t xml:space="preserve">Tempo Estimado (h)</t>
  </si>
  <si>
    <t xml:space="preserve">Tempo Gasto (h)</t>
  </si>
  <si>
    <t xml:space="preserve">Observações sobre a tarefa</t>
  </si>
  <si>
    <t xml:space="preserve">Visualização e Cadastro de produtos em arquivo</t>
  </si>
  <si>
    <t xml:space="preserve">Aylton</t>
  </si>
  <si>
    <t xml:space="preserve">Pronto</t>
  </si>
  <si>
    <t xml:space="preserve">Vizualização e Cadastro de clientes em arquivo</t>
  </si>
  <si>
    <t xml:space="preserve">Total:</t>
  </si>
  <si>
    <t xml:space="preserve">Distribuição de Tarefas</t>
  </si>
  <si>
    <t xml:space="preserve">Nome do Aluno</t>
  </si>
  <si>
    <t xml:space="preserve">Tempo Estimado</t>
  </si>
  <si>
    <t xml:space="preserve">SPRINT #2 </t>
  </si>
  <si>
    <t xml:space="preserve">SPRINT #3 </t>
  </si>
  <si>
    <t xml:space="preserve">SPRINT #4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</si>
</sst>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\/MMM\/YYYY\ "/>
    <numFmt numFmtId="167" formatCode="DD\/MMM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Arial"/>
      <family val="0"/>
      <charset val="1"/>
    </font>
    <font>
      <sz val="14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6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i val="true"/>
      <sz val="10"/>
      <color rgb="FFFF0000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2"/>
      <name val="Arial"/>
      <family val="0"/>
      <charset val="1"/>
    </font>
    <font>
      <sz val="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52469643020177"/>
          <c:y val="0.156680932001902"/>
          <c:w val="0.723591710033781"/>
          <c:h val="0.670787763512443"/>
        </c:manualLayout>
      </c:layout>
      <c:areaChart>
        <c:grouping val="standard"/>
        <c:ser>
          <c:idx val="0"/>
          <c:order val="0"/>
          <c:tx>
            <c:strRef>
              <c:f>'Dados do Projeto'!$I$98:$I$98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'Dados do Projeto'!$H$98:$H$98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numFmt formatCode="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9090305"/>
        <c:axId val="85019192"/>
      </c:areaChart>
      <c:catAx>
        <c:axId val="5909030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019192"/>
        <c:crosses val="autoZero"/>
        <c:auto val="1"/>
        <c:lblAlgn val="ctr"/>
        <c:lblOffset val="100"/>
      </c:catAx>
      <c:valAx>
        <c:axId val="85019192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09030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cfe2f3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19440</xdr:colOff>
      <xdr:row>14</xdr:row>
      <xdr:rowOff>123840</xdr:rowOff>
    </xdr:from>
    <xdr:to>
      <xdr:col>8</xdr:col>
      <xdr:colOff>579960</xdr:colOff>
      <xdr:row>37</xdr:row>
      <xdr:rowOff>65520</xdr:rowOff>
    </xdr:to>
    <xdr:graphicFrame>
      <xdr:nvGraphicFramePr>
        <xdr:cNvPr id="0" name="Chart 1"/>
        <xdr:cNvGraphicFramePr/>
      </xdr:nvGraphicFramePr>
      <xdr:xfrm>
        <a:off x="1042200" y="3130560"/>
        <a:ext cx="7885800" cy="45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7" min="1" style="0" width="14.5"/>
    <col collapsed="false" customWidth="true" hidden="false" outlineLevel="0" max="8" min="8" style="0" width="16.83"/>
    <col collapsed="false" customWidth="true" hidden="false" outlineLevel="0" max="1025" min="9" style="0" width="14.5"/>
  </cols>
  <sheetData>
    <row r="1" customFormat="false" ht="24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customFormat="false" ht="17" hidden="false" customHeight="fals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1"/>
      <c r="J3" s="1"/>
      <c r="K3" s="1"/>
      <c r="L3" s="1"/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1"/>
      <c r="J4" s="1"/>
      <c r="K4" s="1"/>
      <c r="L4" s="1"/>
    </row>
    <row r="5" customFormat="false" ht="15.75" hidden="false" customHeight="true" outlineLevel="0" collapsed="false">
      <c r="A5" s="1"/>
      <c r="B5" s="5" t="s">
        <v>4</v>
      </c>
      <c r="C5" s="5"/>
      <c r="D5" s="5"/>
      <c r="E5" s="5"/>
      <c r="F5" s="5"/>
      <c r="G5" s="5"/>
      <c r="H5" s="5"/>
      <c r="I5" s="1"/>
      <c r="J5" s="1"/>
      <c r="K5" s="1"/>
      <c r="L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23" hidden="false" customHeight="false" outlineLevel="0" collapsed="false">
      <c r="A7" s="1"/>
      <c r="B7" s="6" t="s">
        <v>5</v>
      </c>
      <c r="C7" s="6"/>
      <c r="D7" s="6"/>
      <c r="E7" s="6"/>
      <c r="F7" s="6"/>
      <c r="G7" s="6"/>
      <c r="H7" s="6"/>
      <c r="I7" s="1"/>
      <c r="J7" s="1"/>
      <c r="K7" s="1"/>
      <c r="L7" s="1"/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customFormat="false" ht="18" hidden="false" customHeight="false" outlineLevel="0" collapsed="false">
      <c r="A9" s="1"/>
      <c r="B9" s="7" t="s">
        <v>6</v>
      </c>
      <c r="C9" s="7"/>
      <c r="D9" s="7"/>
      <c r="E9" s="7"/>
      <c r="F9" s="7" t="s">
        <v>7</v>
      </c>
      <c r="G9" s="7"/>
      <c r="H9" s="7"/>
      <c r="I9" s="1"/>
      <c r="J9" s="1"/>
      <c r="K9" s="1"/>
      <c r="L9" s="1"/>
      <c r="M9" s="1"/>
      <c r="N9" s="1"/>
    </row>
    <row r="10" customFormat="false" ht="15.75" hidden="false" customHeight="true" outlineLevel="0" collapsed="false">
      <c r="A10" s="1"/>
      <c r="B10" s="8" t="s">
        <v>8</v>
      </c>
      <c r="C10" s="8"/>
      <c r="D10" s="8"/>
      <c r="E10" s="8"/>
      <c r="F10" s="9" t="s">
        <v>9</v>
      </c>
      <c r="G10" s="9"/>
      <c r="H10" s="9"/>
      <c r="I10" s="1"/>
      <c r="J10" s="1"/>
      <c r="K10" s="1"/>
      <c r="L10" s="1"/>
      <c r="M10" s="1"/>
      <c r="N10" s="1"/>
    </row>
    <row r="11" customFormat="false" ht="15.75" hidden="false" customHeight="true" outlineLevel="0" collapsed="false">
      <c r="A11" s="1"/>
      <c r="B11" s="10" t="s">
        <v>10</v>
      </c>
      <c r="C11" s="10"/>
      <c r="D11" s="10"/>
      <c r="E11" s="10"/>
      <c r="F11" s="9" t="s">
        <v>11</v>
      </c>
      <c r="G11" s="9"/>
      <c r="H11" s="9"/>
      <c r="I11" s="1"/>
      <c r="J11" s="1"/>
      <c r="K11" s="1"/>
      <c r="L11" s="1"/>
      <c r="M11" s="1"/>
      <c r="N11" s="1"/>
    </row>
    <row r="12" customFormat="false" ht="15.75" hidden="false" customHeight="true" outlineLevel="0" collapsed="false">
      <c r="A12" s="1"/>
      <c r="B12" s="10" t="s">
        <v>12</v>
      </c>
      <c r="C12" s="10"/>
      <c r="D12" s="10"/>
      <c r="E12" s="10"/>
      <c r="F12" s="9"/>
      <c r="G12" s="9"/>
      <c r="H12" s="9"/>
      <c r="I12" s="1"/>
      <c r="J12" s="1"/>
      <c r="K12" s="1"/>
      <c r="L12" s="1"/>
      <c r="M12" s="1"/>
      <c r="N12" s="1"/>
    </row>
    <row r="13" customFormat="false" ht="15.75" hidden="false" customHeight="true" outlineLevel="0" collapsed="false">
      <c r="A13" s="1"/>
      <c r="B13" s="10" t="s">
        <v>13</v>
      </c>
      <c r="C13" s="10"/>
      <c r="D13" s="10"/>
      <c r="E13" s="10"/>
      <c r="F13" s="9"/>
      <c r="G13" s="9"/>
      <c r="H13" s="9"/>
      <c r="I13" s="11"/>
      <c r="J13" s="1"/>
      <c r="K13" s="1"/>
      <c r="L13" s="1"/>
      <c r="M13" s="1"/>
      <c r="N13" s="1"/>
    </row>
    <row r="14" customFormat="false" ht="15.75" hidden="false" customHeight="true" outlineLevel="0" collapsed="false">
      <c r="A14" s="1"/>
      <c r="B14" s="1"/>
      <c r="C14" s="1"/>
      <c r="D14" s="1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3" t="s">
        <v>14</v>
      </c>
      <c r="K20" s="1"/>
      <c r="L20" s="1"/>
      <c r="M20" s="1"/>
      <c r="N20" s="1"/>
      <c r="O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false" ht="15.75" hidden="false" customHeight="true" outlineLevel="0" collapsed="false">
      <c r="A35" s="1"/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3"/>
      <c r="K42" s="1"/>
      <c r="L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3"/>
      <c r="K43" s="1"/>
      <c r="L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5"/>
      <c r="K47" s="1"/>
      <c r="L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customFormat="false" ht="15.75" hidden="false" customHeight="true" outlineLevel="0" collapsed="false">
      <c r="A98" s="16"/>
      <c r="B98" s="17"/>
      <c r="C98" s="17"/>
      <c r="D98" s="18" t="s">
        <v>15</v>
      </c>
      <c r="E98" s="18"/>
      <c r="F98" s="18" t="s">
        <v>16</v>
      </c>
      <c r="G98" s="18"/>
      <c r="H98" s="19" t="s">
        <v>17</v>
      </c>
      <c r="I98" s="20" t="s">
        <v>18</v>
      </c>
      <c r="J98" s="21"/>
      <c r="K98" s="22"/>
      <c r="L98" s="22" t="s">
        <v>19</v>
      </c>
      <c r="M98" s="19" t="s">
        <v>20</v>
      </c>
      <c r="N98" s="23" t="s">
        <v>21</v>
      </c>
      <c r="O98" s="24"/>
    </row>
    <row r="99" customFormat="false" ht="15.75" hidden="false" customHeight="true" outlineLevel="0" collapsed="false">
      <c r="A99" s="16"/>
      <c r="B99" s="25"/>
      <c r="C99" s="25"/>
      <c r="D99" s="26" t="s">
        <v>22</v>
      </c>
      <c r="E99" s="26"/>
      <c r="F99" s="21" t="s">
        <v>23</v>
      </c>
      <c r="G99" s="22" t="s">
        <v>24</v>
      </c>
      <c r="H99" s="27" t="n">
        <f aca="false">'Sprint #1'!H$61</f>
        <v>5</v>
      </c>
      <c r="I99" s="27" t="n">
        <f aca="false">'Sprint #1'!I$61</f>
        <v>5</v>
      </c>
      <c r="J99" s="21"/>
      <c r="K99" s="22" t="str">
        <f aca="false">B10</f>
        <v>Aylton Almeida</v>
      </c>
      <c r="L99" s="22" t="n">
        <f aca="false">SUM('Sprint #1'!$I65, 'Sprint #2'!$I74, 'Sprint #3'!$I65, 'Sprint #4'!$I65)</f>
        <v>0</v>
      </c>
      <c r="M99" s="21" t="s">
        <v>25</v>
      </c>
      <c r="N99" s="24" t="s">
        <v>26</v>
      </c>
      <c r="O99" s="24"/>
    </row>
    <row r="100" customFormat="false" ht="15.75" hidden="false" customHeight="true" outlineLevel="0" collapsed="false">
      <c r="A100" s="16"/>
      <c r="B100" s="25"/>
      <c r="C100" s="25"/>
      <c r="D100" s="26" t="s">
        <v>9</v>
      </c>
      <c r="E100" s="26"/>
      <c r="F100" s="21" t="s">
        <v>27</v>
      </c>
      <c r="G100" s="22" t="s">
        <v>28</v>
      </c>
      <c r="H100" s="27" t="n">
        <f aca="false">'Sprint #2'!H$70</f>
        <v>0</v>
      </c>
      <c r="I100" s="27" t="n">
        <f aca="false">'Sprint #2'!I$70</f>
        <v>0</v>
      </c>
      <c r="J100" s="21"/>
      <c r="K100" s="22" t="str">
        <f aca="false">B11</f>
        <v>Lucas Lima</v>
      </c>
      <c r="L100" s="22" t="n">
        <f aca="false">SUM('Sprint #1'!$I66, 'Sprint #2'!$I75, 'Sprint #3'!$I66, 'Sprint #4'!$I66)</f>
        <v>0</v>
      </c>
      <c r="M100" s="21" t="s">
        <v>29</v>
      </c>
      <c r="N100" s="24" t="s">
        <v>30</v>
      </c>
      <c r="O100" s="24"/>
    </row>
    <row r="101" customFormat="false" ht="15.75" hidden="false" customHeight="true" outlineLevel="0" collapsed="false">
      <c r="A101" s="16"/>
      <c r="B101" s="25"/>
      <c r="C101" s="25"/>
      <c r="D101" s="26" t="s">
        <v>11</v>
      </c>
      <c r="E101" s="26"/>
      <c r="F101" s="21"/>
      <c r="G101" s="22" t="s">
        <v>31</v>
      </c>
      <c r="H101" s="27" t="n">
        <f aca="false">'Sprint #3'!H$61</f>
        <v>0</v>
      </c>
      <c r="I101" s="27" t="n">
        <f aca="false">'Sprint #3'!I$61</f>
        <v>0</v>
      </c>
      <c r="J101" s="21"/>
      <c r="K101" s="22" t="str">
        <f aca="false">B12</f>
        <v>Nayane Ornelas</v>
      </c>
      <c r="L101" s="22" t="n">
        <f aca="false">SUM('Sprint #1'!$I67, 'Sprint #2'!$I76, 'Sprint #3'!$I67, 'Sprint #4'!$I67)</f>
        <v>0</v>
      </c>
      <c r="M101" s="21" t="s">
        <v>32</v>
      </c>
      <c r="N101" s="24" t="s">
        <v>32</v>
      </c>
      <c r="O101" s="24"/>
    </row>
    <row r="102" customFormat="false" ht="15.75" hidden="false" customHeight="true" outlineLevel="0" collapsed="false">
      <c r="A102" s="16"/>
      <c r="B102" s="25"/>
      <c r="C102" s="25"/>
      <c r="D102" s="26" t="s">
        <v>33</v>
      </c>
      <c r="E102" s="26"/>
      <c r="F102" s="21"/>
      <c r="G102" s="22" t="s">
        <v>34</v>
      </c>
      <c r="H102" s="27" t="n">
        <f aca="false">'Sprint #4'!H$61</f>
        <v>0</v>
      </c>
      <c r="I102" s="27" t="n">
        <f aca="false">'Sprint #4'!I$61</f>
        <v>0</v>
      </c>
      <c r="J102" s="21"/>
      <c r="K102" s="22" t="str">
        <f aca="false">B13</f>
        <v>Pedro Paulo</v>
      </c>
      <c r="L102" s="22" t="n">
        <f aca="false">SUM('Sprint #1'!$I68, 'Sprint #2'!$I77, 'Sprint #3'!$I68, 'Sprint #4'!$I68)</f>
        <v>0</v>
      </c>
      <c r="M102" s="21" t="s">
        <v>35</v>
      </c>
      <c r="N102" s="24"/>
      <c r="O102" s="24"/>
    </row>
    <row r="103" customFormat="false" ht="15.75" hidden="false" customHeight="true" outlineLevel="0" collapsed="false">
      <c r="A103" s="16"/>
      <c r="B103" s="25"/>
      <c r="C103" s="25"/>
      <c r="D103" s="26" t="s">
        <v>36</v>
      </c>
      <c r="E103" s="26"/>
      <c r="F103" s="21"/>
      <c r="G103" s="21"/>
      <c r="H103" s="22"/>
      <c r="I103" s="22"/>
      <c r="J103" s="21"/>
      <c r="K103" s="24"/>
      <c r="L103" s="24"/>
    </row>
    <row r="104" customFormat="false" ht="15.75" hidden="false" customHeight="true" outlineLevel="0" collapsed="false">
      <c r="A104" s="16"/>
      <c r="B104" s="25"/>
      <c r="C104" s="25"/>
      <c r="F104" s="21"/>
      <c r="G104" s="21"/>
      <c r="H104" s="21"/>
      <c r="I104" s="21"/>
      <c r="J104" s="21"/>
      <c r="K104" s="24"/>
      <c r="L104" s="24"/>
    </row>
    <row r="105" customFormat="false" ht="15.75" hidden="false" customHeight="true" outlineLevel="0" collapsed="false">
      <c r="A105" s="16"/>
      <c r="B105" s="25"/>
      <c r="C105" s="25"/>
      <c r="D105" s="26"/>
      <c r="E105" s="21"/>
      <c r="F105" s="21"/>
      <c r="G105" s="21"/>
      <c r="H105" s="21"/>
      <c r="I105" s="21"/>
      <c r="J105" s="21"/>
      <c r="K105" s="24"/>
      <c r="L105" s="24"/>
    </row>
    <row r="106" customFormat="false" ht="15.7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24"/>
      <c r="L106" s="24"/>
    </row>
    <row r="107" customFormat="false" ht="15.7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24"/>
      <c r="L107" s="24"/>
    </row>
    <row r="108" customFormat="false" ht="15.7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24"/>
      <c r="L108" s="24"/>
    </row>
    <row r="109" customFormat="false" ht="15.7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.7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mergeCells count="31">
    <mergeCell ref="B1:H1"/>
    <mergeCell ref="B2:H2"/>
    <mergeCell ref="B3:H3"/>
    <mergeCell ref="B4:H4"/>
    <mergeCell ref="B5:H5"/>
    <mergeCell ref="B7:H7"/>
    <mergeCell ref="B9:E9"/>
    <mergeCell ref="F9:H9"/>
    <mergeCell ref="B10:E10"/>
    <mergeCell ref="F10:H10"/>
    <mergeCell ref="B11:E11"/>
    <mergeCell ref="F11:H11"/>
    <mergeCell ref="B12:E12"/>
    <mergeCell ref="F12:H12"/>
    <mergeCell ref="B13:E13"/>
    <mergeCell ref="F13:H13"/>
    <mergeCell ref="B98:C98"/>
    <mergeCell ref="D98:E98"/>
    <mergeCell ref="F98:G98"/>
    <mergeCell ref="B99:C99"/>
    <mergeCell ref="D99:E99"/>
    <mergeCell ref="B100:C100"/>
    <mergeCell ref="D100:E100"/>
    <mergeCell ref="B101:C101"/>
    <mergeCell ref="D101:E101"/>
    <mergeCell ref="B102:C102"/>
    <mergeCell ref="D102:E102"/>
    <mergeCell ref="B103:C103"/>
    <mergeCell ref="D103:E103"/>
    <mergeCell ref="B104:C104"/>
    <mergeCell ref="B105:C105"/>
  </mergeCells>
  <dataValidations count="1">
    <dataValidation allowBlank="true" operator="between" showDropDown="false" showErrorMessage="false" showInputMessage="false" sqref="F10:F13" type="list">
      <formula1>$D$100:$E$104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C78D8"/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1.16"/>
    <col collapsed="false" customWidth="true" hidden="false" outlineLevel="0" max="2" min="2" style="0" width="5.16"/>
    <col collapsed="false" customWidth="true" hidden="false" outlineLevel="0" max="3" min="3" style="0" width="13.5"/>
    <col collapsed="false" customWidth="true" hidden="false" outlineLevel="0" max="4" min="4" style="0" width="13.83"/>
    <col collapsed="false" customWidth="true" hidden="false" outlineLevel="0" max="6" min="5" style="0" width="14.5"/>
    <col collapsed="false" customWidth="true" hidden="false" outlineLevel="0" max="7" min="7" style="0" width="19.16"/>
    <col collapsed="false" customWidth="true" hidden="false" outlineLevel="0" max="8" min="8" style="0" width="16.83"/>
    <col collapsed="false" customWidth="true" hidden="false" outlineLevel="0" max="9" min="9" style="0" width="2.99"/>
    <col collapsed="false" customWidth="true" hidden="false" outlineLevel="0" max="1025" min="10" style="0" width="14.5"/>
  </cols>
  <sheetData>
    <row r="1" customFormat="false" ht="25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1"/>
    </row>
    <row r="2" customFormat="false" ht="18.7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1"/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1"/>
    </row>
    <row r="4" customFormat="false" ht="13" hidden="false" customHeight="fals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1"/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1"/>
    </row>
    <row r="6" customFormat="false" ht="15.75" hidden="false" customHeight="true" outlineLevel="0" collapsed="false">
      <c r="A6" s="1"/>
      <c r="B6" s="14"/>
      <c r="C6" s="28"/>
      <c r="D6" s="28"/>
      <c r="E6" s="28"/>
      <c r="F6" s="28"/>
      <c r="G6" s="28"/>
      <c r="H6" s="14"/>
      <c r="I6" s="1"/>
    </row>
    <row r="7" customFormat="false" ht="23" hidden="false" customHeight="false" outlineLevel="0" collapsed="false">
      <c r="A7" s="1"/>
      <c r="B7" s="29" t="str">
        <f aca="false">'Dados do Projeto'!B7</f>
        <v>Gerenciador Finânceiro Uni Duni Tê</v>
      </c>
      <c r="C7" s="29"/>
      <c r="D7" s="29"/>
      <c r="E7" s="29"/>
      <c r="F7" s="29"/>
      <c r="G7" s="29"/>
      <c r="H7" s="29"/>
      <c r="I7" s="1"/>
    </row>
    <row r="8" customFormat="false" ht="15.75" hidden="false" customHeight="true" outlineLevel="0" collapsed="false">
      <c r="A8" s="1"/>
      <c r="B8" s="14"/>
      <c r="C8" s="28"/>
      <c r="D8" s="28"/>
      <c r="E8" s="28"/>
      <c r="F8" s="28"/>
      <c r="G8" s="28"/>
      <c r="H8" s="14"/>
      <c r="I8" s="1"/>
    </row>
    <row r="9" customFormat="false" ht="14.25" hidden="false" customHeight="true" outlineLevel="0" collapsed="false">
      <c r="A9" s="1"/>
      <c r="B9" s="30" t="s">
        <v>37</v>
      </c>
      <c r="C9" s="30"/>
      <c r="D9" s="30"/>
      <c r="E9" s="30"/>
      <c r="F9" s="30"/>
      <c r="G9" s="30"/>
      <c r="H9" s="30"/>
      <c r="I9" s="1"/>
    </row>
    <row r="10" customFormat="false" ht="21" hidden="false" customHeight="true" outlineLevel="0" collapsed="false">
      <c r="A10" s="1"/>
      <c r="B10" s="31" t="s">
        <v>38</v>
      </c>
      <c r="C10" s="31" t="s">
        <v>39</v>
      </c>
      <c r="D10" s="31" t="s">
        <v>40</v>
      </c>
      <c r="E10" s="31" t="s">
        <v>41</v>
      </c>
      <c r="F10" s="31"/>
      <c r="G10" s="31"/>
      <c r="H10" s="31" t="s">
        <v>42</v>
      </c>
      <c r="I10" s="1"/>
    </row>
    <row r="11" customFormat="false" ht="15.75" hidden="false" customHeight="true" outlineLevel="0" collapsed="false">
      <c r="A11" s="1"/>
      <c r="B11" s="32" t="n">
        <v>1</v>
      </c>
      <c r="C11" s="33" t="n">
        <v>43538</v>
      </c>
      <c r="D11" s="33" t="n">
        <f aca="false">C11+13</f>
        <v>43551</v>
      </c>
      <c r="E11" s="32"/>
      <c r="F11" s="32"/>
      <c r="G11" s="32"/>
      <c r="H11" s="34"/>
      <c r="I11" s="1"/>
    </row>
    <row r="12" customFormat="false" ht="15.75" hidden="false" customHeight="true" outlineLevel="0" collapsed="false">
      <c r="A12" s="1"/>
      <c r="B12" s="32" t="n">
        <v>2</v>
      </c>
      <c r="C12" s="33" t="n">
        <f aca="false">C11+14</f>
        <v>43552</v>
      </c>
      <c r="D12" s="33" t="n">
        <f aca="false">C12+27</f>
        <v>43579</v>
      </c>
      <c r="E12" s="35"/>
      <c r="F12" s="35"/>
      <c r="G12" s="35"/>
      <c r="H12" s="34"/>
      <c r="I12" s="1"/>
    </row>
    <row r="13" customFormat="false" ht="15.75" hidden="false" customHeight="true" outlineLevel="0" collapsed="false">
      <c r="A13" s="1"/>
      <c r="B13" s="32" t="n">
        <v>3</v>
      </c>
      <c r="C13" s="33" t="n">
        <f aca="false">C12+28</f>
        <v>43580</v>
      </c>
      <c r="D13" s="33" t="n">
        <f aca="false">C13+13</f>
        <v>43593</v>
      </c>
      <c r="E13" s="32"/>
      <c r="F13" s="32"/>
      <c r="G13" s="32"/>
      <c r="H13" s="34"/>
      <c r="I13" s="1"/>
    </row>
    <row r="14" customFormat="false" ht="15.75" hidden="false" customHeight="true" outlineLevel="0" collapsed="false">
      <c r="A14" s="1"/>
      <c r="B14" s="32" t="n">
        <v>4</v>
      </c>
      <c r="C14" s="33" t="n">
        <f aca="false">C13+14</f>
        <v>43594</v>
      </c>
      <c r="D14" s="33" t="n">
        <f aca="false">C14+20</f>
        <v>43614</v>
      </c>
      <c r="E14" s="36"/>
      <c r="F14" s="36"/>
      <c r="G14" s="36"/>
      <c r="H14" s="34"/>
      <c r="I14" s="1"/>
    </row>
    <row r="15" customFormat="false" ht="15.75" hidden="false" customHeight="true" outlineLevel="0" collapsed="false">
      <c r="A15" s="1"/>
      <c r="B15" s="14"/>
      <c r="C15" s="28"/>
      <c r="D15" s="28"/>
      <c r="E15" s="28"/>
      <c r="F15" s="28"/>
      <c r="G15" s="28"/>
      <c r="H15" s="14"/>
      <c r="I15" s="1"/>
    </row>
    <row r="16" customFormat="false" ht="15.75" hidden="false" customHeight="true" outlineLevel="0" collapsed="false">
      <c r="A16" s="1"/>
      <c r="B16" s="14"/>
      <c r="C16" s="28"/>
      <c r="D16" s="28"/>
      <c r="E16" s="28"/>
      <c r="F16" s="28"/>
      <c r="G16" s="28"/>
      <c r="H16" s="14"/>
      <c r="I16" s="1"/>
    </row>
    <row r="17" customFormat="false" ht="15.75" hidden="false" customHeight="true" outlineLevel="0" collapsed="false">
      <c r="A17" s="1"/>
      <c r="B17" s="14"/>
      <c r="C17" s="28"/>
      <c r="D17" s="28"/>
      <c r="E17" s="28"/>
      <c r="F17" s="28"/>
      <c r="G17" s="28"/>
      <c r="H17" s="14"/>
      <c r="I17" s="1"/>
    </row>
    <row r="18" customFormat="false" ht="15.75" hidden="false" customHeight="true" outlineLevel="0" collapsed="false">
      <c r="A18" s="1"/>
      <c r="B18" s="37"/>
      <c r="C18" s="38" t="s">
        <v>43</v>
      </c>
      <c r="D18" s="38"/>
      <c r="E18" s="38"/>
      <c r="F18" s="38"/>
      <c r="G18" s="38"/>
      <c r="H18" s="39" t="s">
        <v>44</v>
      </c>
      <c r="I18" s="1"/>
    </row>
    <row r="19" customFormat="false" ht="15.75" hidden="false" customHeight="true" outlineLevel="0" collapsed="false">
      <c r="A19" s="1"/>
      <c r="B19" s="40" t="s">
        <v>38</v>
      </c>
      <c r="C19" s="41"/>
      <c r="D19" s="41"/>
      <c r="E19" s="41"/>
      <c r="F19" s="41"/>
      <c r="G19" s="41"/>
      <c r="H19" s="41" t="s">
        <v>45</v>
      </c>
      <c r="I19" s="1"/>
    </row>
    <row r="20" customFormat="false" ht="20.25" hidden="false" customHeight="true" outlineLevel="0" collapsed="false">
      <c r="A20" s="42"/>
      <c r="B20" s="43" t="n">
        <v>0</v>
      </c>
      <c r="C20" s="44"/>
      <c r="D20" s="44"/>
      <c r="E20" s="44"/>
      <c r="F20" s="44"/>
      <c r="G20" s="44"/>
      <c r="H20" s="45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customFormat="false" ht="15.75" hidden="false" customHeight="true" outlineLevel="0" collapsed="false">
      <c r="A21" s="1"/>
      <c r="B21" s="46" t="n">
        <v>1</v>
      </c>
      <c r="C21" s="47" t="s">
        <v>46</v>
      </c>
      <c r="D21" s="47"/>
      <c r="E21" s="47"/>
      <c r="F21" s="47"/>
      <c r="G21" s="47"/>
      <c r="H21" s="48" t="s">
        <v>47</v>
      </c>
      <c r="I21" s="1"/>
    </row>
    <row r="22" customFormat="false" ht="15.75" hidden="false" customHeight="true" outlineLevel="0" collapsed="false">
      <c r="A22" s="1"/>
      <c r="B22" s="43" t="n">
        <v>2</v>
      </c>
      <c r="C22" s="47" t="s">
        <v>48</v>
      </c>
      <c r="D22" s="47"/>
      <c r="E22" s="47"/>
      <c r="F22" s="47"/>
      <c r="G22" s="47"/>
      <c r="H22" s="48" t="s">
        <v>47</v>
      </c>
      <c r="I22" s="1"/>
    </row>
    <row r="23" customFormat="false" ht="15.75" hidden="false" customHeight="true" outlineLevel="0" collapsed="false">
      <c r="A23" s="1"/>
      <c r="B23" s="46" t="n">
        <v>3</v>
      </c>
      <c r="C23" s="47" t="s">
        <v>49</v>
      </c>
      <c r="D23" s="47"/>
      <c r="E23" s="47"/>
      <c r="F23" s="47"/>
      <c r="G23" s="47"/>
      <c r="H23" s="48" t="s">
        <v>47</v>
      </c>
      <c r="I23" s="1"/>
    </row>
    <row r="24" customFormat="false" ht="15.75" hidden="false" customHeight="true" outlineLevel="0" collapsed="false">
      <c r="A24" s="1"/>
      <c r="B24" s="43" t="n">
        <v>4</v>
      </c>
      <c r="C24" s="47" t="s">
        <v>50</v>
      </c>
      <c r="D24" s="47"/>
      <c r="E24" s="47"/>
      <c r="F24" s="47"/>
      <c r="G24" s="47"/>
      <c r="H24" s="48" t="s">
        <v>47</v>
      </c>
      <c r="I24" s="1"/>
    </row>
    <row r="25" customFormat="false" ht="15.75" hidden="false" customHeight="true" outlineLevel="0" collapsed="false">
      <c r="A25" s="1"/>
      <c r="B25" s="46" t="n">
        <v>5</v>
      </c>
      <c r="C25" s="47" t="s">
        <v>51</v>
      </c>
      <c r="D25" s="47"/>
      <c r="E25" s="47"/>
      <c r="F25" s="47"/>
      <c r="G25" s="47"/>
      <c r="H25" s="48" t="s">
        <v>47</v>
      </c>
      <c r="I25" s="1"/>
    </row>
    <row r="26" customFormat="false" ht="15.75" hidden="false" customHeight="true" outlineLevel="0" collapsed="false">
      <c r="A26" s="1"/>
      <c r="B26" s="43" t="n">
        <v>6</v>
      </c>
      <c r="C26" s="47" t="s">
        <v>52</v>
      </c>
      <c r="D26" s="47"/>
      <c r="E26" s="47"/>
      <c r="F26" s="47"/>
      <c r="G26" s="47"/>
      <c r="H26" s="48" t="s">
        <v>47</v>
      </c>
      <c r="I26" s="1"/>
    </row>
    <row r="27" customFormat="false" ht="15.75" hidden="false" customHeight="true" outlineLevel="0" collapsed="false">
      <c r="A27" s="1"/>
      <c r="B27" s="46" t="n">
        <v>7</v>
      </c>
      <c r="C27" s="47" t="s">
        <v>53</v>
      </c>
      <c r="D27" s="47"/>
      <c r="E27" s="47"/>
      <c r="F27" s="47"/>
      <c r="G27" s="47"/>
      <c r="H27" s="48" t="s">
        <v>47</v>
      </c>
      <c r="I27" s="1"/>
    </row>
    <row r="28" customFormat="false" ht="15.75" hidden="false" customHeight="true" outlineLevel="0" collapsed="false">
      <c r="A28" s="1"/>
      <c r="B28" s="43" t="n">
        <v>8</v>
      </c>
      <c r="C28" s="47" t="s">
        <v>54</v>
      </c>
      <c r="D28" s="47"/>
      <c r="E28" s="47"/>
      <c r="F28" s="47"/>
      <c r="G28" s="47"/>
      <c r="H28" s="48" t="s">
        <v>47</v>
      </c>
      <c r="I28" s="1"/>
    </row>
    <row r="29" customFormat="false" ht="15.75" hidden="false" customHeight="true" outlineLevel="0" collapsed="false">
      <c r="A29" s="1"/>
      <c r="B29" s="46" t="n">
        <v>9</v>
      </c>
      <c r="C29" s="47" t="s">
        <v>55</v>
      </c>
      <c r="D29" s="47"/>
      <c r="E29" s="47"/>
      <c r="F29" s="47"/>
      <c r="G29" s="47"/>
      <c r="H29" s="48" t="s">
        <v>47</v>
      </c>
      <c r="I29" s="1"/>
    </row>
    <row r="30" customFormat="false" ht="15.75" hidden="false" customHeight="true" outlineLevel="0" collapsed="false">
      <c r="A30" s="1"/>
      <c r="B30" s="14"/>
      <c r="C30" s="28"/>
      <c r="D30" s="28"/>
      <c r="E30" s="28"/>
      <c r="F30" s="28"/>
      <c r="G30" s="28"/>
      <c r="H30" s="14"/>
      <c r="I30" s="1"/>
    </row>
    <row r="31" customFormat="false" ht="15.75" hidden="false" customHeight="true" outlineLevel="0" collapsed="false">
      <c r="A31" s="1"/>
      <c r="B31" s="14"/>
      <c r="C31" s="28"/>
      <c r="D31" s="28"/>
      <c r="E31" s="28"/>
      <c r="F31" s="28"/>
      <c r="G31" s="28"/>
      <c r="H31" s="14"/>
      <c r="I31" s="1"/>
    </row>
    <row r="32" customFormat="false" ht="15.75" hidden="false" customHeight="true" outlineLevel="0" collapsed="false">
      <c r="A32" s="1"/>
      <c r="B32" s="14"/>
      <c r="C32" s="28"/>
      <c r="D32" s="28"/>
      <c r="E32" s="28"/>
      <c r="F32" s="28"/>
      <c r="G32" s="28"/>
      <c r="H32" s="14"/>
      <c r="I32" s="1"/>
    </row>
    <row r="33" customFormat="false" ht="15.75" hidden="false" customHeight="true" outlineLevel="0" collapsed="false">
      <c r="A33" s="1"/>
      <c r="B33" s="14"/>
      <c r="C33" s="28"/>
      <c r="D33" s="28"/>
      <c r="E33" s="28"/>
      <c r="F33" s="28"/>
      <c r="G33" s="28"/>
      <c r="H33" s="14"/>
      <c r="I33" s="1"/>
    </row>
    <row r="34" customFormat="false" ht="15.75" hidden="false" customHeight="true" outlineLevel="0" collapsed="false">
      <c r="A34" s="1"/>
      <c r="B34" s="14"/>
      <c r="C34" s="28"/>
      <c r="D34" s="28"/>
      <c r="E34" s="28"/>
      <c r="F34" s="28"/>
      <c r="G34" s="28"/>
      <c r="H34" s="14"/>
      <c r="I34" s="1"/>
    </row>
    <row r="35" customFormat="false" ht="15.75" hidden="false" customHeight="true" outlineLevel="0" collapsed="false">
      <c r="A35" s="1"/>
      <c r="B35" s="14"/>
      <c r="C35" s="28"/>
      <c r="D35" s="28"/>
      <c r="E35" s="28"/>
      <c r="F35" s="28"/>
      <c r="G35" s="28"/>
      <c r="H35" s="14"/>
      <c r="I35" s="1"/>
    </row>
    <row r="36" customFormat="false" ht="15.75" hidden="false" customHeight="true" outlineLevel="0" collapsed="false">
      <c r="A36" s="1"/>
      <c r="B36" s="14"/>
      <c r="C36" s="28"/>
      <c r="D36" s="28"/>
      <c r="E36" s="28"/>
      <c r="F36" s="28"/>
      <c r="G36" s="28"/>
      <c r="H36" s="14"/>
      <c r="I36" s="1"/>
    </row>
    <row r="37" customFormat="false" ht="15.75" hidden="false" customHeight="true" outlineLevel="0" collapsed="false">
      <c r="A37" s="1"/>
      <c r="B37" s="14"/>
      <c r="C37" s="28"/>
      <c r="D37" s="28"/>
      <c r="E37" s="28"/>
      <c r="F37" s="28"/>
      <c r="G37" s="28"/>
      <c r="H37" s="14"/>
      <c r="I37" s="1"/>
    </row>
    <row r="38" customFormat="false" ht="15.75" hidden="false" customHeight="true" outlineLevel="0" collapsed="false">
      <c r="A38" s="1"/>
      <c r="B38" s="14"/>
      <c r="C38" s="28"/>
      <c r="D38" s="28"/>
      <c r="E38" s="28"/>
      <c r="F38" s="28"/>
      <c r="G38" s="28"/>
      <c r="H38" s="14"/>
      <c r="I38" s="1"/>
    </row>
    <row r="39" customFormat="false" ht="15.75" hidden="false" customHeight="true" outlineLevel="0" collapsed="false">
      <c r="A39" s="1"/>
      <c r="B39" s="14"/>
      <c r="C39" s="28"/>
      <c r="D39" s="28"/>
      <c r="E39" s="28"/>
      <c r="F39" s="28"/>
      <c r="G39" s="28"/>
      <c r="H39" s="14"/>
      <c r="I39" s="1"/>
    </row>
    <row r="40" customFormat="false" ht="15.75" hidden="false" customHeight="true" outlineLevel="0" collapsed="false">
      <c r="A40" s="1"/>
      <c r="B40" s="14"/>
      <c r="C40" s="28"/>
      <c r="D40" s="28"/>
      <c r="E40" s="28"/>
      <c r="F40" s="28"/>
      <c r="G40" s="28"/>
      <c r="H40" s="14"/>
      <c r="I40" s="1"/>
    </row>
    <row r="41" customFormat="false" ht="15.75" hidden="false" customHeight="true" outlineLevel="0" collapsed="false">
      <c r="A41" s="1"/>
      <c r="B41" s="14"/>
      <c r="C41" s="28"/>
      <c r="D41" s="28"/>
      <c r="E41" s="28"/>
      <c r="F41" s="28"/>
      <c r="G41" s="28"/>
      <c r="H41" s="14"/>
      <c r="I41" s="1"/>
    </row>
    <row r="42" customFormat="false" ht="15.75" hidden="false" customHeight="true" outlineLevel="0" collapsed="false">
      <c r="A42" s="1"/>
      <c r="B42" s="14"/>
      <c r="C42" s="28"/>
      <c r="D42" s="28"/>
      <c r="E42" s="28"/>
      <c r="F42" s="28"/>
      <c r="G42" s="28"/>
      <c r="H42" s="14"/>
      <c r="I42" s="1"/>
    </row>
    <row r="43" customFormat="false" ht="15.75" hidden="false" customHeight="true" outlineLevel="0" collapsed="false">
      <c r="A43" s="1"/>
      <c r="B43" s="14"/>
      <c r="C43" s="28"/>
      <c r="D43" s="28"/>
      <c r="E43" s="28"/>
      <c r="F43" s="28"/>
      <c r="G43" s="28"/>
      <c r="H43" s="14"/>
      <c r="I43" s="1"/>
    </row>
    <row r="44" customFormat="false" ht="15.75" hidden="false" customHeight="true" outlineLevel="0" collapsed="false">
      <c r="A44" s="1"/>
      <c r="B44" s="14"/>
      <c r="C44" s="28"/>
      <c r="D44" s="28"/>
      <c r="E44" s="28"/>
      <c r="F44" s="28"/>
      <c r="G44" s="28"/>
      <c r="H44" s="14"/>
      <c r="I44" s="1"/>
    </row>
    <row r="45" customFormat="false" ht="15.75" hidden="false" customHeight="true" outlineLevel="0" collapsed="false">
      <c r="A45" s="1"/>
      <c r="B45" s="14"/>
      <c r="C45" s="28"/>
      <c r="D45" s="28"/>
      <c r="E45" s="28"/>
      <c r="F45" s="28"/>
      <c r="G45" s="28"/>
      <c r="H45" s="14"/>
      <c r="I45" s="1"/>
    </row>
    <row r="46" customFormat="false" ht="15.75" hidden="false" customHeight="true" outlineLevel="0" collapsed="false">
      <c r="A46" s="1"/>
      <c r="B46" s="14"/>
      <c r="C46" s="28"/>
      <c r="D46" s="28"/>
      <c r="E46" s="28"/>
      <c r="F46" s="28"/>
      <c r="G46" s="28"/>
      <c r="H46" s="14"/>
      <c r="I46" s="1"/>
    </row>
    <row r="47" customFormat="false" ht="15.75" hidden="false" customHeight="true" outlineLevel="0" collapsed="false">
      <c r="A47" s="1"/>
      <c r="B47" s="14"/>
      <c r="C47" s="28"/>
      <c r="D47" s="28"/>
      <c r="E47" s="28"/>
      <c r="F47" s="28"/>
      <c r="G47" s="28"/>
      <c r="H47" s="14"/>
      <c r="I47" s="1"/>
    </row>
    <row r="48" customFormat="false" ht="15.75" hidden="false" customHeight="true" outlineLevel="0" collapsed="false">
      <c r="A48" s="1"/>
      <c r="B48" s="14"/>
      <c r="C48" s="28"/>
      <c r="D48" s="28"/>
      <c r="E48" s="28"/>
      <c r="F48" s="28"/>
      <c r="G48" s="28"/>
      <c r="H48" s="14"/>
      <c r="I48" s="1"/>
    </row>
    <row r="49" customFormat="false" ht="15.75" hidden="false" customHeight="true" outlineLevel="0" collapsed="false">
      <c r="A49" s="1"/>
      <c r="B49" s="14"/>
      <c r="C49" s="28"/>
      <c r="D49" s="28"/>
      <c r="E49" s="28"/>
      <c r="F49" s="28"/>
      <c r="G49" s="28"/>
      <c r="H49" s="14"/>
      <c r="I49" s="1"/>
    </row>
    <row r="50" customFormat="false" ht="15.75" hidden="false" customHeight="true" outlineLevel="0" collapsed="false">
      <c r="A50" s="1"/>
      <c r="B50" s="14"/>
      <c r="C50" s="28"/>
      <c r="D50" s="28"/>
      <c r="E50" s="28"/>
      <c r="F50" s="28"/>
      <c r="G50" s="28"/>
      <c r="H50" s="14"/>
      <c r="I50" s="1"/>
    </row>
    <row r="51" customFormat="false" ht="15.75" hidden="false" customHeight="true" outlineLevel="0" collapsed="false">
      <c r="A51" s="1"/>
      <c r="B51" s="14"/>
      <c r="C51" s="28"/>
      <c r="D51" s="28"/>
      <c r="E51" s="28"/>
      <c r="F51" s="28"/>
      <c r="G51" s="28"/>
      <c r="H51" s="14"/>
      <c r="I51" s="1"/>
    </row>
    <row r="52" customFormat="false" ht="15.75" hidden="false" customHeight="true" outlineLevel="0" collapsed="false">
      <c r="A52" s="1"/>
      <c r="B52" s="14"/>
      <c r="C52" s="28"/>
      <c r="D52" s="28"/>
      <c r="E52" s="28"/>
      <c r="F52" s="28"/>
      <c r="G52" s="28"/>
      <c r="H52" s="14"/>
      <c r="I52" s="1"/>
    </row>
    <row r="53" customFormat="false" ht="15.75" hidden="false" customHeight="true" outlineLevel="0" collapsed="false">
      <c r="A53" s="1"/>
      <c r="B53" s="14"/>
      <c r="C53" s="28"/>
      <c r="D53" s="28"/>
      <c r="E53" s="28"/>
      <c r="F53" s="28"/>
      <c r="G53" s="28"/>
      <c r="H53" s="14"/>
      <c r="I53" s="1"/>
    </row>
    <row r="54" customFormat="false" ht="15.75" hidden="false" customHeight="true" outlineLevel="0" collapsed="false">
      <c r="A54" s="1"/>
      <c r="B54" s="14"/>
      <c r="C54" s="28"/>
      <c r="D54" s="28"/>
      <c r="E54" s="28"/>
      <c r="F54" s="28"/>
      <c r="G54" s="28"/>
      <c r="H54" s="14"/>
      <c r="I54" s="1"/>
    </row>
    <row r="55" customFormat="false" ht="15.75" hidden="false" customHeight="true" outlineLevel="0" collapsed="false">
      <c r="A55" s="1"/>
      <c r="B55" s="14"/>
      <c r="C55" s="28"/>
      <c r="D55" s="28"/>
      <c r="E55" s="28"/>
      <c r="F55" s="28"/>
      <c r="G55" s="28"/>
      <c r="H55" s="14"/>
      <c r="I55" s="1"/>
    </row>
    <row r="56" customFormat="false" ht="15.75" hidden="false" customHeight="true" outlineLevel="0" collapsed="false">
      <c r="A56" s="1"/>
      <c r="B56" s="14"/>
      <c r="C56" s="28"/>
      <c r="D56" s="28"/>
      <c r="E56" s="28"/>
      <c r="F56" s="28"/>
      <c r="G56" s="28"/>
      <c r="H56" s="14"/>
      <c r="I56" s="1"/>
    </row>
    <row r="57" customFormat="false" ht="15.75" hidden="false" customHeight="true" outlineLevel="0" collapsed="false">
      <c r="A57" s="1"/>
      <c r="B57" s="14"/>
      <c r="C57" s="28"/>
      <c r="D57" s="28"/>
      <c r="E57" s="28"/>
      <c r="F57" s="28"/>
      <c r="G57" s="28"/>
      <c r="H57" s="14"/>
      <c r="I57" s="1"/>
    </row>
    <row r="58" customFormat="false" ht="15.75" hidden="false" customHeight="true" outlineLevel="0" collapsed="false">
      <c r="A58" s="1"/>
      <c r="B58" s="14"/>
      <c r="C58" s="28"/>
      <c r="D58" s="28"/>
      <c r="E58" s="28"/>
      <c r="F58" s="28"/>
      <c r="G58" s="28"/>
      <c r="H58" s="14"/>
      <c r="I58" s="1"/>
    </row>
    <row r="59" customFormat="false" ht="15.75" hidden="false" customHeight="true" outlineLevel="0" collapsed="false">
      <c r="A59" s="1"/>
      <c r="B59" s="14"/>
      <c r="C59" s="28"/>
      <c r="D59" s="28"/>
      <c r="E59" s="28"/>
      <c r="F59" s="28"/>
      <c r="G59" s="28"/>
      <c r="H59" s="14"/>
      <c r="I59" s="1"/>
    </row>
    <row r="60" customFormat="false" ht="15.75" hidden="false" customHeight="true" outlineLevel="0" collapsed="false">
      <c r="A60" s="1"/>
      <c r="B60" s="14"/>
      <c r="C60" s="28"/>
      <c r="D60" s="28"/>
      <c r="E60" s="28"/>
      <c r="F60" s="28"/>
      <c r="G60" s="28"/>
      <c r="H60" s="14"/>
      <c r="I60" s="1"/>
    </row>
    <row r="61" customFormat="false" ht="15.75" hidden="false" customHeight="true" outlineLevel="0" collapsed="false">
      <c r="A61" s="1"/>
      <c r="B61" s="14"/>
      <c r="C61" s="28"/>
      <c r="D61" s="28"/>
      <c r="E61" s="28"/>
      <c r="F61" s="28"/>
      <c r="G61" s="28"/>
      <c r="H61" s="14"/>
      <c r="I61" s="1"/>
    </row>
    <row r="62" customFormat="false" ht="15.75" hidden="false" customHeight="true" outlineLevel="0" collapsed="false">
      <c r="A62" s="1"/>
      <c r="B62" s="14"/>
      <c r="C62" s="28"/>
      <c r="D62" s="28"/>
      <c r="E62" s="28"/>
      <c r="F62" s="28"/>
      <c r="G62" s="28"/>
      <c r="H62" s="14"/>
      <c r="I62" s="1"/>
    </row>
    <row r="63" customFormat="false" ht="15.75" hidden="false" customHeight="true" outlineLevel="0" collapsed="false">
      <c r="A63" s="1"/>
      <c r="B63" s="14"/>
      <c r="C63" s="28"/>
      <c r="D63" s="28"/>
      <c r="E63" s="28"/>
      <c r="F63" s="28"/>
      <c r="G63" s="28"/>
      <c r="H63" s="14"/>
      <c r="I63" s="1"/>
    </row>
    <row r="64" customFormat="false" ht="15.75" hidden="false" customHeight="true" outlineLevel="0" collapsed="false">
      <c r="A64" s="1"/>
      <c r="B64" s="14"/>
      <c r="C64" s="28"/>
      <c r="D64" s="28"/>
      <c r="E64" s="28"/>
      <c r="F64" s="28"/>
      <c r="G64" s="28"/>
      <c r="H64" s="14"/>
      <c r="I64" s="1"/>
    </row>
    <row r="65" customFormat="false" ht="15.75" hidden="false" customHeight="true" outlineLevel="0" collapsed="false">
      <c r="A65" s="1"/>
      <c r="B65" s="14"/>
      <c r="C65" s="28"/>
      <c r="D65" s="28"/>
      <c r="E65" s="28"/>
      <c r="F65" s="28"/>
      <c r="G65" s="28"/>
      <c r="H65" s="14"/>
      <c r="I65" s="1"/>
    </row>
    <row r="66" customFormat="false" ht="15.75" hidden="false" customHeight="true" outlineLevel="0" collapsed="false">
      <c r="A66" s="1"/>
      <c r="B66" s="14"/>
      <c r="C66" s="28"/>
      <c r="D66" s="28"/>
      <c r="E66" s="28"/>
      <c r="F66" s="28"/>
      <c r="G66" s="28"/>
      <c r="H66" s="14"/>
      <c r="I66" s="1"/>
    </row>
    <row r="67" customFormat="false" ht="15.75" hidden="false" customHeight="true" outlineLevel="0" collapsed="false">
      <c r="A67" s="1"/>
      <c r="B67" s="14"/>
      <c r="C67" s="28"/>
      <c r="D67" s="28"/>
      <c r="E67" s="28"/>
      <c r="F67" s="28"/>
      <c r="G67" s="28"/>
      <c r="H67" s="14"/>
      <c r="I67" s="1"/>
    </row>
    <row r="68" customFormat="false" ht="15.75" hidden="false" customHeight="true" outlineLevel="0" collapsed="false">
      <c r="A68" s="1"/>
      <c r="B68" s="14"/>
      <c r="C68" s="28"/>
      <c r="D68" s="28"/>
      <c r="E68" s="28"/>
      <c r="F68" s="28"/>
      <c r="G68" s="28"/>
      <c r="H68" s="14"/>
      <c r="I68" s="1"/>
    </row>
    <row r="69" customFormat="false" ht="15.75" hidden="false" customHeight="true" outlineLevel="0" collapsed="false">
      <c r="A69" s="1"/>
      <c r="B69" s="14"/>
      <c r="C69" s="28"/>
      <c r="D69" s="28"/>
      <c r="E69" s="28"/>
      <c r="F69" s="28"/>
      <c r="G69" s="28"/>
      <c r="H69" s="14"/>
      <c r="I69" s="1"/>
    </row>
    <row r="70" customFormat="false" ht="15.75" hidden="false" customHeight="true" outlineLevel="0" collapsed="false">
      <c r="A70" s="1"/>
      <c r="B70" s="14"/>
      <c r="C70" s="28"/>
      <c r="D70" s="28"/>
      <c r="E70" s="28"/>
      <c r="F70" s="28"/>
      <c r="G70" s="28"/>
      <c r="H70" s="14"/>
      <c r="I70" s="1"/>
    </row>
    <row r="71" customFormat="false" ht="15.75" hidden="false" customHeight="true" outlineLevel="0" collapsed="false">
      <c r="A71" s="1"/>
      <c r="B71" s="14"/>
      <c r="C71" s="28"/>
      <c r="D71" s="28"/>
      <c r="E71" s="28"/>
      <c r="F71" s="28"/>
      <c r="G71" s="28"/>
      <c r="H71" s="14"/>
      <c r="I71" s="1"/>
    </row>
    <row r="72" customFormat="false" ht="15.75" hidden="false" customHeight="true" outlineLevel="0" collapsed="false">
      <c r="A72" s="1"/>
      <c r="B72" s="14"/>
      <c r="C72" s="28"/>
      <c r="D72" s="28"/>
      <c r="E72" s="28"/>
      <c r="F72" s="28"/>
      <c r="G72" s="28"/>
      <c r="H72" s="14"/>
      <c r="I72" s="1"/>
    </row>
    <row r="73" customFormat="false" ht="15.75" hidden="false" customHeight="true" outlineLevel="0" collapsed="false">
      <c r="A73" s="1"/>
      <c r="B73" s="14"/>
      <c r="C73" s="28"/>
      <c r="D73" s="28"/>
      <c r="E73" s="28"/>
      <c r="F73" s="28"/>
      <c r="G73" s="28"/>
      <c r="H73" s="14"/>
      <c r="I73" s="1"/>
    </row>
    <row r="74" customFormat="false" ht="15.75" hidden="false" customHeight="true" outlineLevel="0" collapsed="false">
      <c r="A74" s="1"/>
      <c r="B74" s="14"/>
      <c r="C74" s="28"/>
      <c r="D74" s="28"/>
      <c r="E74" s="28"/>
      <c r="F74" s="28"/>
      <c r="G74" s="28"/>
      <c r="H74" s="14"/>
      <c r="I74" s="1"/>
    </row>
    <row r="75" customFormat="false" ht="15.75" hidden="false" customHeight="true" outlineLevel="0" collapsed="false">
      <c r="A75" s="1"/>
      <c r="B75" s="14"/>
      <c r="C75" s="28"/>
      <c r="D75" s="28"/>
      <c r="E75" s="28"/>
      <c r="F75" s="28"/>
      <c r="G75" s="28"/>
      <c r="H75" s="14"/>
      <c r="I75" s="1"/>
    </row>
    <row r="76" customFormat="false" ht="15.75" hidden="false" customHeight="true" outlineLevel="0" collapsed="false">
      <c r="A76" s="1"/>
      <c r="B76" s="14"/>
      <c r="C76" s="28"/>
      <c r="D76" s="28"/>
      <c r="E76" s="28"/>
      <c r="F76" s="28"/>
      <c r="G76" s="28"/>
      <c r="H76" s="14"/>
      <c r="I76" s="1"/>
    </row>
    <row r="77" customFormat="false" ht="15.75" hidden="false" customHeight="true" outlineLevel="0" collapsed="false">
      <c r="A77" s="1"/>
      <c r="B77" s="14"/>
      <c r="C77" s="28"/>
      <c r="D77" s="28"/>
      <c r="E77" s="28"/>
      <c r="F77" s="28"/>
      <c r="G77" s="28"/>
      <c r="H77" s="14"/>
      <c r="I77" s="1"/>
    </row>
    <row r="78" customFormat="false" ht="15.75" hidden="false" customHeight="true" outlineLevel="0" collapsed="false">
      <c r="A78" s="1"/>
      <c r="B78" s="14"/>
      <c r="C78" s="28"/>
      <c r="D78" s="28"/>
      <c r="E78" s="28"/>
      <c r="F78" s="28"/>
      <c r="G78" s="28"/>
      <c r="H78" s="14"/>
      <c r="I78" s="1"/>
    </row>
    <row r="79" customFormat="false" ht="15.75" hidden="false" customHeight="true" outlineLevel="0" collapsed="false">
      <c r="A79" s="1"/>
      <c r="B79" s="14"/>
      <c r="C79" s="28"/>
      <c r="D79" s="28"/>
      <c r="E79" s="28"/>
      <c r="F79" s="28"/>
      <c r="G79" s="28"/>
      <c r="H79" s="14"/>
      <c r="I79" s="1"/>
    </row>
    <row r="80" customFormat="false" ht="15.75" hidden="false" customHeight="true" outlineLevel="0" collapsed="false">
      <c r="A80" s="1"/>
      <c r="B80" s="14"/>
      <c r="C80" s="28"/>
      <c r="D80" s="28"/>
      <c r="E80" s="28"/>
      <c r="F80" s="28"/>
      <c r="G80" s="28"/>
      <c r="H80" s="14"/>
      <c r="I80" s="1"/>
    </row>
    <row r="81" customFormat="false" ht="15.75" hidden="false" customHeight="true" outlineLevel="0" collapsed="false">
      <c r="A81" s="1"/>
      <c r="B81" s="14"/>
      <c r="C81" s="28"/>
      <c r="D81" s="28"/>
      <c r="E81" s="28"/>
      <c r="F81" s="28"/>
      <c r="G81" s="28"/>
      <c r="H81" s="14"/>
      <c r="I81" s="1"/>
    </row>
    <row r="82" customFormat="false" ht="15.75" hidden="false" customHeight="true" outlineLevel="0" collapsed="false">
      <c r="A82" s="1"/>
      <c r="B82" s="14"/>
      <c r="C82" s="28"/>
      <c r="D82" s="28"/>
      <c r="E82" s="28"/>
      <c r="F82" s="28"/>
      <c r="G82" s="28"/>
      <c r="H82" s="14"/>
      <c r="I82" s="1"/>
    </row>
    <row r="83" customFormat="false" ht="15.75" hidden="false" customHeight="true" outlineLevel="0" collapsed="false">
      <c r="A83" s="1"/>
      <c r="B83" s="14"/>
      <c r="C83" s="28"/>
      <c r="D83" s="28"/>
      <c r="E83" s="28"/>
      <c r="F83" s="28"/>
      <c r="G83" s="28"/>
      <c r="H83" s="14"/>
      <c r="I83" s="1"/>
    </row>
    <row r="84" customFormat="false" ht="15.75" hidden="false" customHeight="true" outlineLevel="0" collapsed="false">
      <c r="A84" s="1"/>
      <c r="B84" s="14"/>
      <c r="C84" s="28"/>
      <c r="D84" s="28"/>
      <c r="E84" s="28"/>
      <c r="F84" s="28"/>
      <c r="G84" s="28"/>
      <c r="H84" s="14"/>
      <c r="I84" s="1"/>
    </row>
    <row r="85" customFormat="false" ht="15.75" hidden="false" customHeight="true" outlineLevel="0" collapsed="false">
      <c r="A85" s="1"/>
      <c r="B85" s="14"/>
      <c r="C85" s="28"/>
      <c r="D85" s="28"/>
      <c r="E85" s="28"/>
      <c r="F85" s="28"/>
      <c r="G85" s="28"/>
      <c r="H85" s="14"/>
      <c r="I85" s="1"/>
    </row>
    <row r="86" customFormat="false" ht="15.75" hidden="false" customHeight="true" outlineLevel="0" collapsed="false">
      <c r="A86" s="1"/>
      <c r="B86" s="14"/>
      <c r="C86" s="28"/>
      <c r="D86" s="28"/>
      <c r="E86" s="28"/>
      <c r="F86" s="28"/>
      <c r="G86" s="28"/>
      <c r="H86" s="14"/>
      <c r="I86" s="1"/>
    </row>
    <row r="87" customFormat="false" ht="15.75" hidden="false" customHeight="true" outlineLevel="0" collapsed="false">
      <c r="A87" s="1"/>
      <c r="B87" s="14"/>
      <c r="C87" s="28"/>
      <c r="D87" s="28"/>
      <c r="E87" s="28"/>
      <c r="F87" s="28"/>
      <c r="G87" s="28"/>
      <c r="H87" s="14"/>
      <c r="I87" s="1"/>
    </row>
    <row r="88" customFormat="false" ht="15.75" hidden="false" customHeight="true" outlineLevel="0" collapsed="false">
      <c r="A88" s="1"/>
      <c r="B88" s="14"/>
      <c r="C88" s="28"/>
      <c r="D88" s="28"/>
      <c r="E88" s="28"/>
      <c r="F88" s="28"/>
      <c r="G88" s="28"/>
      <c r="H88" s="14"/>
      <c r="I88" s="1"/>
    </row>
    <row r="89" customFormat="false" ht="15.75" hidden="false" customHeight="true" outlineLevel="0" collapsed="false">
      <c r="A89" s="1"/>
      <c r="B89" s="14"/>
      <c r="C89" s="28"/>
      <c r="D89" s="28"/>
      <c r="E89" s="28"/>
      <c r="F89" s="28"/>
      <c r="G89" s="28"/>
      <c r="H89" s="14"/>
      <c r="I89" s="1"/>
    </row>
    <row r="90" customFormat="false" ht="15.75" hidden="false" customHeight="true" outlineLevel="0" collapsed="false">
      <c r="A90" s="1"/>
      <c r="B90" s="14"/>
      <c r="C90" s="28"/>
      <c r="D90" s="28"/>
      <c r="E90" s="28"/>
      <c r="F90" s="28"/>
      <c r="G90" s="28"/>
      <c r="H90" s="14"/>
      <c r="I90" s="1"/>
    </row>
    <row r="91" customFormat="false" ht="15.75" hidden="false" customHeight="true" outlineLevel="0" collapsed="false">
      <c r="A91" s="1"/>
      <c r="B91" s="14"/>
      <c r="C91" s="28"/>
      <c r="D91" s="28"/>
      <c r="E91" s="28"/>
      <c r="F91" s="28"/>
      <c r="G91" s="28"/>
      <c r="H91" s="14"/>
      <c r="I91" s="1"/>
    </row>
    <row r="92" customFormat="false" ht="15.75" hidden="false" customHeight="true" outlineLevel="0" collapsed="false">
      <c r="A92" s="1"/>
      <c r="B92" s="14"/>
      <c r="C92" s="28"/>
      <c r="D92" s="28"/>
      <c r="E92" s="28"/>
      <c r="F92" s="28"/>
      <c r="G92" s="28"/>
      <c r="H92" s="14"/>
      <c r="I92" s="1"/>
    </row>
    <row r="93" customFormat="false" ht="15.75" hidden="false" customHeight="true" outlineLevel="0" collapsed="false">
      <c r="A93" s="1"/>
      <c r="B93" s="14"/>
      <c r="C93" s="28"/>
      <c r="D93" s="28"/>
      <c r="E93" s="28"/>
      <c r="F93" s="28"/>
      <c r="G93" s="28"/>
      <c r="H93" s="14"/>
      <c r="I93" s="1"/>
    </row>
    <row r="94" customFormat="false" ht="15.75" hidden="false" customHeight="true" outlineLevel="0" collapsed="false">
      <c r="A94" s="1"/>
      <c r="B94" s="14"/>
      <c r="C94" s="28"/>
      <c r="D94" s="28"/>
      <c r="E94" s="28"/>
      <c r="F94" s="28"/>
      <c r="G94" s="28"/>
      <c r="H94" s="14"/>
      <c r="I94" s="1"/>
    </row>
    <row r="95" customFormat="false" ht="15.75" hidden="false" customHeight="true" outlineLevel="0" collapsed="false">
      <c r="A95" s="1"/>
      <c r="B95" s="14"/>
      <c r="C95" s="28"/>
      <c r="D95" s="28"/>
      <c r="E95" s="28"/>
      <c r="F95" s="28"/>
      <c r="G95" s="28"/>
      <c r="H95" s="14"/>
      <c r="I95" s="1"/>
    </row>
    <row r="96" customFormat="false" ht="15.75" hidden="false" customHeight="true" outlineLevel="0" collapsed="false">
      <c r="A96" s="1"/>
      <c r="B96" s="14"/>
      <c r="C96" s="28"/>
      <c r="D96" s="28"/>
      <c r="E96" s="28"/>
      <c r="F96" s="28"/>
      <c r="G96" s="28"/>
      <c r="H96" s="14"/>
      <c r="I96" s="1"/>
    </row>
    <row r="97" customFormat="false" ht="15.75" hidden="false" customHeight="true" outlineLevel="0" collapsed="false">
      <c r="A97" s="1"/>
      <c r="B97" s="14"/>
      <c r="C97" s="28"/>
      <c r="D97" s="28"/>
      <c r="E97" s="28"/>
      <c r="F97" s="28"/>
      <c r="G97" s="28"/>
      <c r="H97" s="14"/>
      <c r="I97" s="1"/>
    </row>
    <row r="98" customFormat="false" ht="15.75" hidden="false" customHeight="true" outlineLevel="0" collapsed="false">
      <c r="A98" s="1"/>
      <c r="B98" s="14"/>
      <c r="C98" s="28"/>
      <c r="D98" s="28"/>
      <c r="E98" s="28"/>
      <c r="F98" s="28"/>
      <c r="G98" s="28"/>
      <c r="H98" s="14"/>
      <c r="I98" s="1"/>
    </row>
    <row r="99" customFormat="false" ht="15.75" hidden="false" customHeight="true" outlineLevel="0" collapsed="false">
      <c r="A99" s="1"/>
      <c r="B99" s="14"/>
      <c r="C99" s="28"/>
      <c r="D99" s="28"/>
      <c r="E99" s="28"/>
      <c r="F99" s="28"/>
      <c r="G99" s="28"/>
      <c r="H99" s="14"/>
      <c r="I99" s="1"/>
    </row>
    <row r="100" customFormat="false" ht="15.75" hidden="false" customHeight="true" outlineLevel="0" collapsed="false">
      <c r="A100" s="1"/>
      <c r="B100" s="14"/>
      <c r="C100" s="28"/>
      <c r="D100" s="28"/>
      <c r="E100" s="28"/>
      <c r="F100" s="28"/>
      <c r="G100" s="28"/>
      <c r="H100" s="14"/>
      <c r="I100" s="1"/>
    </row>
    <row r="101" customFormat="false" ht="15.75" hidden="false" customHeight="true" outlineLevel="0" collapsed="false">
      <c r="A101" s="1"/>
      <c r="B101" s="14"/>
      <c r="C101" s="28"/>
      <c r="D101" s="28"/>
      <c r="E101" s="28"/>
      <c r="F101" s="28"/>
      <c r="G101" s="28"/>
      <c r="H101" s="14"/>
      <c r="I101" s="1"/>
    </row>
    <row r="102" customFormat="false" ht="15.75" hidden="false" customHeight="true" outlineLevel="0" collapsed="false">
      <c r="A102" s="1"/>
      <c r="B102" s="14"/>
      <c r="C102" s="28"/>
      <c r="D102" s="28"/>
      <c r="E102" s="28"/>
      <c r="F102" s="28"/>
      <c r="G102" s="28"/>
      <c r="H102" s="14"/>
      <c r="I102" s="1"/>
    </row>
    <row r="103" customFormat="false" ht="15.75" hidden="false" customHeight="true" outlineLevel="0" collapsed="false">
      <c r="A103" s="1"/>
      <c r="B103" s="14"/>
      <c r="C103" s="28"/>
      <c r="D103" s="28"/>
      <c r="E103" s="28"/>
      <c r="F103" s="28"/>
      <c r="G103" s="28"/>
      <c r="H103" s="14"/>
      <c r="I103" s="1"/>
    </row>
    <row r="104" customFormat="false" ht="15.75" hidden="false" customHeight="true" outlineLevel="0" collapsed="false">
      <c r="A104" s="1"/>
      <c r="B104" s="14"/>
      <c r="C104" s="28"/>
      <c r="D104" s="28"/>
      <c r="E104" s="28"/>
      <c r="F104" s="28"/>
      <c r="G104" s="28"/>
      <c r="H104" s="14"/>
      <c r="I104" s="1"/>
    </row>
    <row r="105" customFormat="false" ht="15.75" hidden="false" customHeight="true" outlineLevel="0" collapsed="false">
      <c r="A105" s="1"/>
      <c r="B105" s="14"/>
      <c r="C105" s="28"/>
      <c r="D105" s="28"/>
      <c r="E105" s="28"/>
      <c r="F105" s="28"/>
      <c r="G105" s="28"/>
      <c r="H105" s="14"/>
      <c r="I105" s="1"/>
    </row>
    <row r="106" customFormat="false" ht="15.75" hidden="false" customHeight="true" outlineLevel="0" collapsed="false">
      <c r="A106" s="1"/>
      <c r="B106" s="14"/>
      <c r="C106" s="28"/>
      <c r="D106" s="28"/>
      <c r="E106" s="28"/>
      <c r="F106" s="28"/>
      <c r="G106" s="28"/>
      <c r="H106" s="14"/>
      <c r="I106" s="1"/>
    </row>
    <row r="107" customFormat="false" ht="15.75" hidden="false" customHeight="true" outlineLevel="0" collapsed="false">
      <c r="A107" s="1"/>
      <c r="B107" s="14"/>
      <c r="C107" s="28"/>
      <c r="D107" s="28"/>
      <c r="E107" s="28"/>
      <c r="F107" s="28"/>
      <c r="G107" s="28"/>
      <c r="H107" s="14"/>
      <c r="I107" s="1"/>
    </row>
    <row r="108" customFormat="false" ht="15.75" hidden="false" customHeight="true" outlineLevel="0" collapsed="false">
      <c r="A108" s="1"/>
      <c r="B108" s="14"/>
      <c r="C108" s="28"/>
      <c r="D108" s="28"/>
      <c r="E108" s="28"/>
      <c r="F108" s="28"/>
      <c r="G108" s="28"/>
      <c r="H108" s="14"/>
      <c r="I108" s="1"/>
    </row>
    <row r="109" customFormat="false" ht="15.75" hidden="false" customHeight="true" outlineLevel="0" collapsed="false">
      <c r="A109" s="1"/>
      <c r="B109" s="14"/>
      <c r="C109" s="28"/>
      <c r="D109" s="28"/>
      <c r="E109" s="28"/>
      <c r="F109" s="28"/>
      <c r="G109" s="28"/>
      <c r="H109" s="14"/>
      <c r="I109" s="1"/>
    </row>
    <row r="110" customFormat="false" ht="15.75" hidden="false" customHeight="true" outlineLevel="0" collapsed="false">
      <c r="A110" s="1"/>
      <c r="B110" s="14"/>
      <c r="C110" s="28"/>
      <c r="D110" s="28"/>
      <c r="E110" s="28"/>
      <c r="F110" s="28"/>
      <c r="G110" s="28"/>
      <c r="H110" s="14"/>
      <c r="I110" s="1"/>
    </row>
    <row r="111" customFormat="false" ht="15.75" hidden="false" customHeight="true" outlineLevel="0" collapsed="false">
      <c r="A111" s="1"/>
      <c r="B111" s="14"/>
      <c r="C111" s="28"/>
      <c r="D111" s="28"/>
      <c r="E111" s="28"/>
      <c r="F111" s="28"/>
      <c r="G111" s="28"/>
      <c r="H111" s="14"/>
      <c r="I111" s="1"/>
    </row>
    <row r="112" customFormat="false" ht="15.75" hidden="false" customHeight="true" outlineLevel="0" collapsed="false">
      <c r="A112" s="1"/>
      <c r="B112" s="14"/>
      <c r="C112" s="28"/>
      <c r="D112" s="28"/>
      <c r="E112" s="28"/>
      <c r="F112" s="28"/>
      <c r="G112" s="28"/>
      <c r="H112" s="14"/>
      <c r="I112" s="1"/>
    </row>
    <row r="113" customFormat="false" ht="15.75" hidden="false" customHeight="true" outlineLevel="0" collapsed="false">
      <c r="A113" s="1"/>
      <c r="B113" s="14"/>
      <c r="C113" s="28"/>
      <c r="D113" s="28"/>
      <c r="E113" s="28"/>
      <c r="F113" s="28"/>
      <c r="G113" s="28"/>
      <c r="H113" s="14"/>
      <c r="I113" s="1"/>
    </row>
    <row r="114" customFormat="false" ht="15.75" hidden="false" customHeight="true" outlineLevel="0" collapsed="false">
      <c r="A114" s="1"/>
      <c r="B114" s="14"/>
      <c r="C114" s="28"/>
      <c r="D114" s="28"/>
      <c r="E114" s="28"/>
      <c r="F114" s="28"/>
      <c r="G114" s="28"/>
      <c r="H114" s="14"/>
      <c r="I114" s="1"/>
    </row>
    <row r="115" customFormat="false" ht="15.75" hidden="false" customHeight="true" outlineLevel="0" collapsed="false">
      <c r="A115" s="1"/>
      <c r="B115" s="14"/>
      <c r="C115" s="28"/>
      <c r="D115" s="28"/>
      <c r="E115" s="28"/>
      <c r="F115" s="28"/>
      <c r="G115" s="28"/>
      <c r="H115" s="14"/>
      <c r="I115" s="1"/>
    </row>
    <row r="116" customFormat="false" ht="15.75" hidden="false" customHeight="true" outlineLevel="0" collapsed="false">
      <c r="A116" s="1"/>
      <c r="B116" s="14"/>
      <c r="C116" s="28"/>
      <c r="D116" s="28"/>
      <c r="E116" s="28"/>
      <c r="F116" s="28"/>
      <c r="G116" s="28"/>
      <c r="H116" s="14"/>
      <c r="I116" s="1"/>
    </row>
    <row r="117" customFormat="false" ht="15.75" hidden="false" customHeight="true" outlineLevel="0" collapsed="false">
      <c r="A117" s="1"/>
      <c r="B117" s="14"/>
      <c r="C117" s="28"/>
      <c r="D117" s="28"/>
      <c r="E117" s="28"/>
      <c r="F117" s="28"/>
      <c r="G117" s="28"/>
      <c r="H117" s="14"/>
      <c r="I117" s="1"/>
    </row>
    <row r="118" customFormat="false" ht="15.75" hidden="false" customHeight="true" outlineLevel="0" collapsed="false">
      <c r="A118" s="1"/>
      <c r="B118" s="14"/>
      <c r="C118" s="28"/>
      <c r="D118" s="28"/>
      <c r="E118" s="28"/>
      <c r="F118" s="28"/>
      <c r="G118" s="28"/>
      <c r="H118" s="14"/>
      <c r="I118" s="1"/>
    </row>
    <row r="119" customFormat="false" ht="15.75" hidden="false" customHeight="true" outlineLevel="0" collapsed="false">
      <c r="A119" s="1"/>
      <c r="B119" s="14"/>
      <c r="C119" s="28"/>
      <c r="D119" s="28"/>
      <c r="E119" s="28"/>
      <c r="F119" s="28"/>
      <c r="G119" s="28"/>
      <c r="H119" s="14"/>
      <c r="I119" s="1"/>
    </row>
    <row r="120" customFormat="false" ht="15.75" hidden="false" customHeight="true" outlineLevel="0" collapsed="false">
      <c r="A120" s="1"/>
      <c r="B120" s="49" t="s">
        <v>44</v>
      </c>
      <c r="C120" s="49"/>
      <c r="D120" s="49" t="s">
        <v>56</v>
      </c>
      <c r="E120" s="28"/>
      <c r="F120" s="28"/>
      <c r="G120" s="28"/>
      <c r="H120" s="14"/>
      <c r="I120" s="1"/>
    </row>
    <row r="121" customFormat="false" ht="15.75" hidden="false" customHeight="true" outlineLevel="0" collapsed="false">
      <c r="A121" s="1"/>
      <c r="B121" s="49" t="s">
        <v>47</v>
      </c>
      <c r="C121" s="49"/>
      <c r="D121" s="49" t="s">
        <v>25</v>
      </c>
      <c r="E121" s="28"/>
      <c r="F121" s="28"/>
      <c r="G121" s="28"/>
      <c r="H121" s="14"/>
      <c r="I121" s="1"/>
    </row>
    <row r="122" customFormat="false" ht="15.75" hidden="false" customHeight="true" outlineLevel="0" collapsed="false">
      <c r="A122" s="1"/>
      <c r="B122" s="49" t="s">
        <v>57</v>
      </c>
      <c r="C122" s="49"/>
      <c r="D122" s="49" t="s">
        <v>29</v>
      </c>
      <c r="E122" s="28"/>
      <c r="F122" s="28"/>
      <c r="G122" s="28"/>
      <c r="H122" s="14"/>
      <c r="I122" s="1"/>
    </row>
    <row r="123" customFormat="false" ht="15.75" hidden="false" customHeight="true" outlineLevel="0" collapsed="false">
      <c r="A123" s="1"/>
      <c r="B123" s="49" t="s">
        <v>58</v>
      </c>
      <c r="C123" s="49"/>
      <c r="D123" s="49" t="s">
        <v>32</v>
      </c>
      <c r="E123" s="28"/>
      <c r="F123" s="28"/>
      <c r="G123" s="28"/>
      <c r="H123" s="14"/>
      <c r="I123" s="1"/>
    </row>
    <row r="124" customFormat="false" ht="15.75" hidden="false" customHeight="true" outlineLevel="0" collapsed="false">
      <c r="A124" s="1"/>
      <c r="B124" s="49"/>
      <c r="C124" s="49"/>
      <c r="D124" s="49" t="s">
        <v>35</v>
      </c>
      <c r="E124" s="28"/>
      <c r="F124" s="28"/>
      <c r="G124" s="28"/>
      <c r="H124" s="14"/>
      <c r="I124" s="1"/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</mergeCells>
  <dataValidations count="1">
    <dataValidation allowBlank="true" operator="between" showDropDown="false" showErrorMessage="true" showInputMessage="false" sqref="H21:H29" type="list">
      <formula1>$B$212:$B$214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6.35"/>
    <col collapsed="false" customWidth="true" hidden="false" outlineLevel="0" max="3" min="3" style="0" width="15.49"/>
    <col collapsed="false" customWidth="true" hidden="false" outlineLevel="0" max="5" min="4" style="0" width="27.84"/>
    <col collapsed="false" customWidth="true" hidden="false" outlineLevel="0" max="6" min="6" style="0" width="23.66"/>
    <col collapsed="false" customWidth="true" hidden="false" outlineLevel="0" max="7" min="7" style="0" width="14.5"/>
    <col collapsed="false" customWidth="true" hidden="false" outlineLevel="0" max="8" min="8" style="0" width="21.5"/>
    <col collapsed="false" customWidth="true" hidden="false" outlineLevel="0" max="9" min="9" style="0" width="18.51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5.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Requisitos!C11</f>
        <v>43538</v>
      </c>
    </row>
    <row r="2" customFormat="false" ht="16.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43539</v>
      </c>
    </row>
    <row r="3" customFormat="false" ht="13" hidden="false" customHeight="fals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43540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43541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43542</v>
      </c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52"/>
      <c r="K6" s="51" t="n">
        <f aca="false">K5+1</f>
        <v>43543</v>
      </c>
    </row>
    <row r="7" customFormat="false" ht="23" hidden="false" customHeight="fals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43544</v>
      </c>
    </row>
    <row r="8" customFormat="false" ht="15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52"/>
      <c r="K8" s="51" t="n">
        <f aca="false">K7+1</f>
        <v>43545</v>
      </c>
    </row>
    <row r="9" customFormat="false" ht="15.75" hidden="false" customHeight="true" outlineLevel="0" collapsed="false">
      <c r="A9" s="1"/>
      <c r="B9" s="53" t="s">
        <v>59</v>
      </c>
      <c r="C9" s="53"/>
      <c r="D9" s="53"/>
      <c r="E9" s="53"/>
      <c r="F9" s="53"/>
      <c r="G9" s="53"/>
      <c r="H9" s="53"/>
      <c r="I9" s="53"/>
      <c r="J9" s="54" t="s">
        <v>60</v>
      </c>
      <c r="K9" s="51" t="n">
        <f aca="false">K8+1</f>
        <v>43546</v>
      </c>
    </row>
    <row r="10" customFormat="false" ht="18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31" t="s">
        <v>68</v>
      </c>
      <c r="K10" s="51" t="n">
        <f aca="false">K9+1</f>
        <v>43547</v>
      </c>
    </row>
    <row r="11" customFormat="false" ht="48.75" hidden="false" customHeight="true" outlineLevel="0" collapsed="false">
      <c r="A11" s="14"/>
      <c r="B11" s="46" t="n">
        <v>1</v>
      </c>
      <c r="C11" s="56" t="n">
        <v>43538</v>
      </c>
      <c r="D11" s="57" t="s">
        <v>69</v>
      </c>
      <c r="E11" s="57" t="n">
        <v>2</v>
      </c>
      <c r="F11" s="48" t="s">
        <v>70</v>
      </c>
      <c r="G11" s="48" t="s">
        <v>71</v>
      </c>
      <c r="H11" s="58" t="n">
        <v>5</v>
      </c>
      <c r="I11" s="58" t="n">
        <v>5</v>
      </c>
      <c r="J11" s="57"/>
      <c r="K11" s="51" t="n">
        <f aca="false">K10+1</f>
        <v>43548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 t="n">
        <v>43538</v>
      </c>
      <c r="D12" s="57" t="s">
        <v>72</v>
      </c>
      <c r="E12" s="48"/>
      <c r="F12" s="48"/>
      <c r="G12" s="48"/>
      <c r="H12" s="58" t="n">
        <v>0</v>
      </c>
      <c r="I12" s="58" t="n">
        <v>0</v>
      </c>
      <c r="J12" s="57"/>
      <c r="K12" s="51" t="n">
        <f aca="false">K11+1</f>
        <v>43549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59"/>
      <c r="K13" s="51" t="n">
        <f aca="false">K12+1</f>
        <v>43550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48"/>
      <c r="G14" s="48"/>
      <c r="H14" s="58" t="n">
        <v>0</v>
      </c>
      <c r="I14" s="58" t="n">
        <v>0</v>
      </c>
      <c r="J14" s="57"/>
      <c r="K14" s="51" t="n">
        <f aca="false">K13+1</f>
        <v>43551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48"/>
      <c r="G15" s="48"/>
      <c r="H15" s="58" t="n">
        <v>0</v>
      </c>
      <c r="I15" s="58" t="n">
        <v>0</v>
      </c>
      <c r="J15" s="57"/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48"/>
      <c r="F16" s="48"/>
      <c r="G16" s="48"/>
      <c r="H16" s="58" t="n">
        <v>0</v>
      </c>
      <c r="I16" s="58" t="n">
        <v>0</v>
      </c>
      <c r="J16" s="57"/>
    </row>
    <row r="17" customFormat="false" ht="37.5" hidden="false" customHeight="true" outlineLevel="0" collapsed="false">
      <c r="A17" s="1"/>
      <c r="B17" s="46" t="n">
        <v>7</v>
      </c>
      <c r="C17" s="56"/>
      <c r="D17" s="57"/>
      <c r="E17" s="48"/>
      <c r="F17" s="48"/>
      <c r="G17" s="48"/>
      <c r="H17" s="58" t="n">
        <v>0</v>
      </c>
      <c r="I17" s="58" t="n">
        <v>0</v>
      </c>
      <c r="J17" s="57"/>
    </row>
    <row r="18" customFormat="false" ht="37.5" hidden="false" customHeight="true" outlineLevel="0" collapsed="false">
      <c r="A18" s="1"/>
      <c r="B18" s="46" t="n">
        <v>8</v>
      </c>
      <c r="C18" s="56"/>
      <c r="D18" s="57"/>
      <c r="E18" s="48"/>
      <c r="F18" s="48"/>
      <c r="G18" s="48"/>
      <c r="H18" s="58" t="n">
        <v>0</v>
      </c>
      <c r="I18" s="58" t="n">
        <v>0</v>
      </c>
      <c r="J18" s="57"/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</row>
    <row r="20" customFormat="false" ht="96.75" hidden="false" customHeight="true" outlineLevel="0" collapsed="false">
      <c r="A20" s="1"/>
      <c r="B20" s="46" t="n">
        <v>10</v>
      </c>
      <c r="C20" s="56"/>
      <c r="D20" s="60"/>
      <c r="E20" s="60"/>
      <c r="F20" s="48"/>
      <c r="G20" s="48"/>
      <c r="H20" s="58" t="n">
        <v>0</v>
      </c>
      <c r="I20" s="58" t="n">
        <v>0</v>
      </c>
      <c r="J20" s="57"/>
    </row>
    <row r="21" customFormat="false" ht="37.5" hidden="false" customHeight="true" outlineLevel="0" collapsed="false">
      <c r="A21" s="1"/>
      <c r="B21" s="46" t="n">
        <v>11</v>
      </c>
      <c r="C21" s="56"/>
      <c r="F21" s="48"/>
      <c r="G21" s="48"/>
      <c r="H21" s="58" t="n">
        <v>0</v>
      </c>
      <c r="I21" s="58" t="n">
        <v>0</v>
      </c>
      <c r="J21" s="57"/>
    </row>
    <row r="22" customFormat="false" ht="37.5" hidden="false" customHeight="true" outlineLevel="0" collapsed="false">
      <c r="A22" s="1"/>
      <c r="B22" s="46" t="n">
        <v>12</v>
      </c>
      <c r="C22" s="56"/>
      <c r="D22" s="60"/>
      <c r="E22" s="60"/>
      <c r="F22" s="48"/>
      <c r="G22" s="48"/>
      <c r="H22" s="58" t="n">
        <v>0</v>
      </c>
      <c r="I22" s="58" t="n">
        <v>0</v>
      </c>
      <c r="J22" s="57"/>
    </row>
    <row r="23" customFormat="false" ht="37.5" hidden="false" customHeight="true" outlineLevel="0" collapsed="false">
      <c r="A23" s="1"/>
      <c r="B23" s="46" t="n">
        <v>13</v>
      </c>
      <c r="C23" s="56"/>
      <c r="D23" s="60"/>
      <c r="E23" s="60"/>
      <c r="F23" s="48"/>
      <c r="G23" s="48"/>
      <c r="H23" s="58" t="n">
        <v>0</v>
      </c>
      <c r="I23" s="58" t="n">
        <v>0</v>
      </c>
      <c r="J23" s="57"/>
    </row>
    <row r="24" customFormat="false" ht="37.5" hidden="false" customHeight="true" outlineLevel="0" collapsed="false">
      <c r="A24" s="1"/>
      <c r="B24" s="46" t="n">
        <v>14</v>
      </c>
      <c r="C24" s="56"/>
      <c r="D24" s="60"/>
      <c r="E24" s="60"/>
      <c r="F24" s="48"/>
      <c r="G24" s="48"/>
      <c r="H24" s="58" t="n">
        <v>0</v>
      </c>
      <c r="I24" s="58" t="n">
        <v>0</v>
      </c>
      <c r="J24" s="57"/>
    </row>
    <row r="25" customFormat="false" ht="37.5" hidden="false" customHeight="true" outlineLevel="0" collapsed="false">
      <c r="A25" s="1"/>
      <c r="B25" s="46" t="n">
        <v>15</v>
      </c>
      <c r="C25" s="56"/>
      <c r="D25" s="60"/>
      <c r="E25" s="60"/>
      <c r="F25" s="48"/>
      <c r="G25" s="48"/>
      <c r="H25" s="58" t="n">
        <v>0</v>
      </c>
      <c r="I25" s="58" t="n">
        <v>0</v>
      </c>
      <c r="J25" s="57"/>
    </row>
    <row r="26" customFormat="false" ht="37.5" hidden="false" customHeight="true" outlineLevel="0" collapsed="false">
      <c r="A26" s="1"/>
      <c r="B26" s="46" t="n">
        <v>16</v>
      </c>
      <c r="C26" s="56"/>
      <c r="D26" s="60"/>
      <c r="E26" s="60"/>
      <c r="F26" s="48"/>
      <c r="G26" s="48"/>
      <c r="H26" s="58" t="n">
        <v>0</v>
      </c>
      <c r="I26" s="58" t="n">
        <v>0</v>
      </c>
      <c r="J26" s="57"/>
    </row>
    <row r="27" customFormat="false" ht="37.5" hidden="false" customHeight="true" outlineLevel="0" collapsed="false">
      <c r="A27" s="1"/>
      <c r="B27" s="46" t="n">
        <v>17</v>
      </c>
      <c r="C27" s="56"/>
      <c r="D27" s="60"/>
      <c r="E27" s="60"/>
      <c r="F27" s="48"/>
      <c r="G27" s="48"/>
      <c r="H27" s="58" t="n">
        <v>0</v>
      </c>
      <c r="I27" s="58" t="n">
        <v>0</v>
      </c>
      <c r="J27" s="57"/>
    </row>
    <row r="28" customFormat="false" ht="37.5" hidden="false" customHeight="true" outlineLevel="0" collapsed="false">
      <c r="A28" s="1"/>
      <c r="B28" s="46" t="n">
        <v>18</v>
      </c>
      <c r="C28" s="56"/>
      <c r="D28" s="60"/>
      <c r="E28" s="60"/>
      <c r="F28" s="48"/>
      <c r="G28" s="48"/>
      <c r="H28" s="58" t="n">
        <v>0</v>
      </c>
      <c r="I28" s="58" t="n">
        <v>0</v>
      </c>
      <c r="J28" s="57"/>
    </row>
    <row r="29" customFormat="false" ht="37.5" hidden="false" customHeight="true" outlineLevel="0" collapsed="false">
      <c r="A29" s="1"/>
      <c r="B29" s="46" t="n">
        <v>19</v>
      </c>
      <c r="C29" s="56"/>
      <c r="D29" s="60"/>
      <c r="E29" s="60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60"/>
      <c r="E30" s="60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60"/>
      <c r="E31" s="60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60"/>
      <c r="E32" s="60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60"/>
      <c r="E33" s="60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60"/>
      <c r="E34" s="60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60"/>
      <c r="E35" s="60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60"/>
      <c r="E36" s="60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60"/>
      <c r="E37" s="60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60"/>
      <c r="E38" s="60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60"/>
      <c r="E39" s="60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60"/>
      <c r="E40" s="60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60"/>
      <c r="E41" s="60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60"/>
      <c r="E42" s="60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60"/>
      <c r="E43" s="60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60"/>
      <c r="E44" s="60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60"/>
      <c r="E45" s="60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60"/>
      <c r="E46" s="60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60"/>
      <c r="E47" s="60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60"/>
      <c r="E48" s="60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60"/>
      <c r="E49" s="60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60"/>
      <c r="E50" s="60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60"/>
      <c r="E51" s="60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60"/>
      <c r="E52" s="60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60"/>
      <c r="E53" s="60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60"/>
      <c r="E54" s="60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60"/>
      <c r="E55" s="60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60"/>
      <c r="E56" s="60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60"/>
      <c r="E57" s="60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60"/>
      <c r="E58" s="60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60"/>
      <c r="E59" s="60"/>
      <c r="F59" s="48"/>
      <c r="G59" s="48"/>
      <c r="H59" s="58" t="n">
        <v>0</v>
      </c>
      <c r="I59" s="58" t="n">
        <v>0</v>
      </c>
      <c r="J59" s="57"/>
    </row>
    <row r="60" customFormat="false" ht="37.5" hidden="false" customHeight="true" outlineLevel="0" collapsed="false">
      <c r="A60" s="1"/>
      <c r="B60" s="46" t="n">
        <v>50</v>
      </c>
      <c r="C60" s="56"/>
      <c r="D60" s="60"/>
      <c r="E60" s="60"/>
      <c r="F60" s="48"/>
      <c r="G60" s="48"/>
      <c r="H60" s="58" t="n">
        <v>0</v>
      </c>
      <c r="I60" s="58" t="n">
        <v>0</v>
      </c>
      <c r="J60" s="57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61" t="s">
        <v>73</v>
      </c>
      <c r="H61" s="62" t="n">
        <f aca="false">SUM(H11:H60)</f>
        <v>5</v>
      </c>
      <c r="I61" s="62" t="n">
        <f aca="false">SUM(I11:I60)</f>
        <v>5</v>
      </c>
      <c r="J61" s="52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2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52"/>
    </row>
    <row r="63" customFormat="false" ht="15.75" hidden="false" customHeight="true" outlineLevel="0" collapsed="false">
      <c r="A63" s="1"/>
      <c r="B63" s="53" t="s">
        <v>74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75</v>
      </c>
      <c r="C64" s="55"/>
      <c r="D64" s="55"/>
      <c r="E64" s="55"/>
      <c r="F64" s="55"/>
      <c r="G64" s="55"/>
      <c r="H64" s="55" t="s">
        <v>76</v>
      </c>
      <c r="I64" s="55" t="s">
        <v>18</v>
      </c>
    </row>
    <row r="65" customFormat="false" ht="15.75" hidden="false" customHeight="true" outlineLevel="0" collapsed="false">
      <c r="A65" s="1"/>
      <c r="B65" s="63" t="str">
        <f aca="false">'Dados do Projeto'!B10</f>
        <v>Aylton Almeida</v>
      </c>
      <c r="C65" s="63"/>
      <c r="D65" s="63"/>
      <c r="E65" s="63"/>
      <c r="F65" s="63"/>
      <c r="G65" s="63"/>
      <c r="H65" s="64" t="n">
        <f aca="false">SUMIF($F$11:$F$60,'Dados do Projeto'!$B10,H$11:H$60)</f>
        <v>0</v>
      </c>
      <c r="I65" s="64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3" t="str">
        <f aca="false">'Dados do Projeto'!B11</f>
        <v>Lucas Lima</v>
      </c>
      <c r="C66" s="63"/>
      <c r="D66" s="63"/>
      <c r="E66" s="63"/>
      <c r="F66" s="63"/>
      <c r="G66" s="63"/>
      <c r="H66" s="64" t="n">
        <f aca="false">SUMIF(F$11:F$60,'Dados do Projeto'!B11,H$11:H$60)</f>
        <v>0</v>
      </c>
      <c r="I66" s="64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3" t="str">
        <f aca="false">'Dados do Projeto'!B12</f>
        <v>Nayane Ornelas</v>
      </c>
      <c r="C67" s="63"/>
      <c r="D67" s="63"/>
      <c r="E67" s="63"/>
      <c r="F67" s="63"/>
      <c r="G67" s="63"/>
      <c r="H67" s="64" t="n">
        <f aca="false">SUMIF(F$11:F$60,'Dados do Projeto'!B12,H$11:H$60)</f>
        <v>0</v>
      </c>
      <c r="I67" s="64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3" t="str">
        <f aca="false">'Dados do Projeto'!B13</f>
        <v>Pedro Paulo</v>
      </c>
      <c r="C68" s="63"/>
      <c r="D68" s="63"/>
      <c r="E68" s="63"/>
      <c r="F68" s="63"/>
      <c r="G68" s="63"/>
      <c r="H68" s="64" t="n">
        <f aca="false">SUMIF(F$11:F$60,'Dados do Projeto'!B13,H$11:H$60)</f>
        <v>0</v>
      </c>
      <c r="I68" s="64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3" t="e">
        <f aca="false">#REF!</f>
        <v>#REF!</v>
      </c>
      <c r="C69" s="63"/>
      <c r="D69" s="63"/>
      <c r="E69" s="63"/>
      <c r="F69" s="63"/>
      <c r="G69" s="63"/>
      <c r="H69" s="64" t="e">
        <f aca="false">SUMIF(F$11:F$60,#REF!,H$11:H$60)</f>
        <v>#REF!</v>
      </c>
      <c r="I69" s="64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9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F11:F60">
    <cfRule type="expression" priority="2" aboveAverage="0" equalAverage="0" bottom="0" percent="0" rank="0" text="" dxfId="0">
      <formula>NOT(ISERROR(SEARCH(($B$65),(F11))))</formula>
    </cfRule>
  </conditionalFormatting>
  <conditionalFormatting sqref="F11:F60">
    <cfRule type="expression" priority="3" aboveAverage="0" equalAverage="0" bottom="0" percent="0" rank="0" text="" dxfId="0">
      <formula>NOT(ISERROR(SEARCH(($B$66),(F11))))</formula>
    </cfRule>
  </conditionalFormatting>
  <conditionalFormatting sqref="F11:F60">
    <cfRule type="expression" priority="4" aboveAverage="0" equalAverage="0" bottom="0" percent="0" rank="0" text="" dxfId="0">
      <formula>NOT(ISERROR(SEARCH(($B$67),(F11))))</formula>
    </cfRule>
  </conditionalFormatting>
  <conditionalFormatting sqref="F11:F60">
    <cfRule type="expression" priority="5" aboveAverage="0" equalAverage="0" bottom="0" percent="0" rank="0" text="" dxfId="1">
      <formula>NOT(ISERROR(SEARCH(($B$68),(F11))))</formula>
    </cfRule>
  </conditionalFormatting>
  <conditionalFormatting sqref="F11:F60">
    <cfRule type="expression" priority="6" aboveAverage="0" equalAverage="0" bottom="0" percent="0" rank="0" text="" dxfId="2">
      <formula>NOT(ISERROR(SEARCH(($B$69),(F11))))</formula>
    </cfRule>
  </conditionalFormatting>
  <conditionalFormatting sqref="F11:F60">
    <cfRule type="expression" priority="7" aboveAverage="0" equalAverage="0" bottom="0" percent="0" rank="0" text="" dxfId="2">
      <formula>LEN(TRIM(F11))=0</formula>
    </cfRule>
  </conditionalFormatting>
  <conditionalFormatting sqref="C11:C60">
    <cfRule type="expression" priority="8" aboveAverage="0" equalAverage="0" bottom="0" percent="0" rank="0" text="" dxfId="3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0" type="list">
      <formula1>$K$1:$K$14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C69" activeCellId="0" sqref="C69"/>
    </sheetView>
  </sheetViews>
  <sheetFormatPr defaultRowHeight="1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31.66"/>
    <col collapsed="false" customWidth="true" hidden="false" outlineLevel="0" max="6" min="6" style="0" width="19.84"/>
    <col collapsed="false" customWidth="true" hidden="false" outlineLevel="0" max="7" min="7" style="0" width="12.5"/>
    <col collapsed="false" customWidth="true" hidden="false" outlineLevel="0" max="8" min="8" style="0" width="22.01"/>
    <col collapsed="false" customWidth="true" hidden="false" outlineLevel="0" max="9" min="9" style="0" width="18.66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7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Requisitos!C12</f>
        <v>43552</v>
      </c>
    </row>
    <row r="2" customFormat="false" ht="21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43553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43554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43555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43556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52"/>
      <c r="K6" s="51" t="n">
        <f aca="false">K5+1</f>
        <v>43557</v>
      </c>
    </row>
    <row r="7" customFormat="false" ht="23" hidden="false" customHeight="fals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43558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52"/>
      <c r="K8" s="51" t="n">
        <f aca="false">K7+1</f>
        <v>43559</v>
      </c>
    </row>
    <row r="9" customFormat="false" ht="15.75" hidden="false" customHeight="true" outlineLevel="0" collapsed="false">
      <c r="A9" s="1"/>
      <c r="B9" s="53" t="s">
        <v>77</v>
      </c>
      <c r="C9" s="53"/>
      <c r="D9" s="53"/>
      <c r="E9" s="53"/>
      <c r="F9" s="53"/>
      <c r="G9" s="53"/>
      <c r="H9" s="53"/>
      <c r="I9" s="53"/>
      <c r="J9" s="54" t="s">
        <v>60</v>
      </c>
      <c r="K9" s="51" t="n">
        <f aca="false">K8+1</f>
        <v>43560</v>
      </c>
    </row>
    <row r="10" customFormat="false" ht="15.75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31" t="s">
        <v>68</v>
      </c>
      <c r="K10" s="51" t="n">
        <f aca="false">K9+1</f>
        <v>43561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57"/>
      <c r="K11" s="51" t="n">
        <f aca="false">K10+1</f>
        <v>43562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48"/>
      <c r="G12" s="48"/>
      <c r="H12" s="58" t="n">
        <v>0</v>
      </c>
      <c r="I12" s="58" t="n">
        <v>0</v>
      </c>
      <c r="J12" s="57"/>
      <c r="K12" s="51" t="n">
        <f aca="false">K11+1</f>
        <v>43563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57"/>
      <c r="K13" s="51" t="n">
        <f aca="false">K12+1</f>
        <v>43564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48"/>
      <c r="G14" s="48"/>
      <c r="H14" s="58" t="n">
        <v>0</v>
      </c>
      <c r="I14" s="58" t="n">
        <v>0</v>
      </c>
      <c r="J14" s="59"/>
      <c r="K14" s="51" t="n">
        <f aca="false">K13+1</f>
        <v>43565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48"/>
      <c r="G15" s="48"/>
      <c r="H15" s="58" t="n">
        <v>0</v>
      </c>
      <c r="I15" s="58" t="n">
        <v>0</v>
      </c>
      <c r="J15" s="57"/>
      <c r="K15" s="51" t="n">
        <f aca="false">K14+1</f>
        <v>43566</v>
      </c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57"/>
      <c r="F16" s="48"/>
      <c r="G16" s="48"/>
      <c r="H16" s="58" t="n">
        <v>0</v>
      </c>
      <c r="I16" s="58" t="n">
        <v>0</v>
      </c>
      <c r="J16" s="57"/>
      <c r="K16" s="51" t="n">
        <f aca="false">K15+1</f>
        <v>43567</v>
      </c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57"/>
      <c r="K17" s="51" t="n">
        <f aca="false">K16+1</f>
        <v>43568</v>
      </c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57"/>
      <c r="K18" s="51" t="n">
        <f aca="false">K17+1</f>
        <v>43569</v>
      </c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  <c r="K19" s="51" t="n">
        <f aca="false">K18+1</f>
        <v>43570</v>
      </c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57"/>
      <c r="K20" s="51" t="n">
        <f aca="false">K19+1</f>
        <v>43571</v>
      </c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57"/>
      <c r="K21" s="51" t="n">
        <f aca="false">K20+1</f>
        <v>43572</v>
      </c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57"/>
      <c r="K22" s="51" t="n">
        <f aca="false">K21+1</f>
        <v>43573</v>
      </c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57"/>
      <c r="K23" s="51" t="n">
        <f aca="false">K22+1</f>
        <v>43574</v>
      </c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57"/>
      <c r="K24" s="51" t="n">
        <f aca="false">K23+1</f>
        <v>43575</v>
      </c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57"/>
      <c r="K25" s="51" t="n">
        <f aca="false">K24+1</f>
        <v>43576</v>
      </c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57"/>
      <c r="K26" s="51" t="n">
        <f aca="false">K25+1</f>
        <v>43577</v>
      </c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57"/>
      <c r="K27" s="51" t="n">
        <f aca="false">K26+1</f>
        <v>43578</v>
      </c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57"/>
      <c r="K28" s="51" t="n">
        <f aca="false">K27+1</f>
        <v>43579</v>
      </c>
    </row>
    <row r="29" customFormat="false" ht="37.5" hidden="false" customHeight="true" outlineLevel="0" collapsed="false">
      <c r="A29" s="1"/>
      <c r="B29" s="46" t="n">
        <v>19</v>
      </c>
      <c r="C29" s="56"/>
      <c r="D29" s="60"/>
      <c r="E29" s="60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60"/>
      <c r="E30" s="60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60"/>
      <c r="E31" s="60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60"/>
      <c r="E32" s="60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60"/>
      <c r="E33" s="60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60"/>
      <c r="E34" s="60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60"/>
      <c r="E35" s="60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60"/>
      <c r="E36" s="60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60"/>
      <c r="E37" s="60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60"/>
      <c r="E38" s="60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60"/>
      <c r="E39" s="60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60"/>
      <c r="E40" s="60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60"/>
      <c r="E41" s="60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60"/>
      <c r="E42" s="60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60"/>
      <c r="E43" s="60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60"/>
      <c r="E44" s="60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60"/>
      <c r="E45" s="60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60"/>
      <c r="E46" s="60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60"/>
      <c r="E47" s="60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60"/>
      <c r="E48" s="60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60"/>
      <c r="E49" s="60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60"/>
      <c r="E50" s="60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60"/>
      <c r="E51" s="60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60"/>
      <c r="E52" s="60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60"/>
      <c r="E53" s="60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60"/>
      <c r="E54" s="60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60"/>
      <c r="E55" s="60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60"/>
      <c r="E56" s="60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60"/>
      <c r="E57" s="60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60"/>
      <c r="E58" s="60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60"/>
      <c r="E59" s="60"/>
      <c r="F59" s="48"/>
      <c r="G59" s="48"/>
      <c r="H59" s="58" t="n">
        <v>0</v>
      </c>
      <c r="I59" s="58" t="n">
        <v>0</v>
      </c>
      <c r="J59" s="57"/>
    </row>
    <row r="60" customFormat="false" ht="37.5" hidden="false" customHeight="true" outlineLevel="0" collapsed="false">
      <c r="A60" s="1"/>
      <c r="B60" s="46" t="n">
        <v>50</v>
      </c>
      <c r="C60" s="56"/>
      <c r="D60" s="60"/>
      <c r="E60" s="60"/>
      <c r="F60" s="48"/>
      <c r="G60" s="48"/>
      <c r="H60" s="58" t="n">
        <v>0</v>
      </c>
      <c r="I60" s="58" t="n">
        <v>0</v>
      </c>
      <c r="J60" s="57"/>
    </row>
    <row r="61" customFormat="false" ht="37.5" hidden="false" customHeight="true" outlineLevel="0" collapsed="false">
      <c r="A61" s="1"/>
      <c r="B61" s="46" t="n">
        <v>51</v>
      </c>
      <c r="C61" s="56"/>
      <c r="D61" s="60"/>
      <c r="E61" s="60"/>
      <c r="F61" s="48"/>
      <c r="G61" s="48"/>
      <c r="H61" s="58" t="n">
        <v>0</v>
      </c>
      <c r="I61" s="58" t="n">
        <v>0</v>
      </c>
      <c r="J61" s="57"/>
    </row>
    <row r="62" customFormat="false" ht="37.5" hidden="false" customHeight="true" outlineLevel="0" collapsed="false">
      <c r="A62" s="1"/>
      <c r="B62" s="46" t="n">
        <v>52</v>
      </c>
      <c r="C62" s="56"/>
      <c r="D62" s="60"/>
      <c r="E62" s="60"/>
      <c r="F62" s="48"/>
      <c r="G62" s="48"/>
      <c r="H62" s="58" t="n">
        <v>0</v>
      </c>
      <c r="I62" s="58" t="n">
        <v>0</v>
      </c>
      <c r="J62" s="57"/>
    </row>
    <row r="63" customFormat="false" ht="37.5" hidden="false" customHeight="true" outlineLevel="0" collapsed="false">
      <c r="A63" s="1"/>
      <c r="B63" s="46" t="n">
        <v>53</v>
      </c>
      <c r="C63" s="56"/>
      <c r="D63" s="60"/>
      <c r="E63" s="60"/>
      <c r="F63" s="48"/>
      <c r="G63" s="48"/>
      <c r="H63" s="58" t="n">
        <v>0</v>
      </c>
      <c r="I63" s="58" t="n">
        <v>0</v>
      </c>
      <c r="J63" s="57"/>
    </row>
    <row r="64" customFormat="false" ht="37.5" hidden="false" customHeight="true" outlineLevel="0" collapsed="false">
      <c r="A64" s="1"/>
      <c r="B64" s="46" t="n">
        <v>54</v>
      </c>
      <c r="C64" s="56"/>
      <c r="D64" s="60"/>
      <c r="E64" s="60"/>
      <c r="F64" s="48"/>
      <c r="G64" s="48"/>
      <c r="H64" s="58" t="n">
        <v>0</v>
      </c>
      <c r="I64" s="58" t="n">
        <v>0</v>
      </c>
      <c r="J64" s="57"/>
    </row>
    <row r="65" customFormat="false" ht="37.5" hidden="false" customHeight="true" outlineLevel="0" collapsed="false">
      <c r="A65" s="1"/>
      <c r="B65" s="46" t="n">
        <v>55</v>
      </c>
      <c r="C65" s="56"/>
      <c r="D65" s="60"/>
      <c r="E65" s="60"/>
      <c r="F65" s="48"/>
      <c r="G65" s="48"/>
      <c r="H65" s="58" t="n">
        <v>0</v>
      </c>
      <c r="I65" s="58" t="n">
        <v>0</v>
      </c>
      <c r="J65" s="57"/>
    </row>
    <row r="66" customFormat="false" ht="37.5" hidden="false" customHeight="true" outlineLevel="0" collapsed="false">
      <c r="A66" s="1"/>
      <c r="B66" s="46" t="n">
        <v>56</v>
      </c>
      <c r="C66" s="56"/>
      <c r="D66" s="60"/>
      <c r="E66" s="60"/>
      <c r="F66" s="48"/>
      <c r="G66" s="48"/>
      <c r="H66" s="58" t="n">
        <v>0</v>
      </c>
      <c r="I66" s="58" t="n">
        <v>0</v>
      </c>
      <c r="J66" s="57"/>
    </row>
    <row r="67" customFormat="false" ht="37.5" hidden="false" customHeight="true" outlineLevel="0" collapsed="false">
      <c r="A67" s="1"/>
      <c r="B67" s="46" t="n">
        <v>57</v>
      </c>
      <c r="C67" s="56"/>
      <c r="D67" s="60"/>
      <c r="E67" s="60"/>
      <c r="F67" s="48"/>
      <c r="G67" s="48"/>
      <c r="H67" s="58" t="n">
        <v>0</v>
      </c>
      <c r="I67" s="58" t="n">
        <v>0</v>
      </c>
      <c r="J67" s="57"/>
    </row>
    <row r="68" customFormat="false" ht="37.5" hidden="false" customHeight="true" outlineLevel="0" collapsed="false">
      <c r="A68" s="1"/>
      <c r="B68" s="46" t="n">
        <v>58</v>
      </c>
      <c r="C68" s="56"/>
      <c r="D68" s="60"/>
      <c r="E68" s="60"/>
      <c r="F68" s="48"/>
      <c r="G68" s="48"/>
      <c r="H68" s="58" t="n">
        <v>0</v>
      </c>
      <c r="I68" s="58" t="n">
        <v>0</v>
      </c>
      <c r="J68" s="57"/>
    </row>
    <row r="69" customFormat="false" ht="37.5" hidden="false" customHeight="true" outlineLevel="0" collapsed="false">
      <c r="A69" s="1"/>
      <c r="B69" s="46" t="n">
        <v>59</v>
      </c>
      <c r="C69" s="56"/>
      <c r="D69" s="60"/>
      <c r="E69" s="60"/>
      <c r="F69" s="48"/>
      <c r="G69" s="48"/>
      <c r="H69" s="58" t="n">
        <v>0</v>
      </c>
      <c r="I69" s="58" t="n">
        <v>0</v>
      </c>
      <c r="J69" s="57"/>
    </row>
    <row r="70" customFormat="false" ht="15.75" hidden="false" customHeight="true" outlineLevel="0" collapsed="false">
      <c r="A70" s="1"/>
      <c r="B70" s="1"/>
      <c r="D70" s="1"/>
      <c r="E70" s="1"/>
      <c r="F70" s="1"/>
      <c r="G70" s="61" t="s">
        <v>73</v>
      </c>
      <c r="H70" s="62" t="n">
        <f aca="false">SUM(H11:H60)</f>
        <v>0</v>
      </c>
      <c r="I70" s="62" t="n">
        <f aca="false">SUM(I11:I60)</f>
        <v>0</v>
      </c>
      <c r="J70" s="52"/>
    </row>
    <row r="71" customFormat="false" ht="15.75" hidden="false" customHeight="true" outlineLevel="0" collapsed="false">
      <c r="A71" s="1"/>
      <c r="B71" s="24"/>
      <c r="C71" s="24"/>
      <c r="D71" s="24" t="n">
        <f aca="false">COUNTIFS(D11:D60, "&lt;&gt;"&amp;"")</f>
        <v>0</v>
      </c>
      <c r="E71" s="24"/>
      <c r="F71" s="24"/>
      <c r="G71" s="24" t="n">
        <f aca="false">COUNTIFS(G11:G60, "Concluído",D11:D60, "&lt;&gt;"&amp;"")</f>
        <v>0</v>
      </c>
      <c r="H71" s="1"/>
      <c r="I71" s="1"/>
      <c r="J71" s="52"/>
    </row>
    <row r="72" customFormat="false" ht="15.75" hidden="false" customHeight="true" outlineLevel="0" collapsed="false">
      <c r="A72" s="1"/>
      <c r="B72" s="53" t="s">
        <v>74</v>
      </c>
      <c r="C72" s="53"/>
      <c r="D72" s="53"/>
      <c r="E72" s="53"/>
      <c r="F72" s="53"/>
      <c r="G72" s="53"/>
      <c r="H72" s="53"/>
      <c r="I72" s="53"/>
    </row>
    <row r="73" customFormat="false" ht="15.75" hidden="false" customHeight="true" outlineLevel="0" collapsed="false">
      <c r="A73" s="1"/>
      <c r="B73" s="55" t="s">
        <v>75</v>
      </c>
      <c r="C73" s="55"/>
      <c r="D73" s="55"/>
      <c r="E73" s="55"/>
      <c r="F73" s="55"/>
      <c r="G73" s="55"/>
      <c r="H73" s="55" t="s">
        <v>76</v>
      </c>
      <c r="I73" s="55" t="s">
        <v>18</v>
      </c>
    </row>
    <row r="74" customFormat="false" ht="15.75" hidden="false" customHeight="true" outlineLevel="0" collapsed="false">
      <c r="A74" s="1"/>
      <c r="B74" s="63" t="str">
        <f aca="false">'Dados do Projeto'!B10</f>
        <v>Aylton Almeida</v>
      </c>
      <c r="C74" s="63"/>
      <c r="D74" s="63"/>
      <c r="E74" s="63"/>
      <c r="F74" s="63"/>
      <c r="G74" s="63"/>
      <c r="H74" s="64" t="n">
        <f aca="false">SUMIF($F$11:$F$60,'Dados do Projeto'!$B10,H$11:H$60)</f>
        <v>0</v>
      </c>
      <c r="I74" s="64" t="n">
        <f aca="false">SUMIF($F$11:$F$60,'Dados do Projeto'!$B10,I$11:I$60)</f>
        <v>0</v>
      </c>
    </row>
    <row r="75" customFormat="false" ht="15.75" hidden="false" customHeight="true" outlineLevel="0" collapsed="false">
      <c r="A75" s="1"/>
      <c r="B75" s="63" t="str">
        <f aca="false">'Dados do Projeto'!B11</f>
        <v>Lucas Lima</v>
      </c>
      <c r="C75" s="63"/>
      <c r="D75" s="63"/>
      <c r="E75" s="63"/>
      <c r="F75" s="63"/>
      <c r="G75" s="63"/>
      <c r="H75" s="64" t="n">
        <f aca="false">SUMIF(F$11:F$60,'Dados do Projeto'!B11,H$11:H$60)</f>
        <v>0</v>
      </c>
      <c r="I75" s="64" t="n">
        <f aca="false">SUMIF($F$11:$F$60,'Dados do Projeto'!$B11,I$11:I$60)</f>
        <v>0</v>
      </c>
    </row>
    <row r="76" customFormat="false" ht="15.75" hidden="false" customHeight="true" outlineLevel="0" collapsed="false">
      <c r="A76" s="1"/>
      <c r="B76" s="63" t="str">
        <f aca="false">'Dados do Projeto'!B12</f>
        <v>Nayane Ornelas</v>
      </c>
      <c r="C76" s="63"/>
      <c r="D76" s="63"/>
      <c r="E76" s="63"/>
      <c r="F76" s="63"/>
      <c r="G76" s="63"/>
      <c r="H76" s="64" t="n">
        <f aca="false">SUMIF(F$11:F$60,'Dados do Projeto'!B12,H$11:H$60)</f>
        <v>0</v>
      </c>
      <c r="I76" s="64" t="n">
        <f aca="false">SUMIF($F$11:$F$60,'Dados do Projeto'!$B12,I$11:I$60)</f>
        <v>0</v>
      </c>
    </row>
    <row r="77" customFormat="false" ht="15.75" hidden="false" customHeight="true" outlineLevel="0" collapsed="false">
      <c r="A77" s="1"/>
      <c r="B77" s="63" t="str">
        <f aca="false">'Dados do Projeto'!B13</f>
        <v>Pedro Paulo</v>
      </c>
      <c r="C77" s="63"/>
      <c r="D77" s="63"/>
      <c r="E77" s="63"/>
      <c r="F77" s="63"/>
      <c r="G77" s="63"/>
      <c r="H77" s="64" t="n">
        <f aca="false">SUMIF(F$11:F$60,'Dados do Projeto'!B13,H$11:H$60)</f>
        <v>0</v>
      </c>
      <c r="I77" s="64" t="n">
        <f aca="false">SUMIF($F$11:$F$60,'Dados do Projeto'!$B13,I$11:I$60)</f>
        <v>0</v>
      </c>
    </row>
    <row r="78" customFormat="false" ht="15.75" hidden="false" customHeight="true" outlineLevel="0" collapsed="false">
      <c r="A78" s="1"/>
      <c r="B78" s="63" t="e">
        <f aca="false">#REF!</f>
        <v>#REF!</v>
      </c>
      <c r="C78" s="63"/>
      <c r="D78" s="63"/>
      <c r="E78" s="63"/>
      <c r="F78" s="63"/>
      <c r="G78" s="63"/>
      <c r="H78" s="64" t="e">
        <f aca="false">SUMIF(F$11:F$60,#REF!,H$11:H$60)</f>
        <v>#REF!</v>
      </c>
      <c r="I78" s="64" t="e">
        <f aca="false">SUMIF($F$11:$F$60,#REF!,I$11:I$60)</f>
        <v>#REF!</v>
      </c>
    </row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  <mergeCell ref="B77:G77"/>
    <mergeCell ref="B78:G78"/>
  </mergeCells>
  <conditionalFormatting sqref="F20:F25">
    <cfRule type="expression" priority="2" aboveAverage="0" equalAverage="0" bottom="0" percent="0" rank="0" text="" dxfId="0">
      <formula>NOT(ISERROR(SEARCH(($B$74),(F20))))</formula>
    </cfRule>
  </conditionalFormatting>
  <conditionalFormatting sqref="F20:F25">
    <cfRule type="expression" priority="3" aboveAverage="0" equalAverage="0" bottom="0" percent="0" rank="0" text="" dxfId="0">
      <formula>NOT(ISERROR(SEARCH(($B$75),(F20))))</formula>
    </cfRule>
  </conditionalFormatting>
  <conditionalFormatting sqref="F20:F25">
    <cfRule type="expression" priority="4" aboveAverage="0" equalAverage="0" bottom="0" percent="0" rank="0" text="" dxfId="0">
      <formula>NOT(ISERROR(SEARCH(($B$76),(F20))))</formula>
    </cfRule>
  </conditionalFormatting>
  <conditionalFormatting sqref="F20:F25">
    <cfRule type="expression" priority="5" aboveAverage="0" equalAverage="0" bottom="0" percent="0" rank="0" text="" dxfId="1">
      <formula>NOT(ISERROR(SEARCH(($B$77),(F20))))</formula>
    </cfRule>
  </conditionalFormatting>
  <conditionalFormatting sqref="F20:F25">
    <cfRule type="expression" priority="6" aboveAverage="0" equalAverage="0" bottom="0" percent="0" rank="0" text="" dxfId="2">
      <formula>NOT(ISERROR(SEARCH(($B$78),(F20))))</formula>
    </cfRule>
  </conditionalFormatting>
  <conditionalFormatting sqref="F20:F25">
    <cfRule type="expression" priority="7" aboveAverage="0" equalAverage="0" bottom="0" percent="0" rank="0" text="" dxfId="2">
      <formula>LEN(TRIM(F20))=0</formula>
    </cfRule>
  </conditionalFormatting>
  <conditionalFormatting sqref="F11:F69">
    <cfRule type="expression" priority="8" aboveAverage="0" equalAverage="0" bottom="0" percent="0" rank="0" text="" dxfId="3">
      <formula>NOT(ISERROR(SEARCH(($B$74),(F11))))</formula>
    </cfRule>
  </conditionalFormatting>
  <conditionalFormatting sqref="F11:F69">
    <cfRule type="expression" priority="9" aboveAverage="0" equalAverage="0" bottom="0" percent="0" rank="0" text="" dxfId="0">
      <formula>NOT(ISERROR(SEARCH(($B$75),(F11))))</formula>
    </cfRule>
  </conditionalFormatting>
  <conditionalFormatting sqref="F11:F69">
    <cfRule type="expression" priority="10" aboveAverage="0" equalAverage="0" bottom="0" percent="0" rank="0" text="" dxfId="1">
      <formula>NOT(ISERROR(SEARCH(($B$76),(F11))))</formula>
    </cfRule>
  </conditionalFormatting>
  <conditionalFormatting sqref="F11:F69">
    <cfRule type="expression" priority="11" aboveAverage="0" equalAverage="0" bottom="0" percent="0" rank="0" text="" dxfId="2">
      <formula>NOT(ISERROR(SEARCH(($B$77),(F11))))</formula>
    </cfRule>
  </conditionalFormatting>
  <conditionalFormatting sqref="F11:F69">
    <cfRule type="expression" priority="12" aboveAverage="0" equalAverage="0" bottom="0" percent="0" rank="0" text="" dxfId="3">
      <formula>NOT(ISERROR(SEARCH(($B$78),(F11))))</formula>
    </cfRule>
  </conditionalFormatting>
  <conditionalFormatting sqref="F11:F69">
    <cfRule type="expression" priority="13" aboveAverage="0" equalAverage="0" bottom="0" percent="0" rank="0" text="" dxfId="0">
      <formula>LEN(TRIM(F11))=0</formula>
    </cfRule>
  </conditionalFormatting>
  <conditionalFormatting sqref="C11:C69">
    <cfRule type="expression" priority="14" aboveAverage="0" equalAverage="0" bottom="0" percent="0" rank="0" text="" dxfId="0">
      <formula>AND(ISNUMBER(C11),TRUNC(C11)&lt;TODAY())</formula>
    </cfRule>
  </conditionalFormatting>
  <conditionalFormatting sqref="F20:F25">
    <cfRule type="expression" priority="15" aboveAverage="0" equalAverage="0" bottom="0" percent="0" rank="0" text="" dxfId="1">
      <formula>NOT(ISERROR(SEARCH(($B$74),(F20))))</formula>
    </cfRule>
  </conditionalFormatting>
  <conditionalFormatting sqref="F20:F25">
    <cfRule type="expression" priority="16" aboveAverage="0" equalAverage="0" bottom="0" percent="0" rank="0" text="" dxfId="1">
      <formula>NOT(ISERROR(SEARCH(($B$75),(F20))))</formula>
    </cfRule>
  </conditionalFormatting>
  <conditionalFormatting sqref="F20:F25">
    <cfRule type="expression" priority="17" aboveAverage="0" equalAverage="0" bottom="0" percent="0" rank="0" text="" dxfId="1">
      <formula>NOT(ISERROR(SEARCH(($B$76),(F20))))</formula>
    </cfRule>
  </conditionalFormatting>
  <conditionalFormatting sqref="F20:F25">
    <cfRule type="expression" priority="18" aboveAverage="0" equalAverage="0" bottom="0" percent="0" rank="0" text="" dxfId="2">
      <formula>NOT(ISERROR(SEARCH(($B$77),(F20))))</formula>
    </cfRule>
  </conditionalFormatting>
  <conditionalFormatting sqref="F20:F25">
    <cfRule type="expression" priority="19" aboveAverage="0" equalAverage="0" bottom="0" percent="0" rank="0" text="" dxfId="2">
      <formula>NOT(ISERROR(SEARCH(($B$78),(F20))))</formula>
    </cfRule>
  </conditionalFormatting>
  <conditionalFormatting sqref="F20:F25">
    <cfRule type="expression" priority="20" aboveAverage="0" equalAverage="0" bottom="0" percent="0" rank="0" text="" dxfId="2">
      <formula>LEN(TRIM(F20))=0</formula>
    </cfRule>
  </conditionalFormatting>
  <conditionalFormatting sqref="F11:F69">
    <cfRule type="expression" priority="21" aboveAverage="0" equalAverage="0" bottom="0" percent="0" rank="0" text="" dxfId="2">
      <formula>NOT(ISERROR(SEARCH(($B$74),(F11))))</formula>
    </cfRule>
  </conditionalFormatting>
  <conditionalFormatting sqref="F11:F69">
    <cfRule type="expression" priority="22" aboveAverage="0" equalAverage="0" bottom="0" percent="0" rank="0" text="" dxfId="3">
      <formula>NOT(ISERROR(SEARCH(($B$75),(F11))))</formula>
    </cfRule>
  </conditionalFormatting>
  <conditionalFormatting sqref="F11:F69">
    <cfRule type="expression" priority="23" aboveAverage="0" equalAverage="0" bottom="0" percent="0" rank="0" text="" dxfId="3">
      <formula>NOT(ISERROR(SEARCH(($B$76),(F11))))</formula>
    </cfRule>
  </conditionalFormatting>
  <conditionalFormatting sqref="F11:F69">
    <cfRule type="expression" priority="24" aboveAverage="0" equalAverage="0" bottom="0" percent="0" rank="0" text="" dxfId="4">
      <formula>NOT(ISERROR(SEARCH(($B$77),(F11))))</formula>
    </cfRule>
  </conditionalFormatting>
  <conditionalFormatting sqref="F11:F69">
    <cfRule type="expression" priority="25" aboveAverage="0" equalAverage="0" bottom="0" percent="0" rank="0" text="" dxfId="4">
      <formula>NOT(ISERROR(SEARCH(($B$78),(F11))))</formula>
    </cfRule>
  </conditionalFormatting>
  <conditionalFormatting sqref="F11:F69">
    <cfRule type="expression" priority="26" aboveAverage="0" equalAverage="0" bottom="0" percent="0" rank="0" text="" dxfId="5">
      <formula>LEN(TRIM(F11))=0</formula>
    </cfRule>
  </conditionalFormatting>
  <conditionalFormatting sqref="C11:C69">
    <cfRule type="expression" priority="27" aboveAverage="0" equalAverage="0" bottom="0" percent="0" rank="0" text="" dxfId="6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9" type="list">
      <formula1>$K$1:$K$28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0.67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30.5"/>
    <col collapsed="false" customWidth="true" hidden="false" outlineLevel="0" max="6" min="6" style="0" width="22.33"/>
    <col collapsed="false" customWidth="true" hidden="false" outlineLevel="0" max="7" min="7" style="0" width="14.66"/>
    <col collapsed="false" customWidth="true" hidden="false" outlineLevel="0" max="8" min="8" style="0" width="21.33"/>
    <col collapsed="false" customWidth="true" hidden="false" outlineLevel="0" max="9" min="9" style="0" width="18.33"/>
    <col collapsed="false" customWidth="true" hidden="false" outlineLevel="0" max="10" min="10" style="0" width="40.83"/>
    <col collapsed="false" customWidth="true" hidden="false" outlineLevel="0" max="1025" min="11" style="0" width="14.5"/>
  </cols>
  <sheetData>
    <row r="1" customFormat="false" ht="21.7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Requisitos!C13</f>
        <v>43580</v>
      </c>
    </row>
    <row r="2" customFormat="false" ht="19.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43581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43582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43583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43584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1"/>
      <c r="K6" s="51" t="n">
        <f aca="false">K5+1</f>
        <v>43585</v>
      </c>
    </row>
    <row r="7" customFormat="false" ht="21.75" hidden="false" customHeight="tru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43586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1"/>
      <c r="K8" s="51" t="n">
        <f aca="false">K7+1</f>
        <v>43587</v>
      </c>
    </row>
    <row r="9" customFormat="false" ht="15.75" hidden="false" customHeight="true" outlineLevel="0" collapsed="false">
      <c r="A9" s="1"/>
      <c r="B9" s="53" t="s">
        <v>78</v>
      </c>
      <c r="C9" s="53"/>
      <c r="D9" s="53"/>
      <c r="E9" s="53"/>
      <c r="F9" s="53"/>
      <c r="G9" s="53"/>
      <c r="H9" s="53"/>
      <c r="I9" s="53"/>
      <c r="J9" s="65" t="s">
        <v>60</v>
      </c>
      <c r="K9" s="51" t="n">
        <f aca="false">K8+1</f>
        <v>43588</v>
      </c>
    </row>
    <row r="10" customFormat="false" ht="15.75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66" t="s">
        <v>68</v>
      </c>
      <c r="K10" s="51" t="n">
        <f aca="false">K9+1</f>
        <v>43589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67"/>
      <c r="G11" s="48"/>
      <c r="H11" s="58" t="n">
        <v>0</v>
      </c>
      <c r="I11" s="58" t="n">
        <v>0</v>
      </c>
      <c r="J11" s="68"/>
      <c r="K11" s="51" t="n">
        <f aca="false">K10+1</f>
        <v>43590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67"/>
      <c r="G12" s="48"/>
      <c r="H12" s="58" t="n">
        <v>0</v>
      </c>
      <c r="I12" s="58" t="n">
        <v>0</v>
      </c>
      <c r="J12" s="59"/>
      <c r="K12" s="51" t="n">
        <f aca="false">K11+1</f>
        <v>43591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67"/>
      <c r="G13" s="48"/>
      <c r="H13" s="58" t="n">
        <v>0</v>
      </c>
      <c r="I13" s="58" t="n">
        <v>0</v>
      </c>
      <c r="J13" s="68"/>
      <c r="K13" s="51" t="n">
        <f aca="false">K12+1</f>
        <v>43592</v>
      </c>
    </row>
    <row r="14" customFormat="false" ht="51" hidden="false" customHeight="true" outlineLevel="0" collapsed="false">
      <c r="A14" s="1"/>
      <c r="B14" s="46" t="n">
        <v>4</v>
      </c>
      <c r="C14" s="56"/>
      <c r="D14" s="57"/>
      <c r="E14" s="57"/>
      <c r="F14" s="67"/>
      <c r="G14" s="48"/>
      <c r="H14" s="58" t="n">
        <v>0</v>
      </c>
      <c r="I14" s="58" t="n">
        <v>0</v>
      </c>
      <c r="J14" s="68"/>
      <c r="K14" s="51" t="n">
        <f aca="false">K13+1</f>
        <v>43593</v>
      </c>
    </row>
    <row r="15" customFormat="false" ht="37.5" hidden="false" customHeight="true" outlineLevel="0" collapsed="false">
      <c r="A15" s="1"/>
      <c r="B15" s="46" t="n">
        <v>5</v>
      </c>
      <c r="C15" s="56"/>
      <c r="D15" s="57"/>
      <c r="E15" s="57"/>
      <c r="F15" s="67"/>
      <c r="G15" s="48"/>
      <c r="H15" s="58" t="n">
        <v>0</v>
      </c>
      <c r="I15" s="58" t="n">
        <v>0</v>
      </c>
      <c r="J15" s="68"/>
    </row>
    <row r="16" customFormat="false" ht="37.5" hidden="false" customHeight="true" outlineLevel="0" collapsed="false">
      <c r="A16" s="1"/>
      <c r="B16" s="46" t="n">
        <v>6</v>
      </c>
      <c r="C16" s="56"/>
      <c r="D16" s="57"/>
      <c r="E16" s="57"/>
      <c r="F16" s="48"/>
      <c r="G16" s="48"/>
      <c r="H16" s="58" t="n">
        <v>0</v>
      </c>
      <c r="I16" s="58" t="n">
        <v>0</v>
      </c>
      <c r="J16" s="68"/>
    </row>
    <row r="17" customFormat="false" ht="37.5" hidden="false" customHeight="true" outlineLevel="0" collapsed="false">
      <c r="A17" s="1"/>
      <c r="B17" s="46" t="n">
        <v>7</v>
      </c>
      <c r="C17" s="56"/>
      <c r="D17" s="57"/>
      <c r="E17" s="57"/>
      <c r="F17" s="48"/>
      <c r="G17" s="48"/>
      <c r="H17" s="58" t="n">
        <v>0</v>
      </c>
      <c r="I17" s="58" t="n">
        <v>0</v>
      </c>
      <c r="J17" s="68"/>
    </row>
    <row r="18" customFormat="false" ht="37.5" hidden="false" customHeight="true" outlineLevel="0" collapsed="false">
      <c r="A18" s="1"/>
      <c r="B18" s="46" t="n">
        <v>8</v>
      </c>
      <c r="C18" s="56"/>
      <c r="D18" s="57"/>
      <c r="E18" s="57"/>
      <c r="F18" s="48"/>
      <c r="G18" s="48"/>
      <c r="H18" s="58" t="n">
        <v>0</v>
      </c>
      <c r="I18" s="58" t="n">
        <v>0</v>
      </c>
      <c r="J18" s="68"/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57"/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57"/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57"/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57"/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57"/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57"/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57"/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57"/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57"/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57"/>
    </row>
    <row r="29" customFormat="false" ht="37.5" hidden="false" customHeight="true" outlineLevel="0" collapsed="false">
      <c r="A29" s="1"/>
      <c r="B29" s="46" t="n">
        <v>19</v>
      </c>
      <c r="C29" s="56"/>
      <c r="D29" s="48"/>
      <c r="E29" s="48"/>
      <c r="F29" s="48"/>
      <c r="G29" s="48"/>
      <c r="H29" s="58" t="n">
        <v>0</v>
      </c>
      <c r="I29" s="58" t="n">
        <v>0</v>
      </c>
      <c r="J29" s="57"/>
    </row>
    <row r="30" customFormat="false" ht="37.5" hidden="false" customHeight="true" outlineLevel="0" collapsed="false">
      <c r="A30" s="1"/>
      <c r="B30" s="46" t="n">
        <v>20</v>
      </c>
      <c r="C30" s="56"/>
      <c r="D30" s="48"/>
      <c r="E30" s="48"/>
      <c r="F30" s="48"/>
      <c r="G30" s="48"/>
      <c r="H30" s="58" t="n">
        <v>0</v>
      </c>
      <c r="I30" s="58" t="n">
        <v>0</v>
      </c>
      <c r="J30" s="57"/>
    </row>
    <row r="31" customFormat="false" ht="37.5" hidden="false" customHeight="true" outlineLevel="0" collapsed="false">
      <c r="A31" s="1"/>
      <c r="B31" s="46" t="n">
        <v>21</v>
      </c>
      <c r="C31" s="56"/>
      <c r="D31" s="48"/>
      <c r="E31" s="48"/>
      <c r="F31" s="48"/>
      <c r="G31" s="48"/>
      <c r="H31" s="58" t="n">
        <v>0</v>
      </c>
      <c r="I31" s="58" t="n">
        <v>0</v>
      </c>
      <c r="J31" s="57"/>
    </row>
    <row r="32" customFormat="false" ht="37.5" hidden="false" customHeight="true" outlineLevel="0" collapsed="false">
      <c r="A32" s="1"/>
      <c r="B32" s="46" t="n">
        <v>22</v>
      </c>
      <c r="C32" s="56"/>
      <c r="D32" s="48"/>
      <c r="E32" s="48"/>
      <c r="F32" s="48"/>
      <c r="G32" s="48"/>
      <c r="H32" s="58" t="n">
        <v>0</v>
      </c>
      <c r="I32" s="58" t="n">
        <v>0</v>
      </c>
      <c r="J32" s="57"/>
    </row>
    <row r="33" customFormat="false" ht="37.5" hidden="false" customHeight="true" outlineLevel="0" collapsed="false">
      <c r="A33" s="1"/>
      <c r="B33" s="46" t="n">
        <v>23</v>
      </c>
      <c r="C33" s="56"/>
      <c r="D33" s="48"/>
      <c r="E33" s="48"/>
      <c r="F33" s="48"/>
      <c r="G33" s="48"/>
      <c r="H33" s="58" t="n">
        <v>0</v>
      </c>
      <c r="I33" s="58" t="n">
        <v>0</v>
      </c>
      <c r="J33" s="57"/>
    </row>
    <row r="34" customFormat="false" ht="37.5" hidden="false" customHeight="true" outlineLevel="0" collapsed="false">
      <c r="A34" s="1"/>
      <c r="B34" s="46" t="n">
        <v>24</v>
      </c>
      <c r="C34" s="56"/>
      <c r="D34" s="48"/>
      <c r="E34" s="48"/>
      <c r="F34" s="48"/>
      <c r="G34" s="48"/>
      <c r="H34" s="58" t="n">
        <v>0</v>
      </c>
      <c r="I34" s="58" t="n">
        <v>0</v>
      </c>
      <c r="J34" s="69"/>
    </row>
    <row r="35" customFormat="false" ht="37.5" hidden="false" customHeight="true" outlineLevel="0" collapsed="false">
      <c r="A35" s="1"/>
      <c r="B35" s="46" t="n">
        <v>25</v>
      </c>
      <c r="C35" s="56"/>
      <c r="D35" s="48"/>
      <c r="E35" s="48"/>
      <c r="F35" s="48"/>
      <c r="G35" s="48"/>
      <c r="H35" s="58" t="n">
        <v>0</v>
      </c>
      <c r="I35" s="58" t="n">
        <v>0</v>
      </c>
      <c r="J35" s="69"/>
    </row>
    <row r="36" customFormat="false" ht="37.5" hidden="false" customHeight="true" outlineLevel="0" collapsed="false">
      <c r="A36" s="1"/>
      <c r="B36" s="46" t="n">
        <v>26</v>
      </c>
      <c r="C36" s="56"/>
      <c r="D36" s="48"/>
      <c r="E36" s="48"/>
      <c r="F36" s="48"/>
      <c r="G36" s="48"/>
      <c r="H36" s="58" t="n">
        <v>0</v>
      </c>
      <c r="I36" s="58" t="n">
        <v>0</v>
      </c>
      <c r="J36" s="69"/>
    </row>
    <row r="37" customFormat="false" ht="37.5" hidden="false" customHeight="true" outlineLevel="0" collapsed="false">
      <c r="A37" s="1"/>
      <c r="B37" s="46" t="n">
        <v>27</v>
      </c>
      <c r="C37" s="56"/>
      <c r="D37" s="48"/>
      <c r="E37" s="48"/>
      <c r="F37" s="48"/>
      <c r="G37" s="48"/>
      <c r="H37" s="58" t="n">
        <v>0</v>
      </c>
      <c r="I37" s="58" t="n">
        <v>0</v>
      </c>
      <c r="J37" s="69"/>
    </row>
    <row r="38" customFormat="false" ht="37.5" hidden="false" customHeight="true" outlineLevel="0" collapsed="false">
      <c r="A38" s="1"/>
      <c r="B38" s="46" t="n">
        <v>28</v>
      </c>
      <c r="C38" s="56"/>
      <c r="D38" s="48"/>
      <c r="E38" s="48"/>
      <c r="F38" s="48"/>
      <c r="G38" s="48"/>
      <c r="H38" s="58" t="n">
        <v>0</v>
      </c>
      <c r="I38" s="58" t="n">
        <v>0</v>
      </c>
      <c r="J38" s="69"/>
    </row>
    <row r="39" customFormat="false" ht="37.5" hidden="false" customHeight="true" outlineLevel="0" collapsed="false">
      <c r="A39" s="1"/>
      <c r="B39" s="46" t="n">
        <v>29</v>
      </c>
      <c r="C39" s="56"/>
      <c r="D39" s="48"/>
      <c r="E39" s="48"/>
      <c r="F39" s="48"/>
      <c r="G39" s="48"/>
      <c r="H39" s="58" t="n">
        <v>0</v>
      </c>
      <c r="I39" s="58" t="n">
        <v>0</v>
      </c>
      <c r="J39" s="69"/>
    </row>
    <row r="40" customFormat="false" ht="37.5" hidden="false" customHeight="true" outlineLevel="0" collapsed="false">
      <c r="A40" s="1"/>
      <c r="B40" s="46" t="n">
        <v>30</v>
      </c>
      <c r="C40" s="56"/>
      <c r="D40" s="48"/>
      <c r="E40" s="48"/>
      <c r="F40" s="48"/>
      <c r="G40" s="48"/>
      <c r="H40" s="58" t="n">
        <v>0</v>
      </c>
      <c r="I40" s="58" t="n">
        <v>0</v>
      </c>
      <c r="J40" s="69"/>
    </row>
    <row r="41" customFormat="false" ht="37.5" hidden="false" customHeight="true" outlineLevel="0" collapsed="false">
      <c r="A41" s="1"/>
      <c r="B41" s="46" t="n">
        <v>31</v>
      </c>
      <c r="C41" s="56"/>
      <c r="D41" s="48"/>
      <c r="E41" s="48"/>
      <c r="F41" s="48"/>
      <c r="G41" s="48"/>
      <c r="H41" s="58" t="n">
        <v>0</v>
      </c>
      <c r="I41" s="58" t="n">
        <v>0</v>
      </c>
      <c r="J41" s="69"/>
    </row>
    <row r="42" customFormat="false" ht="37.5" hidden="false" customHeight="true" outlineLevel="0" collapsed="false">
      <c r="A42" s="1"/>
      <c r="B42" s="46" t="n">
        <v>32</v>
      </c>
      <c r="C42" s="56"/>
      <c r="D42" s="48"/>
      <c r="E42" s="48"/>
      <c r="F42" s="48"/>
      <c r="G42" s="48"/>
      <c r="H42" s="58" t="n">
        <v>0</v>
      </c>
      <c r="I42" s="58" t="n">
        <v>0</v>
      </c>
      <c r="J42" s="69"/>
    </row>
    <row r="43" customFormat="false" ht="37.5" hidden="false" customHeight="true" outlineLevel="0" collapsed="false">
      <c r="A43" s="1"/>
      <c r="B43" s="46" t="n">
        <v>33</v>
      </c>
      <c r="C43" s="56"/>
      <c r="D43" s="70"/>
      <c r="E43" s="70"/>
      <c r="F43" s="48"/>
      <c r="G43" s="48"/>
      <c r="H43" s="58" t="n">
        <v>0</v>
      </c>
      <c r="I43" s="58" t="n">
        <v>0</v>
      </c>
      <c r="J43" s="69"/>
    </row>
    <row r="44" customFormat="false" ht="37.5" hidden="false" customHeight="true" outlineLevel="0" collapsed="false">
      <c r="A44" s="1"/>
      <c r="B44" s="46" t="n">
        <v>34</v>
      </c>
      <c r="C44" s="56"/>
      <c r="D44" s="48"/>
      <c r="E44" s="48"/>
      <c r="F44" s="48"/>
      <c r="G44" s="48"/>
      <c r="H44" s="58" t="n">
        <v>0</v>
      </c>
      <c r="I44" s="58" t="n">
        <v>0</v>
      </c>
      <c r="J44" s="69"/>
    </row>
    <row r="45" customFormat="false" ht="37.5" hidden="false" customHeight="true" outlineLevel="0" collapsed="false">
      <c r="A45" s="1"/>
      <c r="B45" s="46" t="n">
        <v>35</v>
      </c>
      <c r="C45" s="56"/>
      <c r="D45" s="48"/>
      <c r="E45" s="48"/>
      <c r="F45" s="48"/>
      <c r="G45" s="48"/>
      <c r="H45" s="58" t="n">
        <v>0</v>
      </c>
      <c r="I45" s="58" t="n">
        <v>0</v>
      </c>
      <c r="J45" s="69"/>
    </row>
    <row r="46" customFormat="false" ht="37.5" hidden="false" customHeight="true" outlineLevel="0" collapsed="false">
      <c r="A46" s="1"/>
      <c r="B46" s="46" t="n">
        <v>36</v>
      </c>
      <c r="C46" s="56"/>
      <c r="D46" s="48"/>
      <c r="E46" s="48"/>
      <c r="F46" s="48"/>
      <c r="G46" s="48"/>
      <c r="H46" s="58" t="n">
        <v>0</v>
      </c>
      <c r="I46" s="58" t="n">
        <v>0</v>
      </c>
      <c r="J46" s="69"/>
    </row>
    <row r="47" customFormat="false" ht="37.5" hidden="false" customHeight="true" outlineLevel="0" collapsed="false">
      <c r="A47" s="1"/>
      <c r="B47" s="46" t="n">
        <v>37</v>
      </c>
      <c r="C47" s="56"/>
      <c r="D47" s="48"/>
      <c r="E47" s="48"/>
      <c r="F47" s="48"/>
      <c r="G47" s="48"/>
      <c r="H47" s="58" t="n">
        <v>0</v>
      </c>
      <c r="I47" s="58" t="n">
        <v>0</v>
      </c>
      <c r="J47" s="69"/>
    </row>
    <row r="48" customFormat="false" ht="37.5" hidden="false" customHeight="true" outlineLevel="0" collapsed="false">
      <c r="A48" s="1"/>
      <c r="B48" s="46" t="n">
        <v>38</v>
      </c>
      <c r="C48" s="56"/>
      <c r="D48" s="48"/>
      <c r="E48" s="48"/>
      <c r="F48" s="48"/>
      <c r="G48" s="48"/>
      <c r="H48" s="58" t="n">
        <v>0</v>
      </c>
      <c r="I48" s="58" t="n">
        <v>0</v>
      </c>
      <c r="J48" s="69"/>
    </row>
    <row r="49" customFormat="false" ht="37.5" hidden="false" customHeight="true" outlineLevel="0" collapsed="false">
      <c r="A49" s="1"/>
      <c r="B49" s="46" t="n">
        <v>39</v>
      </c>
      <c r="C49" s="56"/>
      <c r="D49" s="48"/>
      <c r="E49" s="48"/>
      <c r="F49" s="48"/>
      <c r="G49" s="48"/>
      <c r="H49" s="58" t="n">
        <v>0</v>
      </c>
      <c r="I49" s="58" t="n">
        <v>0</v>
      </c>
      <c r="J49" s="69"/>
    </row>
    <row r="50" customFormat="false" ht="37.5" hidden="false" customHeight="true" outlineLevel="0" collapsed="false">
      <c r="A50" s="1"/>
      <c r="B50" s="46" t="n">
        <v>40</v>
      </c>
      <c r="C50" s="56"/>
      <c r="D50" s="48"/>
      <c r="E50" s="48"/>
      <c r="F50" s="48"/>
      <c r="G50" s="48"/>
      <c r="H50" s="58" t="n">
        <v>0</v>
      </c>
      <c r="I50" s="58" t="n">
        <v>0</v>
      </c>
      <c r="J50" s="69"/>
    </row>
    <row r="51" customFormat="false" ht="37.5" hidden="false" customHeight="true" outlineLevel="0" collapsed="false">
      <c r="A51" s="1"/>
      <c r="B51" s="46" t="n">
        <v>41</v>
      </c>
      <c r="C51" s="56"/>
      <c r="D51" s="48"/>
      <c r="E51" s="48"/>
      <c r="F51" s="48"/>
      <c r="G51" s="48"/>
      <c r="H51" s="58" t="n">
        <v>0</v>
      </c>
      <c r="I51" s="58" t="n">
        <v>0</v>
      </c>
      <c r="J51" s="69"/>
    </row>
    <row r="52" customFormat="false" ht="37.5" hidden="false" customHeight="true" outlineLevel="0" collapsed="false">
      <c r="A52" s="1"/>
      <c r="B52" s="46" t="n">
        <v>42</v>
      </c>
      <c r="C52" s="56"/>
      <c r="D52" s="71"/>
      <c r="E52" s="71"/>
      <c r="F52" s="48"/>
      <c r="G52" s="48"/>
      <c r="H52" s="58" t="n">
        <v>0</v>
      </c>
      <c r="I52" s="58" t="n">
        <v>0</v>
      </c>
      <c r="J52" s="69"/>
    </row>
    <row r="53" customFormat="false" ht="37.5" hidden="false" customHeight="true" outlineLevel="0" collapsed="false">
      <c r="A53" s="1"/>
      <c r="B53" s="46" t="n">
        <v>43</v>
      </c>
      <c r="C53" s="56"/>
      <c r="D53" s="60"/>
      <c r="E53" s="60"/>
      <c r="F53" s="48"/>
      <c r="G53" s="48"/>
      <c r="H53" s="58" t="n">
        <v>0</v>
      </c>
      <c r="I53" s="58" t="n">
        <v>0</v>
      </c>
      <c r="J53" s="69"/>
    </row>
    <row r="54" customFormat="false" ht="37.5" hidden="false" customHeight="true" outlineLevel="0" collapsed="false">
      <c r="A54" s="1"/>
      <c r="B54" s="46" t="n">
        <v>44</v>
      </c>
      <c r="C54" s="56"/>
      <c r="D54" s="60"/>
      <c r="E54" s="60"/>
      <c r="F54" s="48"/>
      <c r="G54" s="48"/>
      <c r="H54" s="58" t="n">
        <v>0</v>
      </c>
      <c r="I54" s="58" t="n">
        <v>0</v>
      </c>
      <c r="J54" s="68"/>
    </row>
    <row r="55" customFormat="false" ht="37.5" hidden="false" customHeight="true" outlineLevel="0" collapsed="false">
      <c r="A55" s="1"/>
      <c r="B55" s="46" t="n">
        <v>45</v>
      </c>
      <c r="C55" s="56"/>
      <c r="D55" s="60"/>
      <c r="E55" s="60"/>
      <c r="F55" s="48"/>
      <c r="G55" s="48"/>
      <c r="H55" s="58" t="n">
        <v>0</v>
      </c>
      <c r="I55" s="58" t="n">
        <v>0</v>
      </c>
      <c r="J55" s="68"/>
    </row>
    <row r="56" customFormat="false" ht="37.5" hidden="false" customHeight="true" outlineLevel="0" collapsed="false">
      <c r="A56" s="1"/>
      <c r="B56" s="46" t="n">
        <v>46</v>
      </c>
      <c r="C56" s="56"/>
      <c r="D56" s="60"/>
      <c r="E56" s="60"/>
      <c r="F56" s="48"/>
      <c r="G56" s="48"/>
      <c r="H56" s="58" t="n">
        <v>0</v>
      </c>
      <c r="I56" s="58" t="n">
        <v>0</v>
      </c>
      <c r="J56" s="68"/>
    </row>
    <row r="57" customFormat="false" ht="37.5" hidden="false" customHeight="true" outlineLevel="0" collapsed="false">
      <c r="A57" s="1"/>
      <c r="B57" s="46" t="n">
        <v>47</v>
      </c>
      <c r="C57" s="56"/>
      <c r="D57" s="60"/>
      <c r="E57" s="60"/>
      <c r="F57" s="48"/>
      <c r="G57" s="48"/>
      <c r="H57" s="58" t="n">
        <v>0</v>
      </c>
      <c r="I57" s="58" t="n">
        <v>0</v>
      </c>
      <c r="J57" s="68"/>
    </row>
    <row r="58" customFormat="false" ht="37.5" hidden="false" customHeight="true" outlineLevel="0" collapsed="false">
      <c r="A58" s="1"/>
      <c r="B58" s="46" t="n">
        <v>48</v>
      </c>
      <c r="C58" s="56"/>
      <c r="D58" s="60"/>
      <c r="E58" s="60"/>
      <c r="F58" s="48"/>
      <c r="G58" s="48"/>
      <c r="H58" s="58" t="n">
        <v>0</v>
      </c>
      <c r="I58" s="58" t="n">
        <v>0</v>
      </c>
      <c r="J58" s="68"/>
    </row>
    <row r="59" customFormat="false" ht="37.5" hidden="false" customHeight="true" outlineLevel="0" collapsed="false">
      <c r="A59" s="1"/>
      <c r="B59" s="46" t="n">
        <v>49</v>
      </c>
      <c r="C59" s="56"/>
      <c r="D59" s="60"/>
      <c r="E59" s="60"/>
      <c r="F59" s="48"/>
      <c r="G59" s="48"/>
      <c r="H59" s="58" t="n">
        <v>0</v>
      </c>
      <c r="I59" s="58" t="n">
        <v>0</v>
      </c>
      <c r="J59" s="68"/>
    </row>
    <row r="60" customFormat="false" ht="37.5" hidden="false" customHeight="true" outlineLevel="0" collapsed="false">
      <c r="A60" s="1"/>
      <c r="B60" s="46" t="n">
        <v>50</v>
      </c>
      <c r="C60" s="56"/>
      <c r="D60" s="60"/>
      <c r="E60" s="60"/>
      <c r="F60" s="48"/>
      <c r="G60" s="48"/>
      <c r="H60" s="58" t="n">
        <v>0</v>
      </c>
      <c r="I60" s="58" t="n">
        <v>0</v>
      </c>
      <c r="J60" s="68"/>
    </row>
    <row r="61" customFormat="false" ht="15.75" hidden="false" customHeight="true" outlineLevel="0" collapsed="false">
      <c r="A61" s="1"/>
      <c r="B61" s="1"/>
      <c r="D61" s="1"/>
      <c r="E61" s="1"/>
      <c r="F61" s="1"/>
      <c r="G61" s="61" t="s">
        <v>73</v>
      </c>
      <c r="H61" s="62" t="n">
        <f aca="false">SUM(H11:H60)</f>
        <v>0</v>
      </c>
      <c r="I61" s="62" t="n">
        <f aca="false">SUM(I11:I60)</f>
        <v>0</v>
      </c>
      <c r="J61" s="1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1"/>
    </row>
    <row r="63" customFormat="false" ht="15.75" hidden="false" customHeight="true" outlineLevel="0" collapsed="false">
      <c r="A63" s="1"/>
      <c r="B63" s="53" t="s">
        <v>74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75</v>
      </c>
      <c r="C64" s="55"/>
      <c r="D64" s="55"/>
      <c r="E64" s="55"/>
      <c r="F64" s="55"/>
      <c r="G64" s="55"/>
      <c r="H64" s="55" t="s">
        <v>76</v>
      </c>
      <c r="I64" s="55" t="s">
        <v>18</v>
      </c>
    </row>
    <row r="65" customFormat="false" ht="15.75" hidden="false" customHeight="true" outlineLevel="0" collapsed="false">
      <c r="A65" s="1"/>
      <c r="B65" s="63" t="str">
        <f aca="false">'Dados do Projeto'!B10</f>
        <v>Aylton Almeida</v>
      </c>
      <c r="C65" s="63"/>
      <c r="D65" s="63"/>
      <c r="E65" s="63"/>
      <c r="F65" s="63"/>
      <c r="G65" s="63"/>
      <c r="H65" s="64" t="n">
        <f aca="false">SUMIF($F$11:$F$60,'Dados do Projeto'!$B10,H$11:H$60)</f>
        <v>0</v>
      </c>
      <c r="I65" s="64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3" t="str">
        <f aca="false">'Dados do Projeto'!B11</f>
        <v>Lucas Lima</v>
      </c>
      <c r="C66" s="63"/>
      <c r="D66" s="63"/>
      <c r="E66" s="63"/>
      <c r="F66" s="63"/>
      <c r="G66" s="63"/>
      <c r="H66" s="64" t="n">
        <f aca="false">SUMIF(F$11:F$60,'Dados do Projeto'!B11,H$11:H$60)</f>
        <v>0</v>
      </c>
      <c r="I66" s="64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3" t="str">
        <f aca="false">'Dados do Projeto'!B12</f>
        <v>Nayane Ornelas</v>
      </c>
      <c r="C67" s="63"/>
      <c r="D67" s="63"/>
      <c r="E67" s="63"/>
      <c r="F67" s="63"/>
      <c r="G67" s="63"/>
      <c r="H67" s="64" t="n">
        <f aca="false">SUMIF(F$11:F$60,'Dados do Projeto'!B12,H$11:H$60)</f>
        <v>0</v>
      </c>
      <c r="I67" s="64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3" t="str">
        <f aca="false">'Dados do Projeto'!B13</f>
        <v>Pedro Paulo</v>
      </c>
      <c r="C68" s="63"/>
      <c r="D68" s="63"/>
      <c r="E68" s="63"/>
      <c r="F68" s="63"/>
      <c r="G68" s="63"/>
      <c r="H68" s="64" t="n">
        <f aca="false">SUMIF(F$11:F$60,'Dados do Projeto'!B13,H$11:H$60)</f>
        <v>0</v>
      </c>
      <c r="I68" s="64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3" t="e">
        <f aca="false">#REF!</f>
        <v>#REF!</v>
      </c>
      <c r="C69" s="63"/>
      <c r="D69" s="63"/>
      <c r="E69" s="63"/>
      <c r="F69" s="63"/>
      <c r="G69" s="63"/>
      <c r="H69" s="64" t="e">
        <f aca="false">SUMIF(F$11:F$60,#REF!,H$11:H$60)</f>
        <v>#REF!</v>
      </c>
      <c r="I69" s="64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C11:C60">
    <cfRule type="expression" priority="2" aboveAverage="0" equalAverage="0" bottom="0" percent="0" rank="0" text="" dxfId="0">
      <formula>AND(ISNUMBER(C11),TRUNC(C11)&lt;TODAY())</formula>
    </cfRule>
  </conditionalFormatting>
  <conditionalFormatting sqref="C11:C60">
    <cfRule type="expression" priority="3" aboveAverage="0" equalAverage="0" bottom="0" percent="0" rank="0" text="" dxfId="0">
      <formula>AND(ISNUMBER(C11),TRUNC(C11)&lt;TODAY())</formula>
    </cfRule>
  </conditionalFormatting>
  <conditionalFormatting sqref="F11:F15">
    <cfRule type="expression" priority="4" aboveAverage="0" equalAverage="0" bottom="0" percent="0" rank="0" text="" dxfId="0">
      <formula>LEN(TRIM(F11))=0</formula>
    </cfRule>
  </conditionalFormatting>
  <conditionalFormatting sqref="F11:F15">
    <cfRule type="expression" priority="5" aboveAverage="0" equalAverage="0" bottom="0" percent="0" rank="0" text="" dxfId="1">
      <formula>NOT(ISERROR(SEARCH(($B$69),(F11))))</formula>
    </cfRule>
  </conditionalFormatting>
  <conditionalFormatting sqref="F11:F15">
    <cfRule type="expression" priority="6" aboveAverage="0" equalAverage="0" bottom="0" percent="0" rank="0" text="" dxfId="2">
      <formula>NOT(ISERROR(SEARCH(($B$68),(F11))))</formula>
    </cfRule>
  </conditionalFormatting>
  <conditionalFormatting sqref="F11:F15">
    <cfRule type="expression" priority="7" aboveAverage="0" equalAverage="0" bottom="0" percent="0" rank="0" text="" dxfId="2">
      <formula>NOT(ISERROR(SEARCH(($B$67),(F11))))</formula>
    </cfRule>
  </conditionalFormatting>
  <conditionalFormatting sqref="F11:F15">
    <cfRule type="expression" priority="8" aboveAverage="0" equalAverage="0" bottom="0" percent="0" rank="0" text="" dxfId="3">
      <formula>NOT(ISERROR(SEARCH(($B$66),(F11))))</formula>
    </cfRule>
  </conditionalFormatting>
  <conditionalFormatting sqref="F11:F15">
    <cfRule type="expression" priority="9" aboveAverage="0" equalAverage="0" bottom="0" percent="0" rank="0" text="" dxfId="0">
      <formula>LEN(TRIM(F11))=0</formula>
    </cfRule>
  </conditionalFormatting>
  <conditionalFormatting sqref="F11:F15">
    <cfRule type="expression" priority="10" aboveAverage="0" equalAverage="0" bottom="0" percent="0" rank="0" text="" dxfId="1">
      <formula>NOT(ISERROR(SEARCH(($B$69),(F11))))</formula>
    </cfRule>
  </conditionalFormatting>
  <conditionalFormatting sqref="F11:F15">
    <cfRule type="expression" priority="11" aboveAverage="0" equalAverage="0" bottom="0" percent="0" rank="0" text="" dxfId="2">
      <formula>NOT(ISERROR(SEARCH(($B$68),(F11))))</formula>
    </cfRule>
  </conditionalFormatting>
  <conditionalFormatting sqref="F11:F15">
    <cfRule type="expression" priority="12" aboveAverage="0" equalAverage="0" bottom="0" percent="0" rank="0" text="" dxfId="3">
      <formula>NOT(ISERROR(SEARCH(($B$67),(F11))))</formula>
    </cfRule>
  </conditionalFormatting>
  <conditionalFormatting sqref="F11:F15">
    <cfRule type="expression" priority="13" aboveAverage="0" equalAverage="0" bottom="0" percent="0" rank="0" text="" dxfId="0">
      <formula>NOT(ISERROR(SEARCH(($B$66),(F11))))</formula>
    </cfRule>
  </conditionalFormatting>
  <conditionalFormatting sqref="F11:F15">
    <cfRule type="expression" priority="14" aboveAverage="0" equalAverage="0" bottom="0" percent="0" rank="0" text="" dxfId="0">
      <formula>NOT(ISERROR(SEARCH(($B$65),(F11))))</formula>
    </cfRule>
  </conditionalFormatting>
  <conditionalFormatting sqref="F11:F15">
    <cfRule type="expression" priority="15" aboveAverage="0" equalAverage="0" bottom="0" percent="0" rank="0" text="" dxfId="1">
      <formula>NOT(ISERROR(SEARCH(($B$65),(F11))))</formula>
    </cfRule>
  </conditionalFormatting>
  <conditionalFormatting sqref="F17:F20">
    <cfRule type="expression" priority="16" aboveAverage="0" equalAverage="0" bottom="0" percent="0" rank="0" text="" dxfId="1">
      <formula>NOT(ISERROR(SEARCH(($B$65),(F17))))</formula>
    </cfRule>
  </conditionalFormatting>
  <conditionalFormatting sqref="F17:F20">
    <cfRule type="expression" priority="17" aboveAverage="0" equalAverage="0" bottom="0" percent="0" rank="0" text="" dxfId="1">
      <formula>NOT(ISERROR(SEARCH(($B$65),(F17))))</formula>
    </cfRule>
  </conditionalFormatting>
  <conditionalFormatting sqref="F17:F20">
    <cfRule type="expression" priority="18" aboveAverage="0" equalAverage="0" bottom="0" percent="0" rank="0" text="" dxfId="2">
      <formula>NOT(ISERROR(SEARCH(($B$66),(F17))))</formula>
    </cfRule>
  </conditionalFormatting>
  <conditionalFormatting sqref="F17:F20">
    <cfRule type="expression" priority="19" aboveAverage="0" equalAverage="0" bottom="0" percent="0" rank="0" text="" dxfId="2">
      <formula>NOT(ISERROR(SEARCH(($B$67),(F17))))</formula>
    </cfRule>
  </conditionalFormatting>
  <conditionalFormatting sqref="F17:F20">
    <cfRule type="expression" priority="20" aboveAverage="0" equalAverage="0" bottom="0" percent="0" rank="0" text="" dxfId="2">
      <formula>NOT(ISERROR(SEARCH(($B$68),(F17))))</formula>
    </cfRule>
  </conditionalFormatting>
  <conditionalFormatting sqref="F17:F20">
    <cfRule type="expression" priority="21" aboveAverage="0" equalAverage="0" bottom="0" percent="0" rank="0" text="" dxfId="2">
      <formula>NOT(ISERROR(SEARCH(($B$69),(F17))))</formula>
    </cfRule>
  </conditionalFormatting>
  <conditionalFormatting sqref="F17:F20">
    <cfRule type="expression" priority="22" aboveAverage="0" equalAverage="0" bottom="0" percent="0" rank="0" text="" dxfId="3">
      <formula>LEN(TRIM(F17))=0</formula>
    </cfRule>
  </conditionalFormatting>
  <conditionalFormatting sqref="F17:F20">
    <cfRule type="expression" priority="23" aboveAverage="0" equalAverage="0" bottom="0" percent="0" rank="0" text="" dxfId="3">
      <formula>NOT(ISERROR(SEARCH(($B$66),(F17))))</formula>
    </cfRule>
  </conditionalFormatting>
  <conditionalFormatting sqref="F17:F20">
    <cfRule type="expression" priority="24" aboveAverage="0" equalAverage="0" bottom="0" percent="0" rank="0" text="" dxfId="4">
      <formula>NOT(ISERROR(SEARCH(($B$67),(F17))))</formula>
    </cfRule>
  </conditionalFormatting>
  <conditionalFormatting sqref="F17:F20">
    <cfRule type="expression" priority="25" aboveAverage="0" equalAverage="0" bottom="0" percent="0" rank="0" text="" dxfId="4">
      <formula>NOT(ISERROR(SEARCH(($B$68),(F17))))</formula>
    </cfRule>
  </conditionalFormatting>
  <conditionalFormatting sqref="F17:F20">
    <cfRule type="expression" priority="26" aboveAverage="0" equalAverage="0" bottom="0" percent="0" rank="0" text="" dxfId="5">
      <formula>NOT(ISERROR(SEARCH(($B$69),(F17))))</formula>
    </cfRule>
  </conditionalFormatting>
  <conditionalFormatting sqref="F17:F20">
    <cfRule type="expression" priority="27" aboveAverage="0" equalAverage="0" bottom="0" percent="0" rank="0" text="" dxfId="6">
      <formula>LEN(TRIM(F17))=0</formula>
    </cfRule>
  </conditionalFormatting>
  <conditionalFormatting sqref="F11:F60">
    <cfRule type="expression" priority="28" aboveAverage="0" equalAverage="0" bottom="0" percent="0" rank="0" text="" dxfId="0">
      <formula>NOT(ISERROR(SEARCH(($B$65),(F11))))</formula>
    </cfRule>
  </conditionalFormatting>
  <conditionalFormatting sqref="F11:F60">
    <cfRule type="expression" priority="29" aboveAverage="0" equalAverage="0" bottom="0" percent="0" rank="0" text="" dxfId="0">
      <formula>NOT(ISERROR(SEARCH(($B$66),(F11))))</formula>
    </cfRule>
  </conditionalFormatting>
  <conditionalFormatting sqref="F11:F60">
    <cfRule type="expression" priority="30" aboveAverage="0" equalAverage="0" bottom="0" percent="0" rank="0" text="" dxfId="0">
      <formula>NOT(ISERROR(SEARCH(($B$67),(F11))))</formula>
    </cfRule>
  </conditionalFormatting>
  <conditionalFormatting sqref="F11:F60">
    <cfRule type="expression" priority="31" aboveAverage="0" equalAverage="0" bottom="0" percent="0" rank="0" text="" dxfId="1">
      <formula>NOT(ISERROR(SEARCH(($B$68),(F11))))</formula>
    </cfRule>
  </conditionalFormatting>
  <conditionalFormatting sqref="F11:F60">
    <cfRule type="expression" priority="32" aboveAverage="0" equalAverage="0" bottom="0" percent="0" rank="0" text="" dxfId="1">
      <formula>NOT(ISERROR(SEARCH(($B$69),(F11))))</formula>
    </cfRule>
  </conditionalFormatting>
  <conditionalFormatting sqref="F11:F60">
    <cfRule type="expression" priority="33" aboveAverage="0" equalAverage="0" bottom="0" percent="0" rank="0" text="" dxfId="1">
      <formula>LEN(TRIM(F11))=0</formula>
    </cfRule>
  </conditionalFormatting>
  <conditionalFormatting sqref="C11:C60">
    <cfRule type="expression" priority="34" aboveAverage="0" equalAverage="0" bottom="0" percent="0" rank="0" text="" dxfId="1">
      <formula>AND(ISNUMBER(C11),TRUNC(C11)&lt;TODAY())</formula>
    </cfRule>
  </conditionalFormatting>
  <conditionalFormatting sqref="C11:C60">
    <cfRule type="expression" priority="35" aboveAverage="0" equalAverage="0" bottom="0" percent="0" rank="0" text="" dxfId="1">
      <formula>AND(ISNUMBER(C11),TRUNC(C11)&lt;TODAY())</formula>
    </cfRule>
  </conditionalFormatting>
  <conditionalFormatting sqref="C11:C60">
    <cfRule type="expression" priority="36" aboveAverage="0" equalAverage="0" bottom="0" percent="0" rank="0" text="" dxfId="1">
      <formula>AND(ISNUMBER(C11),TRUNC(C11)&lt;TODAY())</formula>
    </cfRule>
  </conditionalFormatting>
  <conditionalFormatting sqref="F11:F15">
    <cfRule type="expression" priority="37" aboveAverage="0" equalAverage="0" bottom="0" percent="0" rank="0" text="" dxfId="2">
      <formula>LEN(TRIM(F11))=0</formula>
    </cfRule>
  </conditionalFormatting>
  <conditionalFormatting sqref="F11:F15">
    <cfRule type="expression" priority="38" aboveAverage="0" equalAverage="0" bottom="0" percent="0" rank="0" text="" dxfId="3">
      <formula>NOT(ISERROR(SEARCH(($B$69),(F11))))</formula>
    </cfRule>
  </conditionalFormatting>
  <conditionalFormatting sqref="F11:F15">
    <cfRule type="expression" priority="39" aboveAverage="0" equalAverage="0" bottom="0" percent="0" rank="0" text="" dxfId="3">
      <formula>NOT(ISERROR(SEARCH(($B$68),(F11))))</formula>
    </cfRule>
  </conditionalFormatting>
  <conditionalFormatting sqref="F11:F15">
    <cfRule type="expression" priority="40" aboveAverage="0" equalAverage="0" bottom="0" percent="0" rank="0" text="" dxfId="0">
      <formula>NOT(ISERROR(SEARCH(($B$67),(F11))))</formula>
    </cfRule>
  </conditionalFormatting>
  <conditionalFormatting sqref="F11:F15">
    <cfRule type="expression" priority="41" aboveAverage="0" equalAverage="0" bottom="0" percent="0" rank="0" text="" dxfId="0">
      <formula>NOT(ISERROR(SEARCH(($B$66),(F11))))</formula>
    </cfRule>
  </conditionalFormatting>
  <conditionalFormatting sqref="F11:F15">
    <cfRule type="expression" priority="42" aboveAverage="0" equalAverage="0" bottom="0" percent="0" rank="0" text="" dxfId="0">
      <formula>LEN(TRIM(F11))=0</formula>
    </cfRule>
  </conditionalFormatting>
  <conditionalFormatting sqref="F11:F15">
    <cfRule type="expression" priority="43" aboveAverage="0" equalAverage="0" bottom="0" percent="0" rank="0" text="" dxfId="1">
      <formula>NOT(ISERROR(SEARCH(($B$69),(F11))))</formula>
    </cfRule>
  </conditionalFormatting>
  <conditionalFormatting sqref="F11:F15">
    <cfRule type="expression" priority="44" aboveAverage="0" equalAverage="0" bottom="0" percent="0" rank="0" text="" dxfId="2">
      <formula>NOT(ISERROR(SEARCH(($B$68),(F11))))</formula>
    </cfRule>
  </conditionalFormatting>
  <conditionalFormatting sqref="F11:F15">
    <cfRule type="expression" priority="45" aboveAverage="0" equalAverage="0" bottom="0" percent="0" rank="0" text="" dxfId="3">
      <formula>NOT(ISERROR(SEARCH(($B$67),(F11))))</formula>
    </cfRule>
  </conditionalFormatting>
  <conditionalFormatting sqref="F11:F15">
    <cfRule type="expression" priority="46" aboveAverage="0" equalAverage="0" bottom="0" percent="0" rank="0" text="" dxfId="4">
      <formula>NOT(ISERROR(SEARCH(($B$66),(F11))))</formula>
    </cfRule>
  </conditionalFormatting>
  <conditionalFormatting sqref="F11:F15">
    <cfRule type="expression" priority="47" aboveAverage="0" equalAverage="0" bottom="0" percent="0" rank="0" text="" dxfId="5">
      <formula>NOT(ISERROR(SEARCH(($B$65),(F11))))</formula>
    </cfRule>
  </conditionalFormatting>
  <conditionalFormatting sqref="F11:F15">
    <cfRule type="expression" priority="48" aboveAverage="0" equalAverage="0" bottom="0" percent="0" rank="0" text="" dxfId="5">
      <formula>NOT(ISERROR(SEARCH(($B$65),(F11))))</formula>
    </cfRule>
  </conditionalFormatting>
  <conditionalFormatting sqref="F17:F20">
    <cfRule type="expression" priority="49" aboveAverage="0" equalAverage="0" bottom="0" percent="0" rank="0" text="" dxfId="6">
      <formula>NOT(ISERROR(SEARCH(($B$65),(F17))))</formula>
    </cfRule>
  </conditionalFormatting>
  <conditionalFormatting sqref="F17:F20">
    <cfRule type="expression" priority="50" aboveAverage="0" equalAverage="0" bottom="0" percent="0" rank="0" text="" dxfId="6">
      <formula>NOT(ISERROR(SEARCH(($B$65),(F17))))</formula>
    </cfRule>
  </conditionalFormatting>
  <conditionalFormatting sqref="F17:F20">
    <cfRule type="expression" priority="51" aboveAverage="0" equalAverage="0" bottom="0" percent="0" rank="0" text="" dxfId="0">
      <formula>NOT(ISERROR(SEARCH(($B$66),(F17))))</formula>
    </cfRule>
  </conditionalFormatting>
  <conditionalFormatting sqref="F17:F20">
    <cfRule type="expression" priority="52" aboveAverage="0" equalAverage="0" bottom="0" percent="0" rank="0" text="" dxfId="0">
      <formula>NOT(ISERROR(SEARCH(($B$67),(F17))))</formula>
    </cfRule>
  </conditionalFormatting>
  <conditionalFormatting sqref="F17:F20">
    <cfRule type="expression" priority="53" aboveAverage="0" equalAverage="0" bottom="0" percent="0" rank="0" text="" dxfId="0">
      <formula>NOT(ISERROR(SEARCH(($B$68),(F17))))</formula>
    </cfRule>
  </conditionalFormatting>
  <conditionalFormatting sqref="F17:F20">
    <cfRule type="expression" priority="54" aboveAverage="0" equalAverage="0" bottom="0" percent="0" rank="0" text="" dxfId="0">
      <formula>NOT(ISERROR(SEARCH(($B$69),(F17))))</formula>
    </cfRule>
  </conditionalFormatting>
  <conditionalFormatting sqref="F17:F20">
    <cfRule type="expression" priority="55" aboveAverage="0" equalAverage="0" bottom="0" percent="0" rank="0" text="" dxfId="0">
      <formula>LEN(TRIM(F17))=0</formula>
    </cfRule>
  </conditionalFormatting>
  <conditionalFormatting sqref="F17:F20">
    <cfRule type="expression" priority="56" aboveAverage="0" equalAverage="0" bottom="0" percent="0" rank="0" text="" dxfId="0">
      <formula>NOT(ISERROR(SEARCH(($B$66),(F17))))</formula>
    </cfRule>
  </conditionalFormatting>
  <conditionalFormatting sqref="F17:F20">
    <cfRule type="expression" priority="57" aboveAverage="0" equalAverage="0" bottom="0" percent="0" rank="0" text="" dxfId="0">
      <formula>NOT(ISERROR(SEARCH(($B$67),(F17))))</formula>
    </cfRule>
  </conditionalFormatting>
  <conditionalFormatting sqref="F17:F20">
    <cfRule type="expression" priority="58" aboveAverage="0" equalAverage="0" bottom="0" percent="0" rank="0" text="" dxfId="0">
      <formula>NOT(ISERROR(SEARCH(($B$68),(F17))))</formula>
    </cfRule>
  </conditionalFormatting>
  <conditionalFormatting sqref="F17:F20">
    <cfRule type="expression" priority="59" aboveAverage="0" equalAverage="0" bottom="0" percent="0" rank="0" text="" dxfId="1">
      <formula>NOT(ISERROR(SEARCH(($B$69),(F17))))</formula>
    </cfRule>
  </conditionalFormatting>
  <conditionalFormatting sqref="F17:F20">
    <cfRule type="expression" priority="60" aboveAverage="0" equalAverage="0" bottom="0" percent="0" rank="0" text="" dxfId="2">
      <formula>LEN(TRIM(F17))=0</formula>
    </cfRule>
  </conditionalFormatting>
  <conditionalFormatting sqref="F11:F60">
    <cfRule type="expression" priority="61" aboveAverage="0" equalAverage="0" bottom="0" percent="0" rank="0" text="" dxfId="3">
      <formula>NOT(ISERROR(SEARCH(($B$65),(F11))))</formula>
    </cfRule>
  </conditionalFormatting>
  <conditionalFormatting sqref="F11:F60">
    <cfRule type="expression" priority="62" aboveAverage="0" equalAverage="0" bottom="0" percent="0" rank="0" text="" dxfId="4">
      <formula>NOT(ISERROR(SEARCH(($B$66),(F11))))</formula>
    </cfRule>
  </conditionalFormatting>
  <conditionalFormatting sqref="F11:F60">
    <cfRule type="expression" priority="63" aboveAverage="0" equalAverage="0" bottom="0" percent="0" rank="0" text="" dxfId="5">
      <formula>NOT(ISERROR(SEARCH(($B$67),(F11))))</formula>
    </cfRule>
  </conditionalFormatting>
  <conditionalFormatting sqref="F11:F60">
    <cfRule type="expression" priority="64" aboveAverage="0" equalAverage="0" bottom="0" percent="0" rank="0" text="" dxfId="6">
      <formula>NOT(ISERROR(SEARCH(($B$68),(F11))))</formula>
    </cfRule>
  </conditionalFormatting>
  <conditionalFormatting sqref="F11:F60">
    <cfRule type="expression" priority="65" aboveAverage="0" equalAverage="0" bottom="0" percent="0" rank="0" text="" dxfId="7">
      <formula>NOT(ISERROR(SEARCH(($B$69),(F11))))</formula>
    </cfRule>
  </conditionalFormatting>
  <conditionalFormatting sqref="F11:F60">
    <cfRule type="expression" priority="66" aboveAverage="0" equalAverage="0" bottom="0" percent="0" rank="0" text="" dxfId="8">
      <formula>LEN(TRIM(F11))=0</formula>
    </cfRule>
  </conditionalFormatting>
  <conditionalFormatting sqref="C11:C60">
    <cfRule type="expression" priority="67" aboveAverage="0" equalAverage="0" bottom="0" percent="0" rank="0" text="" dxfId="9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0" type="list">
      <formula1>$K$1:$K$14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6D7A8"/>
    <pageSetUpPr fitToPage="false"/>
  </sheetPr>
  <dimension ref="A1:U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0" activeCellId="0" sqref="C60"/>
    </sheetView>
  </sheetViews>
  <sheetFormatPr defaultRowHeight="15" zeroHeight="false" outlineLevelRow="0" outlineLevelCol="0"/>
  <cols>
    <col collapsed="false" customWidth="true" hidden="false" outlineLevel="0" max="1" min="1" style="0" width="1.33"/>
    <col collapsed="false" customWidth="true" hidden="false" outlineLevel="0" max="2" min="2" style="0" width="5.5"/>
    <col collapsed="false" customWidth="true" hidden="false" outlineLevel="0" max="3" min="3" style="0" width="14.5"/>
    <col collapsed="false" customWidth="true" hidden="false" outlineLevel="0" max="5" min="4" style="0" width="29.66"/>
    <col collapsed="false" customWidth="true" hidden="false" outlineLevel="0" max="6" min="6" style="0" width="21.5"/>
    <col collapsed="false" customWidth="true" hidden="false" outlineLevel="0" max="7" min="7" style="0" width="16.48"/>
    <col collapsed="false" customWidth="true" hidden="false" outlineLevel="0" max="8" min="8" style="0" width="21.5"/>
    <col collapsed="false" customWidth="true" hidden="false" outlineLevel="0" max="9" min="9" style="0" width="17.83"/>
    <col collapsed="false" customWidth="true" hidden="false" outlineLevel="0" max="10" min="10" style="0" width="39.83"/>
    <col collapsed="false" customWidth="true" hidden="false" outlineLevel="0" max="1025" min="11" style="0" width="14.5"/>
  </cols>
  <sheetData>
    <row r="1" customFormat="false" ht="24.75" hidden="false" customHeight="true" outlineLevel="0" collapsed="false">
      <c r="A1" s="50"/>
      <c r="B1" s="2" t="s">
        <v>0</v>
      </c>
      <c r="C1" s="2"/>
      <c r="D1" s="2"/>
      <c r="E1" s="2"/>
      <c r="F1" s="2"/>
      <c r="G1" s="2"/>
      <c r="H1" s="2"/>
      <c r="I1" s="2"/>
      <c r="J1" s="2"/>
      <c r="K1" s="51" t="n">
        <f aca="false">Requisitos!C14</f>
        <v>43594</v>
      </c>
    </row>
    <row r="2" customFormat="false" ht="18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51" t="n">
        <f aca="false">K1+1</f>
        <v>43595</v>
      </c>
    </row>
    <row r="3" customFormat="false" ht="15.75" hidden="false" customHeight="true" outlineLevel="0" collapsed="false">
      <c r="A3" s="1"/>
      <c r="B3" s="4" t="s">
        <v>2</v>
      </c>
      <c r="C3" s="4"/>
      <c r="D3" s="4"/>
      <c r="E3" s="4"/>
      <c r="F3" s="4"/>
      <c r="G3" s="4"/>
      <c r="H3" s="4"/>
      <c r="I3" s="4"/>
      <c r="J3" s="4"/>
      <c r="K3" s="51" t="n">
        <f aca="false">K2+1</f>
        <v>43596</v>
      </c>
    </row>
    <row r="4" customFormat="false" ht="15.75" hidden="false" customHeight="true" outlineLevel="0" collapsed="false">
      <c r="A4" s="1"/>
      <c r="B4" s="5" t="s">
        <v>3</v>
      </c>
      <c r="C4" s="5"/>
      <c r="D4" s="5"/>
      <c r="E4" s="5"/>
      <c r="F4" s="5"/>
      <c r="G4" s="5"/>
      <c r="H4" s="5"/>
      <c r="I4" s="5"/>
      <c r="J4" s="5"/>
      <c r="K4" s="51" t="n">
        <f aca="false">K3+1</f>
        <v>43597</v>
      </c>
    </row>
    <row r="5" customFormat="false" ht="15.75" hidden="false" customHeight="true" outlineLevel="0" collapsed="false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51" t="n">
        <f aca="false">K4+1</f>
        <v>43598</v>
      </c>
    </row>
    <row r="6" customFormat="false" ht="15.75" hidden="false" customHeight="true" outlineLevel="0" collapsed="false">
      <c r="A6" s="1"/>
      <c r="B6" s="1"/>
      <c r="D6" s="1"/>
      <c r="E6" s="1"/>
      <c r="F6" s="1"/>
      <c r="G6" s="1"/>
      <c r="H6" s="1"/>
      <c r="I6" s="1"/>
      <c r="J6" s="1"/>
      <c r="K6" s="51" t="n">
        <f aca="false">K5+1</f>
        <v>43599</v>
      </c>
    </row>
    <row r="7" customFormat="false" ht="22.5" hidden="false" customHeight="true" outlineLevel="0" collapsed="false">
      <c r="A7" s="1"/>
      <c r="B7" s="6" t="str">
        <f aca="false">'Dados do Projeto'!B7</f>
        <v>Gerenciador Finânceiro Uni Duni Tê</v>
      </c>
      <c r="C7" s="6"/>
      <c r="D7" s="6"/>
      <c r="E7" s="6"/>
      <c r="F7" s="6"/>
      <c r="G7" s="6"/>
      <c r="H7" s="6"/>
      <c r="I7" s="6"/>
      <c r="J7" s="6"/>
      <c r="K7" s="51" t="n">
        <f aca="false">K6+1</f>
        <v>43600</v>
      </c>
    </row>
    <row r="8" customFormat="false" ht="15.75" hidden="false" customHeight="true" outlineLevel="0" collapsed="false">
      <c r="A8" s="1"/>
      <c r="B8" s="1"/>
      <c r="D8" s="1"/>
      <c r="E8" s="1"/>
      <c r="F8" s="1"/>
      <c r="G8" s="1"/>
      <c r="H8" s="1"/>
      <c r="I8" s="1"/>
      <c r="J8" s="1"/>
      <c r="K8" s="51" t="n">
        <f aca="false">K7+1</f>
        <v>43601</v>
      </c>
    </row>
    <row r="9" customFormat="false" ht="15.75" hidden="false" customHeight="true" outlineLevel="0" collapsed="false">
      <c r="A9" s="1"/>
      <c r="B9" s="53" t="s">
        <v>79</v>
      </c>
      <c r="C9" s="53"/>
      <c r="D9" s="53"/>
      <c r="E9" s="53"/>
      <c r="F9" s="53"/>
      <c r="G9" s="53"/>
      <c r="H9" s="53"/>
      <c r="I9" s="53"/>
      <c r="J9" s="65" t="s">
        <v>60</v>
      </c>
      <c r="K9" s="51" t="n">
        <f aca="false">K8+1</f>
        <v>43602</v>
      </c>
    </row>
    <row r="10" customFormat="false" ht="15.75" hidden="false" customHeight="true" outlineLevel="0" collapsed="false">
      <c r="A10" s="1"/>
      <c r="B10" s="55" t="s">
        <v>38</v>
      </c>
      <c r="C10" s="55" t="s">
        <v>61</v>
      </c>
      <c r="D10" s="55" t="s">
        <v>62</v>
      </c>
      <c r="E10" s="55" t="s">
        <v>63</v>
      </c>
      <c r="F10" s="55" t="s">
        <v>64</v>
      </c>
      <c r="G10" s="55" t="s">
        <v>65</v>
      </c>
      <c r="H10" s="55" t="s">
        <v>66</v>
      </c>
      <c r="I10" s="55" t="s">
        <v>67</v>
      </c>
      <c r="J10" s="66" t="s">
        <v>68</v>
      </c>
      <c r="K10" s="51" t="n">
        <f aca="false">K9+1</f>
        <v>43603</v>
      </c>
    </row>
    <row r="11" customFormat="false" ht="48.75" hidden="false" customHeight="true" outlineLevel="0" collapsed="false">
      <c r="A11" s="14"/>
      <c r="B11" s="46" t="n">
        <v>1</v>
      </c>
      <c r="C11" s="56"/>
      <c r="D11" s="57"/>
      <c r="E11" s="57"/>
      <c r="F11" s="48"/>
      <c r="G11" s="48"/>
      <c r="H11" s="58" t="n">
        <v>0</v>
      </c>
      <c r="I11" s="58" t="n">
        <v>0</v>
      </c>
      <c r="J11" s="48"/>
      <c r="K11" s="51" t="n">
        <f aca="false">K10+1</f>
        <v>43604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customFormat="false" ht="50.25" hidden="false" customHeight="true" outlineLevel="0" collapsed="false">
      <c r="A12" s="1"/>
      <c r="B12" s="46" t="n">
        <v>2</v>
      </c>
      <c r="C12" s="56"/>
      <c r="D12" s="57"/>
      <c r="E12" s="57"/>
      <c r="F12" s="48"/>
      <c r="G12" s="48"/>
      <c r="H12" s="58" t="n">
        <v>0</v>
      </c>
      <c r="I12" s="58" t="n">
        <v>0</v>
      </c>
      <c r="J12" s="48"/>
      <c r="K12" s="51" t="n">
        <f aca="false">K11+1</f>
        <v>43605</v>
      </c>
    </row>
    <row r="13" customFormat="false" ht="52.5" hidden="false" customHeight="true" outlineLevel="0" collapsed="false">
      <c r="A13" s="1"/>
      <c r="B13" s="46" t="n">
        <v>3</v>
      </c>
      <c r="C13" s="56"/>
      <c r="D13" s="57"/>
      <c r="E13" s="57"/>
      <c r="F13" s="48"/>
      <c r="G13" s="48"/>
      <c r="H13" s="58" t="n">
        <v>0</v>
      </c>
      <c r="I13" s="58" t="n">
        <v>0</v>
      </c>
      <c r="J13" s="48"/>
      <c r="K13" s="51" t="n">
        <f aca="false">K12+1</f>
        <v>43606</v>
      </c>
    </row>
    <row r="14" customFormat="false" ht="51" hidden="false" customHeight="true" outlineLevel="0" collapsed="false">
      <c r="A14" s="1"/>
      <c r="B14" s="46" t="n">
        <v>4</v>
      </c>
      <c r="C14" s="56"/>
      <c r="D14" s="48"/>
      <c r="E14" s="48"/>
      <c r="F14" s="48"/>
      <c r="G14" s="48"/>
      <c r="H14" s="58" t="n">
        <v>0</v>
      </c>
      <c r="I14" s="58" t="n">
        <v>0</v>
      </c>
      <c r="J14" s="69"/>
      <c r="K14" s="51" t="n">
        <f aca="false">K13+1</f>
        <v>43607</v>
      </c>
    </row>
    <row r="15" customFormat="false" ht="37.5" hidden="false" customHeight="true" outlineLevel="0" collapsed="false">
      <c r="A15" s="1"/>
      <c r="B15" s="46" t="n">
        <v>5</v>
      </c>
      <c r="C15" s="56"/>
      <c r="D15" s="48"/>
      <c r="E15" s="48"/>
      <c r="F15" s="48"/>
      <c r="G15" s="48"/>
      <c r="H15" s="58" t="n">
        <v>0</v>
      </c>
      <c r="I15" s="58" t="n">
        <v>0</v>
      </c>
      <c r="J15" s="69"/>
      <c r="K15" s="51" t="n">
        <f aca="false">K14+1</f>
        <v>43608</v>
      </c>
    </row>
    <row r="16" customFormat="false" ht="37.5" hidden="false" customHeight="true" outlineLevel="0" collapsed="false">
      <c r="A16" s="1"/>
      <c r="B16" s="46" t="n">
        <v>6</v>
      </c>
      <c r="C16" s="56"/>
      <c r="D16" s="48"/>
      <c r="E16" s="48"/>
      <c r="F16" s="48"/>
      <c r="G16" s="48"/>
      <c r="H16" s="58" t="n">
        <v>0</v>
      </c>
      <c r="I16" s="58" t="n">
        <v>0</v>
      </c>
      <c r="J16" s="69"/>
      <c r="K16" s="51" t="n">
        <f aca="false">K15+1</f>
        <v>43609</v>
      </c>
    </row>
    <row r="17" customFormat="false" ht="37.5" hidden="false" customHeight="true" outlineLevel="0" collapsed="false">
      <c r="A17" s="1"/>
      <c r="B17" s="46" t="n">
        <v>7</v>
      </c>
      <c r="C17" s="56"/>
      <c r="D17" s="48"/>
      <c r="E17" s="48"/>
      <c r="F17" s="48"/>
      <c r="G17" s="48"/>
      <c r="H17" s="58" t="n">
        <v>0</v>
      </c>
      <c r="I17" s="58" t="n">
        <v>0</v>
      </c>
      <c r="J17" s="69"/>
      <c r="K17" s="51" t="n">
        <f aca="false">K16+1</f>
        <v>43610</v>
      </c>
    </row>
    <row r="18" customFormat="false" ht="37.5" hidden="false" customHeight="true" outlineLevel="0" collapsed="false">
      <c r="A18" s="1"/>
      <c r="B18" s="46" t="n">
        <v>8</v>
      </c>
      <c r="C18" s="56"/>
      <c r="D18" s="48"/>
      <c r="E18" s="48"/>
      <c r="F18" s="48"/>
      <c r="G18" s="48"/>
      <c r="H18" s="58" t="n">
        <v>0</v>
      </c>
      <c r="I18" s="58" t="n">
        <v>0</v>
      </c>
      <c r="J18" s="69"/>
      <c r="K18" s="51" t="n">
        <f aca="false">K17+1</f>
        <v>43611</v>
      </c>
    </row>
    <row r="19" customFormat="false" ht="37.5" hidden="false" customHeight="true" outlineLevel="0" collapsed="false">
      <c r="A19" s="1"/>
      <c r="B19" s="46" t="n">
        <v>9</v>
      </c>
      <c r="C19" s="56"/>
      <c r="D19" s="48"/>
      <c r="E19" s="48"/>
      <c r="F19" s="48"/>
      <c r="G19" s="48"/>
      <c r="H19" s="58" t="n">
        <v>0</v>
      </c>
      <c r="I19" s="58" t="n">
        <v>0</v>
      </c>
      <c r="J19" s="69"/>
      <c r="K19" s="51" t="n">
        <f aca="false">K18+1</f>
        <v>43612</v>
      </c>
    </row>
    <row r="20" customFormat="false" ht="37.5" hidden="false" customHeight="true" outlineLevel="0" collapsed="false">
      <c r="A20" s="1"/>
      <c r="B20" s="46" t="n">
        <v>10</v>
      </c>
      <c r="C20" s="56"/>
      <c r="D20" s="48"/>
      <c r="E20" s="48"/>
      <c r="F20" s="48"/>
      <c r="G20" s="48"/>
      <c r="H20" s="58" t="n">
        <v>0</v>
      </c>
      <c r="I20" s="58" t="n">
        <v>0</v>
      </c>
      <c r="J20" s="69"/>
      <c r="K20" s="51" t="n">
        <f aca="false">K19+1</f>
        <v>43613</v>
      </c>
    </row>
    <row r="21" customFormat="false" ht="37.5" hidden="false" customHeight="true" outlineLevel="0" collapsed="false">
      <c r="A21" s="1"/>
      <c r="B21" s="46" t="n">
        <v>11</v>
      </c>
      <c r="C21" s="56"/>
      <c r="D21" s="48"/>
      <c r="E21" s="48"/>
      <c r="F21" s="48"/>
      <c r="G21" s="48"/>
      <c r="H21" s="58" t="n">
        <v>0</v>
      </c>
      <c r="I21" s="58" t="n">
        <v>0</v>
      </c>
      <c r="J21" s="69"/>
      <c r="K21" s="51" t="n">
        <f aca="false">K20+1</f>
        <v>43614</v>
      </c>
    </row>
    <row r="22" customFormat="false" ht="37.5" hidden="false" customHeight="true" outlineLevel="0" collapsed="false">
      <c r="A22" s="1"/>
      <c r="B22" s="46" t="n">
        <v>12</v>
      </c>
      <c r="C22" s="56"/>
      <c r="D22" s="48"/>
      <c r="E22" s="48"/>
      <c r="F22" s="48"/>
      <c r="G22" s="48"/>
      <c r="H22" s="58" t="n">
        <v>0</v>
      </c>
      <c r="I22" s="58" t="n">
        <v>0</v>
      </c>
      <c r="J22" s="69"/>
      <c r="K22" s="51"/>
    </row>
    <row r="23" customFormat="false" ht="37.5" hidden="false" customHeight="true" outlineLevel="0" collapsed="false">
      <c r="A23" s="1"/>
      <c r="B23" s="46" t="n">
        <v>13</v>
      </c>
      <c r="C23" s="56"/>
      <c r="D23" s="48"/>
      <c r="E23" s="48"/>
      <c r="F23" s="48"/>
      <c r="G23" s="48"/>
      <c r="H23" s="58" t="n">
        <v>0</v>
      </c>
      <c r="I23" s="58" t="n">
        <v>0</v>
      </c>
      <c r="J23" s="69"/>
      <c r="K23" s="51"/>
    </row>
    <row r="24" customFormat="false" ht="37.5" hidden="false" customHeight="true" outlineLevel="0" collapsed="false">
      <c r="A24" s="1"/>
      <c r="B24" s="46" t="n">
        <v>14</v>
      </c>
      <c r="C24" s="56"/>
      <c r="D24" s="48"/>
      <c r="E24" s="48"/>
      <c r="F24" s="48"/>
      <c r="G24" s="48"/>
      <c r="H24" s="58" t="n">
        <v>0</v>
      </c>
      <c r="I24" s="58" t="n">
        <v>0</v>
      </c>
      <c r="J24" s="69"/>
      <c r="K24" s="51"/>
    </row>
    <row r="25" customFormat="false" ht="37.5" hidden="false" customHeight="true" outlineLevel="0" collapsed="false">
      <c r="A25" s="1"/>
      <c r="B25" s="46" t="n">
        <v>15</v>
      </c>
      <c r="C25" s="56"/>
      <c r="D25" s="48"/>
      <c r="E25" s="48"/>
      <c r="F25" s="48"/>
      <c r="G25" s="48"/>
      <c r="H25" s="58" t="n">
        <v>0</v>
      </c>
      <c r="I25" s="58" t="n">
        <v>0</v>
      </c>
      <c r="J25" s="69"/>
      <c r="K25" s="51"/>
    </row>
    <row r="26" customFormat="false" ht="37.5" hidden="false" customHeight="true" outlineLevel="0" collapsed="false">
      <c r="A26" s="1"/>
      <c r="B26" s="46" t="n">
        <v>16</v>
      </c>
      <c r="C26" s="56"/>
      <c r="D26" s="48"/>
      <c r="E26" s="48"/>
      <c r="F26" s="48"/>
      <c r="G26" s="48"/>
      <c r="H26" s="58" t="n">
        <v>0</v>
      </c>
      <c r="I26" s="58" t="n">
        <v>0</v>
      </c>
      <c r="J26" s="69"/>
      <c r="K26" s="51"/>
    </row>
    <row r="27" customFormat="false" ht="37.5" hidden="false" customHeight="true" outlineLevel="0" collapsed="false">
      <c r="A27" s="1"/>
      <c r="B27" s="46" t="n">
        <v>17</v>
      </c>
      <c r="C27" s="56"/>
      <c r="D27" s="48"/>
      <c r="E27" s="48"/>
      <c r="F27" s="48"/>
      <c r="G27" s="48"/>
      <c r="H27" s="58" t="n">
        <v>0</v>
      </c>
      <c r="I27" s="58" t="n">
        <v>0</v>
      </c>
      <c r="J27" s="69"/>
      <c r="K27" s="51"/>
    </row>
    <row r="28" customFormat="false" ht="37.5" hidden="false" customHeight="true" outlineLevel="0" collapsed="false">
      <c r="A28" s="1"/>
      <c r="B28" s="46" t="n">
        <v>18</v>
      </c>
      <c r="C28" s="56"/>
      <c r="D28" s="48"/>
      <c r="E28" s="48"/>
      <c r="F28" s="48"/>
      <c r="G28" s="48"/>
      <c r="H28" s="58" t="n">
        <v>0</v>
      </c>
      <c r="I28" s="58" t="n">
        <v>0</v>
      </c>
      <c r="J28" s="69"/>
      <c r="K28" s="51"/>
    </row>
    <row r="29" customFormat="false" ht="37.5" hidden="false" customHeight="true" outlineLevel="0" collapsed="false">
      <c r="A29" s="1"/>
      <c r="B29" s="46" t="n">
        <v>19</v>
      </c>
      <c r="C29" s="56"/>
      <c r="D29" s="48"/>
      <c r="E29" s="48"/>
      <c r="F29" s="48"/>
      <c r="G29" s="48"/>
      <c r="H29" s="58" t="n">
        <v>0</v>
      </c>
      <c r="I29" s="58" t="n">
        <v>0</v>
      </c>
      <c r="J29" s="69"/>
    </row>
    <row r="30" customFormat="false" ht="37.5" hidden="false" customHeight="true" outlineLevel="0" collapsed="false">
      <c r="A30" s="1"/>
      <c r="B30" s="46" t="n">
        <v>20</v>
      </c>
      <c r="C30" s="56"/>
      <c r="D30" s="48"/>
      <c r="E30" s="48"/>
      <c r="F30" s="48"/>
      <c r="G30" s="48"/>
      <c r="H30" s="58" t="n">
        <v>0</v>
      </c>
      <c r="I30" s="58" t="n">
        <v>0</v>
      </c>
      <c r="J30" s="69"/>
    </row>
    <row r="31" customFormat="false" ht="37.5" hidden="false" customHeight="true" outlineLevel="0" collapsed="false">
      <c r="A31" s="1"/>
      <c r="B31" s="46" t="n">
        <v>21</v>
      </c>
      <c r="C31" s="56"/>
      <c r="D31" s="48"/>
      <c r="E31" s="48"/>
      <c r="F31" s="48"/>
      <c r="G31" s="48"/>
      <c r="H31" s="58" t="n">
        <v>0</v>
      </c>
      <c r="I31" s="58" t="n">
        <v>0</v>
      </c>
      <c r="J31" s="69"/>
    </row>
    <row r="32" customFormat="false" ht="37.5" hidden="false" customHeight="true" outlineLevel="0" collapsed="false">
      <c r="A32" s="1"/>
      <c r="B32" s="46" t="n">
        <v>22</v>
      </c>
      <c r="C32" s="56"/>
      <c r="D32" s="48"/>
      <c r="E32" s="48"/>
      <c r="F32" s="48"/>
      <c r="G32" s="48"/>
      <c r="H32" s="58" t="n">
        <v>0</v>
      </c>
      <c r="I32" s="58" t="n">
        <v>0</v>
      </c>
      <c r="J32" s="69"/>
    </row>
    <row r="33" customFormat="false" ht="37.5" hidden="false" customHeight="true" outlineLevel="0" collapsed="false">
      <c r="A33" s="1"/>
      <c r="B33" s="46" t="n">
        <v>23</v>
      </c>
      <c r="C33" s="56"/>
      <c r="D33" s="48"/>
      <c r="E33" s="48"/>
      <c r="F33" s="48"/>
      <c r="G33" s="48"/>
      <c r="H33" s="58" t="n">
        <v>0</v>
      </c>
      <c r="I33" s="58" t="n">
        <v>0</v>
      </c>
      <c r="J33" s="69"/>
    </row>
    <row r="34" customFormat="false" ht="37.5" hidden="false" customHeight="true" outlineLevel="0" collapsed="false">
      <c r="A34" s="1"/>
      <c r="B34" s="46" t="n">
        <v>24</v>
      </c>
      <c r="C34" s="56"/>
      <c r="D34" s="48"/>
      <c r="E34" s="48"/>
      <c r="F34" s="48"/>
      <c r="G34" s="48"/>
      <c r="H34" s="58" t="n">
        <v>0</v>
      </c>
      <c r="I34" s="58" t="n">
        <v>0</v>
      </c>
      <c r="J34" s="57"/>
    </row>
    <row r="35" customFormat="false" ht="37.5" hidden="false" customHeight="true" outlineLevel="0" collapsed="false">
      <c r="A35" s="1"/>
      <c r="B35" s="46" t="n">
        <v>25</v>
      </c>
      <c r="C35" s="56"/>
      <c r="D35" s="48"/>
      <c r="E35" s="48"/>
      <c r="F35" s="48"/>
      <c r="G35" s="48"/>
      <c r="H35" s="58" t="n">
        <v>0</v>
      </c>
      <c r="I35" s="58" t="n">
        <v>0</v>
      </c>
      <c r="J35" s="57"/>
    </row>
    <row r="36" customFormat="false" ht="37.5" hidden="false" customHeight="true" outlineLevel="0" collapsed="false">
      <c r="A36" s="1"/>
      <c r="B36" s="46" t="n">
        <v>26</v>
      </c>
      <c r="C36" s="56"/>
      <c r="D36" s="48"/>
      <c r="E36" s="48"/>
      <c r="F36" s="48"/>
      <c r="G36" s="48"/>
      <c r="H36" s="58" t="n">
        <v>0</v>
      </c>
      <c r="I36" s="58" t="n">
        <v>0</v>
      </c>
      <c r="J36" s="57"/>
    </row>
    <row r="37" customFormat="false" ht="37.5" hidden="false" customHeight="true" outlineLevel="0" collapsed="false">
      <c r="A37" s="1"/>
      <c r="B37" s="46" t="n">
        <v>27</v>
      </c>
      <c r="C37" s="56"/>
      <c r="D37" s="48"/>
      <c r="E37" s="48"/>
      <c r="F37" s="48"/>
      <c r="G37" s="48"/>
      <c r="H37" s="58" t="n">
        <v>0</v>
      </c>
      <c r="I37" s="58" t="n">
        <v>0</v>
      </c>
      <c r="J37" s="57"/>
    </row>
    <row r="38" customFormat="false" ht="37.5" hidden="false" customHeight="true" outlineLevel="0" collapsed="false">
      <c r="A38" s="1"/>
      <c r="B38" s="46" t="n">
        <v>28</v>
      </c>
      <c r="C38" s="56"/>
      <c r="D38" s="48"/>
      <c r="E38" s="48"/>
      <c r="F38" s="48"/>
      <c r="G38" s="48"/>
      <c r="H38" s="58" t="n">
        <v>0</v>
      </c>
      <c r="I38" s="58" t="n">
        <v>0</v>
      </c>
      <c r="J38" s="57"/>
    </row>
    <row r="39" customFormat="false" ht="37.5" hidden="false" customHeight="true" outlineLevel="0" collapsed="false">
      <c r="A39" s="1"/>
      <c r="B39" s="46" t="n">
        <v>29</v>
      </c>
      <c r="C39" s="56"/>
      <c r="D39" s="48"/>
      <c r="E39" s="48"/>
      <c r="F39" s="48"/>
      <c r="G39" s="48"/>
      <c r="H39" s="58" t="n">
        <v>0</v>
      </c>
      <c r="I39" s="58" t="n">
        <v>0</v>
      </c>
      <c r="J39" s="57"/>
    </row>
    <row r="40" customFormat="false" ht="37.5" hidden="false" customHeight="true" outlineLevel="0" collapsed="false">
      <c r="A40" s="1"/>
      <c r="B40" s="46" t="n">
        <v>30</v>
      </c>
      <c r="C40" s="56"/>
      <c r="D40" s="48"/>
      <c r="E40" s="48"/>
      <c r="F40" s="48"/>
      <c r="G40" s="48"/>
      <c r="H40" s="58" t="n">
        <v>0</v>
      </c>
      <c r="I40" s="58" t="n">
        <v>0</v>
      </c>
      <c r="J40" s="57"/>
    </row>
    <row r="41" customFormat="false" ht="37.5" hidden="false" customHeight="true" outlineLevel="0" collapsed="false">
      <c r="A41" s="1"/>
      <c r="B41" s="46" t="n">
        <v>31</v>
      </c>
      <c r="C41" s="56"/>
      <c r="D41" s="48"/>
      <c r="E41" s="48"/>
      <c r="F41" s="48"/>
      <c r="G41" s="48"/>
      <c r="H41" s="58" t="n">
        <v>0</v>
      </c>
      <c r="I41" s="58" t="n">
        <v>0</v>
      </c>
      <c r="J41" s="57"/>
    </row>
    <row r="42" customFormat="false" ht="37.5" hidden="false" customHeight="true" outlineLevel="0" collapsed="false">
      <c r="A42" s="1"/>
      <c r="B42" s="46" t="n">
        <v>32</v>
      </c>
      <c r="C42" s="56"/>
      <c r="D42" s="48"/>
      <c r="E42" s="48"/>
      <c r="F42" s="48"/>
      <c r="G42" s="48"/>
      <c r="H42" s="58" t="n">
        <v>0</v>
      </c>
      <c r="I42" s="58" t="n">
        <v>0</v>
      </c>
      <c r="J42" s="57"/>
    </row>
    <row r="43" customFormat="false" ht="37.5" hidden="false" customHeight="true" outlineLevel="0" collapsed="false">
      <c r="A43" s="1"/>
      <c r="B43" s="46" t="n">
        <v>33</v>
      </c>
      <c r="C43" s="56"/>
      <c r="D43" s="48"/>
      <c r="E43" s="48"/>
      <c r="F43" s="48"/>
      <c r="G43" s="48"/>
      <c r="H43" s="58" t="n">
        <v>0</v>
      </c>
      <c r="I43" s="58" t="n">
        <v>0</v>
      </c>
      <c r="J43" s="57"/>
    </row>
    <row r="44" customFormat="false" ht="37.5" hidden="false" customHeight="true" outlineLevel="0" collapsed="false">
      <c r="A44" s="1"/>
      <c r="B44" s="46" t="n">
        <v>34</v>
      </c>
      <c r="C44" s="56"/>
      <c r="D44" s="48"/>
      <c r="E44" s="48"/>
      <c r="F44" s="48"/>
      <c r="G44" s="48"/>
      <c r="H44" s="58" t="n">
        <v>0</v>
      </c>
      <c r="I44" s="58" t="n">
        <v>0</v>
      </c>
      <c r="J44" s="57"/>
    </row>
    <row r="45" customFormat="false" ht="37.5" hidden="false" customHeight="true" outlineLevel="0" collapsed="false">
      <c r="A45" s="1"/>
      <c r="B45" s="46" t="n">
        <v>35</v>
      </c>
      <c r="C45" s="56"/>
      <c r="D45" s="48"/>
      <c r="E45" s="48"/>
      <c r="F45" s="48"/>
      <c r="G45" s="48"/>
      <c r="H45" s="58" t="n">
        <v>0</v>
      </c>
      <c r="I45" s="58" t="n">
        <v>0</v>
      </c>
      <c r="J45" s="57"/>
    </row>
    <row r="46" customFormat="false" ht="37.5" hidden="false" customHeight="true" outlineLevel="0" collapsed="false">
      <c r="A46" s="1"/>
      <c r="B46" s="46" t="n">
        <v>36</v>
      </c>
      <c r="C46" s="56"/>
      <c r="D46" s="48"/>
      <c r="E46" s="48"/>
      <c r="F46" s="48"/>
      <c r="G46" s="48"/>
      <c r="H46" s="58" t="n">
        <v>0</v>
      </c>
      <c r="I46" s="58" t="n">
        <v>0</v>
      </c>
      <c r="J46" s="57"/>
    </row>
    <row r="47" customFormat="false" ht="37.5" hidden="false" customHeight="true" outlineLevel="0" collapsed="false">
      <c r="A47" s="1"/>
      <c r="B47" s="46" t="n">
        <v>37</v>
      </c>
      <c r="C47" s="56"/>
      <c r="D47" s="48"/>
      <c r="E47" s="48"/>
      <c r="F47" s="48"/>
      <c r="G47" s="48"/>
      <c r="H47" s="58" t="n">
        <v>0</v>
      </c>
      <c r="I47" s="58" t="n">
        <v>0</v>
      </c>
      <c r="J47" s="57"/>
    </row>
    <row r="48" customFormat="false" ht="37.5" hidden="false" customHeight="true" outlineLevel="0" collapsed="false">
      <c r="A48" s="1"/>
      <c r="B48" s="46" t="n">
        <v>38</v>
      </c>
      <c r="C48" s="56"/>
      <c r="D48" s="48"/>
      <c r="E48" s="48"/>
      <c r="F48" s="48"/>
      <c r="G48" s="48"/>
      <c r="H48" s="58" t="n">
        <v>0</v>
      </c>
      <c r="I48" s="58" t="n">
        <v>0</v>
      </c>
      <c r="J48" s="57"/>
    </row>
    <row r="49" customFormat="false" ht="37.5" hidden="false" customHeight="true" outlineLevel="0" collapsed="false">
      <c r="A49" s="1"/>
      <c r="B49" s="46" t="n">
        <v>39</v>
      </c>
      <c r="C49" s="56"/>
      <c r="D49" s="48"/>
      <c r="E49" s="48"/>
      <c r="F49" s="48"/>
      <c r="G49" s="48"/>
      <c r="H49" s="58" t="n">
        <v>0</v>
      </c>
      <c r="I49" s="58" t="n">
        <v>0</v>
      </c>
      <c r="J49" s="57"/>
    </row>
    <row r="50" customFormat="false" ht="37.5" hidden="false" customHeight="true" outlineLevel="0" collapsed="false">
      <c r="A50" s="1"/>
      <c r="B50" s="46" t="n">
        <v>40</v>
      </c>
      <c r="C50" s="56"/>
      <c r="D50" s="48"/>
      <c r="E50" s="48"/>
      <c r="F50" s="48"/>
      <c r="G50" s="48"/>
      <c r="H50" s="58" t="n">
        <v>0</v>
      </c>
      <c r="I50" s="58" t="n">
        <v>0</v>
      </c>
      <c r="J50" s="57"/>
    </row>
    <row r="51" customFormat="false" ht="37.5" hidden="false" customHeight="true" outlineLevel="0" collapsed="false">
      <c r="A51" s="1"/>
      <c r="B51" s="46" t="n">
        <v>41</v>
      </c>
      <c r="C51" s="56"/>
      <c r="D51" s="48"/>
      <c r="E51" s="48"/>
      <c r="F51" s="48"/>
      <c r="G51" s="48"/>
      <c r="H51" s="58" t="n">
        <v>0</v>
      </c>
      <c r="I51" s="58" t="n">
        <v>0</v>
      </c>
      <c r="J51" s="57"/>
    </row>
    <row r="52" customFormat="false" ht="37.5" hidden="false" customHeight="true" outlineLevel="0" collapsed="false">
      <c r="A52" s="1"/>
      <c r="B52" s="46" t="n">
        <v>42</v>
      </c>
      <c r="C52" s="56"/>
      <c r="D52" s="72"/>
      <c r="E52" s="72"/>
      <c r="F52" s="48"/>
      <c r="G52" s="48"/>
      <c r="H52" s="58" t="n">
        <v>0</v>
      </c>
      <c r="I52" s="58" t="n">
        <v>0</v>
      </c>
      <c r="J52" s="57"/>
    </row>
    <row r="53" customFormat="false" ht="37.5" hidden="false" customHeight="true" outlineLevel="0" collapsed="false">
      <c r="A53" s="1"/>
      <c r="B53" s="46" t="n">
        <v>43</v>
      </c>
      <c r="C53" s="56"/>
      <c r="D53" s="72"/>
      <c r="E53" s="72"/>
      <c r="F53" s="48"/>
      <c r="G53" s="48"/>
      <c r="H53" s="58" t="n">
        <v>0</v>
      </c>
      <c r="I53" s="58" t="n">
        <v>0</v>
      </c>
      <c r="J53" s="57"/>
    </row>
    <row r="54" customFormat="false" ht="37.5" hidden="false" customHeight="true" outlineLevel="0" collapsed="false">
      <c r="A54" s="1"/>
      <c r="B54" s="46" t="n">
        <v>44</v>
      </c>
      <c r="C54" s="56"/>
      <c r="D54" s="72"/>
      <c r="E54" s="72"/>
      <c r="F54" s="48"/>
      <c r="G54" s="48"/>
      <c r="H54" s="58" t="n">
        <v>0</v>
      </c>
      <c r="I54" s="58" t="n">
        <v>0</v>
      </c>
      <c r="J54" s="57"/>
    </row>
    <row r="55" customFormat="false" ht="37.5" hidden="false" customHeight="true" outlineLevel="0" collapsed="false">
      <c r="A55" s="1"/>
      <c r="B55" s="46" t="n">
        <v>45</v>
      </c>
      <c r="C55" s="56"/>
      <c r="D55" s="72"/>
      <c r="E55" s="72"/>
      <c r="F55" s="48"/>
      <c r="G55" s="48"/>
      <c r="H55" s="58" t="n">
        <v>0</v>
      </c>
      <c r="I55" s="58" t="n">
        <v>0</v>
      </c>
      <c r="J55" s="57"/>
    </row>
    <row r="56" customFormat="false" ht="37.5" hidden="false" customHeight="true" outlineLevel="0" collapsed="false">
      <c r="A56" s="1"/>
      <c r="B56" s="46" t="n">
        <v>46</v>
      </c>
      <c r="C56" s="56"/>
      <c r="D56" s="48"/>
      <c r="E56" s="48"/>
      <c r="F56" s="48"/>
      <c r="G56" s="48"/>
      <c r="H56" s="58" t="n">
        <v>0</v>
      </c>
      <c r="I56" s="58" t="n">
        <v>0</v>
      </c>
      <c r="J56" s="57"/>
    </row>
    <row r="57" customFormat="false" ht="37.5" hidden="false" customHeight="true" outlineLevel="0" collapsed="false">
      <c r="A57" s="1"/>
      <c r="B57" s="46" t="n">
        <v>47</v>
      </c>
      <c r="C57" s="56"/>
      <c r="D57" s="57"/>
      <c r="E57" s="57"/>
      <c r="F57" s="48"/>
      <c r="G57" s="48"/>
      <c r="H57" s="58" t="n">
        <v>0</v>
      </c>
      <c r="I57" s="58" t="n">
        <v>0</v>
      </c>
      <c r="J57" s="57"/>
    </row>
    <row r="58" customFormat="false" ht="37.5" hidden="false" customHeight="true" outlineLevel="0" collapsed="false">
      <c r="A58" s="1"/>
      <c r="B58" s="46" t="n">
        <v>48</v>
      </c>
      <c r="C58" s="56"/>
      <c r="D58" s="57"/>
      <c r="E58" s="57"/>
      <c r="F58" s="48"/>
      <c r="G58" s="48"/>
      <c r="H58" s="58" t="n">
        <v>0</v>
      </c>
      <c r="I58" s="58" t="n">
        <v>0</v>
      </c>
      <c r="J58" s="57"/>
    </row>
    <row r="59" customFormat="false" ht="37.5" hidden="false" customHeight="true" outlineLevel="0" collapsed="false">
      <c r="A59" s="1"/>
      <c r="B59" s="46" t="n">
        <v>49</v>
      </c>
      <c r="C59" s="56"/>
      <c r="D59" s="57"/>
      <c r="E59" s="57"/>
      <c r="F59" s="48"/>
      <c r="G59" s="48"/>
      <c r="H59" s="58" t="n">
        <v>0</v>
      </c>
      <c r="I59" s="58" t="n">
        <v>0</v>
      </c>
      <c r="J59" s="68"/>
    </row>
    <row r="60" customFormat="false" ht="37.5" hidden="false" customHeight="true" outlineLevel="0" collapsed="false">
      <c r="A60" s="1"/>
      <c r="B60" s="46" t="n">
        <v>50</v>
      </c>
      <c r="C60" s="56"/>
      <c r="D60" s="57"/>
      <c r="E60" s="57"/>
      <c r="F60" s="48"/>
      <c r="G60" s="48"/>
      <c r="H60" s="58" t="n">
        <v>0</v>
      </c>
      <c r="I60" s="58" t="n">
        <v>0</v>
      </c>
      <c r="J60" s="68"/>
    </row>
    <row r="61" customFormat="false" ht="15.75" hidden="false" customHeight="true" outlineLevel="0" collapsed="false">
      <c r="A61" s="1"/>
      <c r="B61" s="1"/>
      <c r="D61" s="1"/>
      <c r="E61" s="1"/>
      <c r="F61" s="1"/>
      <c r="G61" s="61" t="s">
        <v>73</v>
      </c>
      <c r="H61" s="62" t="n">
        <f aca="false">SUM(H11:H60)</f>
        <v>0</v>
      </c>
      <c r="I61" s="62" t="n">
        <f aca="false">SUM(I11:I60)</f>
        <v>0</v>
      </c>
      <c r="J61" s="1"/>
    </row>
    <row r="62" customFormat="false" ht="15.75" hidden="false" customHeight="true" outlineLevel="0" collapsed="false">
      <c r="A62" s="1"/>
      <c r="B62" s="24"/>
      <c r="C62" s="24"/>
      <c r="D62" s="24" t="n">
        <f aca="false">COUNTIFS(D11:D60, "&lt;&gt;"&amp;"")</f>
        <v>0</v>
      </c>
      <c r="E62" s="24"/>
      <c r="F62" s="24"/>
      <c r="G62" s="24" t="n">
        <f aca="false">COUNTIFS(G11:G60, "Concluído",D11:D60, "&lt;&gt;"&amp;"")</f>
        <v>0</v>
      </c>
      <c r="H62" s="1"/>
      <c r="I62" s="1"/>
      <c r="J62" s="1"/>
    </row>
    <row r="63" customFormat="false" ht="15.75" hidden="false" customHeight="true" outlineLevel="0" collapsed="false">
      <c r="A63" s="1"/>
      <c r="B63" s="53" t="s">
        <v>74</v>
      </c>
      <c r="C63" s="53"/>
      <c r="D63" s="53"/>
      <c r="E63" s="53"/>
      <c r="F63" s="53"/>
      <c r="G63" s="53"/>
      <c r="H63" s="53"/>
      <c r="I63" s="53"/>
    </row>
    <row r="64" customFormat="false" ht="15.75" hidden="false" customHeight="true" outlineLevel="0" collapsed="false">
      <c r="A64" s="1"/>
      <c r="B64" s="55" t="s">
        <v>75</v>
      </c>
      <c r="C64" s="55"/>
      <c r="D64" s="55"/>
      <c r="E64" s="55"/>
      <c r="F64" s="55"/>
      <c r="G64" s="55"/>
      <c r="H64" s="55" t="s">
        <v>76</v>
      </c>
      <c r="I64" s="55" t="s">
        <v>18</v>
      </c>
    </row>
    <row r="65" customFormat="false" ht="15.75" hidden="false" customHeight="true" outlineLevel="0" collapsed="false">
      <c r="A65" s="1"/>
      <c r="B65" s="63" t="str">
        <f aca="false">'Dados do Projeto'!B10</f>
        <v>Aylton Almeida</v>
      </c>
      <c r="C65" s="63"/>
      <c r="D65" s="63"/>
      <c r="E65" s="63"/>
      <c r="F65" s="63"/>
      <c r="G65" s="63"/>
      <c r="H65" s="64" t="n">
        <f aca="false">SUMIF($F$11:$F$60,'Dados do Projeto'!$B10,H$11:H$60)</f>
        <v>0</v>
      </c>
      <c r="I65" s="64" t="n">
        <f aca="false">SUMIF($F$11:$F$60,'Dados do Projeto'!$B10,I$11:I$60)</f>
        <v>0</v>
      </c>
    </row>
    <row r="66" customFormat="false" ht="15.75" hidden="false" customHeight="true" outlineLevel="0" collapsed="false">
      <c r="A66" s="1"/>
      <c r="B66" s="63" t="str">
        <f aca="false">'Dados do Projeto'!B11</f>
        <v>Lucas Lima</v>
      </c>
      <c r="C66" s="63"/>
      <c r="D66" s="63"/>
      <c r="E66" s="63"/>
      <c r="F66" s="63"/>
      <c r="G66" s="63"/>
      <c r="H66" s="64" t="n">
        <f aca="false">SUMIF(F$11:F$60,'Dados do Projeto'!B11,H$11:H$60)</f>
        <v>0</v>
      </c>
      <c r="I66" s="64" t="n">
        <f aca="false">SUMIF($F$11:$F$60,'Dados do Projeto'!$B11,I$11:I$60)</f>
        <v>0</v>
      </c>
    </row>
    <row r="67" customFormat="false" ht="15.75" hidden="false" customHeight="true" outlineLevel="0" collapsed="false">
      <c r="A67" s="1"/>
      <c r="B67" s="63" t="str">
        <f aca="false">'Dados do Projeto'!B12</f>
        <v>Nayane Ornelas</v>
      </c>
      <c r="C67" s="63"/>
      <c r="D67" s="63"/>
      <c r="E67" s="63"/>
      <c r="F67" s="63"/>
      <c r="G67" s="63"/>
      <c r="H67" s="64" t="n">
        <f aca="false">SUMIF(F$11:F$60,'Dados do Projeto'!B12,H$11:H$60)</f>
        <v>0</v>
      </c>
      <c r="I67" s="64" t="n">
        <f aca="false">SUMIF($F$11:$F$60,'Dados do Projeto'!$B12,I$11:I$60)</f>
        <v>0</v>
      </c>
    </row>
    <row r="68" customFormat="false" ht="15.75" hidden="false" customHeight="true" outlineLevel="0" collapsed="false">
      <c r="A68" s="1"/>
      <c r="B68" s="63" t="str">
        <f aca="false">'Dados do Projeto'!B13</f>
        <v>Pedro Paulo</v>
      </c>
      <c r="C68" s="63"/>
      <c r="D68" s="63"/>
      <c r="E68" s="63"/>
      <c r="F68" s="63"/>
      <c r="G68" s="63"/>
      <c r="H68" s="64" t="n">
        <f aca="false">SUMIF(F$11:F$60,'Dados do Projeto'!B13,H$11:H$60)</f>
        <v>0</v>
      </c>
      <c r="I68" s="64" t="n">
        <f aca="false">SUMIF($F$11:$F$60,'Dados do Projeto'!$B13,I$11:I$60)</f>
        <v>0</v>
      </c>
    </row>
    <row r="69" customFormat="false" ht="15.75" hidden="false" customHeight="true" outlineLevel="0" collapsed="false">
      <c r="A69" s="1"/>
      <c r="B69" s="63" t="e">
        <f aca="false">#REF!</f>
        <v>#REF!</v>
      </c>
      <c r="C69" s="63"/>
      <c r="D69" s="63"/>
      <c r="E69" s="63"/>
      <c r="F69" s="63"/>
      <c r="G69" s="63"/>
      <c r="H69" s="64" t="e">
        <f aca="false">SUMIF(F$11:F$60,#REF!,H$11:H$60)</f>
        <v>#REF!</v>
      </c>
      <c r="I69" s="64" t="e">
        <f aca="false">SUMIF($F$11:$F$60,#REF!,I$11:I$60)</f>
        <v>#REF!</v>
      </c>
    </row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0:J60"/>
  <mergeCells count="14"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  <mergeCell ref="B69:G69"/>
  </mergeCells>
  <conditionalFormatting sqref="F13 F17">
    <cfRule type="expression" priority="2" aboveAverage="0" equalAverage="0" bottom="0" percent="0" rank="0" text="" dxfId="0">
      <formula>LEN(TRIM(F13))=0</formula>
    </cfRule>
  </conditionalFormatting>
  <conditionalFormatting sqref="F13 F17">
    <cfRule type="expression" priority="3" aboveAverage="0" equalAverage="0" bottom="0" percent="0" rank="0" text="" dxfId="0">
      <formula>NOT(ISERROR(SEARCH(($B$69),(F13))))</formula>
    </cfRule>
  </conditionalFormatting>
  <conditionalFormatting sqref="F13 F17">
    <cfRule type="expression" priority="4" aboveAverage="0" equalAverage="0" bottom="0" percent="0" rank="0" text="" dxfId="0">
      <formula>NOT(ISERROR(SEARCH(($B$68),(F13))))</formula>
    </cfRule>
  </conditionalFormatting>
  <conditionalFormatting sqref="F13 F17">
    <cfRule type="expression" priority="5" aboveAverage="0" equalAverage="0" bottom="0" percent="0" rank="0" text="" dxfId="1">
      <formula>NOT(ISERROR(SEARCH(($B$67),(F13))))</formula>
    </cfRule>
  </conditionalFormatting>
  <conditionalFormatting sqref="F13 F17">
    <cfRule type="expression" priority="6" aboveAverage="0" equalAverage="0" bottom="0" percent="0" rank="0" text="" dxfId="2">
      <formula>NOT(ISERROR(SEARCH(($B$66),(F13))))</formula>
    </cfRule>
  </conditionalFormatting>
  <conditionalFormatting sqref="F13 F17">
    <cfRule type="expression" priority="7" aboveAverage="0" equalAverage="0" bottom="0" percent="0" rank="0" text="" dxfId="2">
      <formula>LEN(TRIM(F13))=0</formula>
    </cfRule>
  </conditionalFormatting>
  <conditionalFormatting sqref="F13 F17">
    <cfRule type="expression" priority="8" aboveAverage="0" equalAverage="0" bottom="0" percent="0" rank="0" text="" dxfId="3">
      <formula>NOT(ISERROR(SEARCH(($B$69),(F13))))</formula>
    </cfRule>
  </conditionalFormatting>
  <conditionalFormatting sqref="F13 F17">
    <cfRule type="expression" priority="9" aboveAverage="0" equalAverage="0" bottom="0" percent="0" rank="0" text="" dxfId="0">
      <formula>NOT(ISERROR(SEARCH(($B$68),(F13))))</formula>
    </cfRule>
  </conditionalFormatting>
  <conditionalFormatting sqref="F13 F17">
    <cfRule type="expression" priority="10" aboveAverage="0" equalAverage="0" bottom="0" percent="0" rank="0" text="" dxfId="1">
      <formula>NOT(ISERROR(SEARCH(($B$67),(F13))))</formula>
    </cfRule>
  </conditionalFormatting>
  <conditionalFormatting sqref="F13 F17">
    <cfRule type="expression" priority="11" aboveAverage="0" equalAverage="0" bottom="0" percent="0" rank="0" text="" dxfId="2">
      <formula>NOT(ISERROR(SEARCH(($B$66),(F13))))</formula>
    </cfRule>
  </conditionalFormatting>
  <conditionalFormatting sqref="F13 F17">
    <cfRule type="expression" priority="12" aboveAverage="0" equalAverage="0" bottom="0" percent="0" rank="0" text="" dxfId="3">
      <formula>NOT(ISERROR(SEARCH(($B$65),(F13))))</formula>
    </cfRule>
  </conditionalFormatting>
  <conditionalFormatting sqref="F13 F17">
    <cfRule type="expression" priority="13" aboveAverage="0" equalAverage="0" bottom="0" percent="0" rank="0" text="" dxfId="0">
      <formula>NOT(ISERROR(SEARCH(($B$65),(F13))))</formula>
    </cfRule>
  </conditionalFormatting>
  <conditionalFormatting sqref="F11:F60">
    <cfRule type="expression" priority="14" aboveAverage="0" equalAverage="0" bottom="0" percent="0" rank="0" text="" dxfId="0">
      <formula>NOT(ISERROR(SEARCH(($B$65),(F11))))</formula>
    </cfRule>
  </conditionalFormatting>
  <conditionalFormatting sqref="F11:F60">
    <cfRule type="expression" priority="15" aboveAverage="0" equalAverage="0" bottom="0" percent="0" rank="0" text="" dxfId="1">
      <formula>NOT(ISERROR(SEARCH(($B$66),(F11))))</formula>
    </cfRule>
  </conditionalFormatting>
  <conditionalFormatting sqref="F11:F60">
    <cfRule type="expression" priority="16" aboveAverage="0" equalAverage="0" bottom="0" percent="0" rank="0" text="" dxfId="1">
      <formula>NOT(ISERROR(SEARCH(($B$67),(F11))))</formula>
    </cfRule>
  </conditionalFormatting>
  <conditionalFormatting sqref="F11:F60">
    <cfRule type="expression" priority="17" aboveAverage="0" equalAverage="0" bottom="0" percent="0" rank="0" text="" dxfId="1">
      <formula>NOT(ISERROR(SEARCH(($B$68),(F11))))</formula>
    </cfRule>
  </conditionalFormatting>
  <conditionalFormatting sqref="F11:F60">
    <cfRule type="expression" priority="18" aboveAverage="0" equalAverage="0" bottom="0" percent="0" rank="0" text="" dxfId="2">
      <formula>NOT(ISERROR(SEARCH(($B$69),(F11))))</formula>
    </cfRule>
  </conditionalFormatting>
  <conditionalFormatting sqref="F11:F60">
    <cfRule type="expression" priority="19" aboveAverage="0" equalAverage="0" bottom="0" percent="0" rank="0" text="" dxfId="2">
      <formula>LEN(TRIM(F11))=0</formula>
    </cfRule>
  </conditionalFormatting>
  <conditionalFormatting sqref="C11:C60">
    <cfRule type="expression" priority="20" aboveAverage="0" equalAverage="0" bottom="0" percent="0" rank="0" text="" dxfId="2">
      <formula>AND(ISNUMBER(C11),TRUNC(C11)&lt;TODAY())</formula>
    </cfRule>
  </conditionalFormatting>
  <conditionalFormatting sqref="F13 F17">
    <cfRule type="expression" priority="21" aboveAverage="0" equalAverage="0" bottom="0" percent="0" rank="0" text="" dxfId="2">
      <formula>LEN(TRIM(F13))=0</formula>
    </cfRule>
  </conditionalFormatting>
  <conditionalFormatting sqref="F13 F17">
    <cfRule type="expression" priority="22" aboveAverage="0" equalAverage="0" bottom="0" percent="0" rank="0" text="" dxfId="3">
      <formula>NOT(ISERROR(SEARCH(($B$69),(F13))))</formula>
    </cfRule>
  </conditionalFormatting>
  <conditionalFormatting sqref="F13 F17">
    <cfRule type="expression" priority="23" aboveAverage="0" equalAverage="0" bottom="0" percent="0" rank="0" text="" dxfId="3">
      <formula>NOT(ISERROR(SEARCH(($B$68),(F13))))</formula>
    </cfRule>
  </conditionalFormatting>
  <conditionalFormatting sqref="F13 F17">
    <cfRule type="expression" priority="24" aboveAverage="0" equalAverage="0" bottom="0" percent="0" rank="0" text="" dxfId="4">
      <formula>NOT(ISERROR(SEARCH(($B$67),(F13))))</formula>
    </cfRule>
  </conditionalFormatting>
  <conditionalFormatting sqref="F13 F17">
    <cfRule type="expression" priority="25" aboveAverage="0" equalAverage="0" bottom="0" percent="0" rank="0" text="" dxfId="4">
      <formula>NOT(ISERROR(SEARCH(($B$66),(F13))))</formula>
    </cfRule>
  </conditionalFormatting>
  <conditionalFormatting sqref="F13 F17">
    <cfRule type="expression" priority="26" aboveAverage="0" equalAverage="0" bottom="0" percent="0" rank="0" text="" dxfId="5">
      <formula>LEN(TRIM(F13))=0</formula>
    </cfRule>
  </conditionalFormatting>
  <conditionalFormatting sqref="F13 F17">
    <cfRule type="expression" priority="27" aboveAverage="0" equalAverage="0" bottom="0" percent="0" rank="0" text="" dxfId="6">
      <formula>NOT(ISERROR(SEARCH(($B$69),(F13))))</formula>
    </cfRule>
  </conditionalFormatting>
  <conditionalFormatting sqref="F13 F17">
    <cfRule type="expression" priority="28" aboveAverage="0" equalAverage="0" bottom="0" percent="0" rank="0" text="" dxfId="0">
      <formula>NOT(ISERROR(SEARCH(($B$68),(F13))))</formula>
    </cfRule>
  </conditionalFormatting>
  <conditionalFormatting sqref="F13 F17">
    <cfRule type="expression" priority="29" aboveAverage="0" equalAverage="0" bottom="0" percent="0" rank="0" text="" dxfId="0">
      <formula>NOT(ISERROR(SEARCH(($B$67),(F13))))</formula>
    </cfRule>
  </conditionalFormatting>
  <conditionalFormatting sqref="F13 F17">
    <cfRule type="expression" priority="30" aboveAverage="0" equalAverage="0" bottom="0" percent="0" rank="0" text="" dxfId="0">
      <formula>NOT(ISERROR(SEARCH(($B$66),(F13))))</formula>
    </cfRule>
  </conditionalFormatting>
  <conditionalFormatting sqref="F13 F17">
    <cfRule type="expression" priority="31" aboveAverage="0" equalAverage="0" bottom="0" percent="0" rank="0" text="" dxfId="1">
      <formula>NOT(ISERROR(SEARCH(($B$65),(F13))))</formula>
    </cfRule>
  </conditionalFormatting>
  <conditionalFormatting sqref="F13 F17">
    <cfRule type="expression" priority="32" aboveAverage="0" equalAverage="0" bottom="0" percent="0" rank="0" text="" dxfId="1">
      <formula>NOT(ISERROR(SEARCH(($B$65),(F13))))</formula>
    </cfRule>
  </conditionalFormatting>
  <conditionalFormatting sqref="F11:F60">
    <cfRule type="expression" priority="33" aboveAverage="0" equalAverage="0" bottom="0" percent="0" rank="0" text="" dxfId="1">
      <formula>NOT(ISERROR(SEARCH(($B$65),(F11))))</formula>
    </cfRule>
  </conditionalFormatting>
  <conditionalFormatting sqref="F11:F60">
    <cfRule type="expression" priority="34" aboveAverage="0" equalAverage="0" bottom="0" percent="0" rank="0" text="" dxfId="1">
      <formula>NOT(ISERROR(SEARCH(($B$66),(F11))))</formula>
    </cfRule>
  </conditionalFormatting>
  <conditionalFormatting sqref="F11:F60">
    <cfRule type="expression" priority="35" aboveAverage="0" equalAverage="0" bottom="0" percent="0" rank="0" text="" dxfId="1">
      <formula>NOT(ISERROR(SEARCH(($B$67),(F11))))</formula>
    </cfRule>
  </conditionalFormatting>
  <conditionalFormatting sqref="F11:F60">
    <cfRule type="expression" priority="36" aboveAverage="0" equalAverage="0" bottom="0" percent="0" rank="0" text="" dxfId="1">
      <formula>NOT(ISERROR(SEARCH(($B$68),(F11))))</formula>
    </cfRule>
  </conditionalFormatting>
  <conditionalFormatting sqref="F11:F60">
    <cfRule type="expression" priority="37" aboveAverage="0" equalAverage="0" bottom="0" percent="0" rank="0" text="" dxfId="2">
      <formula>NOT(ISERROR(SEARCH(($B$69),(F11))))</formula>
    </cfRule>
  </conditionalFormatting>
  <conditionalFormatting sqref="F11:F60">
    <cfRule type="expression" priority="38" aboveAverage="0" equalAverage="0" bottom="0" percent="0" rank="0" text="" dxfId="3">
      <formula>LEN(TRIM(F11))=0</formula>
    </cfRule>
  </conditionalFormatting>
  <conditionalFormatting sqref="C11:C60">
    <cfRule type="expression" priority="39" aboveAverage="0" equalAverage="0" bottom="0" percent="0" rank="0" text="" dxfId="3">
      <formula>AND(ISNUMBER(C11),TRUNC(C11)&lt;TODAY())</formula>
    </cfRule>
  </conditionalFormatting>
  <dataValidations count="1">
    <dataValidation allowBlank="true" operator="between" showDropDown="false" showErrorMessage="true" showInputMessage="false" sqref="C11:C60" type="list">
      <formula1>$K$1:$K$21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2019-03-07T11:06:48Z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