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ylto\IdeaProjects\GastosUnidunite\Documentação\"/>
    </mc:Choice>
  </mc:AlternateContent>
  <xr:revisionPtr revIDLastSave="0" documentId="13_ncr:1_{05E1FA9F-06A2-42D0-A33E-021EA6054A61}" xr6:coauthVersionLast="43" xr6:coauthVersionMax="43" xr10:uidLastSave="{00000000-0000-0000-0000-000000000000}"/>
  <bookViews>
    <workbookView xWindow="-120" yWindow="-120" windowWidth="29040" windowHeight="15840" tabRatio="500" firstSheet="2" activeTab="4" xr2:uid="{00000000-000D-0000-FFFF-FFFF00000000}"/>
  </bookViews>
  <sheets>
    <sheet name="Dados do Projeto" sheetId="1" r:id="rId1"/>
    <sheet name="Requisitos" sheetId="2" r:id="rId2"/>
    <sheet name="Sprint #1" sheetId="3" r:id="rId3"/>
    <sheet name="Sprint #2" sheetId="4" r:id="rId4"/>
    <sheet name="Sprint #3" sheetId="5" r:id="rId5"/>
    <sheet name="Sprint #4" sheetId="6" r:id="rId6"/>
  </sheets>
  <definedNames>
    <definedName name="_xlnm._FilterDatabase" localSheetId="2">'Sprint #1'!$B$10:$J$68</definedName>
    <definedName name="_xlnm._FilterDatabase" localSheetId="4" hidden="1">'Sprint #3'!$B$10:$J$60</definedName>
    <definedName name="_xlnm._FilterDatabase" localSheetId="5" hidden="1">'Sprint #4'!$B$10:$J$60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69" i="6" l="1"/>
  <c r="H69" i="6"/>
  <c r="B69" i="6"/>
  <c r="I68" i="6"/>
  <c r="H68" i="6"/>
  <c r="B68" i="6"/>
  <c r="I67" i="6"/>
  <c r="H67" i="6"/>
  <c r="B67" i="6"/>
  <c r="I66" i="6"/>
  <c r="H66" i="6"/>
  <c r="B66" i="6"/>
  <c r="I65" i="6"/>
  <c r="H65" i="6"/>
  <c r="B65" i="6"/>
  <c r="G62" i="6"/>
  <c r="D62" i="6"/>
  <c r="I61" i="6"/>
  <c r="H61" i="6"/>
  <c r="B7" i="6"/>
  <c r="I69" i="5"/>
  <c r="H69" i="5"/>
  <c r="B69" i="5"/>
  <c r="I68" i="5"/>
  <c r="H68" i="5"/>
  <c r="B68" i="5"/>
  <c r="I67" i="5"/>
  <c r="H67" i="5"/>
  <c r="B67" i="5"/>
  <c r="I66" i="5"/>
  <c r="H66" i="5"/>
  <c r="B66" i="5"/>
  <c r="I65" i="5"/>
  <c r="H65" i="5"/>
  <c r="B65" i="5"/>
  <c r="G62" i="5"/>
  <c r="D62" i="5"/>
  <c r="I61" i="5"/>
  <c r="I101" i="1" s="1"/>
  <c r="H61" i="5"/>
  <c r="H101" i="1" s="1"/>
  <c r="B7" i="5"/>
  <c r="I32" i="4"/>
  <c r="H32" i="4"/>
  <c r="B32" i="4"/>
  <c r="I31" i="4"/>
  <c r="H31" i="4"/>
  <c r="B31" i="4"/>
  <c r="I30" i="4"/>
  <c r="H30" i="4"/>
  <c r="B30" i="4"/>
  <c r="I29" i="4"/>
  <c r="H29" i="4"/>
  <c r="B29" i="4"/>
  <c r="G26" i="4"/>
  <c r="D26" i="4"/>
  <c r="I25" i="4"/>
  <c r="I100" i="1" s="1"/>
  <c r="H25" i="4"/>
  <c r="H100" i="1" s="1"/>
  <c r="B7" i="4"/>
  <c r="I68" i="3"/>
  <c r="H68" i="3"/>
  <c r="B68" i="3"/>
  <c r="I67" i="3"/>
  <c r="H67" i="3"/>
  <c r="B67" i="3"/>
  <c r="I66" i="3"/>
  <c r="H66" i="3"/>
  <c r="B66" i="3"/>
  <c r="I65" i="3"/>
  <c r="H65" i="3"/>
  <c r="B65" i="3"/>
  <c r="G62" i="3"/>
  <c r="D62" i="3"/>
  <c r="I61" i="3"/>
  <c r="I99" i="1" s="1"/>
  <c r="H61" i="3"/>
  <c r="H99" i="1" s="1"/>
  <c r="B7" i="3"/>
  <c r="K1" i="3"/>
  <c r="K2" i="3" s="1"/>
  <c r="K3" i="3" s="1"/>
  <c r="K4" i="3" s="1"/>
  <c r="K5" i="3" s="1"/>
  <c r="K6" i="3" s="1"/>
  <c r="K7" i="3" s="1"/>
  <c r="K8" i="3" s="1"/>
  <c r="K9" i="3" s="1"/>
  <c r="K10" i="3" s="1"/>
  <c r="K11" i="3" s="1"/>
  <c r="K12" i="3" s="1"/>
  <c r="K13" i="3" s="1"/>
  <c r="K14" i="3" s="1"/>
  <c r="C12" i="2"/>
  <c r="K1" i="4" s="1"/>
  <c r="K2" i="4" s="1"/>
  <c r="K3" i="4" s="1"/>
  <c r="K4" i="4" s="1"/>
  <c r="K5" i="4" s="1"/>
  <c r="K6" i="4" s="1"/>
  <c r="K7" i="4" s="1"/>
  <c r="K8" i="4" s="1"/>
  <c r="K9" i="4" s="1"/>
  <c r="K10" i="4" s="1"/>
  <c r="K11" i="4" s="1"/>
  <c r="K12" i="4" s="1"/>
  <c r="K13" i="4" s="1"/>
  <c r="K14" i="4" s="1"/>
  <c r="K15" i="4" s="1"/>
  <c r="K16" i="4" s="1"/>
  <c r="K17" i="4" s="1"/>
  <c r="K18" i="4" s="1"/>
  <c r="K19" i="4" s="1"/>
  <c r="K20" i="4" s="1"/>
  <c r="K21" i="4" s="1"/>
  <c r="K22" i="4" s="1"/>
  <c r="K23" i="4" s="1"/>
  <c r="D11" i="2"/>
  <c r="B7" i="2"/>
  <c r="K102" i="1"/>
  <c r="I102" i="1"/>
  <c r="H102" i="1"/>
  <c r="K101" i="1"/>
  <c r="K100" i="1"/>
  <c r="K99" i="1"/>
  <c r="L99" i="1" l="1"/>
  <c r="L100" i="1"/>
  <c r="L101" i="1"/>
  <c r="D12" i="2"/>
  <c r="C13" i="2"/>
  <c r="K1" i="5" s="1"/>
  <c r="K2" i="5" s="1"/>
  <c r="K3" i="5" s="1"/>
  <c r="K4" i="5" s="1"/>
  <c r="K5" i="5" s="1"/>
  <c r="K6" i="5" s="1"/>
  <c r="K7" i="5" s="1"/>
  <c r="K8" i="5" s="1"/>
  <c r="K9" i="5" s="1"/>
  <c r="K10" i="5" s="1"/>
  <c r="K11" i="5" s="1"/>
  <c r="K12" i="5" s="1"/>
  <c r="K13" i="5" s="1"/>
  <c r="K14" i="5" s="1"/>
  <c r="L102" i="1"/>
  <c r="C14" i="2" l="1"/>
  <c r="D13" i="2"/>
  <c r="K1" i="6"/>
  <c r="K2" i="6" s="1"/>
  <c r="K3" i="6" s="1"/>
  <c r="K4" i="6" s="1"/>
  <c r="K5" i="6" s="1"/>
  <c r="K6" i="6" s="1"/>
  <c r="K7" i="6" s="1"/>
  <c r="K8" i="6" s="1"/>
  <c r="K9" i="6" s="1"/>
  <c r="K10" i="6" s="1"/>
  <c r="K11" i="6" s="1"/>
  <c r="K12" i="6" s="1"/>
  <c r="K13" i="6" s="1"/>
  <c r="K14" i="6" s="1"/>
  <c r="K15" i="6" s="1"/>
  <c r="K16" i="6" s="1"/>
  <c r="K17" i="6" s="1"/>
  <c r="K18" i="6" s="1"/>
  <c r="K19" i="6" s="1"/>
  <c r="K20" i="6" s="1"/>
  <c r="K21" i="6" s="1"/>
  <c r="D1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9" authorId="0" shapeId="0" xr:uid="{00000000-0006-0000-0000-000001000000}">
      <text>
        <r>
          <rPr>
            <sz val="10"/>
            <color rgb="FF000000"/>
            <rFont val="Arial"/>
            <charset val="1"/>
          </rPr>
          <t>Preencha com os nomes dos integrantes do grupo.</t>
        </r>
      </text>
    </comment>
    <comment ref="F9" authorId="0" shapeId="0" xr:uid="{00000000-0006-0000-0000-000002000000}">
      <text>
        <r>
          <rPr>
            <sz val="10"/>
            <color rgb="FF000000"/>
            <rFont val="Arial"/>
            <charset val="1"/>
          </rPr>
          <t>Selecione a distribuição de responsabilidades.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H18" authorId="0" shapeId="0" xr:uid="{00000000-0006-0000-0100-000001000000}">
      <text>
        <r>
          <rPr>
            <sz val="10"/>
            <color rgb="FF000000"/>
            <rFont val="Arial"/>
            <charset val="1"/>
          </rPr>
          <t xml:space="preserve">"Tarefas Criadas": Tarefas geradas e distribuídas nas sprints.
"Tarefas Concluídas": Todas tarefas concluídas.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9" authorId="0" shapeId="0" xr:uid="{00000000-0006-0000-0200-000002000000}">
      <text>
        <r>
          <rPr>
            <sz val="10"/>
            <color rgb="FF000000"/>
            <rFont val="Arial"/>
            <charset val="1"/>
          </rPr>
          <t xml:space="preserve">Informações dos integrantes do grupo para serem discutidas em reunião diárias ou de final de Sprint.
</t>
        </r>
      </text>
    </comment>
    <comment ref="B63" authorId="0" shapeId="0" xr:uid="{00000000-0006-0000-0200-000001000000}">
      <text>
        <r>
          <rPr>
            <sz val="10"/>
            <color rgb="FF000000"/>
            <rFont val="Arial"/>
            <charset val="1"/>
          </rPr>
          <t>Distribuição de tarefas e esforço por aluno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9" authorId="0" shapeId="0" xr:uid="{00000000-0006-0000-0300-000002000000}">
      <text>
        <r>
          <rPr>
            <sz val="10"/>
            <color rgb="FF000000"/>
            <rFont val="Arial"/>
            <charset val="1"/>
          </rPr>
          <t xml:space="preserve">Informações dos integrantes do grupo para serem discutidas em reunião diárias ou de final de Sprint.
</t>
        </r>
      </text>
    </comment>
    <comment ref="B27" authorId="0" shapeId="0" xr:uid="{00000000-0006-0000-0300-000001000000}">
      <text>
        <r>
          <rPr>
            <sz val="10"/>
            <color rgb="FF000000"/>
            <rFont val="Arial"/>
            <charset val="1"/>
          </rPr>
          <t>Distribuição de tarefas e esforço por aluno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9" authorId="0" shapeId="0" xr:uid="{00000000-0006-0000-0400-000002000000}">
      <text>
        <r>
          <rPr>
            <sz val="10"/>
            <color rgb="FF000000"/>
            <rFont val="Arial"/>
            <charset val="1"/>
          </rPr>
          <t xml:space="preserve">Informações dos integrantes do grupo para serem discutidas em reunião diárias ou de final de Sprint.
</t>
        </r>
      </text>
    </comment>
    <comment ref="B63" authorId="0" shapeId="0" xr:uid="{00000000-0006-0000-0400-000001000000}">
      <text>
        <r>
          <rPr>
            <sz val="10"/>
            <color rgb="FF000000"/>
            <rFont val="Arial"/>
            <charset val="1"/>
          </rPr>
          <t>Distribuição de tarefas e esforço por aluno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9" authorId="0" shapeId="0" xr:uid="{00000000-0006-0000-0500-000002000000}">
      <text>
        <r>
          <rPr>
            <sz val="10"/>
            <color rgb="FF000000"/>
            <rFont val="Arial"/>
            <charset val="1"/>
          </rPr>
          <t xml:space="preserve">Informações dos integrantes do grupo para serem discutidas em reunião diárias ou de final de Sprint.
</t>
        </r>
      </text>
    </comment>
    <comment ref="B63" authorId="0" shapeId="0" xr:uid="{00000000-0006-0000-0500-000001000000}">
      <text>
        <r>
          <rPr>
            <sz val="10"/>
            <color rgb="FF000000"/>
            <rFont val="Arial"/>
            <charset val="1"/>
          </rPr>
          <t>Distribuição de tarefas e esforço por aluno</t>
        </r>
      </text>
    </comment>
  </commentList>
</comments>
</file>

<file path=xl/sharedStrings.xml><?xml version="1.0" encoding="utf-8"?>
<sst xmlns="http://schemas.openxmlformats.org/spreadsheetml/2006/main" count="281" uniqueCount="106">
  <si>
    <t>PONTIFÍCIA UNIVERSIDADE CATÓLICA DE MINAS GERAIS</t>
  </si>
  <si>
    <t>Instituto de Ciências Exatas e Informática</t>
  </si>
  <si>
    <t>Departamento de Engenharia de Software e Sistemas de Informação</t>
  </si>
  <si>
    <t>Engenharia de Software</t>
  </si>
  <si>
    <t>Trabalho Interdisciplinar de Software III</t>
  </si>
  <si>
    <t>Gerenciador Finânceiro Uni Duni Tê</t>
  </si>
  <si>
    <t>INTEGRANTES</t>
  </si>
  <si>
    <t>PAPEL PRINCIPAL</t>
  </si>
  <si>
    <t>Aylton Almeida</t>
  </si>
  <si>
    <t>Analista de Requisitos</t>
  </si>
  <si>
    <t>Lucas Lima</t>
  </si>
  <si>
    <t>Arquiteto de Software</t>
  </si>
  <si>
    <t>Nayane Ornelas</t>
  </si>
  <si>
    <t>Testador</t>
  </si>
  <si>
    <t>Pedro Paulo</t>
  </si>
  <si>
    <t>Programador</t>
  </si>
  <si>
    <t xml:space="preserve">           </t>
  </si>
  <si>
    <t>Papel principal</t>
  </si>
  <si>
    <t>Status Integrante</t>
  </si>
  <si>
    <t>Tempo Previsto</t>
  </si>
  <si>
    <t>Tempo Gasto</t>
  </si>
  <si>
    <t>Horas Trabalhadas</t>
  </si>
  <si>
    <t>Status Tarefa</t>
  </si>
  <si>
    <t>Situação Integrante</t>
  </si>
  <si>
    <t>Gerente de Projeto</t>
  </si>
  <si>
    <t>Ativo</t>
  </si>
  <si>
    <t>Sprint #1</t>
  </si>
  <si>
    <t>Planejado</t>
  </si>
  <si>
    <t>Adiantado</t>
  </si>
  <si>
    <t>Inativo</t>
  </si>
  <si>
    <t>Sprint #2</t>
  </si>
  <si>
    <t>Executando</t>
  </si>
  <si>
    <t>Normal</t>
  </si>
  <si>
    <t>Sprint #3</t>
  </si>
  <si>
    <t>Atrasado</t>
  </si>
  <si>
    <t>Sprint #4</t>
  </si>
  <si>
    <t>Concluído</t>
  </si>
  <si>
    <t>SPRINTS</t>
  </si>
  <si>
    <t>Nº</t>
  </si>
  <si>
    <t>Início</t>
  </si>
  <si>
    <t>Fim</t>
  </si>
  <si>
    <t>Observações Auxiliares</t>
  </si>
  <si>
    <t>Progresso</t>
  </si>
  <si>
    <t>LISTA DE REQUISITOS</t>
  </si>
  <si>
    <t>STATUS</t>
  </si>
  <si>
    <t>Selecionar</t>
  </si>
  <si>
    <t>O funcionário/proprietário deve fazer controle de cadastro de funcionários</t>
  </si>
  <si>
    <t>Pendente</t>
  </si>
  <si>
    <t>O proprietário faz cotrole de cadastro de usuário</t>
  </si>
  <si>
    <t>O funcionário/proprietário faz controle de cadastro de produtos</t>
  </si>
  <si>
    <t>O funcionário/proprietário deve fazer controle de cadastro de gastos</t>
  </si>
  <si>
    <t>O funcionário/proprietário deve fazer controle de cadastro de vendas</t>
  </si>
  <si>
    <t>O funcionário/proprietário deve fazer controle de cadastro de clientes</t>
  </si>
  <si>
    <t>O funcionário/proprietário deseja ver o valor total de vendas no período determinado por ele</t>
  </si>
  <si>
    <t>O funcionário/proprietário deseja ver o valor total de vendas classificado por tipo de pagamento</t>
  </si>
  <si>
    <t>O funcionário deseja ver o valor total de vendas feitas por ele no dia</t>
  </si>
  <si>
    <t>PROGRESSO</t>
  </si>
  <si>
    <t>Tarefas Criadas</t>
  </si>
  <si>
    <t>Tarefas Concluídas</t>
  </si>
  <si>
    <t xml:space="preserve">SPRINT #1 </t>
  </si>
  <si>
    <t>FEEDBACK</t>
  </si>
  <si>
    <t>Finalizar Até</t>
  </si>
  <si>
    <t>Descrição da tarefa</t>
  </si>
  <si>
    <t>Requisito relacionado</t>
  </si>
  <si>
    <t>Responsável</t>
  </si>
  <si>
    <t>Status</t>
  </si>
  <si>
    <t>Tempo Estimado (h)</t>
  </si>
  <si>
    <t>Tempo Gasto (h)</t>
  </si>
  <si>
    <t>Observações sobre a tarefa</t>
  </si>
  <si>
    <t>Visualização e Cadastro de produtos em arquivo</t>
  </si>
  <si>
    <t>Pronto</t>
  </si>
  <si>
    <t>Alterar o armazenamento do cadastro para o SQL Server</t>
  </si>
  <si>
    <t>Vizualização e Cadastro de clientes em arquivo</t>
  </si>
  <si>
    <t>Criação do banco no SQL Server</t>
  </si>
  <si>
    <t>Criação da página de gerência do usuário</t>
  </si>
  <si>
    <t>Criação da página de cadastro de usuário</t>
  </si>
  <si>
    <t>Cadastro de usuário no banco</t>
  </si>
  <si>
    <t>Alteração do usuário no banco</t>
  </si>
  <si>
    <t>Criação da página de vizualização dos funcionários</t>
  </si>
  <si>
    <t>Criação da página de cadastro de funcionários</t>
  </si>
  <si>
    <t xml:space="preserve">Listagem de funcionários </t>
  </si>
  <si>
    <t>Cadastro de funcionário no banco</t>
  </si>
  <si>
    <t>Criação da página de gastos</t>
  </si>
  <si>
    <t>Visualização dos gastos cadastrados</t>
  </si>
  <si>
    <t>Criação página cadastro de gasto</t>
  </si>
  <si>
    <t>Cadastro de gastos</t>
  </si>
  <si>
    <t>Total:</t>
  </si>
  <si>
    <t>Distribuição de Tarefas</t>
  </si>
  <si>
    <t>Nome do Aluno</t>
  </si>
  <si>
    <t>Tempo Estimado</t>
  </si>
  <si>
    <t xml:space="preserve">SPRINT #2 </t>
  </si>
  <si>
    <t xml:space="preserve">SPRINT #3 </t>
  </si>
  <si>
    <t>SPRINT #4</t>
  </si>
  <si>
    <t>O proprietário deseja ver o total de gastos privados</t>
  </si>
  <si>
    <t>O funcionário/ proprietário deseja ver o lucro total em um periodo</t>
  </si>
  <si>
    <t>O funcionário deseja ver o total de vendas feitas por ele no dia</t>
  </si>
  <si>
    <t>Cadastro de vendas</t>
  </si>
  <si>
    <t>Listagem de vendas</t>
  </si>
  <si>
    <t>Filtro de vendas em um periodo determinado</t>
  </si>
  <si>
    <t>Filtro de vendas por tipo de pagamento</t>
  </si>
  <si>
    <t>Filtro de vendas por funcionario</t>
  </si>
  <si>
    <t xml:space="preserve">Modificar tabela de vedas no banco de dados </t>
  </si>
  <si>
    <t>Modificar tabela de gastos no banco de dados</t>
  </si>
  <si>
    <t>Alterar e excluir funcionario</t>
  </si>
  <si>
    <t>Alterar e excluir cliente</t>
  </si>
  <si>
    <t>Alterar e excluir porduto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</si>
</sst>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m/yyyy\ "/>
  </numFmts>
  <fonts count="22" x14ac:knownFonts="1">
    <font>
      <sz val="10"/>
      <color rgb="FF000000"/>
      <name val="Arial"/>
      <charset val="1"/>
    </font>
    <font>
      <b/>
      <sz val="16"/>
      <color rgb="FFFFFFFF"/>
      <name val="Arial"/>
      <charset val="1"/>
    </font>
    <font>
      <sz val="14"/>
      <color rgb="FFFFFFFF"/>
      <name val="Arial"/>
      <charset val="1"/>
    </font>
    <font>
      <sz val="11"/>
      <color rgb="FFFFFFFF"/>
      <name val="Arial"/>
      <charset val="1"/>
    </font>
    <font>
      <b/>
      <sz val="20"/>
      <color rgb="FF000000"/>
      <name val="Arial"/>
      <charset val="1"/>
    </font>
    <font>
      <b/>
      <sz val="15"/>
      <color rgb="FF000000"/>
      <name val="Arial"/>
      <charset val="1"/>
    </font>
    <font>
      <sz val="10"/>
      <name val="Arial"/>
      <charset val="1"/>
    </font>
    <font>
      <sz val="10"/>
      <color rgb="FFFFFFFF"/>
      <name val="Arial"/>
      <charset val="1"/>
    </font>
    <font>
      <b/>
      <sz val="11"/>
      <color rgb="FF000000"/>
      <name val="Arial"/>
      <charset val="1"/>
    </font>
    <font>
      <b/>
      <sz val="10"/>
      <color rgb="FF000000"/>
      <name val="Arial"/>
      <charset val="1"/>
    </font>
    <font>
      <b/>
      <sz val="10"/>
      <color rgb="FFFFFFFF"/>
      <name val="Arial"/>
      <charset val="1"/>
    </font>
    <font>
      <sz val="11"/>
      <color rgb="FF000000"/>
      <name val="Arial"/>
      <charset val="1"/>
    </font>
    <font>
      <b/>
      <sz val="14"/>
      <color rgb="FF000000"/>
      <name val="Arial"/>
      <charset val="1"/>
    </font>
    <font>
      <b/>
      <sz val="10"/>
      <name val="Arial"/>
      <charset val="1"/>
    </font>
    <font>
      <b/>
      <sz val="10"/>
      <color rgb="FFFF0000"/>
      <name val="Arial"/>
      <charset val="1"/>
    </font>
    <font>
      <b/>
      <i/>
      <sz val="10"/>
      <color rgb="FFFF0000"/>
      <name val="Arial"/>
      <charset val="1"/>
    </font>
    <font>
      <b/>
      <sz val="14"/>
      <name val="Arial"/>
      <charset val="1"/>
    </font>
    <font>
      <b/>
      <sz val="12"/>
      <name val="Arial"/>
      <charset val="1"/>
    </font>
    <font>
      <sz val="11"/>
      <name val="Arial"/>
      <charset val="1"/>
    </font>
    <font>
      <sz val="10"/>
      <name val="Arial"/>
      <family val="2"/>
    </font>
    <font>
      <sz val="10"/>
      <color rgb="FF000000"/>
      <name val="Arial"/>
      <family val="2"/>
    </font>
    <font>
      <sz val="10"/>
      <name val="Arial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rgb="FF073763"/>
        <bgColor rgb="FF333333"/>
      </patternFill>
    </fill>
    <fill>
      <patternFill patternType="solid">
        <fgColor rgb="FFF3F3F3"/>
        <bgColor rgb="FFFFFFFF"/>
      </patternFill>
    </fill>
    <fill>
      <patternFill patternType="solid">
        <fgColor rgb="FFB6D7A8"/>
        <bgColor rgb="FFB7B7B7"/>
      </patternFill>
    </fill>
    <fill>
      <patternFill patternType="solid">
        <fgColor rgb="FFFFFFFF"/>
        <bgColor rgb="FFF3F3F3"/>
      </patternFill>
    </fill>
    <fill>
      <patternFill patternType="solid">
        <fgColor rgb="FFA4C2F4"/>
        <bgColor rgb="FFB7B7B7"/>
      </patternFill>
    </fill>
    <fill>
      <patternFill patternType="solid">
        <fgColor rgb="FFC9DAF8"/>
        <bgColor rgb="FFCFE2F3"/>
      </patternFill>
    </fill>
    <fill>
      <patternFill patternType="solid">
        <fgColor rgb="FFB7B7B7"/>
        <bgColor rgb="FFA4C2F4"/>
      </patternFill>
    </fill>
    <fill>
      <patternFill patternType="solid">
        <fgColor rgb="FF6D9EEB"/>
        <bgColor rgb="FF969696"/>
      </patternFill>
    </fill>
    <fill>
      <patternFill patternType="solid">
        <fgColor rgb="FFD9EAD3"/>
        <bgColor rgb="FFCFE2F3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rgb="FFFFFFFF"/>
      </patternFill>
    </fill>
    <fill>
      <patternFill patternType="solid">
        <fgColor theme="0" tint="-4.9989318521683403E-2"/>
        <bgColor rgb="FFF3F3F3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85">
    <xf numFmtId="0" fontId="0" fillId="0" borderId="0" xfId="0"/>
    <xf numFmtId="0" fontId="11" fillId="5" borderId="0" xfId="0" applyFont="1" applyFill="1"/>
    <xf numFmtId="0" fontId="0" fillId="0" borderId="0" xfId="0" applyAlignment="1">
      <alignment horizontal="center"/>
    </xf>
    <xf numFmtId="0" fontId="0" fillId="0" borderId="5" xfId="0" applyBorder="1"/>
    <xf numFmtId="0" fontId="6" fillId="0" borderId="0" xfId="0" applyFont="1"/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7" fillId="5" borderId="0" xfId="0" applyFont="1" applyFill="1"/>
    <xf numFmtId="0" fontId="9" fillId="5" borderId="0" xfId="0" applyFont="1" applyFill="1"/>
    <xf numFmtId="0" fontId="9" fillId="5" borderId="0" xfId="0" applyFont="1" applyFill="1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10" fillId="0" borderId="0" xfId="0" applyFont="1"/>
    <xf numFmtId="0" fontId="7" fillId="0" borderId="0" xfId="0" applyFont="1"/>
    <xf numFmtId="1" fontId="9" fillId="5" borderId="0" xfId="0" applyNumberFormat="1" applyFont="1" applyFill="1" applyAlignment="1">
      <alignment horizontal="center"/>
    </xf>
    <xf numFmtId="0" fontId="0" fillId="0" borderId="0" xfId="0" applyAlignment="1">
      <alignment vertical="center"/>
    </xf>
    <xf numFmtId="0" fontId="13" fillId="7" borderId="4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/>
    </xf>
    <xf numFmtId="164" fontId="6" fillId="5" borderId="4" xfId="0" applyNumberFormat="1" applyFont="1" applyFill="1" applyBorder="1" applyAlignment="1">
      <alignment horizontal="center" vertical="center"/>
    </xf>
    <xf numFmtId="0" fontId="13" fillId="5" borderId="4" xfId="0" applyFont="1" applyFill="1" applyBorder="1" applyAlignment="1">
      <alignment horizontal="center" vertical="center"/>
    </xf>
    <xf numFmtId="0" fontId="6" fillId="8" borderId="4" xfId="0" applyFont="1" applyFill="1" applyBorder="1" applyAlignment="1">
      <alignment vertical="center"/>
    </xf>
    <xf numFmtId="0" fontId="5" fillId="4" borderId="8" xfId="0" applyFont="1" applyFill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15" fillId="5" borderId="4" xfId="0" applyFont="1" applyFill="1" applyBorder="1" applyAlignment="1">
      <alignment horizontal="center" vertical="center"/>
    </xf>
    <xf numFmtId="0" fontId="6" fillId="0" borderId="9" xfId="0" applyFont="1" applyBorder="1"/>
    <xf numFmtId="0" fontId="6" fillId="8" borderId="8" xfId="0" applyFont="1" applyFill="1" applyBorder="1" applyAlignment="1">
      <alignment horizontal="center" vertical="center"/>
    </xf>
    <xf numFmtId="0" fontId="6" fillId="8" borderId="4" xfId="0" applyFont="1" applyFill="1" applyBorder="1"/>
    <xf numFmtId="0" fontId="6" fillId="0" borderId="4" xfId="0" applyFont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13" fillId="0" borderId="0" xfId="0" applyFont="1"/>
    <xf numFmtId="16" fontId="0" fillId="0" borderId="0" xfId="0" applyNumberFormat="1"/>
    <xf numFmtId="0" fontId="0" fillId="0" borderId="0" xfId="0" applyAlignment="1">
      <alignment horizontal="center" vertical="center"/>
    </xf>
    <xf numFmtId="0" fontId="16" fillId="9" borderId="0" xfId="0" applyFont="1" applyFill="1" applyAlignment="1">
      <alignment horizontal="center" vertical="center"/>
    </xf>
    <xf numFmtId="0" fontId="13" fillId="10" borderId="4" xfId="0" applyFont="1" applyFill="1" applyBorder="1" applyAlignment="1">
      <alignment horizontal="center"/>
    </xf>
    <xf numFmtId="16" fontId="6" fillId="3" borderId="4" xfId="0" applyNumberFormat="1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1" fontId="6" fillId="3" borderId="4" xfId="0" applyNumberFormat="1" applyFont="1" applyFill="1" applyBorder="1" applyAlignment="1">
      <alignment horizontal="center" vertical="center"/>
    </xf>
    <xf numFmtId="0" fontId="17" fillId="3" borderId="4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vertical="center" wrapText="1"/>
    </xf>
    <xf numFmtId="0" fontId="13" fillId="3" borderId="4" xfId="0" applyFont="1" applyFill="1" applyBorder="1"/>
    <xf numFmtId="1" fontId="13" fillId="3" borderId="4" xfId="0" applyNumberFormat="1" applyFont="1" applyFill="1" applyBorder="1"/>
    <xf numFmtId="0" fontId="18" fillId="5" borderId="4" xfId="0" applyFont="1" applyFill="1" applyBorder="1" applyAlignment="1">
      <alignment horizontal="center"/>
    </xf>
    <xf numFmtId="0" fontId="16" fillId="9" borderId="0" xfId="0" applyFont="1" applyFill="1" applyAlignment="1">
      <alignment horizontal="center"/>
    </xf>
    <xf numFmtId="0" fontId="13" fillId="7" borderId="4" xfId="0" applyFont="1" applyFill="1" applyBorder="1" applyAlignment="1">
      <alignment horizontal="center"/>
    </xf>
    <xf numFmtId="0" fontId="6" fillId="3" borderId="4" xfId="0" applyFont="1" applyFill="1" applyBorder="1" applyAlignment="1">
      <alignment wrapText="1"/>
    </xf>
    <xf numFmtId="0" fontId="0" fillId="3" borderId="4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13" fillId="3" borderId="4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19" fillId="3" borderId="4" xfId="0" applyFont="1" applyFill="1" applyBorder="1" applyAlignment="1">
      <alignment horizontal="center" vertical="center"/>
    </xf>
    <xf numFmtId="0" fontId="19" fillId="3" borderId="4" xfId="0" applyFont="1" applyFill="1" applyBorder="1" applyAlignment="1">
      <alignment horizontal="center" vertical="center" wrapText="1"/>
    </xf>
    <xf numFmtId="0" fontId="6" fillId="12" borderId="4" xfId="0" applyFont="1" applyFill="1" applyBorder="1" applyAlignment="1">
      <alignment horizontal="center" vertical="center" wrapText="1"/>
    </xf>
    <xf numFmtId="0" fontId="0" fillId="11" borderId="4" xfId="0" applyFill="1" applyBorder="1" applyAlignment="1">
      <alignment horizontal="center" vertical="center" wrapText="1"/>
    </xf>
    <xf numFmtId="0" fontId="20" fillId="0" borderId="0" xfId="0" applyFont="1"/>
    <xf numFmtId="0" fontId="21" fillId="3" borderId="4" xfId="0" applyFont="1" applyFill="1" applyBorder="1" applyAlignment="1">
      <alignment horizontal="center" vertical="center"/>
    </xf>
    <xf numFmtId="0" fontId="6" fillId="13" borderId="4" xfId="0" applyFont="1" applyFill="1" applyBorder="1" applyAlignment="1">
      <alignment horizontal="center" vertical="center"/>
    </xf>
    <xf numFmtId="0" fontId="6" fillId="3" borderId="4" xfId="0" quotePrefix="1" applyFont="1" applyFill="1" applyBorder="1" applyAlignment="1">
      <alignment horizontal="center" vertical="center"/>
    </xf>
    <xf numFmtId="0" fontId="11" fillId="5" borderId="0" xfId="0" applyFont="1" applyFill="1" applyAlignment="1">
      <alignment horizontal="left"/>
    </xf>
    <xf numFmtId="0" fontId="11" fillId="5" borderId="0" xfId="0" applyFont="1" applyFill="1"/>
    <xf numFmtId="0" fontId="8" fillId="5" borderId="0" xfId="0" applyFont="1" applyFill="1" applyAlignment="1">
      <alignment horizontal="center"/>
    </xf>
    <xf numFmtId="0" fontId="8" fillId="5" borderId="0" xfId="0" applyFont="1" applyFill="1"/>
    <xf numFmtId="0" fontId="6" fillId="3" borderId="3" xfId="0" applyFont="1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5" fillId="4" borderId="4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19" fillId="3" borderId="4" xfId="0" applyFont="1" applyFill="1" applyBorder="1" applyAlignment="1">
      <alignment vertical="center"/>
    </xf>
    <xf numFmtId="0" fontId="6" fillId="3" borderId="4" xfId="0" applyFont="1" applyFill="1" applyBorder="1" applyAlignment="1">
      <alignment vertical="center"/>
    </xf>
    <xf numFmtId="0" fontId="6" fillId="5" borderId="4" xfId="0" applyFont="1" applyFill="1" applyBorder="1" applyAlignment="1">
      <alignment horizontal="center" vertical="center"/>
    </xf>
    <xf numFmtId="0" fontId="14" fillId="5" borderId="6" xfId="0" applyFont="1" applyFill="1" applyBorder="1" applyAlignment="1">
      <alignment horizontal="center" vertical="center"/>
    </xf>
    <xf numFmtId="0" fontId="5" fillId="4" borderId="7" xfId="0" applyFont="1" applyFill="1" applyBorder="1" applyAlignment="1">
      <alignment horizontal="center" vertical="center"/>
    </xf>
    <xf numFmtId="0" fontId="15" fillId="5" borderId="4" xfId="0" applyFont="1" applyFill="1" applyBorder="1" applyAlignment="1">
      <alignment horizontal="center" vertical="center"/>
    </xf>
    <xf numFmtId="0" fontId="13" fillId="8" borderId="8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12" fillId="6" borderId="4" xfId="0" applyFont="1" applyFill="1" applyBorder="1" applyAlignment="1">
      <alignment horizontal="center" vertical="center"/>
    </xf>
    <xf numFmtId="0" fontId="13" fillId="7" borderId="4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/>
    </xf>
    <xf numFmtId="0" fontId="12" fillId="4" borderId="4" xfId="0" applyFont="1" applyFill="1" applyBorder="1" applyAlignment="1">
      <alignment horizontal="center"/>
    </xf>
    <xf numFmtId="0" fontId="13" fillId="10" borderId="4" xfId="0" applyFont="1" applyFill="1" applyBorder="1" applyAlignment="1">
      <alignment horizontal="center"/>
    </xf>
  </cellXfs>
  <cellStyles count="1">
    <cellStyle name="Normal" xfId="0" builtinId="0"/>
  </cellStyles>
  <dxfs count="159"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878787"/>
      <rgbColor rgb="FF6D9EEB"/>
      <rgbColor rgb="FF993366"/>
      <rgbColor rgb="FFF3F3F3"/>
      <rgbColor rgb="FFCFE2F3"/>
      <rgbColor rgb="FF660066"/>
      <rgbColor rgb="FFFF8080"/>
      <rgbColor rgb="FF0066CC"/>
      <rgbColor rgb="FFC9DAF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B6D7A8"/>
      <rgbColor rgb="FFD9EAD3"/>
      <rgbColor rgb="FFFFFF99"/>
      <rgbColor rgb="FFA4C2F4"/>
      <rgbColor rgb="FFFF99CC"/>
      <rgbColor rgb="FFCC99FF"/>
      <rgbColor rgb="FFFCE5CD"/>
      <rgbColor rgb="FF3366CC"/>
      <rgbColor rgb="FF33CCCC"/>
      <rgbColor rgb="FF99CC00"/>
      <rgbColor rgb="FFFFCC00"/>
      <rgbColor rgb="FFFF9900"/>
      <rgbColor rgb="FFFF6600"/>
      <rgbColor rgb="FF3C78D8"/>
      <rgbColor rgb="FF969696"/>
      <rgbColor rgb="FF073763"/>
      <rgbColor rgb="FF339966"/>
      <rgbColor rgb="FF003300"/>
      <rgbColor rgb="FF333300"/>
      <rgbColor rgb="FFDC3912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c:style val="2"/>
  <c:chart>
    <c:title>
      <c:tx>
        <c:rich>
          <a:bodyPr rot="0"/>
          <a:lstStyle/>
          <a:p>
            <a:pPr>
              <a:defRPr sz="1600" b="1" strike="noStrike" spc="-1">
                <a:solidFill>
                  <a:srgbClr val="000000"/>
                </a:solidFill>
                <a:latin typeface="Calibri"/>
              </a:defRPr>
            </a:pPr>
            <a:r>
              <a:rPr lang="pt-BR" sz="1600" b="1" strike="noStrike" spc="-1">
                <a:solidFill>
                  <a:srgbClr val="000000"/>
                </a:solidFill>
                <a:latin typeface="Calibri"/>
              </a:rPr>
              <a:t>Tempo Previsto x Tempo Gasto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3580788019906"/>
          <c:y val="0.17669441141498199"/>
          <c:w val="0.64132767200840102"/>
          <c:h val="0.59944510503368997"/>
        </c:manualLayout>
      </c:layout>
      <c:areaChart>
        <c:grouping val="standard"/>
        <c:varyColors val="1"/>
        <c:ser>
          <c:idx val="0"/>
          <c:order val="0"/>
          <c:tx>
            <c:strRef>
              <c:f>'Dados do Projeto'!$H$98</c:f>
              <c:strCache>
                <c:ptCount val="1"/>
                <c:pt idx="0">
                  <c:v>Tempo Previsto</c:v>
                </c:pt>
              </c:strCache>
            </c:strRef>
          </c:tx>
          <c:spPr>
            <a:solidFill>
              <a:srgbClr val="3366CC">
                <a:alpha val="30000"/>
              </a:srgbClr>
            </a:solidFill>
            <a:ln w="19080">
              <a:solidFill>
                <a:srgbClr val="3366CC"/>
              </a:solidFill>
              <a:round/>
            </a:ln>
          </c:spP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'Dados do Projeto'!$G$99:$G$102</c:f>
              <c:strCache>
                <c:ptCount val="4"/>
                <c:pt idx="0">
                  <c:v>Sprint #1</c:v>
                </c:pt>
                <c:pt idx="1">
                  <c:v>Sprint #2</c:v>
                </c:pt>
                <c:pt idx="2">
                  <c:v>Sprint #3</c:v>
                </c:pt>
                <c:pt idx="3">
                  <c:v>Sprint #4</c:v>
                </c:pt>
              </c:strCache>
            </c:strRef>
          </c:cat>
          <c:val>
            <c:numRef>
              <c:f>'Dados do Projeto'!$H$99:$H$102</c:f>
              <c:numCache>
                <c:formatCode>0</c:formatCode>
                <c:ptCount val="4"/>
                <c:pt idx="0">
                  <c:v>45</c:v>
                </c:pt>
                <c:pt idx="1">
                  <c:v>15</c:v>
                </c:pt>
                <c:pt idx="2">
                  <c:v>13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84-4612-A7DE-1F0966308FAC}"/>
            </c:ext>
          </c:extLst>
        </c:ser>
        <c:ser>
          <c:idx val="1"/>
          <c:order val="1"/>
          <c:tx>
            <c:strRef>
              <c:f>'Dados do Projeto'!$I$98</c:f>
              <c:strCache>
                <c:ptCount val="1"/>
                <c:pt idx="0">
                  <c:v>Tempo Gasto</c:v>
                </c:pt>
              </c:strCache>
            </c:strRef>
          </c:tx>
          <c:spPr>
            <a:solidFill>
              <a:srgbClr val="DC3912">
                <a:alpha val="30000"/>
              </a:srgbClr>
            </a:solidFill>
            <a:ln w="19080">
              <a:solidFill>
                <a:srgbClr val="DC3912"/>
              </a:solidFill>
              <a:round/>
            </a:ln>
          </c:spP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'Dados do Projeto'!$G$99:$G$102</c:f>
              <c:strCache>
                <c:ptCount val="4"/>
                <c:pt idx="0">
                  <c:v>Sprint #1</c:v>
                </c:pt>
                <c:pt idx="1">
                  <c:v>Sprint #2</c:v>
                </c:pt>
                <c:pt idx="2">
                  <c:v>Sprint #3</c:v>
                </c:pt>
                <c:pt idx="3">
                  <c:v>Sprint #4</c:v>
                </c:pt>
              </c:strCache>
            </c:strRef>
          </c:cat>
          <c:val>
            <c:numRef>
              <c:f>'Dados do Projeto'!$I$99:$I$102</c:f>
              <c:numCache>
                <c:formatCode>0</c:formatCode>
                <c:ptCount val="4"/>
                <c:pt idx="0">
                  <c:v>31</c:v>
                </c:pt>
                <c:pt idx="1">
                  <c:v>12</c:v>
                </c:pt>
                <c:pt idx="2">
                  <c:v>10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84-4612-A7DE-1F0966308F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589487"/>
        <c:axId val="11370947"/>
      </c:areaChart>
      <c:catAx>
        <c:axId val="59589487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1" strike="noStrike" spc="-1">
                <a:solidFill>
                  <a:srgbClr val="000000"/>
                </a:solidFill>
                <a:latin typeface="Calibri"/>
              </a:defRPr>
            </a:pPr>
            <a:endParaRPr lang="pt-BR"/>
          </a:p>
        </c:txPr>
        <c:crossAx val="11370947"/>
        <c:crosses val="autoZero"/>
        <c:auto val="1"/>
        <c:lblAlgn val="ctr"/>
        <c:lblOffset val="100"/>
        <c:noMultiLvlLbl val="1"/>
      </c:catAx>
      <c:valAx>
        <c:axId val="11370947"/>
        <c:scaling>
          <c:orientation val="minMax"/>
        </c:scaling>
        <c:delete val="0"/>
        <c:axPos val="l"/>
        <c:majorGridlines>
          <c:spPr>
            <a:ln w="9360">
              <a:solidFill>
                <a:srgbClr val="B7B7B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20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lang="pt-BR" sz="1200" b="1" strike="noStrike" spc="-1">
                    <a:solidFill>
                      <a:srgbClr val="000000"/>
                    </a:solidFill>
                    <a:latin typeface="Calibri"/>
                  </a:rPr>
                  <a:t>Horas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lstStyle/>
          <a:p>
            <a:pPr>
              <a:defRPr sz="1200" b="1" strike="noStrike" spc="-1">
                <a:solidFill>
                  <a:srgbClr val="000000"/>
                </a:solidFill>
                <a:latin typeface="Calibri"/>
              </a:defRPr>
            </a:pPr>
            <a:endParaRPr lang="pt-BR"/>
          </a:p>
        </c:txPr>
        <c:crossAx val="59589487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solidFill>
                <a:srgbClr val="000000"/>
              </a:solidFill>
              <a:latin typeface="Calibri"/>
            </a:defRPr>
          </a:pPr>
          <a:endParaRPr lang="pt-BR"/>
        </a:p>
      </c:txPr>
    </c:legend>
    <c:plotVisOnly val="1"/>
    <c:dispBlanksAs val="zero"/>
    <c:showDLblsOverMax val="1"/>
  </c:chart>
  <c:spPr>
    <a:solidFill>
      <a:srgbClr val="CFE2F3"/>
    </a:solidFill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20160</xdr:colOff>
      <xdr:row>14</xdr:row>
      <xdr:rowOff>123840</xdr:rowOff>
    </xdr:from>
    <xdr:to>
      <xdr:col>8</xdr:col>
      <xdr:colOff>579600</xdr:colOff>
      <xdr:row>37</xdr:row>
      <xdr:rowOff>64440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37</xdr:row>
      <xdr:rowOff>22860</xdr:rowOff>
    </xdr:to>
    <xdr:sp macro="" textlink="">
      <xdr:nvSpPr>
        <xdr:cNvPr id="1028" name="shapetype_202" hidden="1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37</xdr:row>
      <xdr:rowOff>22860</xdr:rowOff>
    </xdr:to>
    <xdr:sp macro="" textlink="">
      <xdr:nvSpPr>
        <xdr:cNvPr id="1026" name="shapetype_202" hidden="1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678180</xdr:colOff>
      <xdr:row>35</xdr:row>
      <xdr:rowOff>106680</xdr:rowOff>
    </xdr:to>
    <xdr:sp macro="" textlink="">
      <xdr:nvSpPr>
        <xdr:cNvPr id="2050" name="shapetype_202" hidden="1">
          <a:extLst>
            <a:ext uri="{FF2B5EF4-FFF2-40B4-BE49-F238E27FC236}">
              <a16:creationId xmlns:a16="http://schemas.microsoft.com/office/drawing/2014/main" id="{00000000-0008-0000-0100-000002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548640</xdr:colOff>
      <xdr:row>19</xdr:row>
      <xdr:rowOff>464820</xdr:rowOff>
    </xdr:to>
    <xdr:sp macro="" textlink="">
      <xdr:nvSpPr>
        <xdr:cNvPr id="3076" name="shapetype_202" hidden="1">
          <a:extLst>
            <a:ext uri="{FF2B5EF4-FFF2-40B4-BE49-F238E27FC236}">
              <a16:creationId xmlns:a16="http://schemas.microsoft.com/office/drawing/2014/main" id="{00000000-0008-0000-0200-000004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548640</xdr:colOff>
      <xdr:row>19</xdr:row>
      <xdr:rowOff>464820</xdr:rowOff>
    </xdr:to>
    <xdr:sp macro="" textlink="">
      <xdr:nvSpPr>
        <xdr:cNvPr id="3074" name="shapetype_202" hidden="1">
          <a:extLst>
            <a:ext uri="{FF2B5EF4-FFF2-40B4-BE49-F238E27FC236}">
              <a16:creationId xmlns:a16="http://schemas.microsoft.com/office/drawing/2014/main" id="{00000000-0008-0000-0200-000002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388620</xdr:colOff>
      <xdr:row>19</xdr:row>
      <xdr:rowOff>388620</xdr:rowOff>
    </xdr:to>
    <xdr:sp macro="" textlink="">
      <xdr:nvSpPr>
        <xdr:cNvPr id="4100" name="shapetype_202" hidden="1">
          <a:extLst>
            <a:ext uri="{FF2B5EF4-FFF2-40B4-BE49-F238E27FC236}">
              <a16:creationId xmlns:a16="http://schemas.microsoft.com/office/drawing/2014/main" id="{00000000-0008-0000-0300-000004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388620</xdr:colOff>
      <xdr:row>19</xdr:row>
      <xdr:rowOff>388620</xdr:rowOff>
    </xdr:to>
    <xdr:sp macro="" textlink="">
      <xdr:nvSpPr>
        <xdr:cNvPr id="4098" name="shapetype_202" hidden="1">
          <a:extLst>
            <a:ext uri="{FF2B5EF4-FFF2-40B4-BE49-F238E27FC236}">
              <a16:creationId xmlns:a16="http://schemas.microsoft.com/office/drawing/2014/main" id="{00000000-0008-0000-0300-000002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502920</xdr:colOff>
      <xdr:row>20</xdr:row>
      <xdr:rowOff>45720</xdr:rowOff>
    </xdr:to>
    <xdr:sp macro="" textlink="">
      <xdr:nvSpPr>
        <xdr:cNvPr id="5124" name="shapetype_202" hidden="1">
          <a:extLst>
            <a:ext uri="{FF2B5EF4-FFF2-40B4-BE49-F238E27FC236}">
              <a16:creationId xmlns:a16="http://schemas.microsoft.com/office/drawing/2014/main" id="{00000000-0008-0000-0400-000004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502920</xdr:colOff>
      <xdr:row>20</xdr:row>
      <xdr:rowOff>45720</xdr:rowOff>
    </xdr:to>
    <xdr:sp macro="" textlink="">
      <xdr:nvSpPr>
        <xdr:cNvPr id="5122" name="shapetype_202" hidden="1">
          <a:extLst>
            <a:ext uri="{FF2B5EF4-FFF2-40B4-BE49-F238E27FC236}">
              <a16:creationId xmlns:a16="http://schemas.microsoft.com/office/drawing/2014/main" id="{00000000-0008-0000-0400-000002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624840</xdr:colOff>
      <xdr:row>20</xdr:row>
      <xdr:rowOff>15240</xdr:rowOff>
    </xdr:to>
    <xdr:sp macro="" textlink="">
      <xdr:nvSpPr>
        <xdr:cNvPr id="6148" name="shapetype_202" hidden="1">
          <a:extLst>
            <a:ext uri="{FF2B5EF4-FFF2-40B4-BE49-F238E27FC236}">
              <a16:creationId xmlns:a16="http://schemas.microsoft.com/office/drawing/2014/main" id="{00000000-0008-0000-0500-000004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624840</xdr:colOff>
      <xdr:row>20</xdr:row>
      <xdr:rowOff>15240</xdr:rowOff>
    </xdr:to>
    <xdr:sp macro="" textlink="">
      <xdr:nvSpPr>
        <xdr:cNvPr id="6146" name="shapetype_202" hidden="1">
          <a:extLst>
            <a:ext uri="{FF2B5EF4-FFF2-40B4-BE49-F238E27FC236}">
              <a16:creationId xmlns:a16="http://schemas.microsoft.com/office/drawing/2014/main" id="{00000000-0008-0000-0500-000002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O1048576"/>
  <sheetViews>
    <sheetView topLeftCell="A11" zoomScaleNormal="100" workbookViewId="0">
      <selection activeCell="F12" sqref="F12:H12"/>
    </sheetView>
  </sheetViews>
  <sheetFormatPr defaultRowHeight="12.75" x14ac:dyDescent="0.2"/>
  <cols>
    <col min="1" max="7" width="14.42578125" customWidth="1"/>
    <col min="8" max="8" width="16.7109375" customWidth="1"/>
    <col min="9" max="1025" width="14.42578125" customWidth="1"/>
  </cols>
  <sheetData>
    <row r="1" spans="2:9" ht="24" customHeight="1" x14ac:dyDescent="0.3">
      <c r="B1" s="67" t="s">
        <v>0</v>
      </c>
      <c r="C1" s="67"/>
      <c r="D1" s="67"/>
      <c r="E1" s="67"/>
      <c r="F1" s="67"/>
      <c r="G1" s="67"/>
      <c r="H1" s="67"/>
    </row>
    <row r="2" spans="2:9" ht="18" x14ac:dyDescent="0.25">
      <c r="B2" s="68" t="s">
        <v>1</v>
      </c>
      <c r="C2" s="68"/>
      <c r="D2" s="68"/>
      <c r="E2" s="68"/>
      <c r="F2" s="68"/>
      <c r="G2" s="68"/>
      <c r="H2" s="68"/>
    </row>
    <row r="3" spans="2:9" ht="14.25" x14ac:dyDescent="0.2">
      <c r="B3" s="69" t="s">
        <v>2</v>
      </c>
      <c r="C3" s="69"/>
      <c r="D3" s="69"/>
      <c r="E3" s="69"/>
      <c r="F3" s="69"/>
      <c r="G3" s="69"/>
      <c r="H3" s="69"/>
    </row>
    <row r="4" spans="2:9" ht="15.75" customHeight="1" x14ac:dyDescent="0.2">
      <c r="B4" s="70" t="s">
        <v>3</v>
      </c>
      <c r="C4" s="70"/>
      <c r="D4" s="70"/>
      <c r="E4" s="70"/>
      <c r="F4" s="70"/>
      <c r="G4" s="70"/>
      <c r="H4" s="70"/>
    </row>
    <row r="5" spans="2:9" ht="15.75" customHeight="1" x14ac:dyDescent="0.2">
      <c r="B5" s="70" t="s">
        <v>4</v>
      </c>
      <c r="C5" s="70"/>
      <c r="D5" s="70"/>
      <c r="E5" s="70"/>
      <c r="F5" s="70"/>
      <c r="G5" s="70"/>
      <c r="H5" s="70"/>
    </row>
    <row r="6" spans="2:9" ht="15.75" customHeight="1" x14ac:dyDescent="0.2"/>
    <row r="7" spans="2:9" ht="26.25" x14ac:dyDescent="0.4">
      <c r="B7" s="64" t="s">
        <v>5</v>
      </c>
      <c r="C7" s="64"/>
      <c r="D7" s="64"/>
      <c r="E7" s="64"/>
      <c r="F7" s="64"/>
      <c r="G7" s="64"/>
      <c r="H7" s="64"/>
    </row>
    <row r="8" spans="2:9" ht="15.75" customHeight="1" x14ac:dyDescent="0.2"/>
    <row r="9" spans="2:9" ht="19.5" x14ac:dyDescent="0.3">
      <c r="B9" s="65" t="s">
        <v>6</v>
      </c>
      <c r="C9" s="65"/>
      <c r="D9" s="65"/>
      <c r="E9" s="65"/>
      <c r="F9" s="65" t="s">
        <v>7</v>
      </c>
      <c r="G9" s="65"/>
      <c r="H9" s="65"/>
    </row>
    <row r="10" spans="2:9" ht="15.75" customHeight="1" x14ac:dyDescent="0.2">
      <c r="B10" s="66" t="s">
        <v>8</v>
      </c>
      <c r="C10" s="66"/>
      <c r="D10" s="66"/>
      <c r="E10" s="66"/>
      <c r="F10" s="63" t="s">
        <v>9</v>
      </c>
      <c r="G10" s="63"/>
      <c r="H10" s="63"/>
    </row>
    <row r="11" spans="2:9" ht="15.75" customHeight="1" x14ac:dyDescent="0.2">
      <c r="B11" s="62" t="s">
        <v>10</v>
      </c>
      <c r="C11" s="62"/>
      <c r="D11" s="62"/>
      <c r="E11" s="62"/>
      <c r="F11" s="63" t="s">
        <v>11</v>
      </c>
      <c r="G11" s="63"/>
      <c r="H11" s="63"/>
    </row>
    <row r="12" spans="2:9" ht="15.75" customHeight="1" x14ac:dyDescent="0.2">
      <c r="B12" s="62" t="s">
        <v>12</v>
      </c>
      <c r="C12" s="62"/>
      <c r="D12" s="62"/>
      <c r="E12" s="62"/>
      <c r="F12" s="63" t="s">
        <v>13</v>
      </c>
      <c r="G12" s="63"/>
      <c r="H12" s="63"/>
    </row>
    <row r="13" spans="2:9" ht="15.75" customHeight="1" x14ac:dyDescent="0.2">
      <c r="B13" s="62" t="s">
        <v>14</v>
      </c>
      <c r="C13" s="62"/>
      <c r="D13" s="62"/>
      <c r="E13" s="62"/>
      <c r="F13" s="63" t="s">
        <v>15</v>
      </c>
      <c r="G13" s="63"/>
      <c r="H13" s="63"/>
      <c r="I13" s="2"/>
    </row>
    <row r="14" spans="2:9" ht="15.75" customHeight="1" x14ac:dyDescent="0.2">
      <c r="E14" s="3"/>
    </row>
    <row r="15" spans="2:9" ht="15.75" customHeight="1" x14ac:dyDescent="0.2"/>
    <row r="16" spans="2:9" ht="15.75" customHeight="1" x14ac:dyDescent="0.2"/>
    <row r="17" spans="10:10" ht="15.75" customHeight="1" x14ac:dyDescent="0.2"/>
    <row r="18" spans="10:10" ht="15.75" customHeight="1" x14ac:dyDescent="0.2"/>
    <row r="19" spans="10:10" ht="15.75" customHeight="1" x14ac:dyDescent="0.2"/>
    <row r="20" spans="10:10" ht="15.75" customHeight="1" x14ac:dyDescent="0.2">
      <c r="J20" s="4" t="s">
        <v>16</v>
      </c>
    </row>
    <row r="21" spans="10:10" ht="15.75" customHeight="1" x14ac:dyDescent="0.2"/>
    <row r="22" spans="10:10" ht="15.75" customHeight="1" x14ac:dyDescent="0.2"/>
    <row r="23" spans="10:10" ht="15.75" customHeight="1" x14ac:dyDescent="0.2"/>
    <row r="24" spans="10:10" ht="15.75" customHeight="1" x14ac:dyDescent="0.2"/>
    <row r="25" spans="10:10" ht="15.75" customHeight="1" x14ac:dyDescent="0.2"/>
    <row r="26" spans="10:10" ht="15.75" customHeight="1" x14ac:dyDescent="0.2"/>
    <row r="27" spans="10:10" ht="15.75" customHeight="1" x14ac:dyDescent="0.2"/>
    <row r="28" spans="10:10" ht="15.75" customHeight="1" x14ac:dyDescent="0.2"/>
    <row r="29" spans="10:10" ht="15.75" customHeight="1" x14ac:dyDescent="0.2"/>
    <row r="30" spans="10:10" ht="15.75" customHeight="1" x14ac:dyDescent="0.2"/>
    <row r="31" spans="10:10" ht="15.75" customHeight="1" x14ac:dyDescent="0.2"/>
    <row r="32" spans="10:10" ht="15.75" customHeight="1" x14ac:dyDescent="0.2"/>
    <row r="33" spans="2:10" ht="15.75" customHeight="1" x14ac:dyDescent="0.2"/>
    <row r="34" spans="2:10" ht="15.75" customHeight="1" x14ac:dyDescent="0.2"/>
    <row r="35" spans="2:10" ht="15.75" customHeight="1" x14ac:dyDescent="0.2">
      <c r="B35" s="5"/>
    </row>
    <row r="36" spans="2:10" ht="15.75" customHeight="1" x14ac:dyDescent="0.2"/>
    <row r="37" spans="2:10" ht="15.75" customHeight="1" x14ac:dyDescent="0.2"/>
    <row r="38" spans="2:10" ht="15.75" customHeight="1" x14ac:dyDescent="0.2"/>
    <row r="39" spans="2:10" ht="15.75" customHeight="1" x14ac:dyDescent="0.2"/>
    <row r="40" spans="2:10" ht="15.75" customHeight="1" x14ac:dyDescent="0.2"/>
    <row r="41" spans="2:10" ht="15.75" customHeight="1" x14ac:dyDescent="0.2"/>
    <row r="42" spans="2:10" ht="15.75" customHeight="1" x14ac:dyDescent="0.2">
      <c r="J42" s="4"/>
    </row>
    <row r="43" spans="2:10" ht="15.75" customHeight="1" x14ac:dyDescent="0.2">
      <c r="J43" s="4"/>
    </row>
    <row r="44" spans="2:10" ht="15.75" customHeight="1" x14ac:dyDescent="0.2"/>
    <row r="45" spans="2:10" ht="15.75" customHeight="1" x14ac:dyDescent="0.2"/>
    <row r="46" spans="2:10" ht="15.75" customHeight="1" x14ac:dyDescent="0.2"/>
    <row r="47" spans="2:10" ht="15.75" customHeight="1" x14ac:dyDescent="0.2">
      <c r="J47" s="6"/>
    </row>
    <row r="48" spans="2:10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spans="1:15" ht="15.75" customHeight="1" x14ac:dyDescent="0.2"/>
    <row r="98" spans="1:15" ht="15.75" customHeight="1" x14ac:dyDescent="0.25">
      <c r="A98" s="7"/>
      <c r="B98" s="60"/>
      <c r="C98" s="60"/>
      <c r="D98" s="61" t="s">
        <v>17</v>
      </c>
      <c r="E98" s="61"/>
      <c r="F98" s="61" t="s">
        <v>18</v>
      </c>
      <c r="G98" s="61"/>
      <c r="H98" s="8" t="s">
        <v>19</v>
      </c>
      <c r="I98" s="9" t="s">
        <v>20</v>
      </c>
      <c r="J98" s="10"/>
      <c r="K98" s="11"/>
      <c r="L98" s="11" t="s">
        <v>21</v>
      </c>
      <c r="M98" s="8" t="s">
        <v>22</v>
      </c>
      <c r="N98" s="12" t="s">
        <v>23</v>
      </c>
      <c r="O98" s="13"/>
    </row>
    <row r="99" spans="1:15" ht="15.75" customHeight="1" x14ac:dyDescent="0.2">
      <c r="A99" s="7"/>
      <c r="B99" s="58"/>
      <c r="C99" s="58"/>
      <c r="D99" s="59" t="s">
        <v>24</v>
      </c>
      <c r="E99" s="59"/>
      <c r="F99" s="10" t="s">
        <v>25</v>
      </c>
      <c r="G99" s="11" t="s">
        <v>26</v>
      </c>
      <c r="H99" s="14">
        <f>'Sprint #1'!H$61</f>
        <v>45</v>
      </c>
      <c r="I99" s="14">
        <f>'Sprint #1'!I$61</f>
        <v>31</v>
      </c>
      <c r="J99" s="10"/>
      <c r="K99" s="11" t="str">
        <f>B10</f>
        <v>Aylton Almeida</v>
      </c>
      <c r="L99" s="11">
        <f>SUM('Sprint #1'!$I65, 'Sprint #2'!$I29, 'Sprint #3'!$I65, 'Sprint #4'!$I65)</f>
        <v>19</v>
      </c>
      <c r="M99" s="10" t="s">
        <v>27</v>
      </c>
      <c r="N99" s="13" t="s">
        <v>28</v>
      </c>
      <c r="O99" s="13"/>
    </row>
    <row r="100" spans="1:15" ht="15.75" customHeight="1" x14ac:dyDescent="0.2">
      <c r="A100" s="7"/>
      <c r="B100" s="58"/>
      <c r="C100" s="58"/>
      <c r="D100" s="59" t="s">
        <v>9</v>
      </c>
      <c r="E100" s="59"/>
      <c r="F100" s="10" t="s">
        <v>29</v>
      </c>
      <c r="G100" s="11" t="s">
        <v>30</v>
      </c>
      <c r="H100" s="14">
        <f>'Sprint #2'!H$25</f>
        <v>15</v>
      </c>
      <c r="I100" s="14">
        <f>'Sprint #2'!I$25</f>
        <v>12</v>
      </c>
      <c r="J100" s="10"/>
      <c r="K100" s="11" t="str">
        <f>B11</f>
        <v>Lucas Lima</v>
      </c>
      <c r="L100" s="11">
        <f>SUM('Sprint #1'!$I66, 'Sprint #2'!$I30, 'Sprint #3'!$I66, 'Sprint #4'!$I66)</f>
        <v>23</v>
      </c>
      <c r="M100" s="10" t="s">
        <v>31</v>
      </c>
      <c r="N100" s="13" t="s">
        <v>32</v>
      </c>
      <c r="O100" s="13"/>
    </row>
    <row r="101" spans="1:15" ht="15.75" customHeight="1" x14ac:dyDescent="0.2">
      <c r="A101" s="7"/>
      <c r="B101" s="58"/>
      <c r="C101" s="58"/>
      <c r="D101" s="59" t="s">
        <v>11</v>
      </c>
      <c r="E101" s="59"/>
      <c r="F101" s="10"/>
      <c r="G101" s="11" t="s">
        <v>33</v>
      </c>
      <c r="H101" s="14">
        <f>'Sprint #3'!H$61</f>
        <v>13</v>
      </c>
      <c r="I101" s="14">
        <f>'Sprint #3'!I$61</f>
        <v>10</v>
      </c>
      <c r="J101" s="10"/>
      <c r="K101" s="11" t="str">
        <f>B12</f>
        <v>Nayane Ornelas</v>
      </c>
      <c r="L101" s="11">
        <f>SUM('Sprint #1'!$I67, 'Sprint #2'!$I31, 'Sprint #3'!$I67, 'Sprint #4'!$I67)</f>
        <v>7</v>
      </c>
      <c r="M101" s="10" t="s">
        <v>34</v>
      </c>
      <c r="N101" s="13" t="s">
        <v>34</v>
      </c>
      <c r="O101" s="13"/>
    </row>
    <row r="102" spans="1:15" ht="15.75" customHeight="1" x14ac:dyDescent="0.2">
      <c r="A102" s="7"/>
      <c r="B102" s="58"/>
      <c r="C102" s="58"/>
      <c r="D102" s="59" t="s">
        <v>15</v>
      </c>
      <c r="E102" s="59"/>
      <c r="F102" s="10"/>
      <c r="G102" s="11" t="s">
        <v>35</v>
      </c>
      <c r="H102" s="14">
        <f>'Sprint #4'!H$61</f>
        <v>0</v>
      </c>
      <c r="I102" s="14">
        <f>'Sprint #4'!I$61</f>
        <v>0</v>
      </c>
      <c r="J102" s="10"/>
      <c r="K102" s="11" t="str">
        <f>B13</f>
        <v>Pedro Paulo</v>
      </c>
      <c r="L102" s="11">
        <f>SUM('Sprint #1'!$I68, 'Sprint #2'!$I32, 'Sprint #3'!$I68, 'Sprint #4'!$I68)</f>
        <v>4</v>
      </c>
      <c r="M102" s="10" t="s">
        <v>36</v>
      </c>
      <c r="N102" s="13"/>
      <c r="O102" s="13"/>
    </row>
    <row r="103" spans="1:15" ht="15.75" customHeight="1" x14ac:dyDescent="0.2">
      <c r="A103" s="7"/>
      <c r="B103" s="58"/>
      <c r="C103" s="58"/>
      <c r="D103" s="59" t="s">
        <v>13</v>
      </c>
      <c r="E103" s="59"/>
      <c r="F103" s="10"/>
      <c r="G103" s="10"/>
      <c r="H103" s="11"/>
      <c r="I103" s="11"/>
      <c r="J103" s="10"/>
      <c r="K103" s="13"/>
      <c r="L103" s="13"/>
    </row>
    <row r="104" spans="1:15" ht="15.75" customHeight="1" x14ac:dyDescent="0.2">
      <c r="A104" s="7"/>
      <c r="B104" s="58"/>
      <c r="C104" s="58"/>
      <c r="F104" s="10"/>
      <c r="G104" s="10"/>
      <c r="H104" s="10"/>
      <c r="I104" s="10"/>
      <c r="J104" s="10"/>
      <c r="K104" s="13"/>
      <c r="L104" s="13"/>
    </row>
    <row r="105" spans="1:15" ht="15.75" customHeight="1" x14ac:dyDescent="0.2">
      <c r="A105" s="7"/>
      <c r="B105" s="58"/>
      <c r="C105" s="58"/>
      <c r="D105" s="1"/>
      <c r="E105" s="10"/>
      <c r="F105" s="10"/>
      <c r="G105" s="10"/>
      <c r="H105" s="10"/>
      <c r="I105" s="10"/>
      <c r="J105" s="10"/>
      <c r="K105" s="13"/>
      <c r="L105" s="13"/>
    </row>
    <row r="106" spans="1:15" ht="15.75" customHeight="1" x14ac:dyDescent="0.2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13"/>
      <c r="L106" s="13"/>
    </row>
    <row r="107" spans="1:15" ht="15.75" customHeight="1" x14ac:dyDescent="0.2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13"/>
      <c r="L107" s="13"/>
    </row>
    <row r="108" spans="1:15" ht="15.75" customHeight="1" x14ac:dyDescent="0.2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13"/>
      <c r="L108" s="13"/>
    </row>
    <row r="109" spans="1:15" ht="15.75" customHeight="1" x14ac:dyDescent="0.2">
      <c r="A109" s="7"/>
      <c r="B109" s="7"/>
      <c r="C109" s="7"/>
      <c r="D109" s="7"/>
      <c r="E109" s="7"/>
      <c r="F109" s="7"/>
      <c r="G109" s="7"/>
      <c r="H109" s="7"/>
      <c r="I109" s="7"/>
      <c r="J109" s="7"/>
    </row>
    <row r="110" spans="1:15" ht="15.75" customHeight="1" x14ac:dyDescent="0.2">
      <c r="A110" s="7"/>
      <c r="B110" s="7"/>
      <c r="C110" s="7"/>
      <c r="D110" s="7"/>
      <c r="E110" s="7"/>
      <c r="F110" s="7"/>
      <c r="G110" s="7"/>
      <c r="H110" s="7"/>
      <c r="I110" s="7"/>
      <c r="J110" s="7"/>
    </row>
    <row r="111" spans="1:15" ht="15.75" customHeight="1" x14ac:dyDescent="0.2"/>
    <row r="112" spans="1:15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48576" ht="12.75" customHeight="1" x14ac:dyDescent="0.2"/>
  </sheetData>
  <mergeCells count="31">
    <mergeCell ref="B1:H1"/>
    <mergeCell ref="B2:H2"/>
    <mergeCell ref="B3:H3"/>
    <mergeCell ref="B4:H4"/>
    <mergeCell ref="B5:H5"/>
    <mergeCell ref="B7:H7"/>
    <mergeCell ref="B9:E9"/>
    <mergeCell ref="F9:H9"/>
    <mergeCell ref="B10:E10"/>
    <mergeCell ref="F10:H10"/>
    <mergeCell ref="B11:E11"/>
    <mergeCell ref="F11:H11"/>
    <mergeCell ref="B12:E12"/>
    <mergeCell ref="F12:H12"/>
    <mergeCell ref="B13:E13"/>
    <mergeCell ref="F13:H13"/>
    <mergeCell ref="B98:C98"/>
    <mergeCell ref="D98:E98"/>
    <mergeCell ref="F98:G98"/>
    <mergeCell ref="B99:C99"/>
    <mergeCell ref="D99:E99"/>
    <mergeCell ref="B103:C103"/>
    <mergeCell ref="D103:E103"/>
    <mergeCell ref="B104:C104"/>
    <mergeCell ref="B105:C105"/>
    <mergeCell ref="B100:C100"/>
    <mergeCell ref="D100:E100"/>
    <mergeCell ref="B101:C101"/>
    <mergeCell ref="D101:E101"/>
    <mergeCell ref="B102:C102"/>
    <mergeCell ref="D102:E102"/>
  </mergeCells>
  <dataValidations count="1">
    <dataValidation type="list" operator="equal" allowBlank="1" sqref="F10:F13" xr:uid="{00000000-0002-0000-0000-000000000000}">
      <formula1>$D$100:$E$104</formula1>
      <formula2>0</formula2>
    </dataValidation>
  </dataValidations>
  <pageMargins left="0.75" right="0.75" top="1" bottom="1" header="0.51180555555555496" footer="0.51180555555555496"/>
  <pageSetup paperSize="9" firstPageNumber="0" orientation="portrait" horizontalDpi="300" verticalDpi="300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3C78D8"/>
  </sheetPr>
  <dimension ref="A1:R908"/>
  <sheetViews>
    <sheetView topLeftCell="A11" zoomScaleNormal="100" workbookViewId="0">
      <selection activeCell="H27" sqref="H27"/>
    </sheetView>
  </sheetViews>
  <sheetFormatPr defaultRowHeight="12.75" x14ac:dyDescent="0.2"/>
  <cols>
    <col min="1" max="1" width="1.140625" customWidth="1"/>
    <col min="2" max="2" width="5.140625" customWidth="1"/>
    <col min="3" max="3" width="13.42578125" customWidth="1"/>
    <col min="4" max="4" width="13.7109375" customWidth="1"/>
    <col min="5" max="6" width="14.42578125" customWidth="1"/>
    <col min="7" max="7" width="19.140625" customWidth="1"/>
    <col min="8" max="8" width="16.7109375" customWidth="1"/>
    <col min="9" max="9" width="3" customWidth="1"/>
    <col min="10" max="1025" width="14.42578125" customWidth="1"/>
  </cols>
  <sheetData>
    <row r="1" spans="2:8" ht="25.5" customHeight="1" x14ac:dyDescent="0.3">
      <c r="B1" s="67" t="s">
        <v>0</v>
      </c>
      <c r="C1" s="67"/>
      <c r="D1" s="67"/>
      <c r="E1" s="67"/>
      <c r="F1" s="67"/>
      <c r="G1" s="67"/>
      <c r="H1" s="67"/>
    </row>
    <row r="2" spans="2:8" ht="18.75" customHeight="1" x14ac:dyDescent="0.25">
      <c r="B2" s="68" t="s">
        <v>1</v>
      </c>
      <c r="C2" s="68"/>
      <c r="D2" s="68"/>
      <c r="E2" s="68"/>
      <c r="F2" s="68"/>
      <c r="G2" s="68"/>
      <c r="H2" s="68"/>
    </row>
    <row r="3" spans="2:8" ht="14.25" x14ac:dyDescent="0.2">
      <c r="B3" s="69" t="s">
        <v>2</v>
      </c>
      <c r="C3" s="69"/>
      <c r="D3" s="69"/>
      <c r="E3" s="69"/>
      <c r="F3" s="69"/>
      <c r="G3" s="69"/>
      <c r="H3" s="69"/>
    </row>
    <row r="4" spans="2:8" ht="14.25" x14ac:dyDescent="0.2">
      <c r="B4" s="70" t="s">
        <v>3</v>
      </c>
      <c r="C4" s="70"/>
      <c r="D4" s="70"/>
      <c r="E4" s="70"/>
      <c r="F4" s="70"/>
      <c r="G4" s="70"/>
      <c r="H4" s="70"/>
    </row>
    <row r="5" spans="2:8" ht="15.75" customHeight="1" x14ac:dyDescent="0.2">
      <c r="B5" s="69" t="s">
        <v>4</v>
      </c>
      <c r="C5" s="69"/>
      <c r="D5" s="69"/>
      <c r="E5" s="69"/>
      <c r="F5" s="69"/>
      <c r="G5" s="69"/>
      <c r="H5" s="69"/>
    </row>
    <row r="6" spans="2:8" ht="15.75" customHeight="1" x14ac:dyDescent="0.2">
      <c r="B6" s="5"/>
      <c r="C6" s="15"/>
      <c r="D6" s="15"/>
      <c r="E6" s="15"/>
      <c r="F6" s="15"/>
      <c r="G6" s="15"/>
      <c r="H6" s="5"/>
    </row>
    <row r="7" spans="2:8" ht="26.25" x14ac:dyDescent="0.2">
      <c r="B7" s="78" t="str">
        <f>'Dados do Projeto'!B7</f>
        <v>Gerenciador Finânceiro Uni Duni Tê</v>
      </c>
      <c r="C7" s="78"/>
      <c r="D7" s="78"/>
      <c r="E7" s="78"/>
      <c r="F7" s="78"/>
      <c r="G7" s="78"/>
      <c r="H7" s="78"/>
    </row>
    <row r="8" spans="2:8" ht="15.75" customHeight="1" x14ac:dyDescent="0.2">
      <c r="B8" s="5"/>
      <c r="C8" s="15"/>
      <c r="D8" s="15"/>
      <c r="E8" s="15"/>
      <c r="F8" s="15"/>
      <c r="G8" s="15"/>
      <c r="H8" s="5"/>
    </row>
    <row r="9" spans="2:8" ht="14.25" customHeight="1" x14ac:dyDescent="0.2">
      <c r="B9" s="79" t="s">
        <v>37</v>
      </c>
      <c r="C9" s="79"/>
      <c r="D9" s="79"/>
      <c r="E9" s="79"/>
      <c r="F9" s="79"/>
      <c r="G9" s="79"/>
      <c r="H9" s="79"/>
    </row>
    <row r="10" spans="2:8" ht="21" customHeight="1" x14ac:dyDescent="0.2">
      <c r="B10" s="16" t="s">
        <v>38</v>
      </c>
      <c r="C10" s="16" t="s">
        <v>39</v>
      </c>
      <c r="D10" s="16" t="s">
        <v>40</v>
      </c>
      <c r="E10" s="80" t="s">
        <v>41</v>
      </c>
      <c r="F10" s="80"/>
      <c r="G10" s="80"/>
      <c r="H10" s="16" t="s">
        <v>42</v>
      </c>
    </row>
    <row r="11" spans="2:8" ht="15.75" customHeight="1" x14ac:dyDescent="0.2">
      <c r="B11" s="17">
        <v>1</v>
      </c>
      <c r="C11" s="18">
        <v>43538</v>
      </c>
      <c r="D11" s="18">
        <f>C11+13</f>
        <v>43551</v>
      </c>
      <c r="E11" s="73"/>
      <c r="F11" s="73"/>
      <c r="G11" s="73"/>
      <c r="H11" s="19"/>
    </row>
    <row r="12" spans="2:8" ht="15.75" customHeight="1" x14ac:dyDescent="0.2">
      <c r="B12" s="17">
        <v>2</v>
      </c>
      <c r="C12" s="18">
        <f>C11+14</f>
        <v>43552</v>
      </c>
      <c r="D12" s="18">
        <f>C12+27</f>
        <v>43579</v>
      </c>
      <c r="E12" s="81"/>
      <c r="F12" s="81"/>
      <c r="G12" s="81"/>
      <c r="H12" s="19"/>
    </row>
    <row r="13" spans="2:8" ht="15.75" customHeight="1" x14ac:dyDescent="0.2">
      <c r="B13" s="17">
        <v>3</v>
      </c>
      <c r="C13" s="18">
        <f>C12+28</f>
        <v>43580</v>
      </c>
      <c r="D13" s="18">
        <f>C13+13</f>
        <v>43593</v>
      </c>
      <c r="E13" s="73"/>
      <c r="F13" s="73"/>
      <c r="G13" s="73"/>
      <c r="H13" s="19"/>
    </row>
    <row r="14" spans="2:8" ht="15.75" customHeight="1" x14ac:dyDescent="0.2">
      <c r="B14" s="17">
        <v>4</v>
      </c>
      <c r="C14" s="18">
        <f>C13+14</f>
        <v>43594</v>
      </c>
      <c r="D14" s="18">
        <f>C14+20</f>
        <v>43614</v>
      </c>
      <c r="E14" s="74"/>
      <c r="F14" s="74"/>
      <c r="G14" s="74"/>
      <c r="H14" s="19"/>
    </row>
    <row r="15" spans="2:8" ht="15.75" customHeight="1" x14ac:dyDescent="0.2">
      <c r="B15" s="5"/>
      <c r="C15" s="15"/>
      <c r="D15" s="15"/>
      <c r="E15" s="15"/>
      <c r="F15" s="15"/>
      <c r="G15" s="15"/>
      <c r="H15" s="5"/>
    </row>
    <row r="16" spans="2:8" ht="15.75" customHeight="1" x14ac:dyDescent="0.2">
      <c r="B16" s="5"/>
      <c r="C16" s="15"/>
      <c r="D16" s="15"/>
      <c r="E16" s="15"/>
      <c r="F16" s="15"/>
      <c r="G16" s="15"/>
      <c r="H16" s="5"/>
    </row>
    <row r="17" spans="1:18" ht="15.75" customHeight="1" x14ac:dyDescent="0.2">
      <c r="B17" s="5"/>
      <c r="C17" s="15"/>
      <c r="D17" s="15"/>
      <c r="E17" s="15"/>
      <c r="F17" s="15"/>
      <c r="G17" s="15"/>
      <c r="H17" s="5"/>
    </row>
    <row r="18" spans="1:18" ht="15.75" customHeight="1" x14ac:dyDescent="0.2">
      <c r="B18" s="20"/>
      <c r="C18" s="75" t="s">
        <v>43</v>
      </c>
      <c r="D18" s="75"/>
      <c r="E18" s="75"/>
      <c r="F18" s="75"/>
      <c r="G18" s="75"/>
      <c r="H18" s="21" t="s">
        <v>44</v>
      </c>
    </row>
    <row r="19" spans="1:18" ht="15.75" customHeight="1" x14ac:dyDescent="0.2">
      <c r="B19" s="22" t="s">
        <v>38</v>
      </c>
      <c r="C19" s="76"/>
      <c r="D19" s="76"/>
      <c r="E19" s="76"/>
      <c r="F19" s="76"/>
      <c r="G19" s="76"/>
      <c r="H19" s="23" t="s">
        <v>45</v>
      </c>
    </row>
    <row r="20" spans="1:18" ht="20.25" customHeight="1" x14ac:dyDescent="0.2">
      <c r="A20" s="24"/>
      <c r="B20" s="25">
        <v>0</v>
      </c>
      <c r="C20" s="77"/>
      <c r="D20" s="77"/>
      <c r="E20" s="77"/>
      <c r="F20" s="77"/>
      <c r="G20" s="77"/>
      <c r="H20" s="26"/>
      <c r="I20" s="4"/>
      <c r="J20" s="4"/>
      <c r="K20" s="4"/>
      <c r="L20" s="4"/>
      <c r="M20" s="4"/>
      <c r="N20" s="4"/>
      <c r="O20" s="4"/>
      <c r="P20" s="4"/>
      <c r="Q20" s="4"/>
      <c r="R20" s="4"/>
    </row>
    <row r="21" spans="1:18" ht="20.25" customHeight="1" x14ac:dyDescent="0.2">
      <c r="A21" s="24"/>
      <c r="B21" s="27">
        <v>1</v>
      </c>
      <c r="C21" s="72" t="s">
        <v>46</v>
      </c>
      <c r="D21" s="72"/>
      <c r="E21" s="72"/>
      <c r="F21" s="72"/>
      <c r="G21" s="72"/>
      <c r="H21" s="28"/>
      <c r="I21" s="4"/>
      <c r="J21" s="4"/>
      <c r="K21" s="4"/>
      <c r="L21" s="4"/>
      <c r="M21" s="4"/>
      <c r="N21" s="4"/>
      <c r="O21" s="4"/>
      <c r="P21" s="4"/>
      <c r="Q21" s="4"/>
      <c r="R21" s="4"/>
    </row>
    <row r="22" spans="1:18" ht="15.75" customHeight="1" x14ac:dyDescent="0.2">
      <c r="B22" s="27">
        <v>2</v>
      </c>
      <c r="C22" s="72" t="s">
        <v>48</v>
      </c>
      <c r="D22" s="72"/>
      <c r="E22" s="72"/>
      <c r="F22" s="72"/>
      <c r="G22" s="72"/>
      <c r="H22" s="28"/>
    </row>
    <row r="23" spans="1:18" ht="15.75" customHeight="1" x14ac:dyDescent="0.2">
      <c r="B23" s="25">
        <v>3</v>
      </c>
      <c r="C23" s="72" t="s">
        <v>49</v>
      </c>
      <c r="D23" s="72"/>
      <c r="E23" s="72"/>
      <c r="F23" s="72"/>
      <c r="G23" s="72"/>
      <c r="H23" s="28"/>
    </row>
    <row r="24" spans="1:18" ht="15.75" customHeight="1" x14ac:dyDescent="0.2">
      <c r="B24" s="27">
        <v>4</v>
      </c>
      <c r="C24" s="72" t="s">
        <v>50</v>
      </c>
      <c r="D24" s="72"/>
      <c r="E24" s="72"/>
      <c r="F24" s="72"/>
      <c r="G24" s="72"/>
      <c r="H24" s="28" t="s">
        <v>47</v>
      </c>
    </row>
    <row r="25" spans="1:18" ht="15.75" customHeight="1" x14ac:dyDescent="0.2">
      <c r="B25" s="25">
        <v>5</v>
      </c>
      <c r="C25" s="72" t="s">
        <v>51</v>
      </c>
      <c r="D25" s="72"/>
      <c r="E25" s="72"/>
      <c r="F25" s="72"/>
      <c r="G25" s="72"/>
      <c r="H25" s="28" t="s">
        <v>47</v>
      </c>
    </row>
    <row r="26" spans="1:18" ht="15.75" customHeight="1" x14ac:dyDescent="0.2">
      <c r="B26" s="27">
        <v>6</v>
      </c>
      <c r="C26" s="72" t="s">
        <v>52</v>
      </c>
      <c r="D26" s="72"/>
      <c r="E26" s="72"/>
      <c r="F26" s="72"/>
      <c r="G26" s="72"/>
      <c r="H26" s="28"/>
    </row>
    <row r="27" spans="1:18" ht="15.75" customHeight="1" x14ac:dyDescent="0.2">
      <c r="B27" s="25">
        <v>7</v>
      </c>
      <c r="C27" s="72" t="s">
        <v>53</v>
      </c>
      <c r="D27" s="72"/>
      <c r="E27" s="72"/>
      <c r="F27" s="72"/>
      <c r="G27" s="72"/>
      <c r="H27" s="28" t="s">
        <v>47</v>
      </c>
    </row>
    <row r="28" spans="1:18" ht="15.75" customHeight="1" x14ac:dyDescent="0.2">
      <c r="B28" s="27">
        <v>8</v>
      </c>
      <c r="C28" s="72" t="s">
        <v>54</v>
      </c>
      <c r="D28" s="72"/>
      <c r="E28" s="72"/>
      <c r="F28" s="72"/>
      <c r="G28" s="72"/>
      <c r="H28" s="28" t="s">
        <v>47</v>
      </c>
    </row>
    <row r="29" spans="1:18" ht="15.75" customHeight="1" x14ac:dyDescent="0.2">
      <c r="B29" s="25">
        <v>9</v>
      </c>
      <c r="C29" s="72" t="s">
        <v>55</v>
      </c>
      <c r="D29" s="72"/>
      <c r="E29" s="72"/>
      <c r="F29" s="72"/>
      <c r="G29" s="72"/>
      <c r="H29" s="28" t="s">
        <v>47</v>
      </c>
    </row>
    <row r="30" spans="1:18" ht="15.75" customHeight="1" x14ac:dyDescent="0.2">
      <c r="B30" s="27">
        <v>10</v>
      </c>
      <c r="C30" s="71" t="s">
        <v>93</v>
      </c>
      <c r="D30" s="72"/>
      <c r="E30" s="72"/>
      <c r="F30" s="72"/>
      <c r="G30" s="72"/>
      <c r="H30" s="28" t="s">
        <v>47</v>
      </c>
    </row>
    <row r="31" spans="1:18" ht="15.75" customHeight="1" x14ac:dyDescent="0.2">
      <c r="B31" s="25">
        <v>11</v>
      </c>
      <c r="C31" s="71" t="s">
        <v>94</v>
      </c>
      <c r="D31" s="72"/>
      <c r="E31" s="72"/>
      <c r="F31" s="72"/>
      <c r="G31" s="72"/>
      <c r="H31" s="28" t="s">
        <v>47</v>
      </c>
    </row>
    <row r="32" spans="1:18" ht="15.75" customHeight="1" x14ac:dyDescent="0.2">
      <c r="B32" s="27">
        <v>12</v>
      </c>
      <c r="C32" s="71" t="s">
        <v>95</v>
      </c>
      <c r="D32" s="72"/>
      <c r="E32" s="72"/>
      <c r="F32" s="72"/>
      <c r="G32" s="72"/>
      <c r="H32" s="28" t="s">
        <v>47</v>
      </c>
    </row>
    <row r="33" spans="2:8" ht="15.75" customHeight="1" x14ac:dyDescent="0.2">
      <c r="B33" s="5"/>
      <c r="C33" s="15"/>
      <c r="D33" s="15"/>
      <c r="E33" s="15"/>
      <c r="F33" s="15"/>
      <c r="G33" s="15"/>
      <c r="H33" s="5"/>
    </row>
    <row r="34" spans="2:8" ht="15.75" customHeight="1" x14ac:dyDescent="0.2">
      <c r="B34" s="5"/>
      <c r="C34" s="15"/>
      <c r="D34" s="15"/>
      <c r="E34" s="15"/>
      <c r="F34" s="15"/>
      <c r="G34" s="15"/>
      <c r="H34" s="5"/>
    </row>
    <row r="35" spans="2:8" ht="15.75" customHeight="1" x14ac:dyDescent="0.2">
      <c r="B35" s="5"/>
      <c r="C35" s="15"/>
      <c r="D35" s="15"/>
      <c r="E35" s="15"/>
      <c r="F35" s="15"/>
      <c r="G35" s="15"/>
      <c r="H35" s="5"/>
    </row>
    <row r="36" spans="2:8" ht="15.75" customHeight="1" x14ac:dyDescent="0.2">
      <c r="B36" s="5"/>
      <c r="C36" s="15"/>
      <c r="D36" s="15"/>
      <c r="E36" s="15"/>
      <c r="F36" s="15"/>
      <c r="G36" s="15"/>
      <c r="H36" s="5"/>
    </row>
    <row r="37" spans="2:8" ht="15.75" customHeight="1" x14ac:dyDescent="0.2">
      <c r="B37" s="5"/>
      <c r="C37" s="15"/>
      <c r="D37" s="15"/>
      <c r="E37" s="15"/>
      <c r="F37" s="15"/>
      <c r="G37" s="15"/>
      <c r="H37" s="5"/>
    </row>
    <row r="38" spans="2:8" ht="15.75" customHeight="1" x14ac:dyDescent="0.2">
      <c r="B38" s="5"/>
      <c r="C38" s="15"/>
      <c r="D38" s="15"/>
      <c r="E38" s="15"/>
      <c r="F38" s="15"/>
      <c r="G38" s="15"/>
      <c r="H38" s="5"/>
    </row>
    <row r="39" spans="2:8" ht="15.75" customHeight="1" x14ac:dyDescent="0.2">
      <c r="B39" s="5"/>
      <c r="C39" s="15"/>
      <c r="D39" s="15"/>
      <c r="E39" s="15"/>
      <c r="F39" s="15"/>
      <c r="G39" s="15"/>
      <c r="H39" s="5"/>
    </row>
    <row r="40" spans="2:8" ht="15.75" customHeight="1" x14ac:dyDescent="0.2">
      <c r="B40" s="5"/>
      <c r="C40" s="15"/>
      <c r="D40" s="15"/>
      <c r="E40" s="15"/>
      <c r="F40" s="15"/>
      <c r="G40" s="15"/>
      <c r="H40" s="5"/>
    </row>
    <row r="41" spans="2:8" ht="15.75" customHeight="1" x14ac:dyDescent="0.2">
      <c r="B41" s="5"/>
      <c r="C41" s="15"/>
      <c r="D41" s="15"/>
      <c r="E41" s="15"/>
      <c r="F41" s="15"/>
      <c r="G41" s="15"/>
      <c r="H41" s="5"/>
    </row>
    <row r="42" spans="2:8" ht="15.75" customHeight="1" x14ac:dyDescent="0.2">
      <c r="B42" s="5"/>
      <c r="C42" s="15"/>
      <c r="D42" s="15"/>
      <c r="E42" s="15"/>
      <c r="F42" s="15"/>
      <c r="G42" s="15"/>
      <c r="H42" s="5"/>
    </row>
    <row r="43" spans="2:8" ht="15.75" customHeight="1" x14ac:dyDescent="0.2">
      <c r="B43" s="5"/>
      <c r="C43" s="15"/>
      <c r="D43" s="15"/>
      <c r="E43" s="15"/>
      <c r="F43" s="15"/>
      <c r="G43" s="15"/>
      <c r="H43" s="5"/>
    </row>
    <row r="44" spans="2:8" ht="15.75" customHeight="1" x14ac:dyDescent="0.2">
      <c r="B44" s="5"/>
      <c r="C44" s="15"/>
      <c r="D44" s="15"/>
      <c r="E44" s="15"/>
      <c r="F44" s="15"/>
      <c r="G44" s="15"/>
      <c r="H44" s="5"/>
    </row>
    <row r="45" spans="2:8" ht="15.75" customHeight="1" x14ac:dyDescent="0.2">
      <c r="B45" s="5"/>
      <c r="C45" s="15"/>
      <c r="D45" s="15"/>
      <c r="E45" s="15"/>
      <c r="F45" s="15"/>
      <c r="G45" s="15"/>
      <c r="H45" s="5"/>
    </row>
    <row r="46" spans="2:8" ht="15.75" customHeight="1" x14ac:dyDescent="0.2">
      <c r="B46" s="5"/>
      <c r="C46" s="15"/>
      <c r="D46" s="15"/>
      <c r="E46" s="15"/>
      <c r="F46" s="15"/>
      <c r="G46" s="15"/>
      <c r="H46" s="5"/>
    </row>
    <row r="47" spans="2:8" ht="15.75" customHeight="1" x14ac:dyDescent="0.2">
      <c r="B47" s="5"/>
      <c r="C47" s="15"/>
      <c r="D47" s="15"/>
      <c r="E47" s="15"/>
      <c r="F47" s="15"/>
      <c r="G47" s="15"/>
      <c r="H47" s="5"/>
    </row>
    <row r="48" spans="2:8" ht="15.75" customHeight="1" x14ac:dyDescent="0.2">
      <c r="B48" s="5"/>
      <c r="C48" s="15"/>
      <c r="D48" s="15"/>
      <c r="E48" s="15"/>
      <c r="F48" s="15"/>
      <c r="G48" s="15"/>
      <c r="H48" s="5"/>
    </row>
    <row r="49" spans="2:8" ht="15.75" customHeight="1" x14ac:dyDescent="0.2">
      <c r="B49" s="5"/>
      <c r="C49" s="15"/>
      <c r="D49" s="15"/>
      <c r="E49" s="15"/>
      <c r="F49" s="15"/>
      <c r="G49" s="15"/>
      <c r="H49" s="5"/>
    </row>
    <row r="50" spans="2:8" ht="15.75" customHeight="1" x14ac:dyDescent="0.2">
      <c r="B50" s="5"/>
      <c r="C50" s="15"/>
      <c r="D50" s="15"/>
      <c r="E50" s="15"/>
      <c r="F50" s="15"/>
      <c r="G50" s="15"/>
      <c r="H50" s="5"/>
    </row>
    <row r="51" spans="2:8" ht="15.75" customHeight="1" x14ac:dyDescent="0.2">
      <c r="B51" s="5"/>
      <c r="C51" s="15"/>
      <c r="D51" s="15"/>
      <c r="E51" s="15"/>
      <c r="F51" s="15"/>
      <c r="G51" s="15"/>
      <c r="H51" s="5"/>
    </row>
    <row r="52" spans="2:8" ht="15.75" customHeight="1" x14ac:dyDescent="0.2">
      <c r="B52" s="5"/>
      <c r="C52" s="15"/>
      <c r="D52" s="15"/>
      <c r="E52" s="15"/>
      <c r="F52" s="15"/>
      <c r="G52" s="15"/>
      <c r="H52" s="5"/>
    </row>
    <row r="53" spans="2:8" ht="15.75" customHeight="1" x14ac:dyDescent="0.2">
      <c r="B53" s="5"/>
      <c r="C53" s="15"/>
      <c r="D53" s="15"/>
      <c r="E53" s="15"/>
      <c r="F53" s="15"/>
      <c r="G53" s="15"/>
      <c r="H53" s="5"/>
    </row>
    <row r="54" spans="2:8" ht="15.75" customHeight="1" x14ac:dyDescent="0.2">
      <c r="B54" s="5"/>
      <c r="C54" s="15"/>
      <c r="D54" s="15"/>
      <c r="E54" s="15"/>
      <c r="F54" s="15"/>
      <c r="G54" s="15"/>
      <c r="H54" s="5"/>
    </row>
    <row r="55" spans="2:8" ht="15.75" customHeight="1" x14ac:dyDescent="0.2">
      <c r="B55" s="5"/>
      <c r="C55" s="15"/>
      <c r="D55" s="15"/>
      <c r="E55" s="15"/>
      <c r="F55" s="15"/>
      <c r="G55" s="15"/>
      <c r="H55" s="5"/>
    </row>
    <row r="56" spans="2:8" ht="15.75" customHeight="1" x14ac:dyDescent="0.2">
      <c r="B56" s="5"/>
      <c r="C56" s="15"/>
      <c r="D56" s="15"/>
      <c r="E56" s="15"/>
      <c r="F56" s="15"/>
      <c r="G56" s="15"/>
      <c r="H56" s="5"/>
    </row>
    <row r="57" spans="2:8" ht="15.75" customHeight="1" x14ac:dyDescent="0.2">
      <c r="B57" s="5"/>
      <c r="C57" s="15"/>
      <c r="D57" s="15"/>
      <c r="E57" s="15"/>
      <c r="F57" s="15"/>
      <c r="G57" s="15"/>
      <c r="H57" s="5"/>
    </row>
    <row r="58" spans="2:8" ht="15.75" customHeight="1" x14ac:dyDescent="0.2">
      <c r="B58" s="5"/>
      <c r="C58" s="15"/>
      <c r="D58" s="15"/>
      <c r="E58" s="15"/>
      <c r="F58" s="15"/>
      <c r="G58" s="15"/>
      <c r="H58" s="5"/>
    </row>
    <row r="59" spans="2:8" ht="15.75" customHeight="1" x14ac:dyDescent="0.2">
      <c r="B59" s="5"/>
      <c r="C59" s="15"/>
      <c r="D59" s="15"/>
      <c r="E59" s="15"/>
      <c r="F59" s="15"/>
      <c r="G59" s="15"/>
      <c r="H59" s="5"/>
    </row>
    <row r="60" spans="2:8" ht="15.75" customHeight="1" x14ac:dyDescent="0.2">
      <c r="B60" s="5"/>
      <c r="C60" s="15"/>
      <c r="D60" s="15"/>
      <c r="E60" s="15"/>
      <c r="F60" s="15"/>
      <c r="G60" s="15"/>
      <c r="H60" s="5"/>
    </row>
    <row r="61" spans="2:8" ht="15.75" customHeight="1" x14ac:dyDescent="0.2">
      <c r="B61" s="5"/>
      <c r="C61" s="15"/>
      <c r="D61" s="15"/>
      <c r="E61" s="15"/>
      <c r="F61" s="15"/>
      <c r="G61" s="15"/>
      <c r="H61" s="5"/>
    </row>
    <row r="62" spans="2:8" ht="15.75" customHeight="1" x14ac:dyDescent="0.2">
      <c r="B62" s="5"/>
      <c r="C62" s="15"/>
      <c r="D62" s="15"/>
      <c r="E62" s="15"/>
      <c r="F62" s="15"/>
      <c r="G62" s="15"/>
      <c r="H62" s="5"/>
    </row>
    <row r="63" spans="2:8" ht="15.75" customHeight="1" x14ac:dyDescent="0.2">
      <c r="B63" s="5"/>
      <c r="C63" s="15"/>
      <c r="D63" s="15"/>
      <c r="E63" s="15"/>
      <c r="F63" s="15"/>
      <c r="G63" s="15"/>
      <c r="H63" s="5"/>
    </row>
    <row r="64" spans="2:8" ht="15.75" customHeight="1" x14ac:dyDescent="0.2">
      <c r="B64" s="5"/>
      <c r="C64" s="15"/>
      <c r="D64" s="15"/>
      <c r="E64" s="15"/>
      <c r="F64" s="15"/>
      <c r="G64" s="15"/>
      <c r="H64" s="5"/>
    </row>
    <row r="65" spans="2:8" ht="15.75" customHeight="1" x14ac:dyDescent="0.2">
      <c r="B65" s="5"/>
      <c r="C65" s="15"/>
      <c r="D65" s="15"/>
      <c r="E65" s="15"/>
      <c r="F65" s="15"/>
      <c r="G65" s="15"/>
      <c r="H65" s="5"/>
    </row>
    <row r="66" spans="2:8" ht="15.75" customHeight="1" x14ac:dyDescent="0.2">
      <c r="B66" s="5"/>
      <c r="C66" s="15"/>
      <c r="D66" s="15"/>
      <c r="E66" s="15"/>
      <c r="F66" s="15"/>
      <c r="G66" s="15"/>
      <c r="H66" s="5"/>
    </row>
    <row r="67" spans="2:8" ht="15.75" customHeight="1" x14ac:dyDescent="0.2">
      <c r="B67" s="5"/>
      <c r="C67" s="15"/>
      <c r="D67" s="15"/>
      <c r="E67" s="15"/>
      <c r="F67" s="15"/>
      <c r="G67" s="15"/>
      <c r="H67" s="5"/>
    </row>
    <row r="68" spans="2:8" ht="15.75" customHeight="1" x14ac:dyDescent="0.2">
      <c r="B68" s="5"/>
      <c r="C68" s="15"/>
      <c r="D68" s="15"/>
      <c r="E68" s="15"/>
      <c r="F68" s="15"/>
      <c r="G68" s="15"/>
      <c r="H68" s="5"/>
    </row>
    <row r="69" spans="2:8" ht="15.75" customHeight="1" x14ac:dyDescent="0.2">
      <c r="B69" s="5"/>
      <c r="C69" s="15"/>
      <c r="D69" s="15"/>
      <c r="E69" s="15"/>
      <c r="F69" s="15"/>
      <c r="G69" s="15"/>
      <c r="H69" s="5"/>
    </row>
    <row r="70" spans="2:8" ht="15.75" customHeight="1" x14ac:dyDescent="0.2">
      <c r="B70" s="5"/>
      <c r="C70" s="15"/>
      <c r="D70" s="15"/>
      <c r="E70" s="15"/>
      <c r="F70" s="15"/>
      <c r="G70" s="15"/>
      <c r="H70" s="5"/>
    </row>
    <row r="71" spans="2:8" ht="15.75" customHeight="1" x14ac:dyDescent="0.2">
      <c r="B71" s="5"/>
      <c r="C71" s="15"/>
      <c r="D71" s="15"/>
      <c r="E71" s="15"/>
      <c r="F71" s="15"/>
      <c r="G71" s="15"/>
      <c r="H71" s="5"/>
    </row>
    <row r="72" spans="2:8" ht="15.75" customHeight="1" x14ac:dyDescent="0.2">
      <c r="B72" s="5"/>
      <c r="C72" s="15"/>
      <c r="D72" s="15"/>
      <c r="E72" s="15"/>
      <c r="F72" s="15"/>
      <c r="G72" s="15"/>
      <c r="H72" s="5"/>
    </row>
    <row r="73" spans="2:8" ht="15.75" customHeight="1" x14ac:dyDescent="0.2">
      <c r="B73" s="5"/>
      <c r="C73" s="15"/>
      <c r="D73" s="15"/>
      <c r="E73" s="15"/>
      <c r="F73" s="15"/>
      <c r="G73" s="15"/>
      <c r="H73" s="5"/>
    </row>
    <row r="74" spans="2:8" ht="15.75" customHeight="1" x14ac:dyDescent="0.2">
      <c r="B74" s="5"/>
      <c r="C74" s="15"/>
      <c r="D74" s="15"/>
      <c r="E74" s="15"/>
      <c r="F74" s="15"/>
      <c r="G74" s="15"/>
      <c r="H74" s="5"/>
    </row>
    <row r="75" spans="2:8" ht="15.75" customHeight="1" x14ac:dyDescent="0.2">
      <c r="B75" s="5"/>
      <c r="C75" s="15"/>
      <c r="D75" s="15"/>
      <c r="E75" s="15"/>
      <c r="F75" s="15"/>
      <c r="G75" s="15"/>
      <c r="H75" s="5"/>
    </row>
    <row r="76" spans="2:8" ht="15.75" customHeight="1" x14ac:dyDescent="0.2">
      <c r="B76" s="5"/>
      <c r="C76" s="15"/>
      <c r="D76" s="15"/>
      <c r="E76" s="15"/>
      <c r="F76" s="15"/>
      <c r="G76" s="15"/>
      <c r="H76" s="5"/>
    </row>
    <row r="77" spans="2:8" ht="15.75" customHeight="1" x14ac:dyDescent="0.2">
      <c r="B77" s="5"/>
      <c r="C77" s="15"/>
      <c r="D77" s="15"/>
      <c r="E77" s="15"/>
      <c r="F77" s="15"/>
      <c r="G77" s="15"/>
      <c r="H77" s="5"/>
    </row>
    <row r="78" spans="2:8" ht="15.75" customHeight="1" x14ac:dyDescent="0.2">
      <c r="B78" s="5"/>
      <c r="C78" s="15"/>
      <c r="D78" s="15"/>
      <c r="E78" s="15"/>
      <c r="F78" s="15"/>
      <c r="G78" s="15"/>
      <c r="H78" s="5"/>
    </row>
    <row r="79" spans="2:8" ht="15.75" customHeight="1" x14ac:dyDescent="0.2">
      <c r="B79" s="5"/>
      <c r="C79" s="15"/>
      <c r="D79" s="15"/>
      <c r="E79" s="15"/>
      <c r="F79" s="15"/>
      <c r="G79" s="15"/>
      <c r="H79" s="5"/>
    </row>
    <row r="80" spans="2:8" ht="15.75" customHeight="1" x14ac:dyDescent="0.2">
      <c r="B80" s="5"/>
      <c r="C80" s="15"/>
      <c r="D80" s="15"/>
      <c r="E80" s="15"/>
      <c r="F80" s="15"/>
      <c r="G80" s="15"/>
      <c r="H80" s="5"/>
    </row>
    <row r="81" spans="2:8" ht="15.75" customHeight="1" x14ac:dyDescent="0.2">
      <c r="B81" s="5"/>
      <c r="C81" s="15"/>
      <c r="D81" s="15"/>
      <c r="E81" s="15"/>
      <c r="F81" s="15"/>
      <c r="G81" s="15"/>
      <c r="H81" s="5"/>
    </row>
    <row r="82" spans="2:8" ht="15.75" customHeight="1" x14ac:dyDescent="0.2">
      <c r="B82" s="5"/>
      <c r="C82" s="15"/>
      <c r="D82" s="15"/>
      <c r="E82" s="15"/>
      <c r="F82" s="15"/>
      <c r="G82" s="15"/>
      <c r="H82" s="5"/>
    </row>
    <row r="83" spans="2:8" ht="15.75" customHeight="1" x14ac:dyDescent="0.2">
      <c r="B83" s="5"/>
      <c r="C83" s="15"/>
      <c r="D83" s="15"/>
      <c r="E83" s="15"/>
      <c r="F83" s="15"/>
      <c r="G83" s="15"/>
      <c r="H83" s="5"/>
    </row>
    <row r="84" spans="2:8" ht="15.75" customHeight="1" x14ac:dyDescent="0.2">
      <c r="B84" s="5"/>
      <c r="C84" s="15"/>
      <c r="D84" s="15"/>
      <c r="E84" s="15"/>
      <c r="F84" s="15"/>
      <c r="G84" s="15"/>
      <c r="H84" s="5"/>
    </row>
    <row r="85" spans="2:8" ht="15.75" customHeight="1" x14ac:dyDescent="0.2">
      <c r="B85" s="5"/>
      <c r="C85" s="15"/>
      <c r="D85" s="15"/>
      <c r="E85" s="15"/>
      <c r="F85" s="15"/>
      <c r="G85" s="15"/>
      <c r="H85" s="5"/>
    </row>
    <row r="86" spans="2:8" ht="15.75" customHeight="1" x14ac:dyDescent="0.2">
      <c r="B86" s="5"/>
      <c r="C86" s="15"/>
      <c r="D86" s="15"/>
      <c r="E86" s="15"/>
      <c r="F86" s="15"/>
      <c r="G86" s="15"/>
      <c r="H86" s="5"/>
    </row>
    <row r="87" spans="2:8" ht="15.75" customHeight="1" x14ac:dyDescent="0.2">
      <c r="B87" s="5"/>
      <c r="C87" s="15"/>
      <c r="D87" s="15"/>
      <c r="E87" s="15"/>
      <c r="F87" s="15"/>
      <c r="G87" s="15"/>
      <c r="H87" s="5"/>
    </row>
    <row r="88" spans="2:8" ht="15.75" customHeight="1" x14ac:dyDescent="0.2">
      <c r="B88" s="5"/>
      <c r="C88" s="15"/>
      <c r="D88" s="15"/>
      <c r="E88" s="15"/>
      <c r="F88" s="15"/>
      <c r="G88" s="15"/>
      <c r="H88" s="5"/>
    </row>
    <row r="89" spans="2:8" ht="15.75" customHeight="1" x14ac:dyDescent="0.2">
      <c r="B89" s="5"/>
      <c r="C89" s="15"/>
      <c r="D89" s="15"/>
      <c r="E89" s="15"/>
      <c r="F89" s="15"/>
      <c r="G89" s="15"/>
      <c r="H89" s="5"/>
    </row>
    <row r="90" spans="2:8" ht="15.75" customHeight="1" x14ac:dyDescent="0.2">
      <c r="B90" s="5"/>
      <c r="C90" s="15"/>
      <c r="D90" s="15"/>
      <c r="E90" s="15"/>
      <c r="F90" s="15"/>
      <c r="G90" s="15"/>
      <c r="H90" s="5"/>
    </row>
    <row r="91" spans="2:8" ht="15.75" customHeight="1" x14ac:dyDescent="0.2">
      <c r="B91" s="5"/>
      <c r="C91" s="15"/>
      <c r="D91" s="15"/>
      <c r="E91" s="15"/>
      <c r="F91" s="15"/>
      <c r="G91" s="15"/>
      <c r="H91" s="5"/>
    </row>
    <row r="92" spans="2:8" ht="15.75" customHeight="1" x14ac:dyDescent="0.2">
      <c r="B92" s="5"/>
      <c r="C92" s="15"/>
      <c r="D92" s="15"/>
      <c r="E92" s="15"/>
      <c r="F92" s="15"/>
      <c r="G92" s="15"/>
      <c r="H92" s="5"/>
    </row>
    <row r="93" spans="2:8" ht="15.75" customHeight="1" x14ac:dyDescent="0.2">
      <c r="B93" s="5"/>
      <c r="C93" s="15"/>
      <c r="D93" s="15"/>
      <c r="E93" s="15"/>
      <c r="F93" s="15"/>
      <c r="G93" s="15"/>
      <c r="H93" s="5"/>
    </row>
    <row r="94" spans="2:8" ht="15.75" customHeight="1" x14ac:dyDescent="0.2">
      <c r="B94" s="5"/>
      <c r="C94" s="15"/>
      <c r="D94" s="15"/>
      <c r="E94" s="15"/>
      <c r="F94" s="15"/>
      <c r="G94" s="15"/>
      <c r="H94" s="5"/>
    </row>
    <row r="95" spans="2:8" ht="15.75" customHeight="1" x14ac:dyDescent="0.2">
      <c r="B95" s="5"/>
      <c r="C95" s="15"/>
      <c r="D95" s="15"/>
      <c r="E95" s="15"/>
      <c r="F95" s="15"/>
      <c r="G95" s="15"/>
      <c r="H95" s="5"/>
    </row>
    <row r="96" spans="2:8" ht="15.75" customHeight="1" x14ac:dyDescent="0.2">
      <c r="B96" s="5"/>
      <c r="C96" s="15"/>
      <c r="D96" s="15"/>
      <c r="E96" s="15"/>
      <c r="F96" s="15"/>
      <c r="G96" s="15"/>
      <c r="H96" s="5"/>
    </row>
    <row r="97" spans="2:8" ht="15.75" customHeight="1" x14ac:dyDescent="0.2">
      <c r="B97" s="5"/>
      <c r="C97" s="15"/>
      <c r="D97" s="15"/>
      <c r="E97" s="15"/>
      <c r="F97" s="15"/>
      <c r="G97" s="15"/>
      <c r="H97" s="5"/>
    </row>
    <row r="98" spans="2:8" ht="15.75" customHeight="1" x14ac:dyDescent="0.2">
      <c r="B98" s="5"/>
      <c r="C98" s="15"/>
      <c r="D98" s="15"/>
      <c r="E98" s="15"/>
      <c r="F98" s="15"/>
      <c r="G98" s="15"/>
      <c r="H98" s="5"/>
    </row>
    <row r="99" spans="2:8" ht="15.75" customHeight="1" x14ac:dyDescent="0.2">
      <c r="B99" s="5"/>
      <c r="C99" s="15"/>
      <c r="D99" s="15"/>
      <c r="E99" s="15"/>
      <c r="F99" s="15"/>
      <c r="G99" s="15"/>
      <c r="H99" s="5"/>
    </row>
    <row r="100" spans="2:8" ht="15.75" customHeight="1" x14ac:dyDescent="0.2">
      <c r="B100" s="5"/>
      <c r="C100" s="15"/>
      <c r="D100" s="15"/>
      <c r="E100" s="15"/>
      <c r="F100" s="15"/>
      <c r="G100" s="15"/>
      <c r="H100" s="5"/>
    </row>
    <row r="101" spans="2:8" ht="15.75" customHeight="1" x14ac:dyDescent="0.2">
      <c r="B101" s="5"/>
      <c r="C101" s="15"/>
      <c r="D101" s="15"/>
      <c r="E101" s="15"/>
      <c r="F101" s="15"/>
      <c r="G101" s="15"/>
      <c r="H101" s="5"/>
    </row>
    <row r="102" spans="2:8" ht="15.75" customHeight="1" x14ac:dyDescent="0.2">
      <c r="B102" s="5"/>
      <c r="C102" s="15"/>
      <c r="D102" s="15"/>
      <c r="E102" s="15"/>
      <c r="F102" s="15"/>
      <c r="G102" s="15"/>
      <c r="H102" s="5"/>
    </row>
    <row r="103" spans="2:8" ht="15.75" customHeight="1" x14ac:dyDescent="0.2">
      <c r="B103" s="5"/>
      <c r="C103" s="15"/>
      <c r="D103" s="15"/>
      <c r="E103" s="15"/>
      <c r="F103" s="15"/>
      <c r="G103" s="15"/>
      <c r="H103" s="5"/>
    </row>
    <row r="104" spans="2:8" ht="15.75" customHeight="1" x14ac:dyDescent="0.2">
      <c r="B104" s="5"/>
      <c r="C104" s="15"/>
      <c r="D104" s="15"/>
      <c r="E104" s="15"/>
      <c r="F104" s="15"/>
      <c r="G104" s="15"/>
      <c r="H104" s="5"/>
    </row>
    <row r="105" spans="2:8" ht="15.75" customHeight="1" x14ac:dyDescent="0.2">
      <c r="B105" s="5"/>
      <c r="C105" s="15"/>
      <c r="D105" s="15"/>
      <c r="E105" s="15"/>
      <c r="F105" s="15"/>
      <c r="G105" s="15"/>
      <c r="H105" s="5"/>
    </row>
    <row r="106" spans="2:8" ht="15.75" customHeight="1" x14ac:dyDescent="0.2">
      <c r="B106" s="5"/>
      <c r="C106" s="15"/>
      <c r="D106" s="15"/>
      <c r="E106" s="15"/>
      <c r="F106" s="15"/>
      <c r="G106" s="15"/>
      <c r="H106" s="5"/>
    </row>
    <row r="107" spans="2:8" ht="15.75" customHeight="1" x14ac:dyDescent="0.2">
      <c r="B107" s="5"/>
      <c r="C107" s="15"/>
      <c r="D107" s="15"/>
      <c r="E107" s="15"/>
      <c r="F107" s="15"/>
      <c r="G107" s="15"/>
      <c r="H107" s="5"/>
    </row>
    <row r="108" spans="2:8" ht="15.75" customHeight="1" x14ac:dyDescent="0.2">
      <c r="B108" s="5"/>
      <c r="C108" s="15"/>
      <c r="D108" s="15"/>
      <c r="E108" s="15"/>
      <c r="F108" s="15"/>
      <c r="G108" s="15"/>
      <c r="H108" s="5"/>
    </row>
    <row r="109" spans="2:8" ht="15.75" customHeight="1" x14ac:dyDescent="0.2">
      <c r="B109" s="5"/>
      <c r="C109" s="15"/>
      <c r="D109" s="15"/>
      <c r="E109" s="15"/>
      <c r="F109" s="15"/>
      <c r="G109" s="15"/>
      <c r="H109" s="5"/>
    </row>
    <row r="110" spans="2:8" ht="15.75" customHeight="1" x14ac:dyDescent="0.2">
      <c r="B110" s="5"/>
      <c r="C110" s="15"/>
      <c r="D110" s="15"/>
      <c r="E110" s="15"/>
      <c r="F110" s="15"/>
      <c r="G110" s="15"/>
      <c r="H110" s="5"/>
    </row>
    <row r="111" spans="2:8" ht="15.75" customHeight="1" x14ac:dyDescent="0.2">
      <c r="B111" s="5"/>
      <c r="C111" s="15"/>
      <c r="D111" s="15"/>
      <c r="E111" s="15"/>
      <c r="F111" s="15"/>
      <c r="G111" s="15"/>
      <c r="H111" s="5"/>
    </row>
    <row r="112" spans="2:8" ht="15.75" customHeight="1" x14ac:dyDescent="0.2">
      <c r="B112" s="5"/>
      <c r="C112" s="15"/>
      <c r="D112" s="15"/>
      <c r="E112" s="15"/>
      <c r="F112" s="15"/>
      <c r="G112" s="15"/>
      <c r="H112" s="5"/>
    </row>
    <row r="113" spans="2:8" ht="15.75" customHeight="1" x14ac:dyDescent="0.2">
      <c r="B113" s="5"/>
      <c r="C113" s="15"/>
      <c r="D113" s="15"/>
      <c r="E113" s="15"/>
      <c r="F113" s="15"/>
      <c r="G113" s="15"/>
      <c r="H113" s="5"/>
    </row>
    <row r="114" spans="2:8" ht="15.75" customHeight="1" x14ac:dyDescent="0.2">
      <c r="B114" s="5"/>
      <c r="C114" s="15"/>
      <c r="D114" s="15"/>
      <c r="E114" s="15"/>
      <c r="F114" s="15"/>
      <c r="G114" s="15"/>
      <c r="H114" s="5"/>
    </row>
    <row r="115" spans="2:8" ht="15.75" customHeight="1" x14ac:dyDescent="0.2">
      <c r="B115" s="5"/>
      <c r="C115" s="15"/>
      <c r="D115" s="15"/>
      <c r="E115" s="15"/>
      <c r="F115" s="15"/>
      <c r="G115" s="15"/>
      <c r="H115" s="5"/>
    </row>
    <row r="116" spans="2:8" ht="15.75" customHeight="1" x14ac:dyDescent="0.2">
      <c r="B116" s="5"/>
      <c r="C116" s="15"/>
      <c r="D116" s="15"/>
      <c r="E116" s="15"/>
      <c r="F116" s="15"/>
      <c r="G116" s="15"/>
      <c r="H116" s="5"/>
    </row>
    <row r="117" spans="2:8" ht="15.75" customHeight="1" x14ac:dyDescent="0.2">
      <c r="B117" s="5"/>
      <c r="C117" s="15"/>
      <c r="D117" s="15"/>
      <c r="E117" s="15"/>
      <c r="F117" s="15"/>
      <c r="G117" s="15"/>
      <c r="H117" s="5"/>
    </row>
    <row r="118" spans="2:8" ht="15.75" customHeight="1" x14ac:dyDescent="0.2">
      <c r="B118" s="5"/>
      <c r="C118" s="15"/>
      <c r="D118" s="15"/>
      <c r="E118" s="15"/>
      <c r="F118" s="15"/>
      <c r="G118" s="15"/>
      <c r="H118" s="5"/>
    </row>
    <row r="119" spans="2:8" ht="15.75" customHeight="1" x14ac:dyDescent="0.2">
      <c r="B119" s="29" t="s">
        <v>44</v>
      </c>
      <c r="C119" s="29"/>
      <c r="D119" s="29" t="s">
        <v>56</v>
      </c>
      <c r="E119" s="15"/>
      <c r="F119" s="15"/>
      <c r="G119" s="15"/>
      <c r="H119" s="5"/>
    </row>
    <row r="120" spans="2:8" ht="15.75" customHeight="1" x14ac:dyDescent="0.2">
      <c r="B120" s="29" t="s">
        <v>47</v>
      </c>
      <c r="C120" s="29"/>
      <c r="D120" s="29" t="s">
        <v>27</v>
      </c>
      <c r="E120" s="15"/>
      <c r="F120" s="15"/>
      <c r="G120" s="15"/>
      <c r="H120" s="5"/>
    </row>
    <row r="121" spans="2:8" ht="15.75" customHeight="1" x14ac:dyDescent="0.2">
      <c r="B121" s="29" t="s">
        <v>57</v>
      </c>
      <c r="C121" s="29"/>
      <c r="D121" s="29" t="s">
        <v>31</v>
      </c>
      <c r="E121" s="15"/>
      <c r="F121" s="15"/>
      <c r="G121" s="15"/>
      <c r="H121" s="5"/>
    </row>
    <row r="122" spans="2:8" ht="15.75" customHeight="1" x14ac:dyDescent="0.2">
      <c r="B122" s="29" t="s">
        <v>58</v>
      </c>
      <c r="C122" s="29"/>
      <c r="D122" s="29" t="s">
        <v>34</v>
      </c>
      <c r="E122" s="15"/>
      <c r="F122" s="15"/>
      <c r="G122" s="15"/>
      <c r="H122" s="5"/>
    </row>
    <row r="123" spans="2:8" ht="15.75" customHeight="1" x14ac:dyDescent="0.2">
      <c r="B123" s="29"/>
      <c r="C123" s="29"/>
      <c r="D123" s="29" t="s">
        <v>36</v>
      </c>
      <c r="E123" s="15"/>
      <c r="F123" s="15"/>
      <c r="G123" s="15"/>
      <c r="H123" s="5"/>
    </row>
    <row r="124" spans="2:8" ht="15.75" customHeight="1" x14ac:dyDescent="0.2"/>
    <row r="125" spans="2:8" ht="15.75" customHeight="1" x14ac:dyDescent="0.2"/>
    <row r="126" spans="2:8" ht="15.75" customHeight="1" x14ac:dyDescent="0.2"/>
    <row r="127" spans="2:8" ht="15.75" customHeight="1" x14ac:dyDescent="0.2"/>
    <row r="128" spans="2: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</sheetData>
  <mergeCells count="27">
    <mergeCell ref="B1:H1"/>
    <mergeCell ref="B2:H2"/>
    <mergeCell ref="B3:H3"/>
    <mergeCell ref="B4:H4"/>
    <mergeCell ref="B5:H5"/>
    <mergeCell ref="B7:H7"/>
    <mergeCell ref="B9:H9"/>
    <mergeCell ref="E10:G10"/>
    <mergeCell ref="E11:G11"/>
    <mergeCell ref="E12:G12"/>
    <mergeCell ref="E13:G13"/>
    <mergeCell ref="E14:G14"/>
    <mergeCell ref="C18:G18"/>
    <mergeCell ref="C19:G19"/>
    <mergeCell ref="C20:G20"/>
    <mergeCell ref="C21:G21"/>
    <mergeCell ref="C22:G22"/>
    <mergeCell ref="C23:G23"/>
    <mergeCell ref="C24:G24"/>
    <mergeCell ref="C25:G25"/>
    <mergeCell ref="C31:G31"/>
    <mergeCell ref="C32:G32"/>
    <mergeCell ref="C26:G26"/>
    <mergeCell ref="C27:G27"/>
    <mergeCell ref="C28:G28"/>
    <mergeCell ref="C29:G29"/>
    <mergeCell ref="C30:G30"/>
  </mergeCells>
  <dataValidations count="1">
    <dataValidation type="list" operator="equal" allowBlank="1" showErrorMessage="1" sqref="H21:H32" xr:uid="{00000000-0002-0000-0100-000000000000}">
      <formula1>$B$211:$B$213</formula1>
      <formula2>0</formula2>
    </dataValidation>
  </dataValidations>
  <pageMargins left="0.75" right="0.75" top="1" bottom="1" header="0.51180555555555496" footer="0.51180555555555496"/>
  <pageSetup paperSize="9" firstPageNumber="0" orientation="portrait" horizontalDpi="300" verticalDpi="30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B6D7A8"/>
  </sheetPr>
  <dimension ref="A1:U999"/>
  <sheetViews>
    <sheetView zoomScaleNormal="100" workbookViewId="0">
      <pane ySplit="1" topLeftCell="A18" activePane="bottomLeft" state="frozen"/>
      <selection pane="bottomLeft" activeCell="J15" sqref="J15"/>
    </sheetView>
  </sheetViews>
  <sheetFormatPr defaultRowHeight="12.75" x14ac:dyDescent="0.2"/>
  <cols>
    <col min="1" max="1" width="1.85546875" customWidth="1"/>
    <col min="2" max="2" width="6.28515625" customWidth="1"/>
    <col min="3" max="3" width="15.42578125" customWidth="1"/>
    <col min="4" max="5" width="27.85546875" customWidth="1"/>
    <col min="6" max="6" width="23.7109375" customWidth="1"/>
    <col min="7" max="7" width="14.42578125" customWidth="1"/>
    <col min="8" max="8" width="21.42578125" customWidth="1"/>
    <col min="9" max="9" width="18.5703125" customWidth="1"/>
    <col min="10" max="10" width="40.7109375" customWidth="1"/>
    <col min="11" max="1025" width="14.42578125" customWidth="1"/>
  </cols>
  <sheetData>
    <row r="1" spans="1:21" ht="25.5" customHeight="1" x14ac:dyDescent="0.3">
      <c r="A1" s="30"/>
      <c r="B1" s="67" t="s">
        <v>0</v>
      </c>
      <c r="C1" s="67"/>
      <c r="D1" s="67"/>
      <c r="E1" s="67"/>
      <c r="F1" s="67"/>
      <c r="G1" s="67"/>
      <c r="H1" s="67"/>
      <c r="I1" s="67"/>
      <c r="J1" s="67"/>
      <c r="K1" s="31">
        <f>Requisitos!C11</f>
        <v>43538</v>
      </c>
    </row>
    <row r="2" spans="1:21" ht="16.5" customHeight="1" x14ac:dyDescent="0.25">
      <c r="B2" s="68" t="s">
        <v>1</v>
      </c>
      <c r="C2" s="68"/>
      <c r="D2" s="68"/>
      <c r="E2" s="68"/>
      <c r="F2" s="68"/>
      <c r="G2" s="68"/>
      <c r="H2" s="68"/>
      <c r="I2" s="68"/>
      <c r="J2" s="68"/>
      <c r="K2" s="31">
        <f t="shared" ref="K2:K14" si="0">K1+1</f>
        <v>43539</v>
      </c>
    </row>
    <row r="3" spans="1:21" ht="14.25" x14ac:dyDescent="0.2">
      <c r="B3" s="69" t="s">
        <v>2</v>
      </c>
      <c r="C3" s="69"/>
      <c r="D3" s="69"/>
      <c r="E3" s="69"/>
      <c r="F3" s="69"/>
      <c r="G3" s="69"/>
      <c r="H3" s="69"/>
      <c r="I3" s="69"/>
      <c r="J3" s="69"/>
      <c r="K3" s="31">
        <f t="shared" si="0"/>
        <v>43540</v>
      </c>
    </row>
    <row r="4" spans="1:21" ht="15.75" customHeight="1" x14ac:dyDescent="0.2">
      <c r="B4" s="70" t="s">
        <v>3</v>
      </c>
      <c r="C4" s="70"/>
      <c r="D4" s="70"/>
      <c r="E4" s="70"/>
      <c r="F4" s="70"/>
      <c r="G4" s="70"/>
      <c r="H4" s="70"/>
      <c r="I4" s="70"/>
      <c r="J4" s="70"/>
      <c r="K4" s="31">
        <f t="shared" si="0"/>
        <v>43541</v>
      </c>
    </row>
    <row r="5" spans="1:21" ht="15.75" customHeight="1" x14ac:dyDescent="0.2">
      <c r="B5" s="69" t="s">
        <v>4</v>
      </c>
      <c r="C5" s="69"/>
      <c r="D5" s="69"/>
      <c r="E5" s="69"/>
      <c r="F5" s="69"/>
      <c r="G5" s="69"/>
      <c r="H5" s="69"/>
      <c r="I5" s="69"/>
      <c r="J5" s="69"/>
      <c r="K5" s="31">
        <f t="shared" si="0"/>
        <v>43542</v>
      </c>
    </row>
    <row r="6" spans="1:21" ht="15.75" customHeight="1" x14ac:dyDescent="0.2">
      <c r="J6" s="32"/>
      <c r="K6" s="31">
        <f t="shared" si="0"/>
        <v>43543</v>
      </c>
    </row>
    <row r="7" spans="1:21" ht="26.25" x14ac:dyDescent="0.4">
      <c r="B7" s="64" t="str">
        <f>'Dados do Projeto'!B7</f>
        <v>Gerenciador Finânceiro Uni Duni Tê</v>
      </c>
      <c r="C7" s="64"/>
      <c r="D7" s="64"/>
      <c r="E7" s="64"/>
      <c r="F7" s="64"/>
      <c r="G7" s="64"/>
      <c r="H7" s="64"/>
      <c r="I7" s="64"/>
      <c r="J7" s="64"/>
      <c r="K7" s="31">
        <f t="shared" si="0"/>
        <v>43544</v>
      </c>
    </row>
    <row r="8" spans="1:21" ht="15.75" customHeight="1" x14ac:dyDescent="0.2">
      <c r="J8" s="32"/>
      <c r="K8" s="31">
        <f t="shared" si="0"/>
        <v>43545</v>
      </c>
    </row>
    <row r="9" spans="1:21" ht="15.75" customHeight="1" x14ac:dyDescent="0.25">
      <c r="B9" s="83" t="s">
        <v>59</v>
      </c>
      <c r="C9" s="83"/>
      <c r="D9" s="83"/>
      <c r="E9" s="83"/>
      <c r="F9" s="83"/>
      <c r="G9" s="83"/>
      <c r="H9" s="83"/>
      <c r="I9" s="83"/>
      <c r="J9" s="33" t="s">
        <v>60</v>
      </c>
      <c r="K9" s="31">
        <f t="shared" si="0"/>
        <v>43546</v>
      </c>
    </row>
    <row r="10" spans="1:21" ht="18" customHeight="1" x14ac:dyDescent="0.2">
      <c r="B10" s="34" t="s">
        <v>38</v>
      </c>
      <c r="C10" s="34" t="s">
        <v>61</v>
      </c>
      <c r="D10" s="34" t="s">
        <v>62</v>
      </c>
      <c r="E10" s="34" t="s">
        <v>63</v>
      </c>
      <c r="F10" s="34" t="s">
        <v>64</v>
      </c>
      <c r="G10" s="34" t="s">
        <v>65</v>
      </c>
      <c r="H10" s="34" t="s">
        <v>66</v>
      </c>
      <c r="I10" s="34" t="s">
        <v>67</v>
      </c>
      <c r="J10" s="16" t="s">
        <v>68</v>
      </c>
      <c r="K10" s="31">
        <f t="shared" si="0"/>
        <v>43547</v>
      </c>
    </row>
    <row r="11" spans="1:21" ht="48.75" customHeight="1" x14ac:dyDescent="0.2">
      <c r="A11" s="5"/>
      <c r="B11" s="27">
        <v>1</v>
      </c>
      <c r="C11" s="35">
        <v>43538</v>
      </c>
      <c r="D11" s="36" t="s">
        <v>69</v>
      </c>
      <c r="E11" s="36">
        <v>3</v>
      </c>
      <c r="F11" s="28" t="s">
        <v>8</v>
      </c>
      <c r="G11" s="28" t="s">
        <v>70</v>
      </c>
      <c r="H11" s="37">
        <v>5</v>
      </c>
      <c r="I11" s="37">
        <v>5</v>
      </c>
      <c r="J11" s="36"/>
      <c r="K11" s="31">
        <f t="shared" si="0"/>
        <v>43548</v>
      </c>
      <c r="L11" s="5"/>
      <c r="M11" s="5"/>
      <c r="N11" s="5"/>
      <c r="O11" s="5"/>
      <c r="P11" s="5"/>
      <c r="Q11" s="5"/>
      <c r="R11" s="5"/>
      <c r="S11" s="5"/>
      <c r="T11" s="5"/>
      <c r="U11" s="5"/>
    </row>
    <row r="12" spans="1:21" ht="50.25" customHeight="1" x14ac:dyDescent="0.2">
      <c r="B12" s="27">
        <v>2</v>
      </c>
      <c r="C12" s="35">
        <v>43548</v>
      </c>
      <c r="D12" s="36" t="s">
        <v>71</v>
      </c>
      <c r="E12" s="28">
        <v>3</v>
      </c>
      <c r="F12" s="28" t="s">
        <v>10</v>
      </c>
      <c r="G12" s="50" t="s">
        <v>34</v>
      </c>
      <c r="H12" s="37">
        <v>3</v>
      </c>
      <c r="I12" s="37">
        <v>3</v>
      </c>
      <c r="J12" s="36"/>
      <c r="K12" s="31">
        <f t="shared" si="0"/>
        <v>43549</v>
      </c>
    </row>
    <row r="13" spans="1:21" ht="52.5" customHeight="1" x14ac:dyDescent="0.2">
      <c r="B13" s="27">
        <v>3</v>
      </c>
      <c r="C13" s="35">
        <v>43538</v>
      </c>
      <c r="D13" s="36" t="s">
        <v>72</v>
      </c>
      <c r="E13" s="28">
        <v>6</v>
      </c>
      <c r="F13" s="28" t="s">
        <v>8</v>
      </c>
      <c r="G13" s="28" t="s">
        <v>70</v>
      </c>
      <c r="H13" s="37">
        <v>2</v>
      </c>
      <c r="I13" s="37">
        <v>2</v>
      </c>
      <c r="J13" s="38"/>
      <c r="K13" s="31">
        <f t="shared" si="0"/>
        <v>43550</v>
      </c>
    </row>
    <row r="14" spans="1:21" ht="51" customHeight="1" x14ac:dyDescent="0.2">
      <c r="B14" s="27">
        <v>4</v>
      </c>
      <c r="C14" s="35">
        <v>43548</v>
      </c>
      <c r="D14" s="36" t="s">
        <v>71</v>
      </c>
      <c r="E14" s="36">
        <v>6</v>
      </c>
      <c r="F14" s="28" t="s">
        <v>10</v>
      </c>
      <c r="G14" s="50" t="s">
        <v>34</v>
      </c>
      <c r="H14" s="37">
        <v>1</v>
      </c>
      <c r="I14" s="37">
        <v>0</v>
      </c>
      <c r="J14" s="36"/>
      <c r="K14" s="31">
        <f t="shared" si="0"/>
        <v>43551</v>
      </c>
    </row>
    <row r="15" spans="1:21" ht="37.5" customHeight="1" x14ac:dyDescent="0.2">
      <c r="B15" s="27">
        <v>5</v>
      </c>
      <c r="C15" s="35">
        <v>43544</v>
      </c>
      <c r="D15" s="36" t="s">
        <v>73</v>
      </c>
      <c r="E15" s="36">
        <v>9</v>
      </c>
      <c r="F15" s="28" t="s">
        <v>10</v>
      </c>
      <c r="G15" s="28" t="s">
        <v>70</v>
      </c>
      <c r="H15" s="37">
        <v>16</v>
      </c>
      <c r="I15" s="37">
        <v>12</v>
      </c>
      <c r="J15" s="36"/>
    </row>
    <row r="16" spans="1:21" ht="37.5" customHeight="1" x14ac:dyDescent="0.2">
      <c r="B16" s="27">
        <v>6</v>
      </c>
      <c r="C16" s="35">
        <v>43548</v>
      </c>
      <c r="D16" s="36" t="s">
        <v>74</v>
      </c>
      <c r="E16" s="28">
        <v>2</v>
      </c>
      <c r="F16" s="28" t="s">
        <v>8</v>
      </c>
      <c r="G16" s="28" t="s">
        <v>70</v>
      </c>
      <c r="H16" s="37">
        <v>1</v>
      </c>
      <c r="I16" s="37">
        <v>1</v>
      </c>
      <c r="J16" s="36"/>
    </row>
    <row r="17" spans="2:10" ht="37.5" customHeight="1" x14ac:dyDescent="0.2">
      <c r="B17" s="27">
        <v>7</v>
      </c>
      <c r="C17" s="35">
        <v>43538</v>
      </c>
      <c r="D17" s="36" t="s">
        <v>75</v>
      </c>
      <c r="E17" s="28">
        <v>2</v>
      </c>
      <c r="F17" s="28" t="s">
        <v>8</v>
      </c>
      <c r="G17" s="28" t="s">
        <v>70</v>
      </c>
      <c r="H17" s="37">
        <v>1</v>
      </c>
      <c r="I17" s="37">
        <v>1</v>
      </c>
      <c r="J17" s="36"/>
    </row>
    <row r="18" spans="2:10" ht="37.5" customHeight="1" x14ac:dyDescent="0.2">
      <c r="B18" s="27">
        <v>8</v>
      </c>
      <c r="C18" s="35">
        <v>43538</v>
      </c>
      <c r="D18" s="36" t="s">
        <v>76</v>
      </c>
      <c r="E18" s="28">
        <v>2</v>
      </c>
      <c r="F18" s="28" t="s">
        <v>8</v>
      </c>
      <c r="G18" s="28" t="s">
        <v>70</v>
      </c>
      <c r="H18" s="37">
        <v>2</v>
      </c>
      <c r="I18" s="37">
        <v>2</v>
      </c>
      <c r="J18" s="36"/>
    </row>
    <row r="19" spans="2:10" ht="37.5" customHeight="1" x14ac:dyDescent="0.2">
      <c r="B19" s="27">
        <v>9</v>
      </c>
      <c r="C19" s="35">
        <v>43538</v>
      </c>
      <c r="D19" s="28" t="s">
        <v>77</v>
      </c>
      <c r="E19" s="28">
        <v>2</v>
      </c>
      <c r="F19" s="28" t="s">
        <v>8</v>
      </c>
      <c r="G19" s="28" t="s">
        <v>70</v>
      </c>
      <c r="H19" s="37">
        <v>2</v>
      </c>
      <c r="I19" s="37">
        <v>2</v>
      </c>
      <c r="J19" s="36"/>
    </row>
    <row r="20" spans="2:10" ht="96.75" customHeight="1" x14ac:dyDescent="0.2">
      <c r="B20" s="27">
        <v>10</v>
      </c>
      <c r="C20" s="35">
        <v>43538</v>
      </c>
      <c r="D20" s="36" t="s">
        <v>78</v>
      </c>
      <c r="E20" s="36">
        <v>1</v>
      </c>
      <c r="F20" s="36" t="s">
        <v>12</v>
      </c>
      <c r="G20" s="36" t="s">
        <v>34</v>
      </c>
      <c r="H20" s="37">
        <v>2</v>
      </c>
      <c r="I20" s="37">
        <v>0</v>
      </c>
      <c r="J20" s="36"/>
    </row>
    <row r="21" spans="2:10" ht="59.25" customHeight="1" x14ac:dyDescent="0.2">
      <c r="B21" s="27">
        <v>11</v>
      </c>
      <c r="C21" s="35">
        <v>43538</v>
      </c>
      <c r="D21" s="53" t="s">
        <v>79</v>
      </c>
      <c r="E21" s="53">
        <v>1</v>
      </c>
      <c r="F21" s="36" t="s">
        <v>14</v>
      </c>
      <c r="G21" s="36" t="s">
        <v>34</v>
      </c>
      <c r="H21" s="37">
        <v>2</v>
      </c>
      <c r="I21" s="37">
        <v>0</v>
      </c>
      <c r="J21" s="36"/>
    </row>
    <row r="22" spans="2:10" ht="37.5" customHeight="1" x14ac:dyDescent="0.2">
      <c r="B22" s="27">
        <v>12</v>
      </c>
      <c r="C22" s="35">
        <v>43548</v>
      </c>
      <c r="D22" s="53" t="s">
        <v>80</v>
      </c>
      <c r="E22" s="52">
        <v>1</v>
      </c>
      <c r="F22" s="36" t="s">
        <v>12</v>
      </c>
      <c r="G22" s="36" t="s">
        <v>34</v>
      </c>
      <c r="H22" s="37">
        <v>2</v>
      </c>
      <c r="I22" s="37">
        <v>0</v>
      </c>
      <c r="J22" s="36"/>
    </row>
    <row r="23" spans="2:10" ht="37.5" customHeight="1" x14ac:dyDescent="0.2">
      <c r="B23" s="27">
        <v>13</v>
      </c>
      <c r="C23" s="35">
        <v>43548</v>
      </c>
      <c r="D23" s="36" t="s">
        <v>81</v>
      </c>
      <c r="E23" s="36">
        <v>1</v>
      </c>
      <c r="F23" s="36" t="s">
        <v>14</v>
      </c>
      <c r="G23" s="36" t="s">
        <v>34</v>
      </c>
      <c r="H23" s="37">
        <v>2</v>
      </c>
      <c r="I23" s="37">
        <v>0</v>
      </c>
      <c r="J23" s="36"/>
    </row>
    <row r="24" spans="2:10" ht="37.5" customHeight="1" x14ac:dyDescent="0.2">
      <c r="B24" s="27">
        <v>14</v>
      </c>
      <c r="C24" s="35">
        <v>43548</v>
      </c>
      <c r="D24" s="36" t="s">
        <v>82</v>
      </c>
      <c r="E24" s="36">
        <v>4</v>
      </c>
      <c r="F24" s="36" t="s">
        <v>8</v>
      </c>
      <c r="G24" s="36" t="s">
        <v>70</v>
      </c>
      <c r="H24" s="37">
        <v>1</v>
      </c>
      <c r="I24" s="37">
        <v>1</v>
      </c>
      <c r="J24" s="36"/>
    </row>
    <row r="25" spans="2:10" ht="37.5" customHeight="1" x14ac:dyDescent="0.2">
      <c r="B25" s="27">
        <v>15</v>
      </c>
      <c r="C25" s="35">
        <v>43548</v>
      </c>
      <c r="D25" s="36" t="s">
        <v>83</v>
      </c>
      <c r="E25" s="36">
        <v>4</v>
      </c>
      <c r="F25" s="36" t="s">
        <v>8</v>
      </c>
      <c r="G25" s="36" t="s">
        <v>34</v>
      </c>
      <c r="H25" s="37">
        <v>1</v>
      </c>
      <c r="I25" s="37">
        <v>0</v>
      </c>
      <c r="J25" s="36"/>
    </row>
    <row r="26" spans="2:10" ht="37.5" customHeight="1" x14ac:dyDescent="0.2">
      <c r="B26" s="27">
        <v>16</v>
      </c>
      <c r="C26" s="35">
        <v>43548</v>
      </c>
      <c r="D26" s="36" t="s">
        <v>84</v>
      </c>
      <c r="E26" s="36">
        <v>4</v>
      </c>
      <c r="F26" s="36" t="s">
        <v>8</v>
      </c>
      <c r="G26" s="36" t="s">
        <v>70</v>
      </c>
      <c r="H26" s="37">
        <v>1</v>
      </c>
      <c r="I26" s="37">
        <v>1</v>
      </c>
      <c r="J26" s="36"/>
    </row>
    <row r="27" spans="2:10" ht="37.5" customHeight="1" x14ac:dyDescent="0.2">
      <c r="B27" s="27">
        <v>17</v>
      </c>
      <c r="C27" s="35">
        <v>43548</v>
      </c>
      <c r="D27" s="36" t="s">
        <v>85</v>
      </c>
      <c r="E27" s="36">
        <v>4</v>
      </c>
      <c r="F27" s="36" t="s">
        <v>8</v>
      </c>
      <c r="G27" s="36" t="s">
        <v>70</v>
      </c>
      <c r="H27" s="37">
        <v>1</v>
      </c>
      <c r="I27" s="37">
        <v>1</v>
      </c>
      <c r="J27" s="36"/>
    </row>
    <row r="28" spans="2:10" ht="37.5" customHeight="1" x14ac:dyDescent="0.2">
      <c r="B28" s="27">
        <v>18</v>
      </c>
      <c r="C28" s="35"/>
      <c r="D28" s="39"/>
      <c r="E28" s="36"/>
      <c r="F28" s="28"/>
      <c r="G28" s="28"/>
      <c r="H28" s="37">
        <v>0</v>
      </c>
      <c r="I28" s="37">
        <v>0</v>
      </c>
      <c r="J28" s="36"/>
    </row>
    <row r="29" spans="2:10" ht="37.5" customHeight="1" x14ac:dyDescent="0.2">
      <c r="B29" s="27">
        <v>19</v>
      </c>
      <c r="C29" s="35"/>
      <c r="D29" s="39"/>
      <c r="E29" s="36"/>
      <c r="F29" s="28"/>
      <c r="G29" s="28"/>
      <c r="H29" s="37">
        <v>0</v>
      </c>
      <c r="I29" s="37">
        <v>0</v>
      </c>
      <c r="J29" s="36"/>
    </row>
    <row r="30" spans="2:10" ht="37.5" customHeight="1" x14ac:dyDescent="0.2">
      <c r="B30" s="27">
        <v>20</v>
      </c>
      <c r="C30" s="35"/>
      <c r="D30" s="39"/>
      <c r="E30" s="39"/>
      <c r="F30" s="28"/>
      <c r="G30" s="28"/>
      <c r="H30" s="37">
        <v>0</v>
      </c>
      <c r="I30" s="37">
        <v>0</v>
      </c>
      <c r="J30" s="36"/>
    </row>
    <row r="31" spans="2:10" ht="37.5" customHeight="1" x14ac:dyDescent="0.2">
      <c r="B31" s="27">
        <v>21</v>
      </c>
      <c r="C31" s="35"/>
      <c r="D31" s="39"/>
      <c r="E31" s="39"/>
      <c r="F31" s="28"/>
      <c r="G31" s="28"/>
      <c r="H31" s="37">
        <v>0</v>
      </c>
      <c r="I31" s="37">
        <v>0</v>
      </c>
      <c r="J31" s="36"/>
    </row>
    <row r="32" spans="2:10" ht="37.5" customHeight="1" x14ac:dyDescent="0.2">
      <c r="B32" s="27">
        <v>22</v>
      </c>
      <c r="C32" s="35"/>
      <c r="D32" s="39"/>
      <c r="E32" s="39"/>
      <c r="F32" s="28"/>
      <c r="G32" s="28"/>
      <c r="H32" s="37">
        <v>0</v>
      </c>
      <c r="I32" s="37">
        <v>0</v>
      </c>
      <c r="J32" s="36"/>
    </row>
    <row r="33" spans="2:10" ht="37.5" customHeight="1" x14ac:dyDescent="0.2">
      <c r="B33" s="27">
        <v>23</v>
      </c>
      <c r="C33" s="35"/>
      <c r="D33" s="39"/>
      <c r="E33" s="39"/>
      <c r="F33" s="28"/>
      <c r="G33" s="28"/>
      <c r="H33" s="37">
        <v>0</v>
      </c>
      <c r="I33" s="37">
        <v>0</v>
      </c>
      <c r="J33" s="36"/>
    </row>
    <row r="34" spans="2:10" ht="37.5" customHeight="1" x14ac:dyDescent="0.2">
      <c r="B34" s="27">
        <v>24</v>
      </c>
      <c r="C34" s="35"/>
      <c r="D34" s="39"/>
      <c r="E34" s="39"/>
      <c r="F34" s="28"/>
      <c r="G34" s="28"/>
      <c r="H34" s="37">
        <v>0</v>
      </c>
      <c r="I34" s="37">
        <v>0</v>
      </c>
      <c r="J34" s="36"/>
    </row>
    <row r="35" spans="2:10" ht="37.5" customHeight="1" x14ac:dyDescent="0.2">
      <c r="B35" s="27">
        <v>25</v>
      </c>
      <c r="C35" s="35"/>
      <c r="D35" s="39"/>
      <c r="E35" s="39"/>
      <c r="F35" s="28"/>
      <c r="G35" s="28"/>
      <c r="H35" s="37">
        <v>0</v>
      </c>
      <c r="I35" s="37">
        <v>0</v>
      </c>
      <c r="J35" s="36"/>
    </row>
    <row r="36" spans="2:10" ht="37.5" customHeight="1" x14ac:dyDescent="0.2">
      <c r="B36" s="27">
        <v>26</v>
      </c>
      <c r="C36" s="35"/>
      <c r="D36" s="39"/>
      <c r="E36" s="39"/>
      <c r="F36" s="28"/>
      <c r="G36" s="28"/>
      <c r="H36" s="37">
        <v>0</v>
      </c>
      <c r="I36" s="37">
        <v>0</v>
      </c>
      <c r="J36" s="36"/>
    </row>
    <row r="37" spans="2:10" ht="37.5" customHeight="1" x14ac:dyDescent="0.2">
      <c r="B37" s="27">
        <v>27</v>
      </c>
      <c r="C37" s="35"/>
      <c r="D37" s="39"/>
      <c r="E37" s="39"/>
      <c r="F37" s="28"/>
      <c r="G37" s="28"/>
      <c r="H37" s="37">
        <v>0</v>
      </c>
      <c r="I37" s="37">
        <v>0</v>
      </c>
      <c r="J37" s="36"/>
    </row>
    <row r="38" spans="2:10" ht="37.5" customHeight="1" x14ac:dyDescent="0.2">
      <c r="B38" s="27">
        <v>28</v>
      </c>
      <c r="C38" s="35"/>
      <c r="D38" s="39"/>
      <c r="E38" s="39"/>
      <c r="F38" s="28"/>
      <c r="G38" s="28"/>
      <c r="H38" s="37">
        <v>0</v>
      </c>
      <c r="I38" s="37">
        <v>0</v>
      </c>
      <c r="J38" s="36"/>
    </row>
    <row r="39" spans="2:10" ht="37.5" customHeight="1" x14ac:dyDescent="0.2">
      <c r="B39" s="27">
        <v>29</v>
      </c>
      <c r="C39" s="35"/>
      <c r="D39" s="39"/>
      <c r="E39" s="39"/>
      <c r="F39" s="28"/>
      <c r="G39" s="28"/>
      <c r="H39" s="37">
        <v>0</v>
      </c>
      <c r="I39" s="37">
        <v>0</v>
      </c>
      <c r="J39" s="36"/>
    </row>
    <row r="40" spans="2:10" ht="37.5" customHeight="1" x14ac:dyDescent="0.2">
      <c r="B40" s="27">
        <v>30</v>
      </c>
      <c r="C40" s="35"/>
      <c r="D40" s="39"/>
      <c r="E40" s="39"/>
      <c r="F40" s="28"/>
      <c r="G40" s="28"/>
      <c r="H40" s="37">
        <v>0</v>
      </c>
      <c r="I40" s="37">
        <v>0</v>
      </c>
      <c r="J40" s="36"/>
    </row>
    <row r="41" spans="2:10" ht="37.5" customHeight="1" x14ac:dyDescent="0.2">
      <c r="B41" s="27">
        <v>31</v>
      </c>
      <c r="C41" s="35"/>
      <c r="D41" s="39"/>
      <c r="E41" s="39"/>
      <c r="F41" s="28"/>
      <c r="G41" s="28"/>
      <c r="H41" s="37">
        <v>0</v>
      </c>
      <c r="I41" s="37">
        <v>0</v>
      </c>
      <c r="J41" s="36"/>
    </row>
    <row r="42" spans="2:10" ht="37.5" customHeight="1" x14ac:dyDescent="0.2">
      <c r="B42" s="27">
        <v>32</v>
      </c>
      <c r="C42" s="35"/>
      <c r="D42" s="39"/>
      <c r="E42" s="39"/>
      <c r="F42" s="28"/>
      <c r="G42" s="28"/>
      <c r="H42" s="37">
        <v>0</v>
      </c>
      <c r="I42" s="37">
        <v>0</v>
      </c>
      <c r="J42" s="36"/>
    </row>
    <row r="43" spans="2:10" ht="37.5" customHeight="1" x14ac:dyDescent="0.2">
      <c r="B43" s="27">
        <v>33</v>
      </c>
      <c r="C43" s="35"/>
      <c r="D43" s="39"/>
      <c r="E43" s="39"/>
      <c r="F43" s="28"/>
      <c r="G43" s="28"/>
      <c r="H43" s="37">
        <v>0</v>
      </c>
      <c r="I43" s="37">
        <v>0</v>
      </c>
      <c r="J43" s="36"/>
    </row>
    <row r="44" spans="2:10" ht="37.5" customHeight="1" x14ac:dyDescent="0.2">
      <c r="B44" s="27">
        <v>34</v>
      </c>
      <c r="C44" s="35"/>
      <c r="D44" s="39"/>
      <c r="E44" s="39"/>
      <c r="F44" s="28"/>
      <c r="G44" s="28"/>
      <c r="H44" s="37">
        <v>0</v>
      </c>
      <c r="I44" s="37">
        <v>0</v>
      </c>
      <c r="J44" s="36"/>
    </row>
    <row r="45" spans="2:10" ht="37.5" customHeight="1" x14ac:dyDescent="0.2">
      <c r="B45" s="27">
        <v>35</v>
      </c>
      <c r="C45" s="35"/>
      <c r="D45" s="39"/>
      <c r="E45" s="39"/>
      <c r="F45" s="28"/>
      <c r="G45" s="28"/>
      <c r="H45" s="37">
        <v>0</v>
      </c>
      <c r="I45" s="37">
        <v>0</v>
      </c>
      <c r="J45" s="36"/>
    </row>
    <row r="46" spans="2:10" ht="37.5" customHeight="1" x14ac:dyDescent="0.2">
      <c r="B46" s="27">
        <v>36</v>
      </c>
      <c r="C46" s="35"/>
      <c r="D46" s="39"/>
      <c r="E46" s="39"/>
      <c r="F46" s="28"/>
      <c r="G46" s="28"/>
      <c r="H46" s="37">
        <v>0</v>
      </c>
      <c r="I46" s="37">
        <v>0</v>
      </c>
      <c r="J46" s="36"/>
    </row>
    <row r="47" spans="2:10" ht="37.5" customHeight="1" x14ac:dyDescent="0.2">
      <c r="B47" s="27">
        <v>37</v>
      </c>
      <c r="C47" s="35"/>
      <c r="D47" s="39"/>
      <c r="E47" s="39"/>
      <c r="F47" s="28"/>
      <c r="G47" s="28"/>
      <c r="H47" s="37">
        <v>0</v>
      </c>
      <c r="I47" s="37">
        <v>0</v>
      </c>
      <c r="J47" s="36"/>
    </row>
    <row r="48" spans="2:10" ht="37.5" customHeight="1" x14ac:dyDescent="0.2">
      <c r="B48" s="27">
        <v>38</v>
      </c>
      <c r="C48" s="35"/>
      <c r="D48" s="39"/>
      <c r="E48" s="39"/>
      <c r="F48" s="28"/>
      <c r="G48" s="28"/>
      <c r="H48" s="37">
        <v>0</v>
      </c>
      <c r="I48" s="37">
        <v>0</v>
      </c>
      <c r="J48" s="36"/>
    </row>
    <row r="49" spans="2:10" ht="37.5" customHeight="1" x14ac:dyDescent="0.2">
      <c r="B49" s="27">
        <v>39</v>
      </c>
      <c r="C49" s="35"/>
      <c r="D49" s="39"/>
      <c r="E49" s="39"/>
      <c r="F49" s="28"/>
      <c r="G49" s="28"/>
      <c r="H49" s="37">
        <v>0</v>
      </c>
      <c r="I49" s="37">
        <v>0</v>
      </c>
      <c r="J49" s="36"/>
    </row>
    <row r="50" spans="2:10" ht="37.5" customHeight="1" x14ac:dyDescent="0.2">
      <c r="B50" s="27">
        <v>40</v>
      </c>
      <c r="C50" s="35"/>
      <c r="D50" s="39"/>
      <c r="E50" s="39"/>
      <c r="F50" s="28"/>
      <c r="G50" s="28"/>
      <c r="H50" s="37">
        <v>0</v>
      </c>
      <c r="I50" s="37">
        <v>0</v>
      </c>
      <c r="J50" s="36"/>
    </row>
    <row r="51" spans="2:10" ht="37.5" customHeight="1" x14ac:dyDescent="0.2">
      <c r="B51" s="27">
        <v>41</v>
      </c>
      <c r="C51" s="35"/>
      <c r="D51" s="39"/>
      <c r="E51" s="39"/>
      <c r="F51" s="28"/>
      <c r="G51" s="28"/>
      <c r="H51" s="37">
        <v>0</v>
      </c>
      <c r="I51" s="37">
        <v>0</v>
      </c>
      <c r="J51" s="36"/>
    </row>
    <row r="52" spans="2:10" ht="37.5" customHeight="1" x14ac:dyDescent="0.2">
      <c r="B52" s="27">
        <v>42</v>
      </c>
      <c r="C52" s="35"/>
      <c r="D52" s="39"/>
      <c r="E52" s="39"/>
      <c r="F52" s="28"/>
      <c r="G52" s="28"/>
      <c r="H52" s="37">
        <v>0</v>
      </c>
      <c r="I52" s="37">
        <v>0</v>
      </c>
      <c r="J52" s="36"/>
    </row>
    <row r="53" spans="2:10" ht="37.5" customHeight="1" x14ac:dyDescent="0.2">
      <c r="B53" s="27">
        <v>43</v>
      </c>
      <c r="C53" s="35"/>
      <c r="D53" s="39"/>
      <c r="E53" s="39"/>
      <c r="F53" s="28"/>
      <c r="G53" s="28"/>
      <c r="H53" s="37">
        <v>0</v>
      </c>
      <c r="I53" s="37">
        <v>0</v>
      </c>
      <c r="J53" s="36"/>
    </row>
    <row r="54" spans="2:10" ht="37.5" customHeight="1" x14ac:dyDescent="0.2">
      <c r="B54" s="27">
        <v>44</v>
      </c>
      <c r="C54" s="35"/>
      <c r="D54" s="39"/>
      <c r="E54" s="39"/>
      <c r="F54" s="28"/>
      <c r="G54" s="28"/>
      <c r="H54" s="37">
        <v>0</v>
      </c>
      <c r="I54" s="37">
        <v>0</v>
      </c>
      <c r="J54" s="36"/>
    </row>
    <row r="55" spans="2:10" ht="37.5" customHeight="1" x14ac:dyDescent="0.2">
      <c r="B55" s="27">
        <v>45</v>
      </c>
      <c r="C55" s="35"/>
      <c r="D55" s="39"/>
      <c r="E55" s="39"/>
      <c r="F55" s="28"/>
      <c r="G55" s="28"/>
      <c r="H55" s="37">
        <v>0</v>
      </c>
      <c r="I55" s="37">
        <v>0</v>
      </c>
      <c r="J55" s="36"/>
    </row>
    <row r="56" spans="2:10" ht="37.5" customHeight="1" x14ac:dyDescent="0.2">
      <c r="B56" s="27">
        <v>46</v>
      </c>
      <c r="C56" s="35"/>
      <c r="D56" s="39"/>
      <c r="E56" s="39"/>
      <c r="F56" s="28"/>
      <c r="G56" s="28"/>
      <c r="H56" s="37">
        <v>0</v>
      </c>
      <c r="I56" s="37">
        <v>0</v>
      </c>
      <c r="J56" s="36"/>
    </row>
    <row r="57" spans="2:10" ht="37.5" customHeight="1" x14ac:dyDescent="0.2">
      <c r="B57" s="27">
        <v>47</v>
      </c>
      <c r="C57" s="35"/>
      <c r="D57" s="39"/>
      <c r="E57" s="39"/>
      <c r="F57" s="28"/>
      <c r="G57" s="28"/>
      <c r="H57" s="37">
        <v>0</v>
      </c>
      <c r="I57" s="37">
        <v>0</v>
      </c>
      <c r="J57" s="36"/>
    </row>
    <row r="58" spans="2:10" ht="37.5" customHeight="1" x14ac:dyDescent="0.2">
      <c r="B58" s="27">
        <v>48</v>
      </c>
      <c r="C58" s="35"/>
      <c r="D58" s="39"/>
      <c r="E58" s="39"/>
      <c r="F58" s="28"/>
      <c r="G58" s="28"/>
      <c r="H58" s="37">
        <v>0</v>
      </c>
      <c r="I58" s="37">
        <v>0</v>
      </c>
      <c r="J58" s="36"/>
    </row>
    <row r="59" spans="2:10" ht="37.5" customHeight="1" x14ac:dyDescent="0.2">
      <c r="B59" s="27">
        <v>49</v>
      </c>
      <c r="C59" s="35"/>
      <c r="D59" s="39"/>
      <c r="E59" s="39"/>
      <c r="F59" s="28"/>
      <c r="G59" s="28"/>
      <c r="H59" s="37">
        <v>0</v>
      </c>
      <c r="I59" s="37">
        <v>0</v>
      </c>
      <c r="J59" s="36"/>
    </row>
    <row r="60" spans="2:10" ht="37.5" customHeight="1" x14ac:dyDescent="0.2">
      <c r="B60" s="27">
        <v>50</v>
      </c>
      <c r="C60" s="35"/>
      <c r="D60" s="39"/>
      <c r="E60" s="39"/>
      <c r="F60" s="28"/>
      <c r="G60" s="28"/>
      <c r="H60" s="37">
        <v>0</v>
      </c>
      <c r="I60" s="37">
        <v>0</v>
      </c>
      <c r="J60" s="36"/>
    </row>
    <row r="61" spans="2:10" ht="15.75" customHeight="1" x14ac:dyDescent="0.2">
      <c r="G61" s="40" t="s">
        <v>86</v>
      </c>
      <c r="H61" s="41">
        <f>SUM(H11:H60)</f>
        <v>45</v>
      </c>
      <c r="I61" s="41">
        <f>SUM(I11:I60)</f>
        <v>31</v>
      </c>
      <c r="J61" s="32"/>
    </row>
    <row r="62" spans="2:10" ht="15.75" customHeight="1" x14ac:dyDescent="0.2">
      <c r="B62" s="13"/>
      <c r="C62" s="13"/>
      <c r="D62" s="13">
        <f>COUNTIFS(D11:D60, "&lt;&gt;"&amp;"")</f>
        <v>17</v>
      </c>
      <c r="E62" s="13"/>
      <c r="F62" s="13"/>
      <c r="G62" s="13">
        <f>COUNTIFS(G11:G60, "Concluído",D11:D60, "&lt;&gt;"&amp;"")</f>
        <v>0</v>
      </c>
      <c r="J62" s="32"/>
    </row>
    <row r="63" spans="2:10" ht="15.75" customHeight="1" x14ac:dyDescent="0.25">
      <c r="B63" s="83" t="s">
        <v>87</v>
      </c>
      <c r="C63" s="83"/>
      <c r="D63" s="83"/>
      <c r="E63" s="83"/>
      <c r="F63" s="83"/>
      <c r="G63" s="83"/>
      <c r="H63" s="83"/>
      <c r="I63" s="83"/>
    </row>
    <row r="64" spans="2:10" ht="15.75" customHeight="1" x14ac:dyDescent="0.2">
      <c r="B64" s="84" t="s">
        <v>88</v>
      </c>
      <c r="C64" s="84"/>
      <c r="D64" s="84"/>
      <c r="E64" s="84"/>
      <c r="F64" s="84"/>
      <c r="G64" s="84"/>
      <c r="H64" s="34" t="s">
        <v>89</v>
      </c>
      <c r="I64" s="34" t="s">
        <v>20</v>
      </c>
    </row>
    <row r="65" spans="2:9" ht="15.75" customHeight="1" x14ac:dyDescent="0.2">
      <c r="B65" s="82" t="str">
        <f>'Dados do Projeto'!B10</f>
        <v>Aylton Almeida</v>
      </c>
      <c r="C65" s="82"/>
      <c r="D65" s="82"/>
      <c r="E65" s="82"/>
      <c r="F65" s="82"/>
      <c r="G65" s="82"/>
      <c r="H65" s="42">
        <f>SUMIF($F$11:$F$60,'Dados do Projeto'!$B10,H$11:H$60)</f>
        <v>17</v>
      </c>
      <c r="I65" s="42">
        <f>SUMIF($F$11:$F$60,'Dados do Projeto'!$B10,I$11:I$60)</f>
        <v>16</v>
      </c>
    </row>
    <row r="66" spans="2:9" ht="15.75" customHeight="1" x14ac:dyDescent="0.2">
      <c r="B66" s="82" t="str">
        <f>'Dados do Projeto'!B11</f>
        <v>Lucas Lima</v>
      </c>
      <c r="C66" s="82"/>
      <c r="D66" s="82"/>
      <c r="E66" s="82"/>
      <c r="F66" s="82"/>
      <c r="G66" s="82"/>
      <c r="H66" s="42">
        <f>SUMIF(F$11:F$60,'Dados do Projeto'!B11,H$11:H$60)</f>
        <v>20</v>
      </c>
      <c r="I66" s="42">
        <f>SUMIF($F$11:$F$60,'Dados do Projeto'!$B11,I$11:I$60)</f>
        <v>15</v>
      </c>
    </row>
    <row r="67" spans="2:9" ht="15.75" customHeight="1" x14ac:dyDescent="0.2">
      <c r="B67" s="82" t="str">
        <f>'Dados do Projeto'!B12</f>
        <v>Nayane Ornelas</v>
      </c>
      <c r="C67" s="82"/>
      <c r="D67" s="82"/>
      <c r="E67" s="82"/>
      <c r="F67" s="82"/>
      <c r="G67" s="82"/>
      <c r="H67" s="42">
        <f>SUMIF(F$11:F$60,'Dados do Projeto'!B12,H$11:H$60)</f>
        <v>4</v>
      </c>
      <c r="I67" s="42">
        <f>SUMIF($F$11:$F$60,'Dados do Projeto'!$B12,I$11:I$60)</f>
        <v>0</v>
      </c>
    </row>
    <row r="68" spans="2:9" ht="15.75" customHeight="1" x14ac:dyDescent="0.2">
      <c r="B68" s="82" t="str">
        <f>'Dados do Projeto'!B13</f>
        <v>Pedro Paulo</v>
      </c>
      <c r="C68" s="82"/>
      <c r="D68" s="82"/>
      <c r="E68" s="82"/>
      <c r="F68" s="82"/>
      <c r="G68" s="82"/>
      <c r="H68" s="42">
        <f>SUMIF(F$11:F$60,'Dados do Projeto'!B13,H$11:H$60)</f>
        <v>4</v>
      </c>
      <c r="I68" s="42">
        <f>SUMIF($F$11:$F$60,'Dados do Projeto'!$B13,I$11:I$60)</f>
        <v>0</v>
      </c>
    </row>
    <row r="69" spans="2:9" ht="15.75" customHeight="1" x14ac:dyDescent="0.2"/>
    <row r="70" spans="2:9" ht="15.75" customHeight="1" x14ac:dyDescent="0.2"/>
    <row r="71" spans="2:9" ht="15.75" customHeight="1" x14ac:dyDescent="0.2"/>
    <row r="72" spans="2:9" ht="15.75" customHeight="1" x14ac:dyDescent="0.2"/>
    <row r="73" spans="2:9" ht="15.75" customHeight="1" x14ac:dyDescent="0.2"/>
    <row r="74" spans="2:9" ht="15.75" customHeight="1" x14ac:dyDescent="0.2"/>
    <row r="75" spans="2:9" ht="15.75" customHeight="1" x14ac:dyDescent="0.2"/>
    <row r="76" spans="2:9" ht="15.75" customHeight="1" x14ac:dyDescent="0.2"/>
    <row r="77" spans="2:9" ht="15.75" customHeight="1" x14ac:dyDescent="0.2"/>
    <row r="78" spans="2:9" ht="15.75" customHeight="1" x14ac:dyDescent="0.2"/>
    <row r="79" spans="2:9" ht="15.75" customHeight="1" x14ac:dyDescent="0.2"/>
    <row r="80" spans="2:9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</sheetData>
  <autoFilter ref="B10:J60" xr:uid="{00000000-0009-0000-0000-000002000000}"/>
  <mergeCells count="13">
    <mergeCell ref="B1:J1"/>
    <mergeCell ref="B2:J2"/>
    <mergeCell ref="B3:J3"/>
    <mergeCell ref="B4:J4"/>
    <mergeCell ref="B5:J5"/>
    <mergeCell ref="B66:G66"/>
    <mergeCell ref="B67:G67"/>
    <mergeCell ref="B68:G68"/>
    <mergeCell ref="B7:J7"/>
    <mergeCell ref="B9:I9"/>
    <mergeCell ref="B63:I63"/>
    <mergeCell ref="B64:G64"/>
    <mergeCell ref="B65:G65"/>
  </mergeCells>
  <conditionalFormatting sqref="F14:F60 F11:F12">
    <cfRule type="expression" dxfId="158" priority="2">
      <formula>NOT(ISERROR(SEARCH(($B$65),(F11))))</formula>
    </cfRule>
  </conditionalFormatting>
  <conditionalFormatting sqref="F14:F60 F11:F12">
    <cfRule type="expression" dxfId="157" priority="3">
      <formula>NOT(ISERROR(SEARCH(($B$66),(F11))))</formula>
    </cfRule>
  </conditionalFormatting>
  <conditionalFormatting sqref="F14:F60 F11:F12">
    <cfRule type="expression" dxfId="156" priority="4">
      <formula>NOT(ISERROR(SEARCH(($B$67),(F11))))</formula>
    </cfRule>
  </conditionalFormatting>
  <conditionalFormatting sqref="F14:F60 F11:F12">
    <cfRule type="expression" dxfId="155" priority="5">
      <formula>NOT(ISERROR(SEARCH(($B$68),(F11))))</formula>
    </cfRule>
  </conditionalFormatting>
  <conditionalFormatting sqref="F14:F60 F11:F12">
    <cfRule type="expression" dxfId="154" priority="7">
      <formula>LEN(TRIM(F11))=0</formula>
    </cfRule>
  </conditionalFormatting>
  <conditionalFormatting sqref="C28:C60 C11:C24">
    <cfRule type="expression" dxfId="153" priority="8">
      <formula>AND(ISNUMBER(C11),TRUNC(C11)&lt;TODAY())</formula>
    </cfRule>
  </conditionalFormatting>
  <conditionalFormatting sqref="F13">
    <cfRule type="expression" dxfId="152" priority="9">
      <formula>NOT(ISERROR(SEARCH(($B$65),(F13))))</formula>
    </cfRule>
  </conditionalFormatting>
  <conditionalFormatting sqref="F13">
    <cfRule type="expression" dxfId="151" priority="10">
      <formula>NOT(ISERROR(SEARCH(($B$66),(F13))))</formula>
    </cfRule>
  </conditionalFormatting>
  <conditionalFormatting sqref="F13">
    <cfRule type="expression" dxfId="150" priority="11">
      <formula>NOT(ISERROR(SEARCH(($B$67),(F13))))</formula>
    </cfRule>
  </conditionalFormatting>
  <conditionalFormatting sqref="F13">
    <cfRule type="expression" dxfId="149" priority="12">
      <formula>NOT(ISERROR(SEARCH(($B$68),(F13))))</formula>
    </cfRule>
  </conditionalFormatting>
  <conditionalFormatting sqref="F13">
    <cfRule type="expression" dxfId="148" priority="14">
      <formula>LEN(TRIM(F13))=0</formula>
    </cfRule>
  </conditionalFormatting>
  <conditionalFormatting sqref="C25">
    <cfRule type="expression" dxfId="147" priority="15">
      <formula>AND(ISNUMBER(C25),TRUNC(C25)&lt;TODAY())</formula>
    </cfRule>
  </conditionalFormatting>
  <conditionalFormatting sqref="C26">
    <cfRule type="expression" dxfId="146" priority="16">
      <formula>AND(ISNUMBER(C26),TRUNC(C26)&lt;TODAY())</formula>
    </cfRule>
  </conditionalFormatting>
  <conditionalFormatting sqref="C27">
    <cfRule type="expression" dxfId="145" priority="17">
      <formula>AND(ISNUMBER(C27),TRUNC(C27)&lt;TODAY())</formula>
    </cfRule>
  </conditionalFormatting>
  <conditionalFormatting sqref="F11:F60">
    <cfRule type="expression" dxfId="144" priority="68">
      <formula>NOT(ISERROR(SEARCH((#REF!),(F11))))</formula>
    </cfRule>
  </conditionalFormatting>
  <dataValidations count="1">
    <dataValidation type="list" operator="equal" allowBlank="1" showErrorMessage="1" sqref="C11:C60" xr:uid="{00000000-0002-0000-0200-000000000000}">
      <formula1>$K$1:$K$14</formula1>
      <formula2>0</formula2>
    </dataValidation>
  </dataValidations>
  <pageMargins left="0.75" right="0.75" top="1" bottom="1" header="0.51180555555555496" footer="0.51180555555555496"/>
  <pageSetup paperSize="9" firstPageNumber="0" orientation="portrait" horizontalDpi="300" verticalDpi="30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B6D7A8"/>
  </sheetPr>
  <dimension ref="A1:U954"/>
  <sheetViews>
    <sheetView zoomScaleNormal="100" workbookViewId="0">
      <pane ySplit="1" topLeftCell="A12" activePane="bottomLeft" state="frozen"/>
      <selection pane="bottomLeft" activeCell="G6" sqref="G1:G1048576"/>
    </sheetView>
  </sheetViews>
  <sheetFormatPr defaultRowHeight="12.75" x14ac:dyDescent="0.2"/>
  <cols>
    <col min="1" max="1" width="2.28515625" customWidth="1"/>
    <col min="2" max="2" width="5.42578125" customWidth="1"/>
    <col min="3" max="3" width="14.42578125" customWidth="1"/>
    <col min="4" max="5" width="31.7109375" customWidth="1"/>
    <col min="6" max="6" width="19.85546875" customWidth="1"/>
    <col min="7" max="7" width="12.42578125" customWidth="1"/>
    <col min="8" max="8" width="22" customWidth="1"/>
    <col min="9" max="9" width="18.7109375" customWidth="1"/>
    <col min="10" max="10" width="40.7109375" customWidth="1"/>
    <col min="11" max="1025" width="14.42578125" customWidth="1"/>
  </cols>
  <sheetData>
    <row r="1" spans="1:21" ht="27" customHeight="1" x14ac:dyDescent="0.3">
      <c r="A1" s="30"/>
      <c r="B1" s="67" t="s">
        <v>0</v>
      </c>
      <c r="C1" s="67"/>
      <c r="D1" s="67"/>
      <c r="E1" s="67"/>
      <c r="F1" s="67"/>
      <c r="G1" s="67"/>
      <c r="H1" s="67"/>
      <c r="I1" s="67"/>
      <c r="J1" s="67"/>
      <c r="K1" s="31">
        <f>Requisitos!C12</f>
        <v>43552</v>
      </c>
    </row>
    <row r="2" spans="1:21" ht="21" customHeight="1" x14ac:dyDescent="0.25">
      <c r="B2" s="68" t="s">
        <v>1</v>
      </c>
      <c r="C2" s="68"/>
      <c r="D2" s="68"/>
      <c r="E2" s="68"/>
      <c r="F2" s="68"/>
      <c r="G2" s="68"/>
      <c r="H2" s="68"/>
      <c r="I2" s="68"/>
      <c r="J2" s="68"/>
      <c r="K2" s="31">
        <f t="shared" ref="K2:K23" si="0">K1+1</f>
        <v>43553</v>
      </c>
    </row>
    <row r="3" spans="1:21" ht="15.75" customHeight="1" x14ac:dyDescent="0.2">
      <c r="B3" s="69" t="s">
        <v>2</v>
      </c>
      <c r="C3" s="69"/>
      <c r="D3" s="69"/>
      <c r="E3" s="69"/>
      <c r="F3" s="69"/>
      <c r="G3" s="69"/>
      <c r="H3" s="69"/>
      <c r="I3" s="69"/>
      <c r="J3" s="69"/>
      <c r="K3" s="31">
        <f t="shared" si="0"/>
        <v>43554</v>
      </c>
    </row>
    <row r="4" spans="1:21" ht="15.75" customHeight="1" x14ac:dyDescent="0.2">
      <c r="B4" s="70" t="s">
        <v>3</v>
      </c>
      <c r="C4" s="70"/>
      <c r="D4" s="70"/>
      <c r="E4" s="70"/>
      <c r="F4" s="70"/>
      <c r="G4" s="70"/>
      <c r="H4" s="70"/>
      <c r="I4" s="70"/>
      <c r="J4" s="70"/>
      <c r="K4" s="31">
        <f t="shared" si="0"/>
        <v>43555</v>
      </c>
    </row>
    <row r="5" spans="1:21" ht="15.75" customHeight="1" x14ac:dyDescent="0.2">
      <c r="B5" s="69" t="s">
        <v>4</v>
      </c>
      <c r="C5" s="69"/>
      <c r="D5" s="69"/>
      <c r="E5" s="69"/>
      <c r="F5" s="69"/>
      <c r="G5" s="69"/>
      <c r="H5" s="69"/>
      <c r="I5" s="69"/>
      <c r="J5" s="69"/>
      <c r="K5" s="31">
        <f t="shared" si="0"/>
        <v>43556</v>
      </c>
    </row>
    <row r="6" spans="1:21" ht="15.75" customHeight="1" x14ac:dyDescent="0.2">
      <c r="J6" s="32"/>
      <c r="K6" s="31">
        <f t="shared" si="0"/>
        <v>43557</v>
      </c>
    </row>
    <row r="7" spans="1:21" ht="26.25" x14ac:dyDescent="0.4">
      <c r="B7" s="64" t="str">
        <f>'Dados do Projeto'!B7</f>
        <v>Gerenciador Finânceiro Uni Duni Tê</v>
      </c>
      <c r="C7" s="64"/>
      <c r="D7" s="64"/>
      <c r="E7" s="64"/>
      <c r="F7" s="64"/>
      <c r="G7" s="64"/>
      <c r="H7" s="64"/>
      <c r="I7" s="64"/>
      <c r="J7" s="64"/>
      <c r="K7" s="31">
        <f t="shared" si="0"/>
        <v>43558</v>
      </c>
    </row>
    <row r="8" spans="1:21" ht="15.75" customHeight="1" x14ac:dyDescent="0.2">
      <c r="J8" s="32"/>
      <c r="K8" s="31">
        <f t="shared" si="0"/>
        <v>43559</v>
      </c>
    </row>
    <row r="9" spans="1:21" ht="15.75" customHeight="1" x14ac:dyDescent="0.25">
      <c r="B9" s="83" t="s">
        <v>90</v>
      </c>
      <c r="C9" s="83"/>
      <c r="D9" s="83"/>
      <c r="E9" s="83"/>
      <c r="F9" s="83"/>
      <c r="G9" s="83"/>
      <c r="H9" s="83"/>
      <c r="I9" s="83"/>
      <c r="J9" s="33" t="s">
        <v>60</v>
      </c>
      <c r="K9" s="31">
        <f t="shared" si="0"/>
        <v>43560</v>
      </c>
    </row>
    <row r="10" spans="1:21" ht="15.75" customHeight="1" x14ac:dyDescent="0.2">
      <c r="B10" s="34" t="s">
        <v>38</v>
      </c>
      <c r="C10" s="34" t="s">
        <v>61</v>
      </c>
      <c r="D10" s="34" t="s">
        <v>62</v>
      </c>
      <c r="E10" s="34" t="s">
        <v>63</v>
      </c>
      <c r="F10" s="34" t="s">
        <v>64</v>
      </c>
      <c r="G10" s="34" t="s">
        <v>65</v>
      </c>
      <c r="H10" s="34" t="s">
        <v>66</v>
      </c>
      <c r="I10" s="34" t="s">
        <v>67</v>
      </c>
      <c r="J10" s="16" t="s">
        <v>68</v>
      </c>
      <c r="K10" s="31">
        <f t="shared" si="0"/>
        <v>43561</v>
      </c>
    </row>
    <row r="11" spans="1:21" ht="48.75" customHeight="1" x14ac:dyDescent="0.2">
      <c r="A11" s="5"/>
      <c r="B11" s="27">
        <v>1</v>
      </c>
      <c r="C11" s="35">
        <v>43565</v>
      </c>
      <c r="D11" s="36" t="s">
        <v>78</v>
      </c>
      <c r="E11" s="36">
        <v>1</v>
      </c>
      <c r="F11" s="36" t="s">
        <v>12</v>
      </c>
      <c r="G11" s="36" t="s">
        <v>70</v>
      </c>
      <c r="H11" s="37">
        <v>2</v>
      </c>
      <c r="I11" s="37">
        <v>2</v>
      </c>
      <c r="J11" s="36"/>
      <c r="K11" s="31">
        <f t="shared" si="0"/>
        <v>43562</v>
      </c>
      <c r="L11" s="5"/>
      <c r="M11" s="5"/>
      <c r="N11" s="5"/>
      <c r="O11" s="5"/>
      <c r="P11" s="5"/>
      <c r="Q11" s="5"/>
      <c r="R11" s="5"/>
      <c r="S11" s="5"/>
      <c r="T11" s="5"/>
      <c r="U11" s="5"/>
    </row>
    <row r="12" spans="1:21" ht="50.25" customHeight="1" x14ac:dyDescent="0.2">
      <c r="B12" s="27">
        <v>2</v>
      </c>
      <c r="C12" s="35">
        <v>43565</v>
      </c>
      <c r="D12" s="53" t="s">
        <v>79</v>
      </c>
      <c r="E12" s="53">
        <v>1</v>
      </c>
      <c r="F12" s="36" t="s">
        <v>14</v>
      </c>
      <c r="G12" s="36" t="s">
        <v>70</v>
      </c>
      <c r="H12" s="37">
        <v>2</v>
      </c>
      <c r="I12" s="37">
        <v>2</v>
      </c>
      <c r="J12" s="36"/>
      <c r="K12" s="31">
        <f t="shared" si="0"/>
        <v>43563</v>
      </c>
    </row>
    <row r="13" spans="1:21" ht="52.5" customHeight="1" x14ac:dyDescent="0.2">
      <c r="B13" s="27">
        <v>3</v>
      </c>
      <c r="C13" s="35">
        <v>43565</v>
      </c>
      <c r="D13" s="53" t="s">
        <v>80</v>
      </c>
      <c r="E13" s="52">
        <v>1</v>
      </c>
      <c r="F13" s="36" t="s">
        <v>12</v>
      </c>
      <c r="G13" s="36" t="s">
        <v>70</v>
      </c>
      <c r="H13" s="37">
        <v>2</v>
      </c>
      <c r="I13" s="37">
        <v>2</v>
      </c>
      <c r="J13" s="36"/>
      <c r="K13" s="31">
        <f t="shared" si="0"/>
        <v>43564</v>
      </c>
    </row>
    <row r="14" spans="1:21" ht="51" customHeight="1" x14ac:dyDescent="0.2">
      <c r="B14" s="27">
        <v>4</v>
      </c>
      <c r="C14" s="35">
        <v>43565</v>
      </c>
      <c r="D14" s="36" t="s">
        <v>81</v>
      </c>
      <c r="E14" s="36">
        <v>1</v>
      </c>
      <c r="F14" s="36" t="s">
        <v>14</v>
      </c>
      <c r="G14" s="36" t="s">
        <v>70</v>
      </c>
      <c r="H14" s="37">
        <v>2</v>
      </c>
      <c r="I14" s="37">
        <v>2</v>
      </c>
      <c r="J14" s="38"/>
      <c r="K14" s="31">
        <f t="shared" si="0"/>
        <v>43565</v>
      </c>
    </row>
    <row r="15" spans="1:21" ht="37.5" customHeight="1" x14ac:dyDescent="0.2">
      <c r="B15" s="27">
        <v>5</v>
      </c>
      <c r="C15" s="35">
        <v>43565</v>
      </c>
      <c r="D15" s="36" t="s">
        <v>83</v>
      </c>
      <c r="E15" s="36">
        <v>4</v>
      </c>
      <c r="F15" s="36" t="s">
        <v>14</v>
      </c>
      <c r="G15" s="51" t="s">
        <v>34</v>
      </c>
      <c r="H15" s="37">
        <v>1</v>
      </c>
      <c r="I15" s="37">
        <v>0</v>
      </c>
      <c r="J15" s="36"/>
      <c r="K15" s="31">
        <f t="shared" si="0"/>
        <v>43566</v>
      </c>
    </row>
    <row r="16" spans="1:21" ht="37.5" customHeight="1" x14ac:dyDescent="0.2">
      <c r="B16" s="27">
        <v>6</v>
      </c>
      <c r="C16" s="35">
        <v>43565</v>
      </c>
      <c r="D16" s="36" t="s">
        <v>71</v>
      </c>
      <c r="E16" s="28">
        <v>3</v>
      </c>
      <c r="F16" s="28" t="s">
        <v>10</v>
      </c>
      <c r="G16" s="50" t="s">
        <v>70</v>
      </c>
      <c r="H16" s="37">
        <v>3</v>
      </c>
      <c r="I16" s="37">
        <v>3</v>
      </c>
      <c r="J16" s="36"/>
      <c r="K16" s="31">
        <f t="shared" si="0"/>
        <v>43567</v>
      </c>
    </row>
    <row r="17" spans="2:11" ht="37.5" customHeight="1" x14ac:dyDescent="0.2">
      <c r="B17" s="27">
        <v>7</v>
      </c>
      <c r="C17" s="35">
        <v>43565</v>
      </c>
      <c r="D17" s="36" t="s">
        <v>71</v>
      </c>
      <c r="E17" s="36">
        <v>6</v>
      </c>
      <c r="F17" s="28" t="s">
        <v>10</v>
      </c>
      <c r="G17" s="50" t="s">
        <v>70</v>
      </c>
      <c r="H17" s="37">
        <v>1</v>
      </c>
      <c r="I17" s="37">
        <v>1</v>
      </c>
      <c r="J17" s="36"/>
      <c r="K17" s="31">
        <f t="shared" si="0"/>
        <v>43568</v>
      </c>
    </row>
    <row r="18" spans="2:11" ht="37.5" customHeight="1" x14ac:dyDescent="0.2">
      <c r="B18" s="27">
        <v>8</v>
      </c>
      <c r="C18" s="35">
        <v>43579</v>
      </c>
      <c r="D18" s="28" t="s">
        <v>96</v>
      </c>
      <c r="E18" s="28">
        <v>5</v>
      </c>
      <c r="F18" s="55" t="s">
        <v>8</v>
      </c>
      <c r="G18" s="28" t="s">
        <v>34</v>
      </c>
      <c r="H18" s="37">
        <v>1</v>
      </c>
      <c r="I18" s="37">
        <v>0</v>
      </c>
      <c r="J18" s="36"/>
      <c r="K18" s="31">
        <f t="shared" si="0"/>
        <v>43569</v>
      </c>
    </row>
    <row r="19" spans="2:11" ht="37.5" customHeight="1" x14ac:dyDescent="0.2">
      <c r="B19" s="27">
        <v>9</v>
      </c>
      <c r="C19" s="35">
        <v>43579</v>
      </c>
      <c r="D19" s="28" t="s">
        <v>97</v>
      </c>
      <c r="E19" s="28">
        <v>5</v>
      </c>
      <c r="F19" s="55" t="s">
        <v>8</v>
      </c>
      <c r="G19" s="28" t="s">
        <v>34</v>
      </c>
      <c r="H19" s="37">
        <v>1</v>
      </c>
      <c r="I19" s="37">
        <v>0</v>
      </c>
      <c r="J19" s="36"/>
      <c r="K19" s="31">
        <f t="shared" si="0"/>
        <v>43570</v>
      </c>
    </row>
    <row r="20" spans="2:11" ht="37.5" customHeight="1" x14ac:dyDescent="0.2">
      <c r="B20" s="27">
        <v>10</v>
      </c>
      <c r="C20" s="35"/>
      <c r="D20" s="28"/>
      <c r="E20" s="28"/>
      <c r="F20" s="28"/>
      <c r="G20" s="28"/>
      <c r="H20" s="37">
        <v>0</v>
      </c>
      <c r="I20" s="37">
        <v>0</v>
      </c>
      <c r="J20" s="36"/>
      <c r="K20" s="31">
        <f t="shared" si="0"/>
        <v>43571</v>
      </c>
    </row>
    <row r="21" spans="2:11" ht="37.5" customHeight="1" x14ac:dyDescent="0.2">
      <c r="B21" s="27">
        <v>11</v>
      </c>
      <c r="C21" s="35"/>
      <c r="D21" s="28"/>
      <c r="E21" s="28"/>
      <c r="F21" s="28"/>
      <c r="G21" s="28"/>
      <c r="H21" s="37">
        <v>0</v>
      </c>
      <c r="I21" s="37">
        <v>0</v>
      </c>
      <c r="J21" s="36"/>
      <c r="K21" s="31">
        <f t="shared" si="0"/>
        <v>43572</v>
      </c>
    </row>
    <row r="22" spans="2:11" ht="37.5" customHeight="1" x14ac:dyDescent="0.2">
      <c r="B22" s="27">
        <v>12</v>
      </c>
      <c r="C22" s="35"/>
      <c r="D22" s="28"/>
      <c r="E22" s="28"/>
      <c r="F22" s="28"/>
      <c r="G22" s="28"/>
      <c r="H22" s="37">
        <v>0</v>
      </c>
      <c r="I22" s="37">
        <v>0</v>
      </c>
      <c r="J22" s="36"/>
      <c r="K22" s="31">
        <f t="shared" si="0"/>
        <v>43573</v>
      </c>
    </row>
    <row r="23" spans="2:11" ht="37.5" customHeight="1" x14ac:dyDescent="0.2">
      <c r="B23" s="27">
        <v>13</v>
      </c>
      <c r="C23" s="35"/>
      <c r="D23" s="28"/>
      <c r="E23" s="28"/>
      <c r="F23" s="28"/>
      <c r="G23" s="28"/>
      <c r="H23" s="37">
        <v>0</v>
      </c>
      <c r="I23" s="37">
        <v>0</v>
      </c>
      <c r="J23" s="36"/>
      <c r="K23" s="31">
        <f t="shared" si="0"/>
        <v>43574</v>
      </c>
    </row>
    <row r="24" spans="2:11" ht="37.5" customHeight="1" x14ac:dyDescent="0.2">
      <c r="B24" s="27">
        <v>26</v>
      </c>
      <c r="C24" s="35"/>
      <c r="D24" s="39"/>
      <c r="E24" s="39"/>
      <c r="F24" s="28"/>
      <c r="G24" s="28"/>
      <c r="H24" s="37">
        <v>0</v>
      </c>
      <c r="I24" s="37">
        <v>0</v>
      </c>
      <c r="J24" s="36"/>
    </row>
    <row r="25" spans="2:11" ht="15.75" customHeight="1" x14ac:dyDescent="0.2">
      <c r="G25" s="40" t="s">
        <v>86</v>
      </c>
      <c r="H25" s="41">
        <f>SUM(H11:H24)</f>
        <v>15</v>
      </c>
      <c r="I25" s="41">
        <f>SUM(I11:I24)</f>
        <v>12</v>
      </c>
      <c r="J25" s="32"/>
    </row>
    <row r="26" spans="2:11" ht="15.75" customHeight="1" x14ac:dyDescent="0.2">
      <c r="B26" s="13"/>
      <c r="C26" s="13"/>
      <c r="D26" s="13">
        <f>COUNTIFS(D11:D24, "&lt;&gt;"&amp;"")</f>
        <v>9</v>
      </c>
      <c r="E26" s="13"/>
      <c r="F26" s="13"/>
      <c r="G26" s="13">
        <f>COUNTIFS(G11:G24, "Concluído",D11:D24, "&lt;&gt;"&amp;"")</f>
        <v>0</v>
      </c>
      <c r="J26" s="32"/>
    </row>
    <row r="27" spans="2:11" ht="15.75" customHeight="1" x14ac:dyDescent="0.25">
      <c r="B27" s="83" t="s">
        <v>87</v>
      </c>
      <c r="C27" s="83"/>
      <c r="D27" s="83"/>
      <c r="E27" s="83"/>
      <c r="F27" s="83"/>
      <c r="G27" s="83"/>
      <c r="H27" s="83"/>
      <c r="I27" s="83"/>
    </row>
    <row r="28" spans="2:11" ht="15.75" customHeight="1" x14ac:dyDescent="0.2">
      <c r="B28" s="84" t="s">
        <v>88</v>
      </c>
      <c r="C28" s="84"/>
      <c r="D28" s="84"/>
      <c r="E28" s="84"/>
      <c r="F28" s="84"/>
      <c r="G28" s="84"/>
      <c r="H28" s="34" t="s">
        <v>89</v>
      </c>
      <c r="I28" s="34" t="s">
        <v>20</v>
      </c>
    </row>
    <row r="29" spans="2:11" ht="15.75" customHeight="1" x14ac:dyDescent="0.2">
      <c r="B29" s="82" t="str">
        <f>'Dados do Projeto'!B10</f>
        <v>Aylton Almeida</v>
      </c>
      <c r="C29" s="82"/>
      <c r="D29" s="82"/>
      <c r="E29" s="82"/>
      <c r="F29" s="82"/>
      <c r="G29" s="82"/>
      <c r="H29" s="42">
        <f>SUMIF($F$11:$F$24,'Dados do Projeto'!$B10,H$11:H$24)</f>
        <v>2</v>
      </c>
      <c r="I29" s="42">
        <f>SUMIF($F$11:$F$24,'Dados do Projeto'!$B10,I$11:I$24)</f>
        <v>0</v>
      </c>
    </row>
    <row r="30" spans="2:11" ht="15.75" customHeight="1" x14ac:dyDescent="0.2">
      <c r="B30" s="82" t="str">
        <f>'Dados do Projeto'!B11</f>
        <v>Lucas Lima</v>
      </c>
      <c r="C30" s="82"/>
      <c r="D30" s="82"/>
      <c r="E30" s="82"/>
      <c r="F30" s="82"/>
      <c r="G30" s="82"/>
      <c r="H30" s="42">
        <f>SUMIF(F$11:F$24,'Dados do Projeto'!B11,H$11:H$24)</f>
        <v>4</v>
      </c>
      <c r="I30" s="42">
        <f>SUMIF($F$11:$F$24,'Dados do Projeto'!$B11,I$11:I$24)</f>
        <v>4</v>
      </c>
    </row>
    <row r="31" spans="2:11" ht="15.75" customHeight="1" x14ac:dyDescent="0.2">
      <c r="B31" s="82" t="str">
        <f>'Dados do Projeto'!B12</f>
        <v>Nayane Ornelas</v>
      </c>
      <c r="C31" s="82"/>
      <c r="D31" s="82"/>
      <c r="E31" s="82"/>
      <c r="F31" s="82"/>
      <c r="G31" s="82"/>
      <c r="H31" s="42">
        <f>SUMIF(F$11:F$24,'Dados do Projeto'!B12,H$11:H$24)</f>
        <v>4</v>
      </c>
      <c r="I31" s="42">
        <f>SUMIF($F$11:$F$24,'Dados do Projeto'!$B12,I$11:I$24)</f>
        <v>4</v>
      </c>
    </row>
    <row r="32" spans="2:11" ht="15.75" customHeight="1" x14ac:dyDescent="0.2">
      <c r="B32" s="82" t="str">
        <f>'Dados do Projeto'!B13</f>
        <v>Pedro Paulo</v>
      </c>
      <c r="C32" s="82"/>
      <c r="D32" s="82"/>
      <c r="E32" s="82"/>
      <c r="F32" s="82"/>
      <c r="G32" s="82"/>
      <c r="H32" s="42">
        <f>SUMIF(F$11:F$24,'Dados do Projeto'!B13,H$11:H$24)</f>
        <v>5</v>
      </c>
      <c r="I32" s="42">
        <f>SUMIF($F$11:$F$24,'Dados do Projeto'!$B13,I$11:I$24)</f>
        <v>4</v>
      </c>
    </row>
    <row r="33" s="54" customFormat="1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</sheetData>
  <mergeCells count="13">
    <mergeCell ref="B1:J1"/>
    <mergeCell ref="B2:J2"/>
    <mergeCell ref="B3:J3"/>
    <mergeCell ref="B4:J4"/>
    <mergeCell ref="B5:J5"/>
    <mergeCell ref="B30:G30"/>
    <mergeCell ref="B31:G31"/>
    <mergeCell ref="B32:G32"/>
    <mergeCell ref="B7:J7"/>
    <mergeCell ref="B9:I9"/>
    <mergeCell ref="B27:I27"/>
    <mergeCell ref="B28:G28"/>
    <mergeCell ref="B29:G29"/>
  </mergeCells>
  <conditionalFormatting sqref="F18:F24">
    <cfRule type="expression" dxfId="143" priority="30">
      <formula>NOT(ISERROR(SEARCH(($B$29),(F18))))</formula>
    </cfRule>
  </conditionalFormatting>
  <conditionalFormatting sqref="F18:F24">
    <cfRule type="expression" dxfId="142" priority="31">
      <formula>NOT(ISERROR(SEARCH(($B$30),(F18))))</formula>
    </cfRule>
  </conditionalFormatting>
  <conditionalFormatting sqref="F18:F24">
    <cfRule type="expression" dxfId="141" priority="32">
      <formula>NOT(ISERROR(SEARCH(($B$31),(F18))))</formula>
    </cfRule>
  </conditionalFormatting>
  <conditionalFormatting sqref="F18:F24">
    <cfRule type="expression" dxfId="140" priority="33">
      <formula>NOT(ISERROR(SEARCH(($B$32),(F18))))</formula>
    </cfRule>
  </conditionalFormatting>
  <conditionalFormatting sqref="F18:F24">
    <cfRule type="expression" dxfId="139" priority="35">
      <formula>LEN(TRIM(F18))=0</formula>
    </cfRule>
  </conditionalFormatting>
  <conditionalFormatting sqref="C18:C24">
    <cfRule type="expression" dxfId="138" priority="42">
      <formula>AND(ISNUMBER(C18),TRUNC(C18)&lt;TODAY())</formula>
    </cfRule>
  </conditionalFormatting>
  <conditionalFormatting sqref="F20:F23">
    <cfRule type="expression" dxfId="137" priority="43">
      <formula>NOT(ISERROR(SEARCH(($B$29),(F20))))</formula>
    </cfRule>
  </conditionalFormatting>
  <conditionalFormatting sqref="F20:F23">
    <cfRule type="expression" dxfId="136" priority="44">
      <formula>NOT(ISERROR(SEARCH(($B$30),(F20))))</formula>
    </cfRule>
  </conditionalFormatting>
  <conditionalFormatting sqref="F20:F23">
    <cfRule type="expression" dxfId="135" priority="45">
      <formula>NOT(ISERROR(SEARCH(($B$31),(F20))))</formula>
    </cfRule>
  </conditionalFormatting>
  <conditionalFormatting sqref="F20:F23">
    <cfRule type="expression" dxfId="134" priority="46">
      <formula>NOT(ISERROR(SEARCH(($B$32),(F20))))</formula>
    </cfRule>
  </conditionalFormatting>
  <conditionalFormatting sqref="F20:F23">
    <cfRule type="expression" dxfId="133" priority="48">
      <formula>LEN(TRIM(F20))=0</formula>
    </cfRule>
  </conditionalFormatting>
  <conditionalFormatting sqref="F11:F14">
    <cfRule type="expression" dxfId="132" priority="26">
      <formula>LEN(TRIM(F11))=0</formula>
    </cfRule>
  </conditionalFormatting>
  <conditionalFormatting sqref="C11:C14">
    <cfRule type="expression" dxfId="131" priority="27">
      <formula>AND(ISNUMBER(C11),TRUNC(C11)&lt;TODAY())</formula>
    </cfRule>
  </conditionalFormatting>
  <conditionalFormatting sqref="F11:F14">
    <cfRule type="expression" dxfId="130" priority="28">
      <formula>NOT(ISERROR(SEARCH((#REF!),(F11))))</formula>
    </cfRule>
  </conditionalFormatting>
  <conditionalFormatting sqref="F15">
    <cfRule type="expression" dxfId="129" priority="19">
      <formula>LEN(TRIM(F15))=0</formula>
    </cfRule>
  </conditionalFormatting>
  <conditionalFormatting sqref="C15">
    <cfRule type="expression" dxfId="128" priority="20">
      <formula>AND(ISNUMBER(C15),TRUNC(C15)&lt;TODAY())</formula>
    </cfRule>
  </conditionalFormatting>
  <conditionalFormatting sqref="F15">
    <cfRule type="expression" dxfId="127" priority="21">
      <formula>NOT(ISERROR(SEARCH((#REF!),(F15))))</formula>
    </cfRule>
  </conditionalFormatting>
  <conditionalFormatting sqref="F16">
    <cfRule type="expression" dxfId="126" priority="12">
      <formula>LEN(TRIM(F16))=0</formula>
    </cfRule>
  </conditionalFormatting>
  <conditionalFormatting sqref="C16">
    <cfRule type="expression" dxfId="125" priority="13">
      <formula>AND(ISNUMBER(C16),TRUNC(C16)&lt;TODAY())</formula>
    </cfRule>
  </conditionalFormatting>
  <conditionalFormatting sqref="F16">
    <cfRule type="expression" dxfId="124" priority="14">
      <formula>NOT(ISERROR(SEARCH((#REF!),(F16))))</formula>
    </cfRule>
  </conditionalFormatting>
  <conditionalFormatting sqref="F17">
    <cfRule type="expression" dxfId="123" priority="5">
      <formula>LEN(TRIM(F17))=0</formula>
    </cfRule>
  </conditionalFormatting>
  <conditionalFormatting sqref="C17">
    <cfRule type="expression" dxfId="122" priority="6">
      <formula>AND(ISNUMBER(C17),TRUNC(C17)&lt;TODAY())</formula>
    </cfRule>
  </conditionalFormatting>
  <conditionalFormatting sqref="F17">
    <cfRule type="expression" dxfId="121" priority="7">
      <formula>NOT(ISERROR(SEARCH((#REF!),(F17))))</formula>
    </cfRule>
  </conditionalFormatting>
  <conditionalFormatting sqref="F11:F17">
    <cfRule type="expression" dxfId="120" priority="69">
      <formula>NOT(ISERROR(SEARCH((#REF!),(F11))))</formula>
    </cfRule>
  </conditionalFormatting>
  <conditionalFormatting sqref="F11:F17">
    <cfRule type="expression" dxfId="119" priority="70">
      <formula>NOT(ISERROR(SEARCH((#REF!),(F11))))</formula>
    </cfRule>
  </conditionalFormatting>
  <conditionalFormatting sqref="F11:F17">
    <cfRule type="expression" dxfId="118" priority="71">
      <formula>NOT(ISERROR(SEARCH((#REF!),(F11))))</formula>
    </cfRule>
  </conditionalFormatting>
  <conditionalFormatting sqref="F11:F17">
    <cfRule type="expression" dxfId="117" priority="72">
      <formula>NOT(ISERROR(SEARCH((#REF!),(F11))))</formula>
    </cfRule>
  </conditionalFormatting>
  <conditionalFormatting sqref="F18:F24">
    <cfRule type="expression" dxfId="116" priority="73">
      <formula>NOT(ISERROR(SEARCH((#REF!),(F18))))</formula>
    </cfRule>
  </conditionalFormatting>
  <dataValidations count="2">
    <dataValidation type="list" operator="equal" allowBlank="1" showErrorMessage="1" sqref="C11:C17" xr:uid="{A1CD5584-1156-4CDE-81DC-668351C939B8}">
      <formula1>$K$1:$K$14</formula1>
      <formula2>0</formula2>
    </dataValidation>
    <dataValidation type="list" operator="equal" allowBlank="1" showErrorMessage="1" sqref="C18:C24" xr:uid="{00000000-0002-0000-0300-000000000000}">
      <formula1>$K$1:$K$23</formula1>
      <formula2>0</formula2>
    </dataValidation>
  </dataValidations>
  <pageMargins left="0.75" right="0.75" top="1" bottom="1" header="0.51180555555555496" footer="0.51180555555555496"/>
  <pageSetup paperSize="9" firstPageNumber="0" orientation="portrait" horizontalDpi="300" verticalDpi="30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B6D7A8"/>
  </sheetPr>
  <dimension ref="A1:U1000"/>
  <sheetViews>
    <sheetView tabSelected="1" zoomScaleNormal="100" workbookViewId="0">
      <pane ySplit="1" topLeftCell="A8" activePane="bottomLeft" state="frozen"/>
      <selection pane="bottomLeft" activeCell="G13" sqref="G13"/>
    </sheetView>
  </sheetViews>
  <sheetFormatPr defaultRowHeight="12.75" x14ac:dyDescent="0.2"/>
  <cols>
    <col min="1" max="1" width="0.7109375" customWidth="1"/>
    <col min="2" max="2" width="5.42578125" customWidth="1"/>
    <col min="3" max="3" width="14.42578125" customWidth="1"/>
    <col min="4" max="5" width="30.42578125" customWidth="1"/>
    <col min="6" max="6" width="22.28515625" customWidth="1"/>
    <col min="7" max="7" width="14.7109375" customWidth="1"/>
    <col min="8" max="8" width="21.28515625" customWidth="1"/>
    <col min="9" max="9" width="18.28515625" customWidth="1"/>
    <col min="10" max="10" width="40.7109375" customWidth="1"/>
    <col min="11" max="1025" width="14.42578125" customWidth="1"/>
  </cols>
  <sheetData>
    <row r="1" spans="1:21" ht="21.75" customHeight="1" x14ac:dyDescent="0.3">
      <c r="A1" s="30"/>
      <c r="B1" s="67" t="s">
        <v>0</v>
      </c>
      <c r="C1" s="67"/>
      <c r="D1" s="67"/>
      <c r="E1" s="67"/>
      <c r="F1" s="67"/>
      <c r="G1" s="67"/>
      <c r="H1" s="67"/>
      <c r="I1" s="67"/>
      <c r="J1" s="67"/>
      <c r="K1" s="31">
        <f>Requisitos!C13</f>
        <v>43580</v>
      </c>
    </row>
    <row r="2" spans="1:21" ht="19.5" customHeight="1" x14ac:dyDescent="0.25">
      <c r="B2" s="68" t="s">
        <v>1</v>
      </c>
      <c r="C2" s="68"/>
      <c r="D2" s="68"/>
      <c r="E2" s="68"/>
      <c r="F2" s="68"/>
      <c r="G2" s="68"/>
      <c r="H2" s="68"/>
      <c r="I2" s="68"/>
      <c r="J2" s="68"/>
      <c r="K2" s="31">
        <f t="shared" ref="K2:K14" si="0">K1+1</f>
        <v>43581</v>
      </c>
    </row>
    <row r="3" spans="1:21" ht="15.75" customHeight="1" x14ac:dyDescent="0.2">
      <c r="B3" s="69" t="s">
        <v>2</v>
      </c>
      <c r="C3" s="69"/>
      <c r="D3" s="69"/>
      <c r="E3" s="69"/>
      <c r="F3" s="69"/>
      <c r="G3" s="69"/>
      <c r="H3" s="69"/>
      <c r="I3" s="69"/>
      <c r="J3" s="69"/>
      <c r="K3" s="31">
        <f t="shared" si="0"/>
        <v>43582</v>
      </c>
    </row>
    <row r="4" spans="1:21" ht="15.75" customHeight="1" x14ac:dyDescent="0.2">
      <c r="B4" s="70" t="s">
        <v>3</v>
      </c>
      <c r="C4" s="70"/>
      <c r="D4" s="70"/>
      <c r="E4" s="70"/>
      <c r="F4" s="70"/>
      <c r="G4" s="70"/>
      <c r="H4" s="70"/>
      <c r="I4" s="70"/>
      <c r="J4" s="70"/>
      <c r="K4" s="31">
        <f t="shared" si="0"/>
        <v>43583</v>
      </c>
    </row>
    <row r="5" spans="1:21" ht="15.75" customHeight="1" x14ac:dyDescent="0.2">
      <c r="B5" s="69" t="s">
        <v>4</v>
      </c>
      <c r="C5" s="69"/>
      <c r="D5" s="69"/>
      <c r="E5" s="69"/>
      <c r="F5" s="69"/>
      <c r="G5" s="69"/>
      <c r="H5" s="69"/>
      <c r="I5" s="69"/>
      <c r="J5" s="69"/>
      <c r="K5" s="31">
        <f t="shared" si="0"/>
        <v>43584</v>
      </c>
    </row>
    <row r="6" spans="1:21" ht="15.75" customHeight="1" x14ac:dyDescent="0.2">
      <c r="K6" s="31">
        <f t="shared" si="0"/>
        <v>43585</v>
      </c>
    </row>
    <row r="7" spans="1:21" ht="21.75" customHeight="1" x14ac:dyDescent="0.4">
      <c r="B7" s="64" t="str">
        <f>'Dados do Projeto'!B7</f>
        <v>Gerenciador Finânceiro Uni Duni Tê</v>
      </c>
      <c r="C7" s="64"/>
      <c r="D7" s="64"/>
      <c r="E7" s="64"/>
      <c r="F7" s="64"/>
      <c r="G7" s="64"/>
      <c r="H7" s="64"/>
      <c r="I7" s="64"/>
      <c r="J7" s="64"/>
      <c r="K7" s="31">
        <f t="shared" si="0"/>
        <v>43586</v>
      </c>
    </row>
    <row r="8" spans="1:21" ht="15.75" customHeight="1" x14ac:dyDescent="0.2">
      <c r="K8" s="31">
        <f t="shared" si="0"/>
        <v>43587</v>
      </c>
    </row>
    <row r="9" spans="1:21" ht="15.75" customHeight="1" x14ac:dyDescent="0.25">
      <c r="B9" s="83" t="s">
        <v>91</v>
      </c>
      <c r="C9" s="83"/>
      <c r="D9" s="83"/>
      <c r="E9" s="83"/>
      <c r="F9" s="83"/>
      <c r="G9" s="83"/>
      <c r="H9" s="83"/>
      <c r="I9" s="83"/>
      <c r="J9" s="43" t="s">
        <v>60</v>
      </c>
      <c r="K9" s="31">
        <f t="shared" si="0"/>
        <v>43588</v>
      </c>
    </row>
    <row r="10" spans="1:21" ht="15.75" customHeight="1" x14ac:dyDescent="0.2">
      <c r="B10" s="34" t="s">
        <v>38</v>
      </c>
      <c r="C10" s="34" t="s">
        <v>61</v>
      </c>
      <c r="D10" s="34" t="s">
        <v>62</v>
      </c>
      <c r="E10" s="34" t="s">
        <v>63</v>
      </c>
      <c r="F10" s="34" t="s">
        <v>64</v>
      </c>
      <c r="G10" s="34" t="s">
        <v>65</v>
      </c>
      <c r="H10" s="34" t="s">
        <v>66</v>
      </c>
      <c r="I10" s="34" t="s">
        <v>67</v>
      </c>
      <c r="J10" s="44" t="s">
        <v>68</v>
      </c>
      <c r="K10" s="31">
        <f t="shared" si="0"/>
        <v>43589</v>
      </c>
    </row>
    <row r="11" spans="1:21" ht="48.75" customHeight="1" x14ac:dyDescent="0.2">
      <c r="A11" s="5"/>
      <c r="B11" s="27">
        <v>1</v>
      </c>
      <c r="C11" s="35">
        <v>43593</v>
      </c>
      <c r="D11" s="28" t="s">
        <v>96</v>
      </c>
      <c r="E11" s="28">
        <v>5</v>
      </c>
      <c r="F11" s="55" t="s">
        <v>8</v>
      </c>
      <c r="G11" s="28" t="s">
        <v>70</v>
      </c>
      <c r="H11" s="37">
        <v>1</v>
      </c>
      <c r="I11" s="37">
        <v>3</v>
      </c>
      <c r="J11" s="45"/>
      <c r="K11" s="31">
        <f t="shared" si="0"/>
        <v>43590</v>
      </c>
      <c r="L11" s="5"/>
      <c r="M11" s="5"/>
      <c r="N11" s="5"/>
      <c r="O11" s="5"/>
      <c r="P11" s="5"/>
      <c r="Q11" s="5"/>
      <c r="R11" s="5"/>
      <c r="S11" s="5"/>
      <c r="T11" s="5"/>
      <c r="U11" s="5"/>
    </row>
    <row r="12" spans="1:21" ht="50.25" customHeight="1" x14ac:dyDescent="0.2">
      <c r="B12" s="27">
        <v>2</v>
      </c>
      <c r="C12" s="35">
        <v>43593</v>
      </c>
      <c r="D12" s="28" t="s">
        <v>97</v>
      </c>
      <c r="E12" s="28">
        <v>5</v>
      </c>
      <c r="F12" s="55" t="s">
        <v>8</v>
      </c>
      <c r="G12" s="28" t="s">
        <v>47</v>
      </c>
      <c r="H12" s="37">
        <v>1</v>
      </c>
      <c r="I12" s="37">
        <v>0</v>
      </c>
      <c r="J12" s="38"/>
      <c r="K12" s="31">
        <f t="shared" si="0"/>
        <v>43591</v>
      </c>
    </row>
    <row r="13" spans="1:21" ht="52.5" customHeight="1" x14ac:dyDescent="0.2">
      <c r="B13" s="27">
        <v>3</v>
      </c>
      <c r="C13" s="35">
        <v>43593</v>
      </c>
      <c r="D13" s="36" t="s">
        <v>83</v>
      </c>
      <c r="E13" s="36">
        <v>4</v>
      </c>
      <c r="F13" s="36" t="s">
        <v>14</v>
      </c>
      <c r="G13" s="51" t="s">
        <v>47</v>
      </c>
      <c r="H13" s="37">
        <v>1</v>
      </c>
      <c r="I13" s="37">
        <v>0</v>
      </c>
      <c r="J13" s="45"/>
      <c r="K13" s="31">
        <f t="shared" si="0"/>
        <v>43592</v>
      </c>
    </row>
    <row r="14" spans="1:21" ht="51" customHeight="1" x14ac:dyDescent="0.2">
      <c r="B14" s="27">
        <v>4</v>
      </c>
      <c r="C14" s="35">
        <v>43593</v>
      </c>
      <c r="D14" s="36" t="s">
        <v>98</v>
      </c>
      <c r="E14" s="36">
        <v>7</v>
      </c>
      <c r="F14" s="56" t="s">
        <v>8</v>
      </c>
      <c r="G14" s="28" t="s">
        <v>47</v>
      </c>
      <c r="H14" s="37">
        <v>1</v>
      </c>
      <c r="I14" s="37">
        <v>0</v>
      </c>
      <c r="J14" s="45"/>
      <c r="K14" s="31">
        <f t="shared" si="0"/>
        <v>43593</v>
      </c>
    </row>
    <row r="15" spans="1:21" ht="37.5" customHeight="1" x14ac:dyDescent="0.2">
      <c r="B15" s="27">
        <v>5</v>
      </c>
      <c r="C15" s="35">
        <v>43593</v>
      </c>
      <c r="D15" s="36" t="s">
        <v>99</v>
      </c>
      <c r="E15" s="36">
        <v>8</v>
      </c>
      <c r="F15" s="56" t="s">
        <v>12</v>
      </c>
      <c r="G15" s="28" t="s">
        <v>47</v>
      </c>
      <c r="H15" s="37">
        <v>1</v>
      </c>
      <c r="I15" s="37">
        <v>0</v>
      </c>
      <c r="J15" s="45"/>
    </row>
    <row r="16" spans="1:21" ht="37.5" customHeight="1" x14ac:dyDescent="0.2">
      <c r="B16" s="27">
        <v>6</v>
      </c>
      <c r="C16" s="35">
        <v>43593</v>
      </c>
      <c r="D16" s="36" t="s">
        <v>100</v>
      </c>
      <c r="E16" s="36">
        <v>9</v>
      </c>
      <c r="F16" s="28" t="s">
        <v>12</v>
      </c>
      <c r="G16" s="28" t="s">
        <v>47</v>
      </c>
      <c r="H16" s="37">
        <v>1</v>
      </c>
      <c r="I16" s="37">
        <v>0</v>
      </c>
      <c r="J16" s="45"/>
    </row>
    <row r="17" spans="2:10" ht="37.5" customHeight="1" x14ac:dyDescent="0.2">
      <c r="B17" s="27">
        <v>7</v>
      </c>
      <c r="C17" s="35">
        <v>43593</v>
      </c>
      <c r="D17" s="36" t="s">
        <v>101</v>
      </c>
      <c r="E17" s="36">
        <v>5</v>
      </c>
      <c r="F17" s="28" t="s">
        <v>10</v>
      </c>
      <c r="G17" s="28" t="s">
        <v>70</v>
      </c>
      <c r="H17" s="37">
        <v>2</v>
      </c>
      <c r="I17" s="37">
        <v>2</v>
      </c>
      <c r="J17" s="45"/>
    </row>
    <row r="18" spans="2:10" ht="37.5" customHeight="1" x14ac:dyDescent="0.2">
      <c r="B18" s="27">
        <v>8</v>
      </c>
      <c r="C18" s="35">
        <v>43593</v>
      </c>
      <c r="D18" s="36" t="s">
        <v>102</v>
      </c>
      <c r="E18" s="36">
        <v>4</v>
      </c>
      <c r="F18" s="28" t="s">
        <v>10</v>
      </c>
      <c r="G18" s="28" t="s">
        <v>70</v>
      </c>
      <c r="H18" s="37">
        <v>2</v>
      </c>
      <c r="I18" s="37">
        <v>2</v>
      </c>
      <c r="J18" s="45"/>
    </row>
    <row r="19" spans="2:10" ht="37.5" customHeight="1" x14ac:dyDescent="0.2">
      <c r="B19" s="27">
        <v>9</v>
      </c>
      <c r="C19" s="35">
        <v>43593</v>
      </c>
      <c r="D19" s="28" t="s">
        <v>103</v>
      </c>
      <c r="E19" s="57">
        <v>1</v>
      </c>
      <c r="F19" s="28" t="s">
        <v>12</v>
      </c>
      <c r="G19" s="28" t="s">
        <v>70</v>
      </c>
      <c r="H19" s="37">
        <v>1</v>
      </c>
      <c r="I19" s="37">
        <v>1</v>
      </c>
      <c r="J19" s="36"/>
    </row>
    <row r="20" spans="2:10" ht="37.5" customHeight="1" x14ac:dyDescent="0.2">
      <c r="B20" s="27">
        <v>10</v>
      </c>
      <c r="C20" s="35">
        <v>43593</v>
      </c>
      <c r="D20" s="28" t="s">
        <v>104</v>
      </c>
      <c r="E20" s="28">
        <v>6</v>
      </c>
      <c r="F20" s="28" t="s">
        <v>12</v>
      </c>
      <c r="G20" s="28" t="s">
        <v>70</v>
      </c>
      <c r="H20" s="37">
        <v>1</v>
      </c>
      <c r="I20" s="37">
        <v>1</v>
      </c>
      <c r="J20" s="36"/>
    </row>
    <row r="21" spans="2:10" ht="37.5" customHeight="1" x14ac:dyDescent="0.2">
      <c r="B21" s="27">
        <v>11</v>
      </c>
      <c r="C21" s="35">
        <v>43593</v>
      </c>
      <c r="D21" s="28" t="s">
        <v>105</v>
      </c>
      <c r="E21" s="28">
        <v>3</v>
      </c>
      <c r="F21" s="28" t="s">
        <v>12</v>
      </c>
      <c r="G21" s="28" t="s">
        <v>70</v>
      </c>
      <c r="H21" s="37">
        <v>1</v>
      </c>
      <c r="I21" s="37">
        <v>1</v>
      </c>
      <c r="J21" s="36"/>
    </row>
    <row r="22" spans="2:10" ht="37.5" customHeight="1" x14ac:dyDescent="0.2">
      <c r="B22" s="27">
        <v>12</v>
      </c>
      <c r="C22" s="35"/>
      <c r="D22" s="28"/>
      <c r="E22" s="28"/>
      <c r="F22" s="28"/>
      <c r="G22" s="28"/>
      <c r="H22" s="37">
        <v>0</v>
      </c>
      <c r="I22" s="37">
        <v>0</v>
      </c>
      <c r="J22" s="36"/>
    </row>
    <row r="23" spans="2:10" ht="37.5" customHeight="1" x14ac:dyDescent="0.2">
      <c r="B23" s="27">
        <v>13</v>
      </c>
      <c r="C23" s="35"/>
      <c r="D23" s="28"/>
      <c r="E23" s="28"/>
      <c r="F23" s="28"/>
      <c r="G23" s="28"/>
      <c r="H23" s="37">
        <v>0</v>
      </c>
      <c r="I23" s="37">
        <v>0</v>
      </c>
      <c r="J23" s="36"/>
    </row>
    <row r="24" spans="2:10" ht="37.5" customHeight="1" x14ac:dyDescent="0.2">
      <c r="B24" s="27">
        <v>14</v>
      </c>
      <c r="C24" s="35"/>
      <c r="D24" s="28"/>
      <c r="E24" s="28"/>
      <c r="F24" s="28"/>
      <c r="G24" s="28"/>
      <c r="H24" s="37">
        <v>0</v>
      </c>
      <c r="I24" s="37">
        <v>0</v>
      </c>
      <c r="J24" s="36"/>
    </row>
    <row r="25" spans="2:10" ht="37.5" customHeight="1" x14ac:dyDescent="0.2">
      <c r="B25" s="27">
        <v>15</v>
      </c>
      <c r="C25" s="35"/>
      <c r="D25" s="28"/>
      <c r="E25" s="28"/>
      <c r="F25" s="28"/>
      <c r="G25" s="28"/>
      <c r="H25" s="37">
        <v>0</v>
      </c>
      <c r="I25" s="37">
        <v>0</v>
      </c>
      <c r="J25" s="36"/>
    </row>
    <row r="26" spans="2:10" ht="37.5" customHeight="1" x14ac:dyDescent="0.2">
      <c r="B26" s="27">
        <v>16</v>
      </c>
      <c r="C26" s="35"/>
      <c r="D26" s="28"/>
      <c r="E26" s="28"/>
      <c r="F26" s="28"/>
      <c r="G26" s="28"/>
      <c r="H26" s="37">
        <v>0</v>
      </c>
      <c r="I26" s="37">
        <v>0</v>
      </c>
      <c r="J26" s="36"/>
    </row>
    <row r="27" spans="2:10" ht="37.5" customHeight="1" x14ac:dyDescent="0.2">
      <c r="B27" s="27">
        <v>17</v>
      </c>
      <c r="C27" s="35"/>
      <c r="D27" s="28"/>
      <c r="E27" s="28"/>
      <c r="F27" s="28"/>
      <c r="G27" s="28"/>
      <c r="H27" s="37">
        <v>0</v>
      </c>
      <c r="I27" s="37">
        <v>0</v>
      </c>
      <c r="J27" s="36"/>
    </row>
    <row r="28" spans="2:10" ht="37.5" customHeight="1" x14ac:dyDescent="0.2">
      <c r="B28" s="27">
        <v>18</v>
      </c>
      <c r="C28" s="35"/>
      <c r="D28" s="28"/>
      <c r="E28" s="28"/>
      <c r="F28" s="28"/>
      <c r="G28" s="28"/>
      <c r="H28" s="37">
        <v>0</v>
      </c>
      <c r="I28" s="37">
        <v>0</v>
      </c>
      <c r="J28" s="36"/>
    </row>
    <row r="29" spans="2:10" ht="37.5" customHeight="1" x14ac:dyDescent="0.2">
      <c r="B29" s="27">
        <v>19</v>
      </c>
      <c r="C29" s="35"/>
      <c r="D29" s="28"/>
      <c r="E29" s="28"/>
      <c r="F29" s="28"/>
      <c r="G29" s="28"/>
      <c r="H29" s="37">
        <v>0</v>
      </c>
      <c r="I29" s="37">
        <v>0</v>
      </c>
      <c r="J29" s="36"/>
    </row>
    <row r="30" spans="2:10" ht="37.5" customHeight="1" x14ac:dyDescent="0.2">
      <c r="B30" s="27">
        <v>20</v>
      </c>
      <c r="C30" s="35"/>
      <c r="D30" s="28"/>
      <c r="E30" s="28"/>
      <c r="F30" s="28"/>
      <c r="G30" s="28"/>
      <c r="H30" s="37">
        <v>0</v>
      </c>
      <c r="I30" s="37">
        <v>0</v>
      </c>
      <c r="J30" s="36"/>
    </row>
    <row r="31" spans="2:10" ht="37.5" customHeight="1" x14ac:dyDescent="0.2">
      <c r="B31" s="27">
        <v>21</v>
      </c>
      <c r="C31" s="35"/>
      <c r="D31" s="28"/>
      <c r="E31" s="28"/>
      <c r="F31" s="28"/>
      <c r="G31" s="28"/>
      <c r="H31" s="37">
        <v>0</v>
      </c>
      <c r="I31" s="37">
        <v>0</v>
      </c>
      <c r="J31" s="36"/>
    </row>
    <row r="32" spans="2:10" ht="37.5" customHeight="1" x14ac:dyDescent="0.2">
      <c r="B32" s="27">
        <v>22</v>
      </c>
      <c r="C32" s="35"/>
      <c r="D32" s="28"/>
      <c r="E32" s="28"/>
      <c r="F32" s="28"/>
      <c r="G32" s="28"/>
      <c r="H32" s="37">
        <v>0</v>
      </c>
      <c r="I32" s="37">
        <v>0</v>
      </c>
      <c r="J32" s="36"/>
    </row>
    <row r="33" spans="2:10" ht="37.5" customHeight="1" x14ac:dyDescent="0.2">
      <c r="B33" s="27">
        <v>23</v>
      </c>
      <c r="C33" s="35"/>
      <c r="D33" s="28"/>
      <c r="E33" s="28"/>
      <c r="F33" s="28"/>
      <c r="G33" s="28"/>
      <c r="H33" s="37">
        <v>0</v>
      </c>
      <c r="I33" s="37">
        <v>0</v>
      </c>
      <c r="J33" s="36"/>
    </row>
    <row r="34" spans="2:10" ht="37.5" customHeight="1" x14ac:dyDescent="0.2">
      <c r="B34" s="27">
        <v>24</v>
      </c>
      <c r="C34" s="35"/>
      <c r="D34" s="28"/>
      <c r="E34" s="28"/>
      <c r="F34" s="28"/>
      <c r="G34" s="28"/>
      <c r="H34" s="37">
        <v>0</v>
      </c>
      <c r="I34" s="37">
        <v>0</v>
      </c>
      <c r="J34" s="46"/>
    </row>
    <row r="35" spans="2:10" ht="37.5" customHeight="1" x14ac:dyDescent="0.2">
      <c r="B35" s="27">
        <v>25</v>
      </c>
      <c r="C35" s="35"/>
      <c r="D35" s="28"/>
      <c r="E35" s="28"/>
      <c r="F35" s="28"/>
      <c r="G35" s="28"/>
      <c r="H35" s="37">
        <v>0</v>
      </c>
      <c r="I35" s="37">
        <v>0</v>
      </c>
      <c r="J35" s="46"/>
    </row>
    <row r="36" spans="2:10" ht="37.5" customHeight="1" x14ac:dyDescent="0.2">
      <c r="B36" s="27">
        <v>26</v>
      </c>
      <c r="C36" s="35"/>
      <c r="D36" s="28"/>
      <c r="E36" s="28"/>
      <c r="F36" s="28"/>
      <c r="G36" s="28"/>
      <c r="H36" s="37">
        <v>0</v>
      </c>
      <c r="I36" s="37">
        <v>0</v>
      </c>
      <c r="J36" s="46"/>
    </row>
    <row r="37" spans="2:10" ht="37.5" customHeight="1" x14ac:dyDescent="0.2">
      <c r="B37" s="27">
        <v>27</v>
      </c>
      <c r="C37" s="35"/>
      <c r="D37" s="28"/>
      <c r="E37" s="28"/>
      <c r="F37" s="28"/>
      <c r="G37" s="28"/>
      <c r="H37" s="37">
        <v>0</v>
      </c>
      <c r="I37" s="37">
        <v>0</v>
      </c>
      <c r="J37" s="46"/>
    </row>
    <row r="38" spans="2:10" ht="37.5" customHeight="1" x14ac:dyDescent="0.2">
      <c r="B38" s="27">
        <v>28</v>
      </c>
      <c r="C38" s="35"/>
      <c r="D38" s="28"/>
      <c r="E38" s="28"/>
      <c r="F38" s="28"/>
      <c r="G38" s="28"/>
      <c r="H38" s="37">
        <v>0</v>
      </c>
      <c r="I38" s="37">
        <v>0</v>
      </c>
      <c r="J38" s="46"/>
    </row>
    <row r="39" spans="2:10" ht="37.5" customHeight="1" x14ac:dyDescent="0.2">
      <c r="B39" s="27">
        <v>29</v>
      </c>
      <c r="C39" s="35"/>
      <c r="D39" s="28"/>
      <c r="E39" s="28"/>
      <c r="F39" s="28"/>
      <c r="G39" s="28"/>
      <c r="H39" s="37">
        <v>0</v>
      </c>
      <c r="I39" s="37">
        <v>0</v>
      </c>
      <c r="J39" s="46"/>
    </row>
    <row r="40" spans="2:10" ht="37.5" customHeight="1" x14ac:dyDescent="0.2">
      <c r="B40" s="27">
        <v>30</v>
      </c>
      <c r="C40" s="35"/>
      <c r="D40" s="28"/>
      <c r="E40" s="28"/>
      <c r="F40" s="28"/>
      <c r="G40" s="28"/>
      <c r="H40" s="37">
        <v>0</v>
      </c>
      <c r="I40" s="37">
        <v>0</v>
      </c>
      <c r="J40" s="46"/>
    </row>
    <row r="41" spans="2:10" ht="37.5" customHeight="1" x14ac:dyDescent="0.2">
      <c r="B41" s="27">
        <v>31</v>
      </c>
      <c r="C41" s="35"/>
      <c r="D41" s="28"/>
      <c r="E41" s="28"/>
      <c r="F41" s="28"/>
      <c r="G41" s="28"/>
      <c r="H41" s="37">
        <v>0</v>
      </c>
      <c r="I41" s="37">
        <v>0</v>
      </c>
      <c r="J41" s="46"/>
    </row>
    <row r="42" spans="2:10" ht="37.5" customHeight="1" x14ac:dyDescent="0.2">
      <c r="B42" s="27">
        <v>32</v>
      </c>
      <c r="C42" s="35"/>
      <c r="D42" s="28"/>
      <c r="E42" s="28"/>
      <c r="F42" s="28"/>
      <c r="G42" s="28"/>
      <c r="H42" s="37">
        <v>0</v>
      </c>
      <c r="I42" s="37">
        <v>0</v>
      </c>
      <c r="J42" s="46"/>
    </row>
    <row r="43" spans="2:10" ht="37.5" customHeight="1" x14ac:dyDescent="0.2">
      <c r="B43" s="27">
        <v>33</v>
      </c>
      <c r="C43" s="35"/>
      <c r="D43" s="47"/>
      <c r="E43" s="47"/>
      <c r="F43" s="28"/>
      <c r="G43" s="28"/>
      <c r="H43" s="37">
        <v>0</v>
      </c>
      <c r="I43" s="37">
        <v>0</v>
      </c>
      <c r="J43" s="46"/>
    </row>
    <row r="44" spans="2:10" ht="37.5" customHeight="1" x14ac:dyDescent="0.2">
      <c r="B44" s="27">
        <v>34</v>
      </c>
      <c r="C44" s="35"/>
      <c r="D44" s="28"/>
      <c r="E44" s="28"/>
      <c r="F44" s="28"/>
      <c r="G44" s="28"/>
      <c r="H44" s="37">
        <v>0</v>
      </c>
      <c r="I44" s="37">
        <v>0</v>
      </c>
      <c r="J44" s="46"/>
    </row>
    <row r="45" spans="2:10" ht="37.5" customHeight="1" x14ac:dyDescent="0.2">
      <c r="B45" s="27">
        <v>35</v>
      </c>
      <c r="C45" s="35"/>
      <c r="D45" s="28"/>
      <c r="E45" s="28"/>
      <c r="F45" s="28"/>
      <c r="G45" s="28"/>
      <c r="H45" s="37">
        <v>0</v>
      </c>
      <c r="I45" s="37">
        <v>0</v>
      </c>
      <c r="J45" s="46"/>
    </row>
    <row r="46" spans="2:10" ht="37.5" customHeight="1" x14ac:dyDescent="0.2">
      <c r="B46" s="27">
        <v>36</v>
      </c>
      <c r="C46" s="35"/>
      <c r="D46" s="28"/>
      <c r="E46" s="28"/>
      <c r="F46" s="28"/>
      <c r="G46" s="28"/>
      <c r="H46" s="37">
        <v>0</v>
      </c>
      <c r="I46" s="37">
        <v>0</v>
      </c>
      <c r="J46" s="46"/>
    </row>
    <row r="47" spans="2:10" ht="37.5" customHeight="1" x14ac:dyDescent="0.2">
      <c r="B47" s="27">
        <v>37</v>
      </c>
      <c r="C47" s="35"/>
      <c r="D47" s="28"/>
      <c r="E47" s="28"/>
      <c r="F47" s="28"/>
      <c r="G47" s="28"/>
      <c r="H47" s="37">
        <v>0</v>
      </c>
      <c r="I47" s="37">
        <v>0</v>
      </c>
      <c r="J47" s="46"/>
    </row>
    <row r="48" spans="2:10" ht="37.5" customHeight="1" x14ac:dyDescent="0.2">
      <c r="B48" s="27">
        <v>38</v>
      </c>
      <c r="C48" s="35"/>
      <c r="D48" s="28"/>
      <c r="E48" s="28"/>
      <c r="F48" s="28"/>
      <c r="G48" s="28"/>
      <c r="H48" s="37">
        <v>0</v>
      </c>
      <c r="I48" s="37">
        <v>0</v>
      </c>
      <c r="J48" s="46"/>
    </row>
    <row r="49" spans="2:10" ht="37.5" customHeight="1" x14ac:dyDescent="0.2">
      <c r="B49" s="27">
        <v>39</v>
      </c>
      <c r="C49" s="35"/>
      <c r="D49" s="28"/>
      <c r="E49" s="28"/>
      <c r="F49" s="28"/>
      <c r="G49" s="28"/>
      <c r="H49" s="37">
        <v>0</v>
      </c>
      <c r="I49" s="37">
        <v>0</v>
      </c>
      <c r="J49" s="46"/>
    </row>
    <row r="50" spans="2:10" ht="37.5" customHeight="1" x14ac:dyDescent="0.2">
      <c r="B50" s="27">
        <v>40</v>
      </c>
      <c r="C50" s="35"/>
      <c r="D50" s="28"/>
      <c r="E50" s="28"/>
      <c r="F50" s="28"/>
      <c r="G50" s="28"/>
      <c r="H50" s="37">
        <v>0</v>
      </c>
      <c r="I50" s="37">
        <v>0</v>
      </c>
      <c r="J50" s="46"/>
    </row>
    <row r="51" spans="2:10" ht="37.5" customHeight="1" x14ac:dyDescent="0.2">
      <c r="B51" s="27">
        <v>41</v>
      </c>
      <c r="C51" s="35"/>
      <c r="D51" s="28"/>
      <c r="E51" s="28"/>
      <c r="F51" s="28"/>
      <c r="G51" s="28"/>
      <c r="H51" s="37">
        <v>0</v>
      </c>
      <c r="I51" s="37">
        <v>0</v>
      </c>
      <c r="J51" s="46"/>
    </row>
    <row r="52" spans="2:10" ht="37.5" customHeight="1" x14ac:dyDescent="0.2">
      <c r="B52" s="27">
        <v>42</v>
      </c>
      <c r="C52" s="35"/>
      <c r="D52" s="48"/>
      <c r="E52" s="48"/>
      <c r="F52" s="28"/>
      <c r="G52" s="28"/>
      <c r="H52" s="37">
        <v>0</v>
      </c>
      <c r="I52" s="37">
        <v>0</v>
      </c>
      <c r="J52" s="46"/>
    </row>
    <row r="53" spans="2:10" ht="37.5" customHeight="1" x14ac:dyDescent="0.2">
      <c r="B53" s="27">
        <v>43</v>
      </c>
      <c r="C53" s="35"/>
      <c r="D53" s="39"/>
      <c r="E53" s="39"/>
      <c r="F53" s="28"/>
      <c r="G53" s="28"/>
      <c r="H53" s="37">
        <v>0</v>
      </c>
      <c r="I53" s="37">
        <v>0</v>
      </c>
      <c r="J53" s="46"/>
    </row>
    <row r="54" spans="2:10" ht="37.5" customHeight="1" x14ac:dyDescent="0.2">
      <c r="B54" s="27">
        <v>44</v>
      </c>
      <c r="C54" s="35"/>
      <c r="D54" s="39"/>
      <c r="E54" s="39"/>
      <c r="F54" s="28"/>
      <c r="G54" s="28"/>
      <c r="H54" s="37">
        <v>0</v>
      </c>
      <c r="I54" s="37">
        <v>0</v>
      </c>
      <c r="J54" s="45"/>
    </row>
    <row r="55" spans="2:10" ht="37.5" customHeight="1" x14ac:dyDescent="0.2">
      <c r="B55" s="27">
        <v>45</v>
      </c>
      <c r="C55" s="35"/>
      <c r="D55" s="39"/>
      <c r="E55" s="39"/>
      <c r="F55" s="28"/>
      <c r="G55" s="28"/>
      <c r="H55" s="37">
        <v>0</v>
      </c>
      <c r="I55" s="37">
        <v>0</v>
      </c>
      <c r="J55" s="45"/>
    </row>
    <row r="56" spans="2:10" ht="37.5" customHeight="1" x14ac:dyDescent="0.2">
      <c r="B56" s="27">
        <v>46</v>
      </c>
      <c r="C56" s="35"/>
      <c r="D56" s="39"/>
      <c r="E56" s="39"/>
      <c r="F56" s="28"/>
      <c r="G56" s="28"/>
      <c r="H56" s="37">
        <v>0</v>
      </c>
      <c r="I56" s="37">
        <v>0</v>
      </c>
      <c r="J56" s="45"/>
    </row>
    <row r="57" spans="2:10" ht="37.5" customHeight="1" x14ac:dyDescent="0.2">
      <c r="B57" s="27">
        <v>47</v>
      </c>
      <c r="C57" s="35"/>
      <c r="D57" s="39"/>
      <c r="E57" s="39"/>
      <c r="F57" s="28"/>
      <c r="G57" s="28"/>
      <c r="H57" s="37">
        <v>0</v>
      </c>
      <c r="I57" s="37">
        <v>0</v>
      </c>
      <c r="J57" s="45"/>
    </row>
    <row r="58" spans="2:10" ht="37.5" customHeight="1" x14ac:dyDescent="0.2">
      <c r="B58" s="27">
        <v>48</v>
      </c>
      <c r="C58" s="35"/>
      <c r="D58" s="39"/>
      <c r="E58" s="39"/>
      <c r="F58" s="28"/>
      <c r="G58" s="28"/>
      <c r="H58" s="37">
        <v>0</v>
      </c>
      <c r="I58" s="37">
        <v>0</v>
      </c>
      <c r="J58" s="45"/>
    </row>
    <row r="59" spans="2:10" ht="37.5" customHeight="1" x14ac:dyDescent="0.2">
      <c r="B59" s="27">
        <v>49</v>
      </c>
      <c r="C59" s="35"/>
      <c r="D59" s="39"/>
      <c r="E59" s="39"/>
      <c r="F59" s="28"/>
      <c r="G59" s="28"/>
      <c r="H59" s="37">
        <v>0</v>
      </c>
      <c r="I59" s="37">
        <v>0</v>
      </c>
      <c r="J59" s="45"/>
    </row>
    <row r="60" spans="2:10" ht="37.5" customHeight="1" x14ac:dyDescent="0.2">
      <c r="B60" s="27">
        <v>50</v>
      </c>
      <c r="C60" s="35"/>
      <c r="D60" s="39"/>
      <c r="E60" s="39"/>
      <c r="F60" s="28"/>
      <c r="G60" s="28"/>
      <c r="H60" s="37">
        <v>0</v>
      </c>
      <c r="I60" s="37">
        <v>0</v>
      </c>
      <c r="J60" s="45"/>
    </row>
    <row r="61" spans="2:10" ht="15.75" customHeight="1" x14ac:dyDescent="0.2">
      <c r="G61" s="40" t="s">
        <v>86</v>
      </c>
      <c r="H61" s="41">
        <f>SUM(H11:H60)</f>
        <v>13</v>
      </c>
      <c r="I61" s="41">
        <f>SUM(I11:I60)</f>
        <v>10</v>
      </c>
    </row>
    <row r="62" spans="2:10" ht="15.75" customHeight="1" x14ac:dyDescent="0.2">
      <c r="B62" s="13"/>
      <c r="C62" s="13"/>
      <c r="D62" s="13">
        <f>COUNTIFS(D11:D60, "&lt;&gt;"&amp;"")</f>
        <v>11</v>
      </c>
      <c r="E62" s="13"/>
      <c r="F62" s="13"/>
      <c r="G62" s="13">
        <f>COUNTIFS(G11:G60, "Concluído",D11:D60, "&lt;&gt;"&amp;"")</f>
        <v>0</v>
      </c>
    </row>
    <row r="63" spans="2:10" ht="15.75" customHeight="1" x14ac:dyDescent="0.25">
      <c r="B63" s="83" t="s">
        <v>87</v>
      </c>
      <c r="C63" s="83"/>
      <c r="D63" s="83"/>
      <c r="E63" s="83"/>
      <c r="F63" s="83"/>
      <c r="G63" s="83"/>
      <c r="H63" s="83"/>
      <c r="I63" s="83"/>
    </row>
    <row r="64" spans="2:10" ht="15.75" customHeight="1" x14ac:dyDescent="0.2">
      <c r="B64" s="84" t="s">
        <v>88</v>
      </c>
      <c r="C64" s="84"/>
      <c r="D64" s="84"/>
      <c r="E64" s="84"/>
      <c r="F64" s="84"/>
      <c r="G64" s="84"/>
      <c r="H64" s="34" t="s">
        <v>89</v>
      </c>
      <c r="I64" s="34" t="s">
        <v>20</v>
      </c>
    </row>
    <row r="65" spans="2:9" ht="15.75" customHeight="1" x14ac:dyDescent="0.2">
      <c r="B65" s="82" t="str">
        <f>'Dados do Projeto'!B10</f>
        <v>Aylton Almeida</v>
      </c>
      <c r="C65" s="82"/>
      <c r="D65" s="82"/>
      <c r="E65" s="82"/>
      <c r="F65" s="82"/>
      <c r="G65" s="82"/>
      <c r="H65" s="42">
        <f>SUMIF($F$11:$F$60,'Dados do Projeto'!$B10,H$11:H$60)</f>
        <v>3</v>
      </c>
      <c r="I65" s="42">
        <f>SUMIF($F$11:$F$60,'Dados do Projeto'!$B10,I$11:I$60)</f>
        <v>3</v>
      </c>
    </row>
    <row r="66" spans="2:9" ht="15.75" customHeight="1" x14ac:dyDescent="0.2">
      <c r="B66" s="82" t="str">
        <f>'Dados do Projeto'!B11</f>
        <v>Lucas Lima</v>
      </c>
      <c r="C66" s="82"/>
      <c r="D66" s="82"/>
      <c r="E66" s="82"/>
      <c r="F66" s="82"/>
      <c r="G66" s="82"/>
      <c r="H66" s="42">
        <f>SUMIF(F$11:F$60,'Dados do Projeto'!B11,H$11:H$60)</f>
        <v>4</v>
      </c>
      <c r="I66" s="42">
        <f>SUMIF($F$11:$F$60,'Dados do Projeto'!$B11,I$11:I$60)</f>
        <v>4</v>
      </c>
    </row>
    <row r="67" spans="2:9" ht="15.75" customHeight="1" x14ac:dyDescent="0.2">
      <c r="B67" s="82" t="str">
        <f>'Dados do Projeto'!B12</f>
        <v>Nayane Ornelas</v>
      </c>
      <c r="C67" s="82"/>
      <c r="D67" s="82"/>
      <c r="E67" s="82"/>
      <c r="F67" s="82"/>
      <c r="G67" s="82"/>
      <c r="H67" s="42">
        <f>SUMIF(F$11:F$60,'Dados do Projeto'!B12,H$11:H$60)</f>
        <v>5</v>
      </c>
      <c r="I67" s="42">
        <f>SUMIF($F$11:$F$60,'Dados do Projeto'!$B12,I$11:I$60)</f>
        <v>3</v>
      </c>
    </row>
    <row r="68" spans="2:9" ht="15.75" customHeight="1" x14ac:dyDescent="0.2">
      <c r="B68" s="82" t="str">
        <f>'Dados do Projeto'!B13</f>
        <v>Pedro Paulo</v>
      </c>
      <c r="C68" s="82"/>
      <c r="D68" s="82"/>
      <c r="E68" s="82"/>
      <c r="F68" s="82"/>
      <c r="G68" s="82"/>
      <c r="H68" s="42">
        <f>SUMIF(F$11:F$60,'Dados do Projeto'!B13,H$11:H$60)</f>
        <v>1</v>
      </c>
      <c r="I68" s="42">
        <f>SUMIF($F$11:$F$60,'Dados do Projeto'!$B13,I$11:I$60)</f>
        <v>0</v>
      </c>
    </row>
    <row r="69" spans="2:9" ht="15.75" customHeight="1" x14ac:dyDescent="0.2">
      <c r="B69" s="82" t="e">
        <f>#REF!</f>
        <v>#REF!</v>
      </c>
      <c r="C69" s="82"/>
      <c r="D69" s="82"/>
      <c r="E69" s="82"/>
      <c r="F69" s="82"/>
      <c r="G69" s="82"/>
      <c r="H69" s="42">
        <f>SUMIF(F$11:F$60,#REF!,H$11:H$60)</f>
        <v>0</v>
      </c>
      <c r="I69" s="42">
        <f>SUMIF($F$11:$F$60,#REF!,I$11:I$60)</f>
        <v>0</v>
      </c>
    </row>
    <row r="70" spans="2:9" ht="15.75" customHeight="1" x14ac:dyDescent="0.2"/>
    <row r="71" spans="2:9" ht="15.75" customHeight="1" x14ac:dyDescent="0.2"/>
    <row r="72" spans="2:9" ht="15.75" customHeight="1" x14ac:dyDescent="0.2"/>
    <row r="73" spans="2:9" ht="15.75" customHeight="1" x14ac:dyDescent="0.2"/>
    <row r="74" spans="2:9" ht="15.75" customHeight="1" x14ac:dyDescent="0.2"/>
    <row r="75" spans="2:9" ht="15.75" customHeight="1" x14ac:dyDescent="0.2"/>
    <row r="76" spans="2:9" ht="15.75" customHeight="1" x14ac:dyDescent="0.2"/>
    <row r="77" spans="2:9" ht="15.75" customHeight="1" x14ac:dyDescent="0.2"/>
    <row r="78" spans="2:9" ht="15.75" customHeight="1" x14ac:dyDescent="0.2"/>
    <row r="79" spans="2:9" ht="15.75" customHeight="1" x14ac:dyDescent="0.2"/>
    <row r="80" spans="2:9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autoFilter ref="B10:J60" xr:uid="{00000000-0009-0000-0000-000004000000}"/>
  <mergeCells count="14">
    <mergeCell ref="B1:J1"/>
    <mergeCell ref="B2:J2"/>
    <mergeCell ref="B3:J3"/>
    <mergeCell ref="B4:J4"/>
    <mergeCell ref="B5:J5"/>
    <mergeCell ref="B66:G66"/>
    <mergeCell ref="B67:G67"/>
    <mergeCell ref="B68:G68"/>
    <mergeCell ref="B69:G69"/>
    <mergeCell ref="B7:J7"/>
    <mergeCell ref="B9:I9"/>
    <mergeCell ref="B63:I63"/>
    <mergeCell ref="B64:G64"/>
    <mergeCell ref="B65:G65"/>
  </mergeCells>
  <conditionalFormatting sqref="C11:C60">
    <cfRule type="expression" dxfId="115" priority="14">
      <formula>AND(ISNUMBER(C11),TRUNC(C11)&lt;TODAY())</formula>
    </cfRule>
  </conditionalFormatting>
  <conditionalFormatting sqref="C11:C60">
    <cfRule type="expression" dxfId="114" priority="15">
      <formula>AND(ISNUMBER(C11),TRUNC(C11)&lt;TODAY())</formula>
    </cfRule>
  </conditionalFormatting>
  <conditionalFormatting sqref="F14:F15">
    <cfRule type="expression" dxfId="113" priority="16">
      <formula>LEN(TRIM(F14))=0</formula>
    </cfRule>
  </conditionalFormatting>
  <conditionalFormatting sqref="F14:F15">
    <cfRule type="expression" dxfId="112" priority="17">
      <formula>NOT(ISERROR(SEARCH(($B$69),(F14))))</formula>
    </cfRule>
  </conditionalFormatting>
  <conditionalFormatting sqref="F14:F15">
    <cfRule type="expression" dxfId="111" priority="18">
      <formula>NOT(ISERROR(SEARCH(($B$68),(F14))))</formula>
    </cfRule>
  </conditionalFormatting>
  <conditionalFormatting sqref="F14:F15">
    <cfRule type="expression" dxfId="110" priority="19">
      <formula>NOT(ISERROR(SEARCH(($B$67),(F14))))</formula>
    </cfRule>
  </conditionalFormatting>
  <conditionalFormatting sqref="F14:F15">
    <cfRule type="expression" dxfId="109" priority="20">
      <formula>NOT(ISERROR(SEARCH(($B$66),(F14))))</formula>
    </cfRule>
  </conditionalFormatting>
  <conditionalFormatting sqref="F14:F15">
    <cfRule type="expression" dxfId="108" priority="21">
      <formula>LEN(TRIM(F14))=0</formula>
    </cfRule>
  </conditionalFormatting>
  <conditionalFormatting sqref="F14:F15">
    <cfRule type="expression" dxfId="107" priority="22">
      <formula>NOT(ISERROR(SEARCH(($B$69),(F14))))</formula>
    </cfRule>
  </conditionalFormatting>
  <conditionalFormatting sqref="F14:F15">
    <cfRule type="expression" dxfId="106" priority="23">
      <formula>NOT(ISERROR(SEARCH(($B$68),(F14))))</formula>
    </cfRule>
  </conditionalFormatting>
  <conditionalFormatting sqref="F14:F15">
    <cfRule type="expression" dxfId="105" priority="24">
      <formula>NOT(ISERROR(SEARCH(($B$67),(F14))))</formula>
    </cfRule>
  </conditionalFormatting>
  <conditionalFormatting sqref="F14:F15">
    <cfRule type="expression" dxfId="104" priority="25">
      <formula>NOT(ISERROR(SEARCH(($B$66),(F14))))</formula>
    </cfRule>
  </conditionalFormatting>
  <conditionalFormatting sqref="F14:F15">
    <cfRule type="expression" dxfId="103" priority="26">
      <formula>NOT(ISERROR(SEARCH(($B$65),(F14))))</formula>
    </cfRule>
  </conditionalFormatting>
  <conditionalFormatting sqref="F14:F15">
    <cfRule type="expression" dxfId="102" priority="27">
      <formula>NOT(ISERROR(SEARCH(($B$65),(F14))))</formula>
    </cfRule>
  </conditionalFormatting>
  <conditionalFormatting sqref="F17:F20">
    <cfRule type="expression" dxfId="101" priority="28">
      <formula>NOT(ISERROR(SEARCH(($B$65),(F17))))</formula>
    </cfRule>
  </conditionalFormatting>
  <conditionalFormatting sqref="F17:F20">
    <cfRule type="expression" dxfId="100" priority="29">
      <formula>NOT(ISERROR(SEARCH(($B$65),(F17))))</formula>
    </cfRule>
  </conditionalFormatting>
  <conditionalFormatting sqref="F17:F20">
    <cfRule type="expression" dxfId="99" priority="30">
      <formula>NOT(ISERROR(SEARCH(($B$66),(F17))))</formula>
    </cfRule>
  </conditionalFormatting>
  <conditionalFormatting sqref="F17:F20">
    <cfRule type="expression" dxfId="98" priority="31">
      <formula>NOT(ISERROR(SEARCH(($B$67),(F17))))</formula>
    </cfRule>
  </conditionalFormatting>
  <conditionalFormatting sqref="F17:F20">
    <cfRule type="expression" dxfId="97" priority="32">
      <formula>NOT(ISERROR(SEARCH(($B$68),(F17))))</formula>
    </cfRule>
  </conditionalFormatting>
  <conditionalFormatting sqref="F17:F20">
    <cfRule type="expression" dxfId="96" priority="33">
      <formula>NOT(ISERROR(SEARCH(($B$69),(F17))))</formula>
    </cfRule>
  </conditionalFormatting>
  <conditionalFormatting sqref="F17:F20">
    <cfRule type="expression" dxfId="95" priority="34">
      <formula>LEN(TRIM(F17))=0</formula>
    </cfRule>
  </conditionalFormatting>
  <conditionalFormatting sqref="F17:F20">
    <cfRule type="expression" dxfId="94" priority="35">
      <formula>NOT(ISERROR(SEARCH(($B$66),(F17))))</formula>
    </cfRule>
  </conditionalFormatting>
  <conditionalFormatting sqref="F17:F20">
    <cfRule type="expression" dxfId="93" priority="36">
      <formula>NOT(ISERROR(SEARCH(($B$67),(F17))))</formula>
    </cfRule>
  </conditionalFormatting>
  <conditionalFormatting sqref="F17:F20">
    <cfRule type="expression" dxfId="92" priority="37">
      <formula>NOT(ISERROR(SEARCH(($B$68),(F17))))</formula>
    </cfRule>
  </conditionalFormatting>
  <conditionalFormatting sqref="F17:F20">
    <cfRule type="expression" dxfId="91" priority="38">
      <formula>NOT(ISERROR(SEARCH(($B$69),(F17))))</formula>
    </cfRule>
  </conditionalFormatting>
  <conditionalFormatting sqref="F17:F20">
    <cfRule type="expression" dxfId="90" priority="39">
      <formula>LEN(TRIM(F17))=0</formula>
    </cfRule>
  </conditionalFormatting>
  <conditionalFormatting sqref="F14:F60">
    <cfRule type="expression" dxfId="89" priority="40">
      <formula>NOT(ISERROR(SEARCH(($B$65),(F14))))</formula>
    </cfRule>
  </conditionalFormatting>
  <conditionalFormatting sqref="F14:F60">
    <cfRule type="expression" dxfId="88" priority="41">
      <formula>NOT(ISERROR(SEARCH(($B$66),(F14))))</formula>
    </cfRule>
  </conditionalFormatting>
  <conditionalFormatting sqref="F14:F60">
    <cfRule type="expression" dxfId="87" priority="42">
      <formula>NOT(ISERROR(SEARCH(($B$67),(F14))))</formula>
    </cfRule>
  </conditionalFormatting>
  <conditionalFormatting sqref="F14:F60">
    <cfRule type="expression" dxfId="86" priority="43">
      <formula>NOT(ISERROR(SEARCH(($B$68),(F14))))</formula>
    </cfRule>
  </conditionalFormatting>
  <conditionalFormatting sqref="F14:F60">
    <cfRule type="expression" dxfId="85" priority="44">
      <formula>NOT(ISERROR(SEARCH(($B$69),(F14))))</formula>
    </cfRule>
  </conditionalFormatting>
  <conditionalFormatting sqref="F14:F60">
    <cfRule type="expression" dxfId="84" priority="45">
      <formula>LEN(TRIM(F14))=0</formula>
    </cfRule>
  </conditionalFormatting>
  <conditionalFormatting sqref="C11:C60">
    <cfRule type="expression" dxfId="83" priority="46">
      <formula>AND(ISNUMBER(C11),TRUNC(C11)&lt;TODAY())</formula>
    </cfRule>
  </conditionalFormatting>
  <conditionalFormatting sqref="C11:C60">
    <cfRule type="expression" dxfId="82" priority="47">
      <formula>AND(ISNUMBER(C11),TRUNC(C11)&lt;TODAY())</formula>
    </cfRule>
  </conditionalFormatting>
  <conditionalFormatting sqref="C11:C60">
    <cfRule type="expression" dxfId="81" priority="48">
      <formula>AND(ISNUMBER(C11),TRUNC(C11)&lt;TODAY())</formula>
    </cfRule>
  </conditionalFormatting>
  <conditionalFormatting sqref="F14:F15">
    <cfRule type="expression" dxfId="80" priority="49">
      <formula>LEN(TRIM(F14))=0</formula>
    </cfRule>
  </conditionalFormatting>
  <conditionalFormatting sqref="F14:F15">
    <cfRule type="expression" dxfId="79" priority="50">
      <formula>NOT(ISERROR(SEARCH(($B$69),(F14))))</formula>
    </cfRule>
  </conditionalFormatting>
  <conditionalFormatting sqref="F14:F15">
    <cfRule type="expression" dxfId="78" priority="51">
      <formula>NOT(ISERROR(SEARCH(($B$68),(F14))))</formula>
    </cfRule>
  </conditionalFormatting>
  <conditionalFormatting sqref="F14:F15">
    <cfRule type="expression" dxfId="77" priority="52">
      <formula>NOT(ISERROR(SEARCH(($B$67),(F14))))</formula>
    </cfRule>
  </conditionalFormatting>
  <conditionalFormatting sqref="F14:F15">
    <cfRule type="expression" dxfId="76" priority="53">
      <formula>NOT(ISERROR(SEARCH(($B$66),(F14))))</formula>
    </cfRule>
  </conditionalFormatting>
  <conditionalFormatting sqref="F14:F15">
    <cfRule type="expression" dxfId="75" priority="54">
      <formula>LEN(TRIM(F14))=0</formula>
    </cfRule>
  </conditionalFormatting>
  <conditionalFormatting sqref="F14:F15">
    <cfRule type="expression" dxfId="74" priority="55">
      <formula>NOT(ISERROR(SEARCH(($B$69),(F14))))</formula>
    </cfRule>
  </conditionalFormatting>
  <conditionalFormatting sqref="F14:F15">
    <cfRule type="expression" dxfId="73" priority="56">
      <formula>NOT(ISERROR(SEARCH(($B$68),(F14))))</formula>
    </cfRule>
  </conditionalFormatting>
  <conditionalFormatting sqref="F14:F15">
    <cfRule type="expression" dxfId="72" priority="57">
      <formula>NOT(ISERROR(SEARCH(($B$67),(F14))))</formula>
    </cfRule>
  </conditionalFormatting>
  <conditionalFormatting sqref="F14:F15">
    <cfRule type="expression" dxfId="71" priority="58">
      <formula>NOT(ISERROR(SEARCH(($B$66),(F14))))</formula>
    </cfRule>
  </conditionalFormatting>
  <conditionalFormatting sqref="F14:F15">
    <cfRule type="expression" dxfId="70" priority="59">
      <formula>NOT(ISERROR(SEARCH(($B$65),(F14))))</formula>
    </cfRule>
  </conditionalFormatting>
  <conditionalFormatting sqref="F14:F15">
    <cfRule type="expression" dxfId="69" priority="60">
      <formula>NOT(ISERROR(SEARCH(($B$65),(F14))))</formula>
    </cfRule>
  </conditionalFormatting>
  <conditionalFormatting sqref="F17:F20">
    <cfRule type="expression" dxfId="68" priority="61">
      <formula>NOT(ISERROR(SEARCH(($B$65),(F17))))</formula>
    </cfRule>
  </conditionalFormatting>
  <conditionalFormatting sqref="F17:F20">
    <cfRule type="expression" dxfId="67" priority="62">
      <formula>NOT(ISERROR(SEARCH(($B$65),(F17))))</formula>
    </cfRule>
  </conditionalFormatting>
  <conditionalFormatting sqref="F17:F20">
    <cfRule type="expression" dxfId="66" priority="63">
      <formula>NOT(ISERROR(SEARCH(($B$66),(F17))))</formula>
    </cfRule>
  </conditionalFormatting>
  <conditionalFormatting sqref="F17:F20">
    <cfRule type="expression" dxfId="65" priority="64">
      <formula>NOT(ISERROR(SEARCH(($B$67),(F17))))</formula>
    </cfRule>
  </conditionalFormatting>
  <conditionalFormatting sqref="F17:F20">
    <cfRule type="expression" dxfId="64" priority="65">
      <formula>NOT(ISERROR(SEARCH(($B$68),(F17))))</formula>
    </cfRule>
  </conditionalFormatting>
  <conditionalFormatting sqref="F17:F20">
    <cfRule type="expression" dxfId="63" priority="66">
      <formula>NOT(ISERROR(SEARCH(($B$69),(F17))))</formula>
    </cfRule>
  </conditionalFormatting>
  <conditionalFormatting sqref="F17:F20">
    <cfRule type="expression" dxfId="62" priority="67">
      <formula>LEN(TRIM(F17))=0</formula>
    </cfRule>
  </conditionalFormatting>
  <conditionalFormatting sqref="F17:F20">
    <cfRule type="expression" dxfId="61" priority="68">
      <formula>NOT(ISERROR(SEARCH(($B$66),(F17))))</formula>
    </cfRule>
  </conditionalFormatting>
  <conditionalFormatting sqref="F17:F20">
    <cfRule type="expression" dxfId="60" priority="69">
      <formula>NOT(ISERROR(SEARCH(($B$67),(F17))))</formula>
    </cfRule>
  </conditionalFormatting>
  <conditionalFormatting sqref="F17:F20">
    <cfRule type="expression" dxfId="59" priority="70">
      <formula>NOT(ISERROR(SEARCH(($B$68),(F17))))</formula>
    </cfRule>
  </conditionalFormatting>
  <conditionalFormatting sqref="F17:F20">
    <cfRule type="expression" dxfId="58" priority="71">
      <formula>NOT(ISERROR(SEARCH(($B$69),(F17))))</formula>
    </cfRule>
  </conditionalFormatting>
  <conditionalFormatting sqref="F17:F20">
    <cfRule type="expression" dxfId="57" priority="72">
      <formula>LEN(TRIM(F17))=0</formula>
    </cfRule>
  </conditionalFormatting>
  <conditionalFormatting sqref="F14:F60">
    <cfRule type="expression" dxfId="56" priority="73">
      <formula>NOT(ISERROR(SEARCH(($B$65),(F14))))</formula>
    </cfRule>
  </conditionalFormatting>
  <conditionalFormatting sqref="F14:F60">
    <cfRule type="expression" dxfId="55" priority="74">
      <formula>NOT(ISERROR(SEARCH(($B$66),(F14))))</formula>
    </cfRule>
  </conditionalFormatting>
  <conditionalFormatting sqref="F14:F60">
    <cfRule type="expression" dxfId="54" priority="75">
      <formula>NOT(ISERROR(SEARCH(($B$67),(F14))))</formula>
    </cfRule>
  </conditionalFormatting>
  <conditionalFormatting sqref="F14:F60">
    <cfRule type="expression" dxfId="53" priority="76">
      <formula>NOT(ISERROR(SEARCH(($B$68),(F14))))</formula>
    </cfRule>
  </conditionalFormatting>
  <conditionalFormatting sqref="F14:F60">
    <cfRule type="expression" dxfId="52" priority="77">
      <formula>NOT(ISERROR(SEARCH(($B$69),(F14))))</formula>
    </cfRule>
  </conditionalFormatting>
  <conditionalFormatting sqref="F14:F60">
    <cfRule type="expression" dxfId="51" priority="78">
      <formula>LEN(TRIM(F14))=0</formula>
    </cfRule>
  </conditionalFormatting>
  <conditionalFormatting sqref="C11:C60">
    <cfRule type="expression" dxfId="50" priority="79">
      <formula>AND(ISNUMBER(C11),TRUNC(C11)&lt;TODAY())</formula>
    </cfRule>
  </conditionalFormatting>
  <conditionalFormatting sqref="F11:F12">
    <cfRule type="expression" dxfId="49" priority="7">
      <formula>NOT(ISERROR(SEARCH(($B$29),(F11))))</formula>
    </cfRule>
  </conditionalFormatting>
  <conditionalFormatting sqref="F11:F12">
    <cfRule type="expression" dxfId="48" priority="8">
      <formula>NOT(ISERROR(SEARCH(($B$30),(F11))))</formula>
    </cfRule>
  </conditionalFormatting>
  <conditionalFormatting sqref="F11:F12">
    <cfRule type="expression" dxfId="47" priority="9">
      <formula>NOT(ISERROR(SEARCH(($B$31),(F11))))</formula>
    </cfRule>
  </conditionalFormatting>
  <conditionalFormatting sqref="F11:F12">
    <cfRule type="expression" dxfId="46" priority="10">
      <formula>NOT(ISERROR(SEARCH(($B$32),(F11))))</formula>
    </cfRule>
  </conditionalFormatting>
  <conditionalFormatting sqref="F11:F12">
    <cfRule type="expression" dxfId="45" priority="11">
      <formula>LEN(TRIM(F11))=0</formula>
    </cfRule>
  </conditionalFormatting>
  <conditionalFormatting sqref="F11:F12">
    <cfRule type="expression" dxfId="44" priority="12">
      <formula>NOT(ISERROR(SEARCH((#REF!),(F11))))</formula>
    </cfRule>
  </conditionalFormatting>
  <conditionalFormatting sqref="F13">
    <cfRule type="expression" dxfId="43" priority="1">
      <formula>LEN(TRIM(F13))=0</formula>
    </cfRule>
  </conditionalFormatting>
  <conditionalFormatting sqref="F13">
    <cfRule type="expression" dxfId="42" priority="2">
      <formula>NOT(ISERROR(SEARCH((#REF!),(F13))))</formula>
    </cfRule>
  </conditionalFormatting>
  <conditionalFormatting sqref="F13">
    <cfRule type="expression" dxfId="41" priority="3">
      <formula>NOT(ISERROR(SEARCH((#REF!),(F13))))</formula>
    </cfRule>
  </conditionalFormatting>
  <conditionalFormatting sqref="F13">
    <cfRule type="expression" dxfId="40" priority="4">
      <formula>NOT(ISERROR(SEARCH((#REF!),(F13))))</formula>
    </cfRule>
  </conditionalFormatting>
  <conditionalFormatting sqref="F13">
    <cfRule type="expression" dxfId="39" priority="5">
      <formula>NOT(ISERROR(SEARCH((#REF!),(F13))))</formula>
    </cfRule>
  </conditionalFormatting>
  <conditionalFormatting sqref="F13">
    <cfRule type="expression" dxfId="38" priority="6">
      <formula>NOT(ISERROR(SEARCH((#REF!),(F13))))</formula>
    </cfRule>
  </conditionalFormatting>
  <dataValidations count="1">
    <dataValidation type="list" operator="equal" allowBlank="1" showErrorMessage="1" sqref="C11:C60" xr:uid="{00000000-0002-0000-0400-000000000000}">
      <formula1>$K$1:$K$14</formula1>
      <formula2>0</formula2>
    </dataValidation>
  </dataValidations>
  <pageMargins left="0.75" right="0.75" top="1" bottom="1" header="0.51180555555555496" footer="0.51180555555555496"/>
  <pageSetup paperSize="9" firstPageNumber="0" orientation="portrait" horizontalDpi="300" verticalDpi="300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B6D7A8"/>
  </sheetPr>
  <dimension ref="A1:U1000"/>
  <sheetViews>
    <sheetView zoomScaleNormal="100" workbookViewId="0">
      <pane ySplit="1" topLeftCell="A2" activePane="bottomLeft" state="frozen"/>
      <selection pane="bottomLeft" activeCell="C60" sqref="C60"/>
    </sheetView>
  </sheetViews>
  <sheetFormatPr defaultRowHeight="12.75" x14ac:dyDescent="0.2"/>
  <cols>
    <col min="1" max="1" width="1.28515625" customWidth="1"/>
    <col min="2" max="2" width="5.42578125" customWidth="1"/>
    <col min="3" max="3" width="14.42578125" customWidth="1"/>
    <col min="4" max="5" width="29.7109375" customWidth="1"/>
    <col min="6" max="6" width="21.42578125" customWidth="1"/>
    <col min="7" max="7" width="16.42578125" customWidth="1"/>
    <col min="8" max="8" width="21.42578125" customWidth="1"/>
    <col min="9" max="9" width="17.7109375" customWidth="1"/>
    <col min="10" max="10" width="39.7109375" customWidth="1"/>
    <col min="11" max="1025" width="14.42578125" customWidth="1"/>
  </cols>
  <sheetData>
    <row r="1" spans="1:21" ht="24.75" customHeight="1" x14ac:dyDescent="0.3">
      <c r="A1" s="30"/>
      <c r="B1" s="67" t="s">
        <v>0</v>
      </c>
      <c r="C1" s="67"/>
      <c r="D1" s="67"/>
      <c r="E1" s="67"/>
      <c r="F1" s="67"/>
      <c r="G1" s="67"/>
      <c r="H1" s="67"/>
      <c r="I1" s="67"/>
      <c r="J1" s="67"/>
      <c r="K1" s="31">
        <f>Requisitos!C14</f>
        <v>43594</v>
      </c>
    </row>
    <row r="2" spans="1:21" ht="18" customHeight="1" x14ac:dyDescent="0.25">
      <c r="B2" s="68" t="s">
        <v>1</v>
      </c>
      <c r="C2" s="68"/>
      <c r="D2" s="68"/>
      <c r="E2" s="68"/>
      <c r="F2" s="68"/>
      <c r="G2" s="68"/>
      <c r="H2" s="68"/>
      <c r="I2" s="68"/>
      <c r="J2" s="68"/>
      <c r="K2" s="31">
        <f t="shared" ref="K2:K21" si="0">K1+1</f>
        <v>43595</v>
      </c>
    </row>
    <row r="3" spans="1:21" ht="15.75" customHeight="1" x14ac:dyDescent="0.2">
      <c r="B3" s="69" t="s">
        <v>2</v>
      </c>
      <c r="C3" s="69"/>
      <c r="D3" s="69"/>
      <c r="E3" s="69"/>
      <c r="F3" s="69"/>
      <c r="G3" s="69"/>
      <c r="H3" s="69"/>
      <c r="I3" s="69"/>
      <c r="J3" s="69"/>
      <c r="K3" s="31">
        <f t="shared" si="0"/>
        <v>43596</v>
      </c>
    </row>
    <row r="4" spans="1:21" ht="15.75" customHeight="1" x14ac:dyDescent="0.2">
      <c r="B4" s="70" t="s">
        <v>3</v>
      </c>
      <c r="C4" s="70"/>
      <c r="D4" s="70"/>
      <c r="E4" s="70"/>
      <c r="F4" s="70"/>
      <c r="G4" s="70"/>
      <c r="H4" s="70"/>
      <c r="I4" s="70"/>
      <c r="J4" s="70"/>
      <c r="K4" s="31">
        <f t="shared" si="0"/>
        <v>43597</v>
      </c>
    </row>
    <row r="5" spans="1:21" ht="15.75" customHeight="1" x14ac:dyDescent="0.2">
      <c r="B5" s="69" t="s">
        <v>4</v>
      </c>
      <c r="C5" s="69"/>
      <c r="D5" s="69"/>
      <c r="E5" s="69"/>
      <c r="F5" s="69"/>
      <c r="G5" s="69"/>
      <c r="H5" s="69"/>
      <c r="I5" s="69"/>
      <c r="J5" s="69"/>
      <c r="K5" s="31">
        <f t="shared" si="0"/>
        <v>43598</v>
      </c>
    </row>
    <row r="6" spans="1:21" ht="15.75" customHeight="1" x14ac:dyDescent="0.2">
      <c r="K6" s="31">
        <f t="shared" si="0"/>
        <v>43599</v>
      </c>
    </row>
    <row r="7" spans="1:21" ht="22.5" customHeight="1" x14ac:dyDescent="0.4">
      <c r="B7" s="64" t="str">
        <f>'Dados do Projeto'!B7</f>
        <v>Gerenciador Finânceiro Uni Duni Tê</v>
      </c>
      <c r="C7" s="64"/>
      <c r="D7" s="64"/>
      <c r="E7" s="64"/>
      <c r="F7" s="64"/>
      <c r="G7" s="64"/>
      <c r="H7" s="64"/>
      <c r="I7" s="64"/>
      <c r="J7" s="64"/>
      <c r="K7" s="31">
        <f t="shared" si="0"/>
        <v>43600</v>
      </c>
    </row>
    <row r="8" spans="1:21" ht="15.75" customHeight="1" x14ac:dyDescent="0.2">
      <c r="K8" s="31">
        <f t="shared" si="0"/>
        <v>43601</v>
      </c>
    </row>
    <row r="9" spans="1:21" ht="15.75" customHeight="1" x14ac:dyDescent="0.25">
      <c r="B9" s="83" t="s">
        <v>92</v>
      </c>
      <c r="C9" s="83"/>
      <c r="D9" s="83"/>
      <c r="E9" s="83"/>
      <c r="F9" s="83"/>
      <c r="G9" s="83"/>
      <c r="H9" s="83"/>
      <c r="I9" s="83"/>
      <c r="J9" s="43" t="s">
        <v>60</v>
      </c>
      <c r="K9" s="31">
        <f t="shared" si="0"/>
        <v>43602</v>
      </c>
    </row>
    <row r="10" spans="1:21" ht="15.75" customHeight="1" x14ac:dyDescent="0.2">
      <c r="B10" s="34" t="s">
        <v>38</v>
      </c>
      <c r="C10" s="34" t="s">
        <v>61</v>
      </c>
      <c r="D10" s="34" t="s">
        <v>62</v>
      </c>
      <c r="E10" s="34" t="s">
        <v>63</v>
      </c>
      <c r="F10" s="34" t="s">
        <v>64</v>
      </c>
      <c r="G10" s="34" t="s">
        <v>65</v>
      </c>
      <c r="H10" s="34" t="s">
        <v>66</v>
      </c>
      <c r="I10" s="34" t="s">
        <v>67</v>
      </c>
      <c r="J10" s="44" t="s">
        <v>68</v>
      </c>
      <c r="K10" s="31">
        <f t="shared" si="0"/>
        <v>43603</v>
      </c>
    </row>
    <row r="11" spans="1:21" ht="48.75" customHeight="1" x14ac:dyDescent="0.2">
      <c r="A11" s="5"/>
      <c r="B11" s="27">
        <v>1</v>
      </c>
      <c r="C11" s="35"/>
      <c r="D11" s="36"/>
      <c r="E11" s="36"/>
      <c r="F11" s="28"/>
      <c r="G11" s="28"/>
      <c r="H11" s="37">
        <v>0</v>
      </c>
      <c r="I11" s="37">
        <v>0</v>
      </c>
      <c r="J11" s="28"/>
      <c r="K11" s="31">
        <f t="shared" si="0"/>
        <v>43604</v>
      </c>
      <c r="L11" s="5"/>
      <c r="M11" s="5"/>
      <c r="N11" s="5"/>
      <c r="O11" s="5"/>
      <c r="P11" s="5"/>
      <c r="Q11" s="5"/>
      <c r="R11" s="5"/>
      <c r="S11" s="5"/>
      <c r="T11" s="5"/>
      <c r="U11" s="5"/>
    </row>
    <row r="12" spans="1:21" ht="50.25" customHeight="1" x14ac:dyDescent="0.2">
      <c r="B12" s="27">
        <v>2</v>
      </c>
      <c r="C12" s="35"/>
      <c r="D12" s="36"/>
      <c r="E12" s="36"/>
      <c r="F12" s="28"/>
      <c r="G12" s="28"/>
      <c r="H12" s="37">
        <v>0</v>
      </c>
      <c r="I12" s="37">
        <v>0</v>
      </c>
      <c r="J12" s="28"/>
      <c r="K12" s="31">
        <f t="shared" si="0"/>
        <v>43605</v>
      </c>
    </row>
    <row r="13" spans="1:21" ht="52.5" customHeight="1" x14ac:dyDescent="0.2">
      <c r="B13" s="27">
        <v>3</v>
      </c>
      <c r="C13" s="35"/>
      <c r="D13" s="36"/>
      <c r="E13" s="36"/>
      <c r="F13" s="28"/>
      <c r="G13" s="28"/>
      <c r="H13" s="37">
        <v>0</v>
      </c>
      <c r="I13" s="37">
        <v>0</v>
      </c>
      <c r="J13" s="28"/>
      <c r="K13" s="31">
        <f t="shared" si="0"/>
        <v>43606</v>
      </c>
    </row>
    <row r="14" spans="1:21" ht="51" customHeight="1" x14ac:dyDescent="0.2">
      <c r="B14" s="27">
        <v>4</v>
      </c>
      <c r="C14" s="35"/>
      <c r="D14" s="28"/>
      <c r="E14" s="28"/>
      <c r="F14" s="28"/>
      <c r="G14" s="28"/>
      <c r="H14" s="37">
        <v>0</v>
      </c>
      <c r="I14" s="37">
        <v>0</v>
      </c>
      <c r="J14" s="46"/>
      <c r="K14" s="31">
        <f t="shared" si="0"/>
        <v>43607</v>
      </c>
    </row>
    <row r="15" spans="1:21" ht="37.5" customHeight="1" x14ac:dyDescent="0.2">
      <c r="B15" s="27">
        <v>5</v>
      </c>
      <c r="C15" s="35"/>
      <c r="D15" s="28"/>
      <c r="E15" s="28"/>
      <c r="F15" s="28"/>
      <c r="G15" s="28"/>
      <c r="H15" s="37">
        <v>0</v>
      </c>
      <c r="I15" s="37">
        <v>0</v>
      </c>
      <c r="J15" s="46"/>
      <c r="K15" s="31">
        <f t="shared" si="0"/>
        <v>43608</v>
      </c>
    </row>
    <row r="16" spans="1:21" ht="37.5" customHeight="1" x14ac:dyDescent="0.2">
      <c r="B16" s="27">
        <v>6</v>
      </c>
      <c r="C16" s="35"/>
      <c r="D16" s="28"/>
      <c r="E16" s="28"/>
      <c r="F16" s="28"/>
      <c r="G16" s="28"/>
      <c r="H16" s="37">
        <v>0</v>
      </c>
      <c r="I16" s="37">
        <v>0</v>
      </c>
      <c r="J16" s="46"/>
      <c r="K16" s="31">
        <f t="shared" si="0"/>
        <v>43609</v>
      </c>
    </row>
    <row r="17" spans="2:11" ht="37.5" customHeight="1" x14ac:dyDescent="0.2">
      <c r="B17" s="27">
        <v>7</v>
      </c>
      <c r="C17" s="35"/>
      <c r="D17" s="28"/>
      <c r="E17" s="28"/>
      <c r="F17" s="28"/>
      <c r="G17" s="28"/>
      <c r="H17" s="37">
        <v>0</v>
      </c>
      <c r="I17" s="37">
        <v>0</v>
      </c>
      <c r="J17" s="46"/>
      <c r="K17" s="31">
        <f t="shared" si="0"/>
        <v>43610</v>
      </c>
    </row>
    <row r="18" spans="2:11" ht="37.5" customHeight="1" x14ac:dyDescent="0.2">
      <c r="B18" s="27">
        <v>8</v>
      </c>
      <c r="C18" s="35"/>
      <c r="D18" s="28"/>
      <c r="E18" s="28"/>
      <c r="F18" s="28"/>
      <c r="G18" s="28"/>
      <c r="H18" s="37">
        <v>0</v>
      </c>
      <c r="I18" s="37">
        <v>0</v>
      </c>
      <c r="J18" s="46"/>
      <c r="K18" s="31">
        <f t="shared" si="0"/>
        <v>43611</v>
      </c>
    </row>
    <row r="19" spans="2:11" ht="37.5" customHeight="1" x14ac:dyDescent="0.2">
      <c r="B19" s="27">
        <v>9</v>
      </c>
      <c r="C19" s="35"/>
      <c r="D19" s="28"/>
      <c r="E19" s="28"/>
      <c r="F19" s="28"/>
      <c r="G19" s="28"/>
      <c r="H19" s="37">
        <v>0</v>
      </c>
      <c r="I19" s="37">
        <v>0</v>
      </c>
      <c r="J19" s="46"/>
      <c r="K19" s="31">
        <f t="shared" si="0"/>
        <v>43612</v>
      </c>
    </row>
    <row r="20" spans="2:11" ht="37.5" customHeight="1" x14ac:dyDescent="0.2">
      <c r="B20" s="27">
        <v>10</v>
      </c>
      <c r="C20" s="35"/>
      <c r="D20" s="28"/>
      <c r="E20" s="28"/>
      <c r="F20" s="28"/>
      <c r="G20" s="28"/>
      <c r="H20" s="37">
        <v>0</v>
      </c>
      <c r="I20" s="37">
        <v>0</v>
      </c>
      <c r="J20" s="46"/>
      <c r="K20" s="31">
        <f t="shared" si="0"/>
        <v>43613</v>
      </c>
    </row>
    <row r="21" spans="2:11" ht="37.5" customHeight="1" x14ac:dyDescent="0.2">
      <c r="B21" s="27">
        <v>11</v>
      </c>
      <c r="C21" s="35"/>
      <c r="D21" s="28"/>
      <c r="E21" s="28"/>
      <c r="F21" s="28"/>
      <c r="G21" s="28"/>
      <c r="H21" s="37">
        <v>0</v>
      </c>
      <c r="I21" s="37">
        <v>0</v>
      </c>
      <c r="J21" s="46"/>
      <c r="K21" s="31">
        <f t="shared" si="0"/>
        <v>43614</v>
      </c>
    </row>
    <row r="22" spans="2:11" ht="37.5" customHeight="1" x14ac:dyDescent="0.2">
      <c r="B22" s="27">
        <v>12</v>
      </c>
      <c r="C22" s="35"/>
      <c r="D22" s="28"/>
      <c r="E22" s="28"/>
      <c r="F22" s="28"/>
      <c r="G22" s="28"/>
      <c r="H22" s="37">
        <v>0</v>
      </c>
      <c r="I22" s="37">
        <v>0</v>
      </c>
      <c r="J22" s="46"/>
      <c r="K22" s="31"/>
    </row>
    <row r="23" spans="2:11" ht="37.5" customHeight="1" x14ac:dyDescent="0.2">
      <c r="B23" s="27">
        <v>13</v>
      </c>
      <c r="C23" s="35"/>
      <c r="D23" s="28"/>
      <c r="E23" s="28"/>
      <c r="F23" s="28"/>
      <c r="G23" s="28"/>
      <c r="H23" s="37">
        <v>0</v>
      </c>
      <c r="I23" s="37">
        <v>0</v>
      </c>
      <c r="J23" s="46"/>
      <c r="K23" s="31"/>
    </row>
    <row r="24" spans="2:11" ht="37.5" customHeight="1" x14ac:dyDescent="0.2">
      <c r="B24" s="27">
        <v>14</v>
      </c>
      <c r="C24" s="35"/>
      <c r="D24" s="28"/>
      <c r="E24" s="28"/>
      <c r="F24" s="28"/>
      <c r="G24" s="28"/>
      <c r="H24" s="37">
        <v>0</v>
      </c>
      <c r="I24" s="37">
        <v>0</v>
      </c>
      <c r="J24" s="46"/>
      <c r="K24" s="31"/>
    </row>
    <row r="25" spans="2:11" ht="37.5" customHeight="1" x14ac:dyDescent="0.2">
      <c r="B25" s="27">
        <v>15</v>
      </c>
      <c r="C25" s="35"/>
      <c r="D25" s="28"/>
      <c r="E25" s="28"/>
      <c r="F25" s="28"/>
      <c r="G25" s="28"/>
      <c r="H25" s="37">
        <v>0</v>
      </c>
      <c r="I25" s="37">
        <v>0</v>
      </c>
      <c r="J25" s="46"/>
      <c r="K25" s="31"/>
    </row>
    <row r="26" spans="2:11" ht="37.5" customHeight="1" x14ac:dyDescent="0.2">
      <c r="B26" s="27">
        <v>16</v>
      </c>
      <c r="C26" s="35"/>
      <c r="D26" s="28"/>
      <c r="E26" s="28"/>
      <c r="F26" s="28"/>
      <c r="G26" s="28"/>
      <c r="H26" s="37">
        <v>0</v>
      </c>
      <c r="I26" s="37">
        <v>0</v>
      </c>
      <c r="J26" s="46"/>
      <c r="K26" s="31"/>
    </row>
    <row r="27" spans="2:11" ht="37.5" customHeight="1" x14ac:dyDescent="0.2">
      <c r="B27" s="27">
        <v>17</v>
      </c>
      <c r="C27" s="35"/>
      <c r="D27" s="28"/>
      <c r="E27" s="28"/>
      <c r="F27" s="28"/>
      <c r="G27" s="28"/>
      <c r="H27" s="37">
        <v>0</v>
      </c>
      <c r="I27" s="37">
        <v>0</v>
      </c>
      <c r="J27" s="46"/>
      <c r="K27" s="31"/>
    </row>
    <row r="28" spans="2:11" ht="37.5" customHeight="1" x14ac:dyDescent="0.2">
      <c r="B28" s="27">
        <v>18</v>
      </c>
      <c r="C28" s="35"/>
      <c r="D28" s="28"/>
      <c r="E28" s="28"/>
      <c r="F28" s="28"/>
      <c r="G28" s="28"/>
      <c r="H28" s="37">
        <v>0</v>
      </c>
      <c r="I28" s="37">
        <v>0</v>
      </c>
      <c r="J28" s="46"/>
      <c r="K28" s="31"/>
    </row>
    <row r="29" spans="2:11" ht="37.5" customHeight="1" x14ac:dyDescent="0.2">
      <c r="B29" s="27">
        <v>19</v>
      </c>
      <c r="C29" s="35"/>
      <c r="D29" s="28"/>
      <c r="E29" s="28"/>
      <c r="F29" s="28"/>
      <c r="G29" s="28"/>
      <c r="H29" s="37">
        <v>0</v>
      </c>
      <c r="I29" s="37">
        <v>0</v>
      </c>
      <c r="J29" s="46"/>
    </row>
    <row r="30" spans="2:11" ht="37.5" customHeight="1" x14ac:dyDescent="0.2">
      <c r="B30" s="27">
        <v>20</v>
      </c>
      <c r="C30" s="35"/>
      <c r="D30" s="28"/>
      <c r="E30" s="28"/>
      <c r="F30" s="28"/>
      <c r="G30" s="28"/>
      <c r="H30" s="37">
        <v>0</v>
      </c>
      <c r="I30" s="37">
        <v>0</v>
      </c>
      <c r="J30" s="46"/>
    </row>
    <row r="31" spans="2:11" ht="37.5" customHeight="1" x14ac:dyDescent="0.2">
      <c r="B31" s="27">
        <v>21</v>
      </c>
      <c r="C31" s="35"/>
      <c r="D31" s="28"/>
      <c r="E31" s="28"/>
      <c r="F31" s="28"/>
      <c r="G31" s="28"/>
      <c r="H31" s="37">
        <v>0</v>
      </c>
      <c r="I31" s="37">
        <v>0</v>
      </c>
      <c r="J31" s="46"/>
    </row>
    <row r="32" spans="2:11" ht="37.5" customHeight="1" x14ac:dyDescent="0.2">
      <c r="B32" s="27">
        <v>22</v>
      </c>
      <c r="C32" s="35"/>
      <c r="D32" s="28"/>
      <c r="E32" s="28"/>
      <c r="F32" s="28"/>
      <c r="G32" s="28"/>
      <c r="H32" s="37">
        <v>0</v>
      </c>
      <c r="I32" s="37">
        <v>0</v>
      </c>
      <c r="J32" s="46"/>
    </row>
    <row r="33" spans="2:10" ht="37.5" customHeight="1" x14ac:dyDescent="0.2">
      <c r="B33" s="27">
        <v>23</v>
      </c>
      <c r="C33" s="35"/>
      <c r="D33" s="28"/>
      <c r="E33" s="28"/>
      <c r="F33" s="28"/>
      <c r="G33" s="28"/>
      <c r="H33" s="37">
        <v>0</v>
      </c>
      <c r="I33" s="37">
        <v>0</v>
      </c>
      <c r="J33" s="46"/>
    </row>
    <row r="34" spans="2:10" ht="37.5" customHeight="1" x14ac:dyDescent="0.2">
      <c r="B34" s="27">
        <v>24</v>
      </c>
      <c r="C34" s="35"/>
      <c r="D34" s="28"/>
      <c r="E34" s="28"/>
      <c r="F34" s="28"/>
      <c r="G34" s="28"/>
      <c r="H34" s="37">
        <v>0</v>
      </c>
      <c r="I34" s="37">
        <v>0</v>
      </c>
      <c r="J34" s="36"/>
    </row>
    <row r="35" spans="2:10" ht="37.5" customHeight="1" x14ac:dyDescent="0.2">
      <c r="B35" s="27">
        <v>25</v>
      </c>
      <c r="C35" s="35"/>
      <c r="D35" s="28"/>
      <c r="E35" s="28"/>
      <c r="F35" s="28"/>
      <c r="G35" s="28"/>
      <c r="H35" s="37">
        <v>0</v>
      </c>
      <c r="I35" s="37">
        <v>0</v>
      </c>
      <c r="J35" s="36"/>
    </row>
    <row r="36" spans="2:10" ht="37.5" customHeight="1" x14ac:dyDescent="0.2">
      <c r="B36" s="27">
        <v>26</v>
      </c>
      <c r="C36" s="35"/>
      <c r="D36" s="28"/>
      <c r="E36" s="28"/>
      <c r="F36" s="28"/>
      <c r="G36" s="28"/>
      <c r="H36" s="37">
        <v>0</v>
      </c>
      <c r="I36" s="37">
        <v>0</v>
      </c>
      <c r="J36" s="36"/>
    </row>
    <row r="37" spans="2:10" ht="37.5" customHeight="1" x14ac:dyDescent="0.2">
      <c r="B37" s="27">
        <v>27</v>
      </c>
      <c r="C37" s="35"/>
      <c r="D37" s="28"/>
      <c r="E37" s="28"/>
      <c r="F37" s="28"/>
      <c r="G37" s="28"/>
      <c r="H37" s="37">
        <v>0</v>
      </c>
      <c r="I37" s="37">
        <v>0</v>
      </c>
      <c r="J37" s="36"/>
    </row>
    <row r="38" spans="2:10" ht="37.5" customHeight="1" x14ac:dyDescent="0.2">
      <c r="B38" s="27">
        <v>28</v>
      </c>
      <c r="C38" s="35"/>
      <c r="D38" s="28"/>
      <c r="E38" s="28"/>
      <c r="F38" s="28"/>
      <c r="G38" s="28"/>
      <c r="H38" s="37">
        <v>0</v>
      </c>
      <c r="I38" s="37">
        <v>0</v>
      </c>
      <c r="J38" s="36"/>
    </row>
    <row r="39" spans="2:10" ht="37.5" customHeight="1" x14ac:dyDescent="0.2">
      <c r="B39" s="27">
        <v>29</v>
      </c>
      <c r="C39" s="35"/>
      <c r="D39" s="28"/>
      <c r="E39" s="28"/>
      <c r="F39" s="28"/>
      <c r="G39" s="28"/>
      <c r="H39" s="37">
        <v>0</v>
      </c>
      <c r="I39" s="37">
        <v>0</v>
      </c>
      <c r="J39" s="36"/>
    </row>
    <row r="40" spans="2:10" ht="37.5" customHeight="1" x14ac:dyDescent="0.2">
      <c r="B40" s="27">
        <v>30</v>
      </c>
      <c r="C40" s="35"/>
      <c r="D40" s="28"/>
      <c r="E40" s="28"/>
      <c r="F40" s="28"/>
      <c r="G40" s="28"/>
      <c r="H40" s="37">
        <v>0</v>
      </c>
      <c r="I40" s="37">
        <v>0</v>
      </c>
      <c r="J40" s="36"/>
    </row>
    <row r="41" spans="2:10" ht="37.5" customHeight="1" x14ac:dyDescent="0.2">
      <c r="B41" s="27">
        <v>31</v>
      </c>
      <c r="C41" s="35"/>
      <c r="D41" s="28"/>
      <c r="E41" s="28"/>
      <c r="F41" s="28"/>
      <c r="G41" s="28"/>
      <c r="H41" s="37">
        <v>0</v>
      </c>
      <c r="I41" s="37">
        <v>0</v>
      </c>
      <c r="J41" s="36"/>
    </row>
    <row r="42" spans="2:10" ht="37.5" customHeight="1" x14ac:dyDescent="0.2">
      <c r="B42" s="27">
        <v>32</v>
      </c>
      <c r="C42" s="35"/>
      <c r="D42" s="28"/>
      <c r="E42" s="28"/>
      <c r="F42" s="28"/>
      <c r="G42" s="28"/>
      <c r="H42" s="37">
        <v>0</v>
      </c>
      <c r="I42" s="37">
        <v>0</v>
      </c>
      <c r="J42" s="36"/>
    </row>
    <row r="43" spans="2:10" ht="37.5" customHeight="1" x14ac:dyDescent="0.2">
      <c r="B43" s="27">
        <v>33</v>
      </c>
      <c r="C43" s="35"/>
      <c r="D43" s="28"/>
      <c r="E43" s="28"/>
      <c r="F43" s="28"/>
      <c r="G43" s="28"/>
      <c r="H43" s="37">
        <v>0</v>
      </c>
      <c r="I43" s="37">
        <v>0</v>
      </c>
      <c r="J43" s="36"/>
    </row>
    <row r="44" spans="2:10" ht="37.5" customHeight="1" x14ac:dyDescent="0.2">
      <c r="B44" s="27">
        <v>34</v>
      </c>
      <c r="C44" s="35"/>
      <c r="D44" s="28"/>
      <c r="E44" s="28"/>
      <c r="F44" s="28"/>
      <c r="G44" s="28"/>
      <c r="H44" s="37">
        <v>0</v>
      </c>
      <c r="I44" s="37">
        <v>0</v>
      </c>
      <c r="J44" s="36"/>
    </row>
    <row r="45" spans="2:10" ht="37.5" customHeight="1" x14ac:dyDescent="0.2">
      <c r="B45" s="27">
        <v>35</v>
      </c>
      <c r="C45" s="35"/>
      <c r="D45" s="28"/>
      <c r="E45" s="28"/>
      <c r="F45" s="28"/>
      <c r="G45" s="28"/>
      <c r="H45" s="37">
        <v>0</v>
      </c>
      <c r="I45" s="37">
        <v>0</v>
      </c>
      <c r="J45" s="36"/>
    </row>
    <row r="46" spans="2:10" ht="37.5" customHeight="1" x14ac:dyDescent="0.2">
      <c r="B46" s="27">
        <v>36</v>
      </c>
      <c r="C46" s="35"/>
      <c r="D46" s="28"/>
      <c r="E46" s="28"/>
      <c r="F46" s="28"/>
      <c r="G46" s="28"/>
      <c r="H46" s="37">
        <v>0</v>
      </c>
      <c r="I46" s="37">
        <v>0</v>
      </c>
      <c r="J46" s="36"/>
    </row>
    <row r="47" spans="2:10" ht="37.5" customHeight="1" x14ac:dyDescent="0.2">
      <c r="B47" s="27">
        <v>37</v>
      </c>
      <c r="C47" s="35"/>
      <c r="D47" s="28"/>
      <c r="E47" s="28"/>
      <c r="F47" s="28"/>
      <c r="G47" s="28"/>
      <c r="H47" s="37">
        <v>0</v>
      </c>
      <c r="I47" s="37">
        <v>0</v>
      </c>
      <c r="J47" s="36"/>
    </row>
    <row r="48" spans="2:10" ht="37.5" customHeight="1" x14ac:dyDescent="0.2">
      <c r="B48" s="27">
        <v>38</v>
      </c>
      <c r="C48" s="35"/>
      <c r="D48" s="28"/>
      <c r="E48" s="28"/>
      <c r="F48" s="28"/>
      <c r="G48" s="28"/>
      <c r="H48" s="37">
        <v>0</v>
      </c>
      <c r="I48" s="37">
        <v>0</v>
      </c>
      <c r="J48" s="36"/>
    </row>
    <row r="49" spans="2:10" ht="37.5" customHeight="1" x14ac:dyDescent="0.2">
      <c r="B49" s="27">
        <v>39</v>
      </c>
      <c r="C49" s="35"/>
      <c r="D49" s="28"/>
      <c r="E49" s="28"/>
      <c r="F49" s="28"/>
      <c r="G49" s="28"/>
      <c r="H49" s="37">
        <v>0</v>
      </c>
      <c r="I49" s="37">
        <v>0</v>
      </c>
      <c r="J49" s="36"/>
    </row>
    <row r="50" spans="2:10" ht="37.5" customHeight="1" x14ac:dyDescent="0.2">
      <c r="B50" s="27">
        <v>40</v>
      </c>
      <c r="C50" s="35"/>
      <c r="D50" s="28"/>
      <c r="E50" s="28"/>
      <c r="F50" s="28"/>
      <c r="G50" s="28"/>
      <c r="H50" s="37">
        <v>0</v>
      </c>
      <c r="I50" s="37">
        <v>0</v>
      </c>
      <c r="J50" s="36"/>
    </row>
    <row r="51" spans="2:10" ht="37.5" customHeight="1" x14ac:dyDescent="0.2">
      <c r="B51" s="27">
        <v>41</v>
      </c>
      <c r="C51" s="35"/>
      <c r="D51" s="28"/>
      <c r="E51" s="28"/>
      <c r="F51" s="28"/>
      <c r="G51" s="28"/>
      <c r="H51" s="37">
        <v>0</v>
      </c>
      <c r="I51" s="37">
        <v>0</v>
      </c>
      <c r="J51" s="36"/>
    </row>
    <row r="52" spans="2:10" ht="37.5" customHeight="1" x14ac:dyDescent="0.2">
      <c r="B52" s="27">
        <v>42</v>
      </c>
      <c r="C52" s="35"/>
      <c r="D52" s="49"/>
      <c r="E52" s="49"/>
      <c r="F52" s="28"/>
      <c r="G52" s="28"/>
      <c r="H52" s="37">
        <v>0</v>
      </c>
      <c r="I52" s="37">
        <v>0</v>
      </c>
      <c r="J52" s="36"/>
    </row>
    <row r="53" spans="2:10" ht="37.5" customHeight="1" x14ac:dyDescent="0.2">
      <c r="B53" s="27">
        <v>43</v>
      </c>
      <c r="C53" s="35"/>
      <c r="D53" s="49"/>
      <c r="E53" s="49"/>
      <c r="F53" s="28"/>
      <c r="G53" s="28"/>
      <c r="H53" s="37">
        <v>0</v>
      </c>
      <c r="I53" s="37">
        <v>0</v>
      </c>
      <c r="J53" s="36"/>
    </row>
    <row r="54" spans="2:10" ht="37.5" customHeight="1" x14ac:dyDescent="0.2">
      <c r="B54" s="27">
        <v>44</v>
      </c>
      <c r="C54" s="35"/>
      <c r="D54" s="49"/>
      <c r="E54" s="49"/>
      <c r="F54" s="28"/>
      <c r="G54" s="28"/>
      <c r="H54" s="37">
        <v>0</v>
      </c>
      <c r="I54" s="37">
        <v>0</v>
      </c>
      <c r="J54" s="36"/>
    </row>
    <row r="55" spans="2:10" ht="37.5" customHeight="1" x14ac:dyDescent="0.2">
      <c r="B55" s="27">
        <v>45</v>
      </c>
      <c r="C55" s="35"/>
      <c r="D55" s="49"/>
      <c r="E55" s="49"/>
      <c r="F55" s="28"/>
      <c r="G55" s="28"/>
      <c r="H55" s="37">
        <v>0</v>
      </c>
      <c r="I55" s="37">
        <v>0</v>
      </c>
      <c r="J55" s="36"/>
    </row>
    <row r="56" spans="2:10" ht="37.5" customHeight="1" x14ac:dyDescent="0.2">
      <c r="B56" s="27">
        <v>46</v>
      </c>
      <c r="C56" s="35"/>
      <c r="D56" s="28"/>
      <c r="E56" s="28"/>
      <c r="F56" s="28"/>
      <c r="G56" s="28"/>
      <c r="H56" s="37">
        <v>0</v>
      </c>
      <c r="I56" s="37">
        <v>0</v>
      </c>
      <c r="J56" s="36"/>
    </row>
    <row r="57" spans="2:10" ht="37.5" customHeight="1" x14ac:dyDescent="0.2">
      <c r="B57" s="27">
        <v>47</v>
      </c>
      <c r="C57" s="35"/>
      <c r="D57" s="36"/>
      <c r="E57" s="36"/>
      <c r="F57" s="28"/>
      <c r="G57" s="28"/>
      <c r="H57" s="37">
        <v>0</v>
      </c>
      <c r="I57" s="37">
        <v>0</v>
      </c>
      <c r="J57" s="36"/>
    </row>
    <row r="58" spans="2:10" ht="37.5" customHeight="1" x14ac:dyDescent="0.2">
      <c r="B58" s="27">
        <v>48</v>
      </c>
      <c r="C58" s="35"/>
      <c r="D58" s="36"/>
      <c r="E58" s="36"/>
      <c r="F58" s="28"/>
      <c r="G58" s="28"/>
      <c r="H58" s="37">
        <v>0</v>
      </c>
      <c r="I58" s="37">
        <v>0</v>
      </c>
      <c r="J58" s="36"/>
    </row>
    <row r="59" spans="2:10" ht="37.5" customHeight="1" x14ac:dyDescent="0.2">
      <c r="B59" s="27">
        <v>49</v>
      </c>
      <c r="C59" s="35"/>
      <c r="D59" s="36"/>
      <c r="E59" s="36"/>
      <c r="F59" s="28"/>
      <c r="G59" s="28"/>
      <c r="H59" s="37">
        <v>0</v>
      </c>
      <c r="I59" s="37">
        <v>0</v>
      </c>
      <c r="J59" s="45"/>
    </row>
    <row r="60" spans="2:10" ht="37.5" customHeight="1" x14ac:dyDescent="0.2">
      <c r="B60" s="27">
        <v>50</v>
      </c>
      <c r="C60" s="35"/>
      <c r="D60" s="36"/>
      <c r="E60" s="36"/>
      <c r="F60" s="28"/>
      <c r="G60" s="28"/>
      <c r="H60" s="37">
        <v>0</v>
      </c>
      <c r="I60" s="37">
        <v>0</v>
      </c>
      <c r="J60" s="45"/>
    </row>
    <row r="61" spans="2:10" ht="15.75" customHeight="1" x14ac:dyDescent="0.2">
      <c r="G61" s="40" t="s">
        <v>86</v>
      </c>
      <c r="H61" s="41">
        <f>SUM(H11:H60)</f>
        <v>0</v>
      </c>
      <c r="I61" s="41">
        <f>SUM(I11:I60)</f>
        <v>0</v>
      </c>
    </row>
    <row r="62" spans="2:10" ht="15.75" customHeight="1" x14ac:dyDescent="0.2">
      <c r="B62" s="13"/>
      <c r="C62" s="13"/>
      <c r="D62" s="13">
        <f>COUNTIFS(D11:D60, "&lt;&gt;"&amp;"")</f>
        <v>0</v>
      </c>
      <c r="E62" s="13"/>
      <c r="F62" s="13"/>
      <c r="G62" s="13">
        <f>COUNTIFS(G11:G60, "Concluído",D11:D60, "&lt;&gt;"&amp;"")</f>
        <v>0</v>
      </c>
    </row>
    <row r="63" spans="2:10" ht="15.75" customHeight="1" x14ac:dyDescent="0.25">
      <c r="B63" s="83" t="s">
        <v>87</v>
      </c>
      <c r="C63" s="83"/>
      <c r="D63" s="83"/>
      <c r="E63" s="83"/>
      <c r="F63" s="83"/>
      <c r="G63" s="83"/>
      <c r="H63" s="83"/>
      <c r="I63" s="83"/>
    </row>
    <row r="64" spans="2:10" ht="15.75" customHeight="1" x14ac:dyDescent="0.2">
      <c r="B64" s="84" t="s">
        <v>88</v>
      </c>
      <c r="C64" s="84"/>
      <c r="D64" s="84"/>
      <c r="E64" s="84"/>
      <c r="F64" s="84"/>
      <c r="G64" s="84"/>
      <c r="H64" s="34" t="s">
        <v>89</v>
      </c>
      <c r="I64" s="34" t="s">
        <v>20</v>
      </c>
    </row>
    <row r="65" spans="2:9" ht="15.75" customHeight="1" x14ac:dyDescent="0.2">
      <c r="B65" s="82" t="str">
        <f>'Dados do Projeto'!B10</f>
        <v>Aylton Almeida</v>
      </c>
      <c r="C65" s="82"/>
      <c r="D65" s="82"/>
      <c r="E65" s="82"/>
      <c r="F65" s="82"/>
      <c r="G65" s="82"/>
      <c r="H65" s="42">
        <f>SUMIF($F$11:$F$60,'Dados do Projeto'!$B10,H$11:H$60)</f>
        <v>0</v>
      </c>
      <c r="I65" s="42">
        <f>SUMIF($F$11:$F$60,'Dados do Projeto'!$B10,I$11:I$60)</f>
        <v>0</v>
      </c>
    </row>
    <row r="66" spans="2:9" ht="15.75" customHeight="1" x14ac:dyDescent="0.2">
      <c r="B66" s="82" t="str">
        <f>'Dados do Projeto'!B11</f>
        <v>Lucas Lima</v>
      </c>
      <c r="C66" s="82"/>
      <c r="D66" s="82"/>
      <c r="E66" s="82"/>
      <c r="F66" s="82"/>
      <c r="G66" s="82"/>
      <c r="H66" s="42">
        <f>SUMIF(F$11:F$60,'Dados do Projeto'!B11,H$11:H$60)</f>
        <v>0</v>
      </c>
      <c r="I66" s="42">
        <f>SUMIF($F$11:$F$60,'Dados do Projeto'!$B11,I$11:I$60)</f>
        <v>0</v>
      </c>
    </row>
    <row r="67" spans="2:9" ht="15.75" customHeight="1" x14ac:dyDescent="0.2">
      <c r="B67" s="82" t="str">
        <f>'Dados do Projeto'!B12</f>
        <v>Nayane Ornelas</v>
      </c>
      <c r="C67" s="82"/>
      <c r="D67" s="82"/>
      <c r="E67" s="82"/>
      <c r="F67" s="82"/>
      <c r="G67" s="82"/>
      <c r="H67" s="42">
        <f>SUMIF(F$11:F$60,'Dados do Projeto'!B12,H$11:H$60)</f>
        <v>0</v>
      </c>
      <c r="I67" s="42">
        <f>SUMIF($F$11:$F$60,'Dados do Projeto'!$B12,I$11:I$60)</f>
        <v>0</v>
      </c>
    </row>
    <row r="68" spans="2:9" ht="15.75" customHeight="1" x14ac:dyDescent="0.2">
      <c r="B68" s="82" t="str">
        <f>'Dados do Projeto'!B13</f>
        <v>Pedro Paulo</v>
      </c>
      <c r="C68" s="82"/>
      <c r="D68" s="82"/>
      <c r="E68" s="82"/>
      <c r="F68" s="82"/>
      <c r="G68" s="82"/>
      <c r="H68" s="42">
        <f>SUMIF(F$11:F$60,'Dados do Projeto'!B13,H$11:H$60)</f>
        <v>0</v>
      </c>
      <c r="I68" s="42">
        <f>SUMIF($F$11:$F$60,'Dados do Projeto'!$B13,I$11:I$60)</f>
        <v>0</v>
      </c>
    </row>
    <row r="69" spans="2:9" ht="15.75" customHeight="1" x14ac:dyDescent="0.2">
      <c r="B69" s="82" t="e">
        <f>#REF!</f>
        <v>#REF!</v>
      </c>
      <c r="C69" s="82"/>
      <c r="D69" s="82"/>
      <c r="E69" s="82"/>
      <c r="F69" s="82"/>
      <c r="G69" s="82"/>
      <c r="H69" s="42">
        <f>SUMIF(F$11:F$60,#REF!,H$11:H$60)</f>
        <v>0</v>
      </c>
      <c r="I69" s="42">
        <f>SUMIF($F$11:$F$60,#REF!,I$11:I$60)</f>
        <v>0</v>
      </c>
    </row>
    <row r="70" spans="2:9" ht="15.75" customHeight="1" x14ac:dyDescent="0.2"/>
    <row r="71" spans="2:9" ht="15.75" customHeight="1" x14ac:dyDescent="0.2"/>
    <row r="72" spans="2:9" ht="15.75" customHeight="1" x14ac:dyDescent="0.2"/>
    <row r="73" spans="2:9" ht="15.75" customHeight="1" x14ac:dyDescent="0.2"/>
    <row r="74" spans="2:9" ht="15.75" customHeight="1" x14ac:dyDescent="0.2"/>
    <row r="75" spans="2:9" ht="15.75" customHeight="1" x14ac:dyDescent="0.2"/>
    <row r="76" spans="2:9" ht="15.75" customHeight="1" x14ac:dyDescent="0.2"/>
    <row r="77" spans="2:9" ht="15.75" customHeight="1" x14ac:dyDescent="0.2"/>
    <row r="78" spans="2:9" ht="15.75" customHeight="1" x14ac:dyDescent="0.2"/>
    <row r="79" spans="2:9" ht="15.75" customHeight="1" x14ac:dyDescent="0.2"/>
    <row r="80" spans="2:9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autoFilter ref="B10:J60" xr:uid="{00000000-0009-0000-0000-000005000000}"/>
  <mergeCells count="14">
    <mergeCell ref="B1:J1"/>
    <mergeCell ref="B2:J2"/>
    <mergeCell ref="B3:J3"/>
    <mergeCell ref="B4:J4"/>
    <mergeCell ref="B5:J5"/>
    <mergeCell ref="B66:G66"/>
    <mergeCell ref="B67:G67"/>
    <mergeCell ref="B68:G68"/>
    <mergeCell ref="B69:G69"/>
    <mergeCell ref="B7:J7"/>
    <mergeCell ref="B9:I9"/>
    <mergeCell ref="B63:I63"/>
    <mergeCell ref="B64:G64"/>
    <mergeCell ref="B65:G65"/>
  </mergeCells>
  <conditionalFormatting sqref="F13 F17">
    <cfRule type="expression" dxfId="37" priority="2">
      <formula>LEN(TRIM(F13))=0</formula>
    </cfRule>
  </conditionalFormatting>
  <conditionalFormatting sqref="F13 F17">
    <cfRule type="expression" dxfId="36" priority="3">
      <formula>NOT(ISERROR(SEARCH(($B$69),(F13))))</formula>
    </cfRule>
  </conditionalFormatting>
  <conditionalFormatting sqref="F13 F17">
    <cfRule type="expression" dxfId="35" priority="4">
      <formula>NOT(ISERROR(SEARCH(($B$68),(F13))))</formula>
    </cfRule>
  </conditionalFormatting>
  <conditionalFormatting sqref="F13 F17">
    <cfRule type="expression" dxfId="34" priority="5">
      <formula>NOT(ISERROR(SEARCH(($B$67),(F13))))</formula>
    </cfRule>
  </conditionalFormatting>
  <conditionalFormatting sqref="F13 F17">
    <cfRule type="expression" dxfId="33" priority="6">
      <formula>NOT(ISERROR(SEARCH(($B$66),(F13))))</formula>
    </cfRule>
  </conditionalFormatting>
  <conditionalFormatting sqref="F13 F17">
    <cfRule type="expression" dxfId="32" priority="7">
      <formula>LEN(TRIM(F13))=0</formula>
    </cfRule>
  </conditionalFormatting>
  <conditionalFormatting sqref="F13 F17">
    <cfRule type="expression" dxfId="31" priority="8">
      <formula>NOT(ISERROR(SEARCH(($B$69),(F13))))</formula>
    </cfRule>
  </conditionalFormatting>
  <conditionalFormatting sqref="F13 F17">
    <cfRule type="expression" dxfId="30" priority="9">
      <formula>NOT(ISERROR(SEARCH(($B$68),(F13))))</formula>
    </cfRule>
  </conditionalFormatting>
  <conditionalFormatting sqref="F13 F17">
    <cfRule type="expression" dxfId="29" priority="10">
      <formula>NOT(ISERROR(SEARCH(($B$67),(F13))))</formula>
    </cfRule>
  </conditionalFormatting>
  <conditionalFormatting sqref="F13 F17">
    <cfRule type="expression" dxfId="28" priority="11">
      <formula>NOT(ISERROR(SEARCH(($B$66),(F13))))</formula>
    </cfRule>
  </conditionalFormatting>
  <conditionalFormatting sqref="F13 F17">
    <cfRule type="expression" dxfId="27" priority="12">
      <formula>NOT(ISERROR(SEARCH(($B$65),(F13))))</formula>
    </cfRule>
  </conditionalFormatting>
  <conditionalFormatting sqref="F13 F17">
    <cfRule type="expression" dxfId="26" priority="13">
      <formula>NOT(ISERROR(SEARCH(($B$65),(F13))))</formula>
    </cfRule>
  </conditionalFormatting>
  <conditionalFormatting sqref="F11:F60">
    <cfRule type="expression" dxfId="25" priority="14">
      <formula>NOT(ISERROR(SEARCH(($B$65),(F11))))</formula>
    </cfRule>
  </conditionalFormatting>
  <conditionalFormatting sqref="F11:F60">
    <cfRule type="expression" dxfId="24" priority="15">
      <formula>NOT(ISERROR(SEARCH(($B$66),(F11))))</formula>
    </cfRule>
  </conditionalFormatting>
  <conditionalFormatting sqref="F11:F60">
    <cfRule type="expression" dxfId="23" priority="16">
      <formula>NOT(ISERROR(SEARCH(($B$67),(F11))))</formula>
    </cfRule>
  </conditionalFormatting>
  <conditionalFormatting sqref="F11:F60">
    <cfRule type="expression" dxfId="22" priority="17">
      <formula>NOT(ISERROR(SEARCH(($B$68),(F11))))</formula>
    </cfRule>
  </conditionalFormatting>
  <conditionalFormatting sqref="F11:F60">
    <cfRule type="expression" dxfId="21" priority="18">
      <formula>NOT(ISERROR(SEARCH(($B$69),(F11))))</formula>
    </cfRule>
  </conditionalFormatting>
  <conditionalFormatting sqref="F11:F60">
    <cfRule type="expression" dxfId="20" priority="19">
      <formula>LEN(TRIM(F11))=0</formula>
    </cfRule>
  </conditionalFormatting>
  <conditionalFormatting sqref="C11:C60">
    <cfRule type="expression" dxfId="19" priority="20">
      <formula>AND(ISNUMBER(C11),TRUNC(C11)&lt;TODAY())</formula>
    </cfRule>
  </conditionalFormatting>
  <conditionalFormatting sqref="F13 F17">
    <cfRule type="expression" dxfId="18" priority="21">
      <formula>LEN(TRIM(F13))=0</formula>
    </cfRule>
  </conditionalFormatting>
  <conditionalFormatting sqref="F13 F17">
    <cfRule type="expression" dxfId="17" priority="22">
      <formula>NOT(ISERROR(SEARCH(($B$69),(F13))))</formula>
    </cfRule>
  </conditionalFormatting>
  <conditionalFormatting sqref="F13 F17">
    <cfRule type="expression" dxfId="16" priority="23">
      <formula>NOT(ISERROR(SEARCH(($B$68),(F13))))</formula>
    </cfRule>
  </conditionalFormatting>
  <conditionalFormatting sqref="F13 F17">
    <cfRule type="expression" dxfId="15" priority="24">
      <formula>NOT(ISERROR(SEARCH(($B$67),(F13))))</formula>
    </cfRule>
  </conditionalFormatting>
  <conditionalFormatting sqref="F13 F17">
    <cfRule type="expression" dxfId="14" priority="25">
      <formula>NOT(ISERROR(SEARCH(($B$66),(F13))))</formula>
    </cfRule>
  </conditionalFormatting>
  <conditionalFormatting sqref="F13 F17">
    <cfRule type="expression" dxfId="13" priority="26">
      <formula>LEN(TRIM(F13))=0</formula>
    </cfRule>
  </conditionalFormatting>
  <conditionalFormatting sqref="F13 F17">
    <cfRule type="expression" dxfId="12" priority="27">
      <formula>NOT(ISERROR(SEARCH(($B$69),(F13))))</formula>
    </cfRule>
  </conditionalFormatting>
  <conditionalFormatting sqref="F13 F17">
    <cfRule type="expression" dxfId="11" priority="28">
      <formula>NOT(ISERROR(SEARCH(($B$68),(F13))))</formula>
    </cfRule>
  </conditionalFormatting>
  <conditionalFormatting sqref="F13 F17">
    <cfRule type="expression" dxfId="10" priority="29">
      <formula>NOT(ISERROR(SEARCH(($B$67),(F13))))</formula>
    </cfRule>
  </conditionalFormatting>
  <conditionalFormatting sqref="F13 F17">
    <cfRule type="expression" dxfId="9" priority="30">
      <formula>NOT(ISERROR(SEARCH(($B$66),(F13))))</formula>
    </cfRule>
  </conditionalFormatting>
  <conditionalFormatting sqref="F13 F17">
    <cfRule type="expression" dxfId="8" priority="31">
      <formula>NOT(ISERROR(SEARCH(($B$65),(F13))))</formula>
    </cfRule>
  </conditionalFormatting>
  <conditionalFormatting sqref="F13 F17">
    <cfRule type="expression" dxfId="7" priority="32">
      <formula>NOT(ISERROR(SEARCH(($B$65),(F13))))</formula>
    </cfRule>
  </conditionalFormatting>
  <conditionalFormatting sqref="F11:F60">
    <cfRule type="expression" dxfId="6" priority="33">
      <formula>NOT(ISERROR(SEARCH(($B$65),(F11))))</formula>
    </cfRule>
  </conditionalFormatting>
  <conditionalFormatting sqref="F11:F60">
    <cfRule type="expression" dxfId="5" priority="34">
      <formula>NOT(ISERROR(SEARCH(($B$66),(F11))))</formula>
    </cfRule>
  </conditionalFormatting>
  <conditionalFormatting sqref="F11:F60">
    <cfRule type="expression" dxfId="4" priority="35">
      <formula>NOT(ISERROR(SEARCH(($B$67),(F11))))</formula>
    </cfRule>
  </conditionalFormatting>
  <conditionalFormatting sqref="F11:F60">
    <cfRule type="expression" dxfId="3" priority="36">
      <formula>NOT(ISERROR(SEARCH(($B$68),(F11))))</formula>
    </cfRule>
  </conditionalFormatting>
  <conditionalFormatting sqref="F11:F60">
    <cfRule type="expression" dxfId="2" priority="37">
      <formula>NOT(ISERROR(SEARCH(($B$69),(F11))))</formula>
    </cfRule>
  </conditionalFormatting>
  <conditionalFormatting sqref="F11:F60">
    <cfRule type="expression" dxfId="1" priority="38">
      <formula>LEN(TRIM(F11))=0</formula>
    </cfRule>
  </conditionalFormatting>
  <conditionalFormatting sqref="C11:C60">
    <cfRule type="expression" dxfId="0" priority="39">
      <formula>AND(ISNUMBER(C11),TRUNC(C11)&lt;TODAY())</formula>
    </cfRule>
  </conditionalFormatting>
  <dataValidations count="1">
    <dataValidation type="list" operator="equal" allowBlank="1" showErrorMessage="1" sqref="C11:C60" xr:uid="{00000000-0002-0000-0500-000000000000}">
      <formula1>$K$1:$K$21</formula1>
      <formula2>0</formula2>
    </dataValidation>
  </dataValidations>
  <pageMargins left="0.75" right="0.75" top="1" bottom="1" header="0.51180555555555496" footer="0.51180555555555496"/>
  <pageSetup paperSize="9" firstPageNumber="0" orientation="portrait" horizontalDpi="300" verticalDpi="300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59</TotalTim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6</vt:i4>
      </vt:variant>
      <vt:variant>
        <vt:lpstr>Intervalos Nomeados</vt:lpstr>
      </vt:variant>
      <vt:variant>
        <vt:i4>1</vt:i4>
      </vt:variant>
    </vt:vector>
  </HeadingPairs>
  <TitlesOfParts>
    <vt:vector size="7" baseType="lpstr">
      <vt:lpstr>Dados do Projeto</vt:lpstr>
      <vt:lpstr>Requisitos</vt:lpstr>
      <vt:lpstr>Sprint #1</vt:lpstr>
      <vt:lpstr>Sprint #2</vt:lpstr>
      <vt:lpstr>Sprint #3</vt:lpstr>
      <vt:lpstr>Sprint #4</vt:lpstr>
      <vt:lpstr>'Sprint #1'!_FiltrarBancodeDados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Aylton Almeida</cp:lastModifiedBy>
  <cp:revision>7</cp:revision>
  <cp:lastPrinted>2019-03-28T12:22:16Z</cp:lastPrinted>
  <dcterms:modified xsi:type="dcterms:W3CDTF">2019-05-09T03:38:00Z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