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Research\Tutoring\SEP\"/>
    </mc:Choice>
  </mc:AlternateContent>
  <bookViews>
    <workbookView xWindow="3420" yWindow="460" windowWidth="25360" windowHeight="15820" tabRatio="924" activeTab="1"/>
  </bookViews>
  <sheets>
    <sheet name="Instructions" sheetId="17" r:id="rId1"/>
    <sheet name="Product Backlog " sheetId="14" r:id="rId2"/>
    <sheet name="Sprint 1 Backlog - Week 8-9" sheetId="18" r:id="rId3"/>
    <sheet name="Sprint 2 Backlog - Week 8-9" sheetId="10" r:id="rId4"/>
    <sheet name="Burndown Patterns Reference" sheetId="11" r:id="rId5"/>
  </sheets>
  <definedNames>
    <definedName name="_xlnm.Print_Area" localSheetId="2">'Sprint 1 Backlog - Week 8-9'!$B$1:$L$81</definedName>
    <definedName name="_xlnm.Print_Area" localSheetId="3">'Sprint 2 Backlog - Week 8-9'!$B$1:$L$81</definedName>
    <definedName name="Saturday" localSheetId="2">'Sprint 1 Backlog - Week 8-9'!$V$16</definedName>
    <definedName name="Saturday">'Sprint 2 Backlog - Week 8-9'!$V$16</definedName>
    <definedName name="Team_Members" localSheetId="1">#REF!</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20" i="14" l="1"/>
  <c r="G21" i="14"/>
  <c r="G22" i="14"/>
  <c r="G23" i="14"/>
  <c r="G24" i="14"/>
  <c r="G25" i="14"/>
  <c r="G26" i="14"/>
  <c r="G27" i="14"/>
  <c r="G28" i="14"/>
  <c r="G29" i="14"/>
  <c r="G30" i="14"/>
  <c r="G31" i="14"/>
  <c r="G32" i="14"/>
  <c r="G33" i="14"/>
  <c r="G34" i="14"/>
  <c r="G35" i="14"/>
  <c r="G36" i="14"/>
  <c r="G37" i="14"/>
  <c r="G38" i="14"/>
  <c r="G39" i="14"/>
  <c r="G40" i="14"/>
  <c r="G41" i="14"/>
  <c r="G42" i="14"/>
  <c r="G43" i="14"/>
  <c r="G44" i="14"/>
  <c r="G7" i="14"/>
  <c r="H5" i="14"/>
  <c r="H6" i="14"/>
  <c r="H7" i="14"/>
  <c r="G6" i="14"/>
  <c r="I5" i="14"/>
  <c r="I6" i="14"/>
  <c r="I7" i="14"/>
  <c r="J5" i="14"/>
  <c r="J6" i="14"/>
  <c r="J7" i="14"/>
  <c r="K4" i="14"/>
  <c r="K7" i="14"/>
  <c r="L4" i="14"/>
  <c r="L7" i="14"/>
  <c r="M4" i="14"/>
  <c r="M7" i="14"/>
  <c r="I71" i="18"/>
  <c r="L19" i="18"/>
  <c r="V19" i="18"/>
  <c r="L20" i="18"/>
  <c r="V20" i="18"/>
  <c r="I21" i="18"/>
  <c r="J21" i="18"/>
  <c r="K21" i="18"/>
  <c r="L21" i="18"/>
  <c r="V21" i="18"/>
  <c r="I22" i="18"/>
  <c r="J22" i="18"/>
  <c r="K22" i="18"/>
  <c r="L22" i="18"/>
  <c r="V22" i="18"/>
  <c r="I23" i="18"/>
  <c r="J23" i="18"/>
  <c r="K23" i="18"/>
  <c r="L23" i="18"/>
  <c r="V23" i="18"/>
  <c r="I24" i="18"/>
  <c r="J24" i="18"/>
  <c r="K24" i="18"/>
  <c r="L24" i="18"/>
  <c r="V24" i="18"/>
  <c r="I25" i="18"/>
  <c r="J25" i="18"/>
  <c r="K25" i="18"/>
  <c r="L25" i="18"/>
  <c r="V25" i="18"/>
  <c r="K26" i="18"/>
  <c r="L26" i="18"/>
  <c r="V26" i="18"/>
  <c r="I20" i="18"/>
  <c r="J20" i="18"/>
  <c r="H18" i="18"/>
  <c r="I18" i="18"/>
  <c r="J18" i="18"/>
  <c r="K18" i="18"/>
  <c r="L18" i="18"/>
  <c r="V18" i="18"/>
  <c r="I29" i="18"/>
  <c r="J29" i="18"/>
  <c r="K29" i="18"/>
  <c r="L29" i="18"/>
  <c r="V29" i="18"/>
  <c r="I30" i="18"/>
  <c r="J30" i="18"/>
  <c r="K30" i="18"/>
  <c r="L30" i="18"/>
  <c r="V30" i="18"/>
  <c r="I31" i="18"/>
  <c r="J31" i="18"/>
  <c r="K31" i="18"/>
  <c r="L31" i="18"/>
  <c r="V31" i="18"/>
  <c r="I32" i="18"/>
  <c r="J32" i="18"/>
  <c r="K32" i="18"/>
  <c r="L32" i="18"/>
  <c r="V32" i="18"/>
  <c r="I33" i="18"/>
  <c r="J33" i="18"/>
  <c r="K33" i="18"/>
  <c r="L33" i="18"/>
  <c r="V33" i="18"/>
  <c r="I34" i="18"/>
  <c r="J34" i="18"/>
  <c r="K34" i="18"/>
  <c r="L34" i="18"/>
  <c r="V34" i="18"/>
  <c r="I35" i="18"/>
  <c r="J35" i="18"/>
  <c r="K35" i="18"/>
  <c r="L35" i="18"/>
  <c r="V35" i="18"/>
  <c r="I36" i="18"/>
  <c r="J36" i="18"/>
  <c r="K36" i="18"/>
  <c r="L36" i="18"/>
  <c r="V36" i="18"/>
  <c r="H28" i="18"/>
  <c r="I28" i="18"/>
  <c r="J28" i="18"/>
  <c r="K28" i="18"/>
  <c r="L28" i="18"/>
  <c r="V28" i="18"/>
  <c r="I39" i="18"/>
  <c r="J39" i="18"/>
  <c r="K39" i="18"/>
  <c r="L39" i="18"/>
  <c r="V39" i="18"/>
  <c r="I40" i="18"/>
  <c r="J40" i="18"/>
  <c r="K40" i="18"/>
  <c r="L40" i="18"/>
  <c r="V40" i="18"/>
  <c r="I41" i="18"/>
  <c r="J41" i="18"/>
  <c r="K41" i="18"/>
  <c r="L41" i="18"/>
  <c r="V41" i="18"/>
  <c r="I42" i="18"/>
  <c r="J42" i="18"/>
  <c r="K42" i="18"/>
  <c r="L42" i="18"/>
  <c r="V42" i="18"/>
  <c r="I43" i="18"/>
  <c r="J43" i="18"/>
  <c r="K43" i="18"/>
  <c r="L43" i="18"/>
  <c r="V43" i="18"/>
  <c r="I44" i="18"/>
  <c r="J44" i="18"/>
  <c r="K44" i="18"/>
  <c r="L44" i="18"/>
  <c r="V44" i="18"/>
  <c r="I45" i="18"/>
  <c r="J45" i="18"/>
  <c r="K45" i="18"/>
  <c r="L45" i="18"/>
  <c r="V45" i="18"/>
  <c r="I46" i="18"/>
  <c r="J46" i="18"/>
  <c r="K46" i="18"/>
  <c r="L46" i="18"/>
  <c r="V46" i="18"/>
  <c r="H38" i="18"/>
  <c r="I38" i="18"/>
  <c r="J38" i="18"/>
  <c r="K38" i="18"/>
  <c r="L38" i="18"/>
  <c r="V38" i="18"/>
  <c r="I49" i="18"/>
  <c r="J49" i="18"/>
  <c r="K49" i="18"/>
  <c r="L49" i="18"/>
  <c r="V49" i="18"/>
  <c r="I50" i="18"/>
  <c r="J50" i="18"/>
  <c r="K50" i="18"/>
  <c r="L50" i="18"/>
  <c r="V50" i="18"/>
  <c r="I51" i="18"/>
  <c r="J51" i="18"/>
  <c r="K51" i="18"/>
  <c r="L51" i="18"/>
  <c r="V51" i="18"/>
  <c r="I52" i="18"/>
  <c r="J52" i="18"/>
  <c r="K52" i="18"/>
  <c r="L52" i="18"/>
  <c r="V52" i="18"/>
  <c r="I53" i="18"/>
  <c r="J53" i="18"/>
  <c r="K53" i="18"/>
  <c r="L53" i="18"/>
  <c r="V53" i="18"/>
  <c r="J54" i="18"/>
  <c r="K54" i="18"/>
  <c r="L54" i="18"/>
  <c r="V54" i="18"/>
  <c r="I55" i="18"/>
  <c r="J55" i="18"/>
  <c r="K55" i="18"/>
  <c r="L55" i="18"/>
  <c r="V55" i="18"/>
  <c r="I56" i="18"/>
  <c r="J56" i="18"/>
  <c r="K56" i="18"/>
  <c r="L56" i="18"/>
  <c r="V56" i="18"/>
  <c r="H48" i="18"/>
  <c r="I48" i="18"/>
  <c r="J48" i="18"/>
  <c r="K48" i="18"/>
  <c r="L48" i="18"/>
  <c r="V48" i="18"/>
  <c r="I59" i="18"/>
  <c r="J59" i="18"/>
  <c r="K59" i="18"/>
  <c r="L59" i="18"/>
  <c r="V59" i="18"/>
  <c r="I60" i="18"/>
  <c r="J60" i="18"/>
  <c r="K60" i="18"/>
  <c r="L60" i="18"/>
  <c r="V60" i="18"/>
  <c r="V61" i="18"/>
  <c r="I62" i="18"/>
  <c r="J62" i="18"/>
  <c r="K62" i="18"/>
  <c r="L62" i="18"/>
  <c r="V62" i="18"/>
  <c r="V64" i="18"/>
  <c r="I65" i="18"/>
  <c r="J65" i="18"/>
  <c r="K65" i="18"/>
  <c r="L65" i="18"/>
  <c r="V65" i="18"/>
  <c r="V66" i="18"/>
  <c r="J63" i="18"/>
  <c r="K63" i="18"/>
  <c r="L63" i="18"/>
  <c r="J61" i="18"/>
  <c r="K61" i="18"/>
  <c r="I64" i="18"/>
  <c r="J64" i="18"/>
  <c r="K64" i="18"/>
  <c r="I66" i="18"/>
  <c r="J66" i="18"/>
  <c r="K66" i="18"/>
  <c r="H58" i="18"/>
  <c r="I58" i="18"/>
  <c r="J58" i="18"/>
  <c r="K58" i="18"/>
  <c r="L58" i="18"/>
  <c r="V58" i="18"/>
  <c r="V70" i="18"/>
  <c r="M19" i="18"/>
  <c r="N19" i="18"/>
  <c r="O19" i="18"/>
  <c r="P19" i="18"/>
  <c r="Q19" i="18"/>
  <c r="R19" i="18"/>
  <c r="S19" i="18"/>
  <c r="T19" i="18"/>
  <c r="U19" i="18"/>
  <c r="M20" i="18"/>
  <c r="N20" i="18"/>
  <c r="O20" i="18"/>
  <c r="P20" i="18"/>
  <c r="Q20" i="18"/>
  <c r="R20" i="18"/>
  <c r="S20" i="18"/>
  <c r="T20" i="18"/>
  <c r="U20" i="18"/>
  <c r="R21" i="18"/>
  <c r="S21" i="18"/>
  <c r="T21" i="18"/>
  <c r="U21" i="18"/>
  <c r="R22" i="18"/>
  <c r="S22" i="18"/>
  <c r="T22" i="18"/>
  <c r="U22" i="18"/>
  <c r="M23" i="18"/>
  <c r="N23" i="18"/>
  <c r="O23" i="18"/>
  <c r="P23" i="18"/>
  <c r="Q23" i="18"/>
  <c r="R23" i="18"/>
  <c r="S23" i="18"/>
  <c r="T23" i="18"/>
  <c r="U23" i="18"/>
  <c r="M24" i="18"/>
  <c r="N24" i="18"/>
  <c r="O24" i="18"/>
  <c r="P24" i="18"/>
  <c r="Q24" i="18"/>
  <c r="R24" i="18"/>
  <c r="S24" i="18"/>
  <c r="T24" i="18"/>
  <c r="U24" i="18"/>
  <c r="R25" i="18"/>
  <c r="S25" i="18"/>
  <c r="T25" i="18"/>
  <c r="U25" i="18"/>
  <c r="M26" i="18"/>
  <c r="N26" i="18"/>
  <c r="O26" i="18"/>
  <c r="P26" i="18"/>
  <c r="Q26" i="18"/>
  <c r="R26" i="18"/>
  <c r="S26" i="18"/>
  <c r="T26" i="18"/>
  <c r="U26" i="18"/>
  <c r="M21" i="18"/>
  <c r="N21" i="18"/>
  <c r="O21" i="18"/>
  <c r="P21" i="18"/>
  <c r="M22" i="18"/>
  <c r="N22" i="18"/>
  <c r="O22" i="18"/>
  <c r="P22" i="18"/>
  <c r="M25" i="18"/>
  <c r="N25" i="18"/>
  <c r="O25" i="18"/>
  <c r="P25" i="18"/>
  <c r="M18" i="18"/>
  <c r="N18" i="18"/>
  <c r="O18" i="18"/>
  <c r="P18" i="18"/>
  <c r="Q18" i="18"/>
  <c r="R18" i="18"/>
  <c r="S18" i="18"/>
  <c r="T18" i="18"/>
  <c r="U18" i="18"/>
  <c r="M29" i="18"/>
  <c r="N29" i="18"/>
  <c r="O29" i="18"/>
  <c r="P29" i="18"/>
  <c r="Q29" i="18"/>
  <c r="R29" i="18"/>
  <c r="S29" i="18"/>
  <c r="T29" i="18"/>
  <c r="U29" i="18"/>
  <c r="M30" i="18"/>
  <c r="N30" i="18"/>
  <c r="O30" i="18"/>
  <c r="P30" i="18"/>
  <c r="Q30" i="18"/>
  <c r="R30" i="18"/>
  <c r="S30" i="18"/>
  <c r="T30" i="18"/>
  <c r="U30" i="18"/>
  <c r="M31" i="18"/>
  <c r="N31" i="18"/>
  <c r="O31" i="18"/>
  <c r="P31" i="18"/>
  <c r="Q31" i="18"/>
  <c r="R31" i="18"/>
  <c r="S31" i="18"/>
  <c r="T31" i="18"/>
  <c r="U31" i="18"/>
  <c r="M32" i="18"/>
  <c r="N32" i="18"/>
  <c r="O32" i="18"/>
  <c r="P32" i="18"/>
  <c r="Q32" i="18"/>
  <c r="R32" i="18"/>
  <c r="S32" i="18"/>
  <c r="T32" i="18"/>
  <c r="U32" i="18"/>
  <c r="M33" i="18"/>
  <c r="N33" i="18"/>
  <c r="O33" i="18"/>
  <c r="P33" i="18"/>
  <c r="Q33" i="18"/>
  <c r="R33" i="18"/>
  <c r="S33" i="18"/>
  <c r="T33" i="18"/>
  <c r="U33" i="18"/>
  <c r="M34" i="18"/>
  <c r="N34" i="18"/>
  <c r="O34" i="18"/>
  <c r="P34" i="18"/>
  <c r="Q34" i="18"/>
  <c r="R34" i="18"/>
  <c r="S34" i="18"/>
  <c r="T34" i="18"/>
  <c r="U34" i="18"/>
  <c r="S35" i="18"/>
  <c r="T35" i="18"/>
  <c r="U35" i="18"/>
  <c r="M36" i="18"/>
  <c r="N36" i="18"/>
  <c r="O36" i="18"/>
  <c r="P36" i="18"/>
  <c r="Q36" i="18"/>
  <c r="R36" i="18"/>
  <c r="S36" i="18"/>
  <c r="T36" i="18"/>
  <c r="U36" i="18"/>
  <c r="M35" i="18"/>
  <c r="N35" i="18"/>
  <c r="O35" i="18"/>
  <c r="P35" i="18"/>
  <c r="Q35" i="18"/>
  <c r="M28" i="18"/>
  <c r="N28" i="18"/>
  <c r="O28" i="18"/>
  <c r="P28" i="18"/>
  <c r="Q28" i="18"/>
  <c r="R28" i="18"/>
  <c r="S28" i="18"/>
  <c r="T28" i="18"/>
  <c r="U28" i="18"/>
  <c r="S39" i="18"/>
  <c r="T39" i="18"/>
  <c r="U39" i="18"/>
  <c r="M40" i="18"/>
  <c r="N40" i="18"/>
  <c r="O40" i="18"/>
  <c r="P40" i="18"/>
  <c r="Q40" i="18"/>
  <c r="R40" i="18"/>
  <c r="S40" i="18"/>
  <c r="T40" i="18"/>
  <c r="U40" i="18"/>
  <c r="S41" i="18"/>
  <c r="T41" i="18"/>
  <c r="U41" i="18"/>
  <c r="S42" i="18"/>
  <c r="T42" i="18"/>
  <c r="U42" i="18"/>
  <c r="M43" i="18"/>
  <c r="N43" i="18"/>
  <c r="O43" i="18"/>
  <c r="P43" i="18"/>
  <c r="Q43" i="18"/>
  <c r="R43" i="18"/>
  <c r="S43" i="18"/>
  <c r="T43" i="18"/>
  <c r="U43" i="18"/>
  <c r="M44" i="18"/>
  <c r="N44" i="18"/>
  <c r="O44" i="18"/>
  <c r="P44" i="18"/>
  <c r="Q44" i="18"/>
  <c r="R44" i="18"/>
  <c r="S44" i="18"/>
  <c r="T44" i="18"/>
  <c r="U44" i="18"/>
  <c r="M45" i="18"/>
  <c r="N45" i="18"/>
  <c r="O45" i="18"/>
  <c r="P45" i="18"/>
  <c r="Q45" i="18"/>
  <c r="R45" i="18"/>
  <c r="S45" i="18"/>
  <c r="T45" i="18"/>
  <c r="U45" i="18"/>
  <c r="M46" i="18"/>
  <c r="N46" i="18"/>
  <c r="O46" i="18"/>
  <c r="P46" i="18"/>
  <c r="Q46" i="18"/>
  <c r="R46" i="18"/>
  <c r="S46" i="18"/>
  <c r="T46" i="18"/>
  <c r="U46" i="18"/>
  <c r="M39" i="18"/>
  <c r="N39" i="18"/>
  <c r="O39" i="18"/>
  <c r="P39" i="18"/>
  <c r="Q39" i="18"/>
  <c r="M41" i="18"/>
  <c r="N41" i="18"/>
  <c r="O41" i="18"/>
  <c r="P41" i="18"/>
  <c r="Q41" i="18"/>
  <c r="M42" i="18"/>
  <c r="N42" i="18"/>
  <c r="O42" i="18"/>
  <c r="P42" i="18"/>
  <c r="Q42" i="18"/>
  <c r="M38" i="18"/>
  <c r="N38" i="18"/>
  <c r="O38" i="18"/>
  <c r="P38" i="18"/>
  <c r="Q38" i="18"/>
  <c r="R38" i="18"/>
  <c r="S38" i="18"/>
  <c r="T38" i="18"/>
  <c r="U38" i="18"/>
  <c r="M49" i="18"/>
  <c r="N49" i="18"/>
  <c r="O49" i="18"/>
  <c r="P49" i="18"/>
  <c r="Q49" i="18"/>
  <c r="R49" i="18"/>
  <c r="S49" i="18"/>
  <c r="T49" i="18"/>
  <c r="U49" i="18"/>
  <c r="M50" i="18"/>
  <c r="N50" i="18"/>
  <c r="O50" i="18"/>
  <c r="P50" i="18"/>
  <c r="Q50" i="18"/>
  <c r="R50" i="18"/>
  <c r="S50" i="18"/>
  <c r="T50" i="18"/>
  <c r="U50" i="18"/>
  <c r="M51" i="18"/>
  <c r="N51" i="18"/>
  <c r="O51" i="18"/>
  <c r="P51" i="18"/>
  <c r="Q51" i="18"/>
  <c r="R51" i="18"/>
  <c r="S51" i="18"/>
  <c r="T51" i="18"/>
  <c r="U51" i="18"/>
  <c r="M52" i="18"/>
  <c r="N52" i="18"/>
  <c r="O52" i="18"/>
  <c r="P52" i="18"/>
  <c r="Q52" i="18"/>
  <c r="R52" i="18"/>
  <c r="S52" i="18"/>
  <c r="T52" i="18"/>
  <c r="U52" i="18"/>
  <c r="M53" i="18"/>
  <c r="N53" i="18"/>
  <c r="O53" i="18"/>
  <c r="P53" i="18"/>
  <c r="Q53" i="18"/>
  <c r="R53" i="18"/>
  <c r="S53" i="18"/>
  <c r="T53" i="18"/>
  <c r="U53" i="18"/>
  <c r="M54" i="18"/>
  <c r="N54" i="18"/>
  <c r="O54" i="18"/>
  <c r="P54" i="18"/>
  <c r="Q54" i="18"/>
  <c r="R54" i="18"/>
  <c r="S54" i="18"/>
  <c r="T54" i="18"/>
  <c r="U54" i="18"/>
  <c r="M55" i="18"/>
  <c r="N55" i="18"/>
  <c r="O55" i="18"/>
  <c r="P55" i="18"/>
  <c r="Q55" i="18"/>
  <c r="R55" i="18"/>
  <c r="S55" i="18"/>
  <c r="T55" i="18"/>
  <c r="U55" i="18"/>
  <c r="M56" i="18"/>
  <c r="N56" i="18"/>
  <c r="O56" i="18"/>
  <c r="P56" i="18"/>
  <c r="Q56" i="18"/>
  <c r="R56" i="18"/>
  <c r="S56" i="18"/>
  <c r="T56" i="18"/>
  <c r="U56" i="18"/>
  <c r="M48" i="18"/>
  <c r="N48" i="18"/>
  <c r="O48" i="18"/>
  <c r="P48" i="18"/>
  <c r="Q48" i="18"/>
  <c r="R48" i="18"/>
  <c r="S48" i="18"/>
  <c r="T48" i="18"/>
  <c r="U48" i="18"/>
  <c r="M59" i="18"/>
  <c r="N59" i="18"/>
  <c r="O59" i="18"/>
  <c r="P59" i="18"/>
  <c r="Q59" i="18"/>
  <c r="R59" i="18"/>
  <c r="S59" i="18"/>
  <c r="T59" i="18"/>
  <c r="U59" i="18"/>
  <c r="M60" i="18"/>
  <c r="N60" i="18"/>
  <c r="O60" i="18"/>
  <c r="P60" i="18"/>
  <c r="Q60" i="18"/>
  <c r="R60" i="18"/>
  <c r="S60" i="18"/>
  <c r="T60" i="18"/>
  <c r="U60" i="18"/>
  <c r="M62" i="18"/>
  <c r="N62" i="18"/>
  <c r="O62" i="18"/>
  <c r="P62" i="18"/>
  <c r="Q62" i="18"/>
  <c r="R62" i="18"/>
  <c r="S62" i="18"/>
  <c r="T62" i="18"/>
  <c r="U62" i="18"/>
  <c r="M63" i="18"/>
  <c r="N63" i="18"/>
  <c r="O63" i="18"/>
  <c r="P63" i="18"/>
  <c r="Q63" i="18"/>
  <c r="R63" i="18"/>
  <c r="S63" i="18"/>
  <c r="T63" i="18"/>
  <c r="U63" i="18"/>
  <c r="M65" i="18"/>
  <c r="N65" i="18"/>
  <c r="O65" i="18"/>
  <c r="P65" i="18"/>
  <c r="Q65" i="18"/>
  <c r="R65" i="18"/>
  <c r="S65" i="18"/>
  <c r="T65" i="18"/>
  <c r="U65" i="18"/>
  <c r="M58" i="18"/>
  <c r="N58" i="18"/>
  <c r="O58" i="18"/>
  <c r="P58" i="18"/>
  <c r="Q58" i="18"/>
  <c r="R58" i="18"/>
  <c r="S58" i="18"/>
  <c r="T58" i="18"/>
  <c r="U58" i="18"/>
  <c r="U70" i="18"/>
  <c r="T70" i="18"/>
  <c r="S70" i="18"/>
  <c r="R70" i="18"/>
  <c r="Q70" i="18"/>
  <c r="P70" i="18"/>
  <c r="O70" i="18"/>
  <c r="N70" i="18"/>
  <c r="M70" i="18"/>
  <c r="L70" i="18"/>
  <c r="K70" i="18"/>
  <c r="J70" i="18"/>
  <c r="I70" i="18"/>
  <c r="H70" i="18"/>
  <c r="V6" i="18"/>
  <c r="V7" i="18"/>
  <c r="V8" i="18"/>
  <c r="V9" i="18"/>
  <c r="V10" i="18"/>
  <c r="V11" i="18"/>
  <c r="H69" i="18"/>
  <c r="I69" i="18"/>
  <c r="J69" i="18"/>
  <c r="K69" i="18"/>
  <c r="L69" i="18"/>
  <c r="V69" i="18"/>
  <c r="M69" i="18"/>
  <c r="N69" i="18"/>
  <c r="O69" i="18"/>
  <c r="P69" i="18"/>
  <c r="Q69" i="18"/>
  <c r="R69" i="18"/>
  <c r="S69" i="18"/>
  <c r="T69" i="18"/>
  <c r="U69" i="18"/>
  <c r="V68" i="18"/>
  <c r="U68" i="18"/>
  <c r="T68" i="18"/>
  <c r="S68" i="18"/>
  <c r="R68" i="18"/>
  <c r="Q68" i="18"/>
  <c r="P68" i="18"/>
  <c r="O68" i="18"/>
  <c r="N68" i="18"/>
  <c r="M68" i="18"/>
  <c r="L68" i="18"/>
  <c r="K68" i="18"/>
  <c r="J68" i="18"/>
  <c r="I68" i="18"/>
  <c r="H68" i="18"/>
  <c r="W58" i="18"/>
  <c r="W48" i="18"/>
  <c r="W38" i="18"/>
  <c r="W28" i="18"/>
  <c r="W18" i="18"/>
  <c r="V17" i="18"/>
  <c r="U17" i="18"/>
  <c r="T17" i="18"/>
  <c r="S17" i="18"/>
  <c r="R17" i="18"/>
  <c r="Q17" i="18"/>
  <c r="P17" i="18"/>
  <c r="O17" i="18"/>
  <c r="N17" i="18"/>
  <c r="M17" i="18"/>
  <c r="L17" i="18"/>
  <c r="K17" i="18"/>
  <c r="J17" i="18"/>
  <c r="I17" i="18"/>
  <c r="H17" i="18"/>
  <c r="V16" i="18"/>
  <c r="U16" i="18"/>
  <c r="T16" i="18"/>
  <c r="S16" i="18"/>
  <c r="R16" i="18"/>
  <c r="Q16" i="18"/>
  <c r="P16" i="18"/>
  <c r="O16" i="18"/>
  <c r="N16" i="18"/>
  <c r="M16" i="18"/>
  <c r="L16" i="18"/>
  <c r="K16" i="18"/>
  <c r="J16" i="18"/>
  <c r="I16" i="18"/>
  <c r="H16" i="18"/>
  <c r="H17" i="10"/>
  <c r="V10" i="10"/>
  <c r="V9" i="10"/>
  <c r="V8" i="10"/>
  <c r="V7" i="10"/>
  <c r="V6" i="10"/>
  <c r="L19" i="10"/>
  <c r="M19" i="10"/>
  <c r="N19" i="10"/>
  <c r="O19" i="10"/>
  <c r="P19" i="10"/>
  <c r="Q19" i="10"/>
  <c r="R19" i="10"/>
  <c r="S19" i="10"/>
  <c r="T19" i="10"/>
  <c r="U19" i="10"/>
  <c r="I20" i="10"/>
  <c r="J20" i="10"/>
  <c r="L20" i="10"/>
  <c r="M20" i="10"/>
  <c r="N20" i="10"/>
  <c r="O20" i="10"/>
  <c r="P20" i="10"/>
  <c r="Q20" i="10"/>
  <c r="R20" i="10"/>
  <c r="S20" i="10"/>
  <c r="T20" i="10"/>
  <c r="U20" i="10"/>
  <c r="I21" i="10"/>
  <c r="J21" i="10"/>
  <c r="K21" i="10"/>
  <c r="L21" i="10"/>
  <c r="M21" i="10"/>
  <c r="N21" i="10"/>
  <c r="O21" i="10"/>
  <c r="P21" i="10"/>
  <c r="R21" i="10"/>
  <c r="S21" i="10"/>
  <c r="T21" i="10"/>
  <c r="U21" i="10"/>
  <c r="I22" i="10"/>
  <c r="J22" i="10"/>
  <c r="K22" i="10"/>
  <c r="L22" i="10"/>
  <c r="M22" i="10"/>
  <c r="N22" i="10"/>
  <c r="O22" i="10"/>
  <c r="P22" i="10"/>
  <c r="R22" i="10"/>
  <c r="S22" i="10"/>
  <c r="T22" i="10"/>
  <c r="U22" i="10"/>
  <c r="I23" i="10"/>
  <c r="J23" i="10"/>
  <c r="K23" i="10"/>
  <c r="L23" i="10"/>
  <c r="M23" i="10"/>
  <c r="N23" i="10"/>
  <c r="O23" i="10"/>
  <c r="P23" i="10"/>
  <c r="Q23" i="10"/>
  <c r="R23" i="10"/>
  <c r="S23" i="10"/>
  <c r="T23" i="10"/>
  <c r="U23" i="10"/>
  <c r="I24" i="10"/>
  <c r="J24" i="10"/>
  <c r="K24" i="10"/>
  <c r="L24" i="10"/>
  <c r="M24" i="10"/>
  <c r="N24" i="10"/>
  <c r="O24" i="10"/>
  <c r="P24" i="10"/>
  <c r="Q24" i="10"/>
  <c r="R24" i="10"/>
  <c r="S24" i="10"/>
  <c r="T24" i="10"/>
  <c r="U24" i="10"/>
  <c r="I25" i="10"/>
  <c r="J25" i="10"/>
  <c r="K25" i="10"/>
  <c r="L25" i="10"/>
  <c r="M25" i="10"/>
  <c r="N25" i="10"/>
  <c r="O25" i="10"/>
  <c r="P25" i="10"/>
  <c r="R25" i="10"/>
  <c r="S25" i="10"/>
  <c r="T25" i="10"/>
  <c r="U25" i="10"/>
  <c r="K26" i="10"/>
  <c r="L26" i="10"/>
  <c r="M26" i="10"/>
  <c r="N26" i="10"/>
  <c r="O26" i="10"/>
  <c r="P26" i="10"/>
  <c r="Q26" i="10"/>
  <c r="R26" i="10"/>
  <c r="S26" i="10"/>
  <c r="T26" i="10"/>
  <c r="U26" i="10"/>
  <c r="H18" i="10"/>
  <c r="I18" i="10"/>
  <c r="J18" i="10"/>
  <c r="K18" i="10"/>
  <c r="L18" i="10"/>
  <c r="M18" i="10"/>
  <c r="N18" i="10"/>
  <c r="O18" i="10"/>
  <c r="P18" i="10"/>
  <c r="Q18" i="10"/>
  <c r="R18" i="10"/>
  <c r="S18" i="10"/>
  <c r="T18" i="10"/>
  <c r="U18" i="10"/>
  <c r="I29" i="10"/>
  <c r="J29" i="10"/>
  <c r="K29" i="10"/>
  <c r="L29" i="10"/>
  <c r="M29" i="10"/>
  <c r="N29" i="10"/>
  <c r="O29" i="10"/>
  <c r="P29" i="10"/>
  <c r="Q29" i="10"/>
  <c r="R29" i="10"/>
  <c r="S29" i="10"/>
  <c r="T29" i="10"/>
  <c r="U29" i="10"/>
  <c r="I30" i="10"/>
  <c r="J30" i="10"/>
  <c r="K30" i="10"/>
  <c r="L30" i="10"/>
  <c r="M30" i="10"/>
  <c r="N30" i="10"/>
  <c r="O30" i="10"/>
  <c r="P30" i="10"/>
  <c r="Q30" i="10"/>
  <c r="R30" i="10"/>
  <c r="S30" i="10"/>
  <c r="T30" i="10"/>
  <c r="U30" i="10"/>
  <c r="I31" i="10"/>
  <c r="J31" i="10"/>
  <c r="K31" i="10"/>
  <c r="L31" i="10"/>
  <c r="M31" i="10"/>
  <c r="N31" i="10"/>
  <c r="O31" i="10"/>
  <c r="P31" i="10"/>
  <c r="Q31" i="10"/>
  <c r="R31" i="10"/>
  <c r="S31" i="10"/>
  <c r="T31" i="10"/>
  <c r="U31" i="10"/>
  <c r="I32" i="10"/>
  <c r="J32" i="10"/>
  <c r="K32" i="10"/>
  <c r="L32" i="10"/>
  <c r="M32" i="10"/>
  <c r="N32" i="10"/>
  <c r="O32" i="10"/>
  <c r="P32" i="10"/>
  <c r="Q32" i="10"/>
  <c r="R32" i="10"/>
  <c r="S32" i="10"/>
  <c r="T32" i="10"/>
  <c r="U32" i="10"/>
  <c r="I33" i="10"/>
  <c r="J33" i="10"/>
  <c r="K33" i="10"/>
  <c r="L33" i="10"/>
  <c r="M33" i="10"/>
  <c r="N33" i="10"/>
  <c r="O33" i="10"/>
  <c r="P33" i="10"/>
  <c r="Q33" i="10"/>
  <c r="R33" i="10"/>
  <c r="S33" i="10"/>
  <c r="T33" i="10"/>
  <c r="U33" i="10"/>
  <c r="I34" i="10"/>
  <c r="J34" i="10"/>
  <c r="K34" i="10"/>
  <c r="L34" i="10"/>
  <c r="M34" i="10"/>
  <c r="N34" i="10"/>
  <c r="O34" i="10"/>
  <c r="P34" i="10"/>
  <c r="Q34" i="10"/>
  <c r="R34" i="10"/>
  <c r="S34" i="10"/>
  <c r="T34" i="10"/>
  <c r="U34" i="10"/>
  <c r="I35" i="10"/>
  <c r="J35" i="10"/>
  <c r="K35" i="10"/>
  <c r="L35" i="10"/>
  <c r="M35" i="10"/>
  <c r="N35" i="10"/>
  <c r="O35" i="10"/>
  <c r="P35" i="10"/>
  <c r="Q35" i="10"/>
  <c r="S35" i="10"/>
  <c r="T35" i="10"/>
  <c r="U35" i="10"/>
  <c r="I36" i="10"/>
  <c r="J36" i="10"/>
  <c r="K36" i="10"/>
  <c r="L36" i="10"/>
  <c r="M36" i="10"/>
  <c r="N36" i="10"/>
  <c r="O36" i="10"/>
  <c r="P36" i="10"/>
  <c r="Q36" i="10"/>
  <c r="R36" i="10"/>
  <c r="S36" i="10"/>
  <c r="T36" i="10"/>
  <c r="U36" i="10"/>
  <c r="H28" i="10"/>
  <c r="I28" i="10"/>
  <c r="J28" i="10"/>
  <c r="K28" i="10"/>
  <c r="L28" i="10"/>
  <c r="M28" i="10"/>
  <c r="N28" i="10"/>
  <c r="O28" i="10"/>
  <c r="P28" i="10"/>
  <c r="Q28" i="10"/>
  <c r="R28" i="10"/>
  <c r="S28" i="10"/>
  <c r="T28" i="10"/>
  <c r="U28" i="10"/>
  <c r="I39" i="10"/>
  <c r="J39" i="10"/>
  <c r="K39" i="10"/>
  <c r="L39" i="10"/>
  <c r="M39" i="10"/>
  <c r="N39" i="10"/>
  <c r="O39" i="10"/>
  <c r="P39" i="10"/>
  <c r="Q39" i="10"/>
  <c r="S39" i="10"/>
  <c r="T39" i="10"/>
  <c r="U39" i="10"/>
  <c r="I40" i="10"/>
  <c r="J40" i="10"/>
  <c r="K40" i="10"/>
  <c r="L40" i="10"/>
  <c r="M40" i="10"/>
  <c r="N40" i="10"/>
  <c r="O40" i="10"/>
  <c r="P40" i="10"/>
  <c r="Q40" i="10"/>
  <c r="R40" i="10"/>
  <c r="S40" i="10"/>
  <c r="T40" i="10"/>
  <c r="U40" i="10"/>
  <c r="I41" i="10"/>
  <c r="J41" i="10"/>
  <c r="K41" i="10"/>
  <c r="L41" i="10"/>
  <c r="M41" i="10"/>
  <c r="N41" i="10"/>
  <c r="O41" i="10"/>
  <c r="P41" i="10"/>
  <c r="Q41" i="10"/>
  <c r="S41" i="10"/>
  <c r="T41" i="10"/>
  <c r="U41" i="10"/>
  <c r="I42" i="10"/>
  <c r="J42" i="10"/>
  <c r="K42" i="10"/>
  <c r="L42" i="10"/>
  <c r="M42" i="10"/>
  <c r="N42" i="10"/>
  <c r="O42" i="10"/>
  <c r="P42" i="10"/>
  <c r="Q42" i="10"/>
  <c r="S42" i="10"/>
  <c r="T42" i="10"/>
  <c r="U42" i="10"/>
  <c r="I43" i="10"/>
  <c r="J43" i="10"/>
  <c r="K43" i="10"/>
  <c r="L43" i="10"/>
  <c r="M43" i="10"/>
  <c r="N43" i="10"/>
  <c r="O43" i="10"/>
  <c r="P43" i="10"/>
  <c r="Q43" i="10"/>
  <c r="R43" i="10"/>
  <c r="S43" i="10"/>
  <c r="T43" i="10"/>
  <c r="U43" i="10"/>
  <c r="I44" i="10"/>
  <c r="J44" i="10"/>
  <c r="K44" i="10"/>
  <c r="L44" i="10"/>
  <c r="M44" i="10"/>
  <c r="N44" i="10"/>
  <c r="O44" i="10"/>
  <c r="P44" i="10"/>
  <c r="Q44" i="10"/>
  <c r="R44" i="10"/>
  <c r="S44" i="10"/>
  <c r="T44" i="10"/>
  <c r="U44" i="10"/>
  <c r="I45" i="10"/>
  <c r="J45" i="10"/>
  <c r="K45" i="10"/>
  <c r="L45" i="10"/>
  <c r="M45" i="10"/>
  <c r="N45" i="10"/>
  <c r="O45" i="10"/>
  <c r="P45" i="10"/>
  <c r="Q45" i="10"/>
  <c r="R45" i="10"/>
  <c r="S45" i="10"/>
  <c r="T45" i="10"/>
  <c r="U45" i="10"/>
  <c r="I46" i="10"/>
  <c r="J46" i="10"/>
  <c r="K46" i="10"/>
  <c r="L46" i="10"/>
  <c r="M46" i="10"/>
  <c r="N46" i="10"/>
  <c r="O46" i="10"/>
  <c r="P46" i="10"/>
  <c r="Q46" i="10"/>
  <c r="R46" i="10"/>
  <c r="S46" i="10"/>
  <c r="T46" i="10"/>
  <c r="U46" i="10"/>
  <c r="H38" i="10"/>
  <c r="I38" i="10"/>
  <c r="J38" i="10"/>
  <c r="K38" i="10"/>
  <c r="L38" i="10"/>
  <c r="M38" i="10"/>
  <c r="N38" i="10"/>
  <c r="O38" i="10"/>
  <c r="P38" i="10"/>
  <c r="Q38" i="10"/>
  <c r="R38" i="10"/>
  <c r="S38" i="10"/>
  <c r="T38" i="10"/>
  <c r="U38" i="10"/>
  <c r="I49" i="10"/>
  <c r="J49" i="10"/>
  <c r="K49" i="10"/>
  <c r="L49" i="10"/>
  <c r="M49" i="10"/>
  <c r="N49" i="10"/>
  <c r="O49" i="10"/>
  <c r="P49" i="10"/>
  <c r="Q49" i="10"/>
  <c r="R49" i="10"/>
  <c r="S49" i="10"/>
  <c r="T49" i="10"/>
  <c r="U49" i="10"/>
  <c r="I50" i="10"/>
  <c r="J50" i="10"/>
  <c r="K50" i="10"/>
  <c r="L50" i="10"/>
  <c r="M50" i="10"/>
  <c r="N50" i="10"/>
  <c r="O50" i="10"/>
  <c r="P50" i="10"/>
  <c r="Q50" i="10"/>
  <c r="R50" i="10"/>
  <c r="S50" i="10"/>
  <c r="T50" i="10"/>
  <c r="U50" i="10"/>
  <c r="I51" i="10"/>
  <c r="J51" i="10"/>
  <c r="K51" i="10"/>
  <c r="L51" i="10"/>
  <c r="M51" i="10"/>
  <c r="N51" i="10"/>
  <c r="O51" i="10"/>
  <c r="P51" i="10"/>
  <c r="Q51" i="10"/>
  <c r="R51" i="10"/>
  <c r="S51" i="10"/>
  <c r="T51" i="10"/>
  <c r="U51" i="10"/>
  <c r="I52" i="10"/>
  <c r="J52" i="10"/>
  <c r="K52" i="10"/>
  <c r="L52" i="10"/>
  <c r="M52" i="10"/>
  <c r="N52" i="10"/>
  <c r="O52" i="10"/>
  <c r="P52" i="10"/>
  <c r="Q52" i="10"/>
  <c r="R52" i="10"/>
  <c r="S52" i="10"/>
  <c r="T52" i="10"/>
  <c r="U52" i="10"/>
  <c r="I53" i="10"/>
  <c r="J53" i="10"/>
  <c r="K53" i="10"/>
  <c r="L53" i="10"/>
  <c r="M53" i="10"/>
  <c r="N53" i="10"/>
  <c r="O53" i="10"/>
  <c r="P53" i="10"/>
  <c r="Q53" i="10"/>
  <c r="R53" i="10"/>
  <c r="S53" i="10"/>
  <c r="T53" i="10"/>
  <c r="U53" i="10"/>
  <c r="J54" i="10"/>
  <c r="K54" i="10"/>
  <c r="L54" i="10"/>
  <c r="M54" i="10"/>
  <c r="N54" i="10"/>
  <c r="O54" i="10"/>
  <c r="P54" i="10"/>
  <c r="Q54" i="10"/>
  <c r="R54" i="10"/>
  <c r="S54" i="10"/>
  <c r="T54" i="10"/>
  <c r="U54" i="10"/>
  <c r="I55" i="10"/>
  <c r="J55" i="10"/>
  <c r="K55" i="10"/>
  <c r="L55" i="10"/>
  <c r="M55" i="10"/>
  <c r="N55" i="10"/>
  <c r="O55" i="10"/>
  <c r="P55" i="10"/>
  <c r="Q55" i="10"/>
  <c r="R55" i="10"/>
  <c r="S55" i="10"/>
  <c r="T55" i="10"/>
  <c r="U55" i="10"/>
  <c r="I56" i="10"/>
  <c r="J56" i="10"/>
  <c r="K56" i="10"/>
  <c r="L56" i="10"/>
  <c r="M56" i="10"/>
  <c r="N56" i="10"/>
  <c r="O56" i="10"/>
  <c r="P56" i="10"/>
  <c r="Q56" i="10"/>
  <c r="R56" i="10"/>
  <c r="S56" i="10"/>
  <c r="T56" i="10"/>
  <c r="U56" i="10"/>
  <c r="H48" i="10"/>
  <c r="I48" i="10"/>
  <c r="J48" i="10"/>
  <c r="K48" i="10"/>
  <c r="L48" i="10"/>
  <c r="M48" i="10"/>
  <c r="N48" i="10"/>
  <c r="O48" i="10"/>
  <c r="P48" i="10"/>
  <c r="Q48" i="10"/>
  <c r="R48" i="10"/>
  <c r="S48" i="10"/>
  <c r="T48" i="10"/>
  <c r="U48" i="10"/>
  <c r="I59" i="10"/>
  <c r="J59" i="10"/>
  <c r="K59" i="10"/>
  <c r="L59" i="10"/>
  <c r="M59" i="10"/>
  <c r="N59" i="10"/>
  <c r="O59" i="10"/>
  <c r="P59" i="10"/>
  <c r="Q59" i="10"/>
  <c r="R59" i="10"/>
  <c r="S59" i="10"/>
  <c r="T59" i="10"/>
  <c r="U59" i="10"/>
  <c r="I60" i="10"/>
  <c r="J60" i="10"/>
  <c r="K60" i="10"/>
  <c r="L60" i="10"/>
  <c r="M60" i="10"/>
  <c r="N60" i="10"/>
  <c r="O60" i="10"/>
  <c r="P60" i="10"/>
  <c r="Q60" i="10"/>
  <c r="R60" i="10"/>
  <c r="S60" i="10"/>
  <c r="T60" i="10"/>
  <c r="U60" i="10"/>
  <c r="I62" i="10"/>
  <c r="J62" i="10"/>
  <c r="K62" i="10"/>
  <c r="L62" i="10"/>
  <c r="M62" i="10"/>
  <c r="N62" i="10"/>
  <c r="O62" i="10"/>
  <c r="P62" i="10"/>
  <c r="Q62" i="10"/>
  <c r="R62" i="10"/>
  <c r="S62" i="10"/>
  <c r="T62" i="10"/>
  <c r="U62" i="10"/>
  <c r="J63" i="10"/>
  <c r="K63" i="10"/>
  <c r="L63" i="10"/>
  <c r="M63" i="10"/>
  <c r="N63" i="10"/>
  <c r="O63" i="10"/>
  <c r="P63" i="10"/>
  <c r="Q63" i="10"/>
  <c r="R63" i="10"/>
  <c r="S63" i="10"/>
  <c r="T63" i="10"/>
  <c r="U63" i="10"/>
  <c r="I65" i="10"/>
  <c r="J65" i="10"/>
  <c r="K65" i="10"/>
  <c r="L65" i="10"/>
  <c r="M65" i="10"/>
  <c r="N65" i="10"/>
  <c r="O65" i="10"/>
  <c r="P65" i="10"/>
  <c r="Q65" i="10"/>
  <c r="R65" i="10"/>
  <c r="S65" i="10"/>
  <c r="T65" i="10"/>
  <c r="U65" i="10"/>
  <c r="J61" i="10"/>
  <c r="K61" i="10"/>
  <c r="I64" i="10"/>
  <c r="J64" i="10"/>
  <c r="K64" i="10"/>
  <c r="I66" i="10"/>
  <c r="J66" i="10"/>
  <c r="K66" i="10"/>
  <c r="H58" i="10"/>
  <c r="I58" i="10"/>
  <c r="J58" i="10"/>
  <c r="K58" i="10"/>
  <c r="L58" i="10"/>
  <c r="M58" i="10"/>
  <c r="N58" i="10"/>
  <c r="O58" i="10"/>
  <c r="P58" i="10"/>
  <c r="Q58" i="10"/>
  <c r="R58" i="10"/>
  <c r="S58" i="10"/>
  <c r="T58" i="10"/>
  <c r="U58" i="10"/>
  <c r="U70" i="10"/>
  <c r="V11" i="10"/>
  <c r="H69" i="10"/>
  <c r="I69" i="10"/>
  <c r="J69" i="10"/>
  <c r="K69" i="10"/>
  <c r="L69" i="10"/>
  <c r="M69" i="10"/>
  <c r="N69" i="10"/>
  <c r="O69" i="10"/>
  <c r="P69" i="10"/>
  <c r="Q69" i="10"/>
  <c r="R69" i="10"/>
  <c r="S69" i="10"/>
  <c r="T69" i="10"/>
  <c r="U69" i="10"/>
  <c r="U68" i="10"/>
  <c r="U17" i="10"/>
  <c r="U16" i="10"/>
  <c r="T70" i="10"/>
  <c r="T68" i="10"/>
  <c r="T17" i="10"/>
  <c r="T16" i="10"/>
  <c r="S70" i="10"/>
  <c r="S68" i="10"/>
  <c r="S17" i="10"/>
  <c r="S16" i="10"/>
  <c r="R70" i="10"/>
  <c r="R68" i="10"/>
  <c r="R17" i="10"/>
  <c r="R16" i="10"/>
  <c r="Q70" i="10"/>
  <c r="Q68" i="10"/>
  <c r="Q17" i="10"/>
  <c r="Q16" i="10"/>
  <c r="P70" i="10"/>
  <c r="P68" i="10"/>
  <c r="P17" i="10"/>
  <c r="P16" i="10"/>
  <c r="O70" i="10"/>
  <c r="O68" i="10"/>
  <c r="O17" i="10"/>
  <c r="O16" i="10"/>
  <c r="N70" i="10"/>
  <c r="N68" i="10"/>
  <c r="N17" i="10"/>
  <c r="N16" i="10"/>
  <c r="M70" i="10"/>
  <c r="M68" i="10"/>
  <c r="M17" i="10"/>
  <c r="M16" i="10"/>
  <c r="L17" i="10"/>
  <c r="L16" i="10"/>
  <c r="I17" i="10"/>
  <c r="I16" i="10"/>
  <c r="I71" i="10"/>
  <c r="W18" i="10"/>
  <c r="W28" i="10"/>
  <c r="W38" i="10"/>
  <c r="W48" i="10"/>
  <c r="W58" i="10"/>
  <c r="V19" i="10"/>
  <c r="V20" i="10"/>
  <c r="V21" i="10"/>
  <c r="V22" i="10"/>
  <c r="V23" i="10"/>
  <c r="V24" i="10"/>
  <c r="V25" i="10"/>
  <c r="V26" i="10"/>
  <c r="V18" i="10"/>
  <c r="V29" i="10"/>
  <c r="V30" i="10"/>
  <c r="V31" i="10"/>
  <c r="V32" i="10"/>
  <c r="V33" i="10"/>
  <c r="V34" i="10"/>
  <c r="V35" i="10"/>
  <c r="V36" i="10"/>
  <c r="V28" i="10"/>
  <c r="V39" i="10"/>
  <c r="V40" i="10"/>
  <c r="V41" i="10"/>
  <c r="V42" i="10"/>
  <c r="V43" i="10"/>
  <c r="V44" i="10"/>
  <c r="V45" i="10"/>
  <c r="V46" i="10"/>
  <c r="V38" i="10"/>
  <c r="V49" i="10"/>
  <c r="V50" i="10"/>
  <c r="V51" i="10"/>
  <c r="V52" i="10"/>
  <c r="V53" i="10"/>
  <c r="V54" i="10"/>
  <c r="V55" i="10"/>
  <c r="V56" i="10"/>
  <c r="V48" i="10"/>
  <c r="V59" i="10"/>
  <c r="V60" i="10"/>
  <c r="V61" i="10"/>
  <c r="V62" i="10"/>
  <c r="V64" i="10"/>
  <c r="V65" i="10"/>
  <c r="V66" i="10"/>
  <c r="V58" i="10"/>
  <c r="V69" i="10"/>
  <c r="V70" i="10"/>
  <c r="V68" i="10"/>
  <c r="V17" i="10"/>
  <c r="V16" i="10"/>
  <c r="M5" i="14"/>
  <c r="K5" i="14"/>
  <c r="L5" i="14"/>
  <c r="M6" i="14"/>
  <c r="L6" i="14"/>
  <c r="K6" i="14"/>
  <c r="L68" i="10"/>
  <c r="L70" i="10"/>
  <c r="K17" i="10"/>
  <c r="J17" i="10"/>
  <c r="K16" i="10"/>
  <c r="J16" i="10"/>
  <c r="H16" i="10"/>
  <c r="K70" i="10"/>
  <c r="J70" i="10"/>
  <c r="I70" i="10"/>
  <c r="H70" i="10"/>
  <c r="K68" i="10"/>
  <c r="J68" i="10"/>
  <c r="I68" i="10"/>
  <c r="H68" i="10"/>
</calcChain>
</file>

<file path=xl/comments1.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Instructions (not required):</t>
        </r>
        <r>
          <rPr>
            <sz val="9"/>
            <color indexed="81"/>
            <rFont val="Calibri"/>
            <family val="2"/>
          </rPr>
          <t xml:space="preserve">
Insert the project start date.</t>
        </r>
      </text>
    </comment>
    <comment ref="A8"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9"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A10"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1" authorId="0" shapeId="0">
      <text>
        <r>
          <rPr>
            <b/>
            <sz val="9"/>
            <color indexed="81"/>
            <rFont val="Calibri"/>
            <family val="2"/>
          </rPr>
          <t>Instructions (not required):</t>
        </r>
        <r>
          <rPr>
            <sz val="9"/>
            <color indexed="81"/>
            <rFont val="Calibri"/>
            <family val="2"/>
          </rPr>
          <t xml:space="preserve">
Insert the project start date.</t>
        </r>
      </text>
    </comment>
    <comment ref="A12"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7" authorId="0" shapeId="0">
      <text>
        <r>
          <rPr>
            <b/>
            <sz val="9"/>
            <color indexed="81"/>
            <rFont val="Calibri"/>
            <family val="2"/>
          </rPr>
          <t>Instructions: Update the portion in &lt;&gt; with your product's name.</t>
        </r>
      </text>
    </comment>
    <comment ref="A18"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8"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<sst xmlns="http://schemas.openxmlformats.org/spreadsheetml/2006/main" count="335" uniqueCount="80">
  <si>
    <t>Task</t>
  </si>
  <si>
    <t>Responsible</t>
  </si>
  <si>
    <t>Actual Hrs Remaining</t>
  </si>
  <si>
    <t>Schedule Hrs Remaining</t>
  </si>
  <si>
    <t>Day:</t>
  </si>
  <si>
    <t>Issues</t>
  </si>
  <si>
    <t>&lt;issue&gt;</t>
  </si>
  <si>
    <t>Team Member</t>
  </si>
  <si>
    <t>Story Points</t>
  </si>
  <si>
    <t>Story Points Remaining</t>
  </si>
  <si>
    <t>ID</t>
  </si>
  <si>
    <t>Type</t>
  </si>
  <si>
    <t>Sprint</t>
  </si>
  <si>
    <t>Velocity</t>
  </si>
  <si>
    <t>O Scope</t>
  </si>
  <si>
    <t>ML Scope</t>
  </si>
  <si>
    <t>P Scope</t>
  </si>
  <si>
    <t>Actual</t>
  </si>
  <si>
    <t>Sprints</t>
  </si>
  <si>
    <t>Plan</t>
  </si>
  <si>
    <t>Remain</t>
  </si>
  <si>
    <t>Size</t>
  </si>
  <si>
    <t>Burn</t>
  </si>
  <si>
    <t>Start</t>
  </si>
  <si>
    <t>Description</t>
  </si>
  <si>
    <t>Title</t>
  </si>
  <si>
    <t>Requirement</t>
  </si>
  <si>
    <t>&lt;Product name&gt; - Sprint &lt;#&gt;</t>
  </si>
  <si>
    <t>Sprint Dates: &lt;Month&gt; &lt;DD&gt; - &lt;Month&gt; &lt;DD&gt;, &lt;YYYY&gt;</t>
  </si>
  <si>
    <t>Available working hours in the sprint</t>
  </si>
  <si>
    <t>Developers</t>
  </si>
  <si>
    <t>&lt;Developer name&gt;</t>
  </si>
  <si>
    <t>Feature Burndown - Based on estimated hours remaining</t>
  </si>
  <si>
    <t>Done
(Y)</t>
  </si>
  <si>
    <t>Accepted
(Y/N)</t>
  </si>
  <si>
    <t>&lt;User story title&gt;</t>
  </si>
  <si>
    <t>Developer name</t>
  </si>
  <si>
    <t>&lt;task&gt;</t>
  </si>
  <si>
    <t>Acceptance Criteria</t>
  </si>
  <si>
    <t>####</t>
  </si>
  <si>
    <t>Total</t>
  </si>
  <si>
    <t>Days in sprint:</t>
  </si>
  <si>
    <t>Empirical PERT Calculations</t>
  </si>
  <si>
    <t>Project start</t>
  </si>
  <si>
    <t>Sprint length (days)</t>
  </si>
  <si>
    <t>&lt;PBI title&gt;</t>
  </si>
  <si>
    <t>Improvement</t>
  </si>
  <si>
    <t>Maintenance</t>
  </si>
  <si>
    <t>Overhead</t>
  </si>
  <si>
    <t>&lt;Product Name&gt; Product Backlog</t>
  </si>
  <si>
    <t>&lt;Product Name&gt; Release Projections</t>
  </si>
  <si>
    <t>Overview</t>
  </si>
  <si>
    <t>Product Backlog Instructions</t>
  </si>
  <si>
    <t>Sprint Backlog Instructions</t>
  </si>
  <si>
    <t>Running</t>
  </si>
  <si>
    <t>Completed</t>
  </si>
  <si>
    <t>Release</t>
  </si>
  <si>
    <t>Dates</t>
  </si>
  <si>
    <t>Goals</t>
  </si>
  <si>
    <t>As a ____, I want ____, so that ____.</t>
  </si>
  <si>
    <t>When I do this: ____, this happens:____.</t>
  </si>
  <si>
    <t>As a ____, I want to ____, so that ____.</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</si>
  <si>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</si>
  <si>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</si>
  <si>
    <t>Saturday</t>
  </si>
  <si>
    <t>Monday</t>
  </si>
  <si>
    <t>Tuesday</t>
  </si>
  <si>
    <t>Wednesday</t>
  </si>
  <si>
    <t>Thursday</t>
  </si>
  <si>
    <t>Friday</t>
  </si>
  <si>
    <t>Sunday</t>
  </si>
  <si>
    <t>Design Development Testing</t>
  </si>
  <si>
    <t>Product review meeting</t>
  </si>
  <si>
    <t xml:space="preserve">
Retrospective</t>
  </si>
  <si>
    <t>Deploying</t>
  </si>
  <si>
    <t>Sprint Planning Design Dev.</t>
  </si>
  <si>
    <t>SEP - Project ####</t>
  </si>
  <si>
    <r>
      <t xml:space="preserve">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b/>
        <sz val="11"/>
        <color theme="1"/>
        <rFont val="Calibri"/>
        <scheme val="minor"/>
      </rPr>
      <t>Product Backlog - option 1</t>
    </r>
    <r>
      <rPr>
        <sz val="11"/>
        <color theme="1"/>
        <rFont val="Calibri"/>
        <family val="2"/>
        <scheme val="minor"/>
      </rPr>
      <t>: This option highlights all rows within the ranges calculated in columns K, L and M.</t>
    </r>
    <r>
      <rPr>
        <sz val="11"/>
        <color theme="1"/>
        <rFont val="Calibri"/>
        <family val="2"/>
        <scheme val="minor"/>
      </rPr>
      <t xml:space="preserve">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</si>
  <si>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Release 1</t>
  </si>
  <si>
    <t>Release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</si>
</sst>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6" formatCode="0.0"/>
  </numFmts>
  <fonts count="49"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242729"/>
      <name val="Calibri"/>
    </font>
    <font>
      <sz val="11"/>
      <color rgb="FF000000"/>
      <name val="Calibri"/>
      <family val="2"/>
      <scheme val="minor"/>
    </font>
    <font>
      <b/>
      <sz val="11"/>
      <color rgb="FFDDA600"/>
      <name val="Calibri"/>
    </font>
    <font>
      <sz val="11"/>
      <color rgb="FFDDA600"/>
      <name val="Calibri"/>
    </font>
    <font>
      <b/>
      <sz val="14"/>
      <color theme="1"/>
      <name val="Calibri"/>
    </font>
    <font>
      <b/>
      <sz val="11"/>
      <color theme="1"/>
      <name val="Calibri"/>
      <scheme val="minor"/>
    </font>
    <font>
      <b/>
      <sz val="14"/>
      <color theme="1"/>
      <name val="Calibri"/>
      <scheme val="minor"/>
    </font>
    <font>
      <sz val="11"/>
      <color rgb="FF006100"/>
      <name val="Calibri"/>
      <family val="2"/>
      <scheme val="minor"/>
    </font>
    <font>
      <sz val="11"/>
      <color theme="0"/>
      <name val="Calibri"/>
      <family val="2"/>
      <scheme val="minor"/>
    </font>
    <font>
      <b/>
      <sz val="11"/>
      <color theme="1"/>
      <name val="Calibri"/>
      <family val="2"/>
    </font>
    <font>
      <b/>
      <sz val="12"/>
      <color indexed="8"/>
      <name val="Arial"/>
      <family val="2"/>
    </font>
    <font>
      <b/>
      <sz val="12"/>
      <color theme="0"/>
      <name val="Calibri"/>
      <family val="2"/>
      <scheme val="minor"/>
    </font>
    <font>
      <b/>
      <sz val="12"/>
      <color indexed="9"/>
      <name val="Arial"/>
      <family val="2"/>
    </font>
    <font>
      <b/>
      <sz val="8"/>
      <color indexed="8"/>
      <name val="Arial"/>
      <family val="2"/>
    </font>
    <font>
      <b/>
      <sz val="22"/>
      <color theme="1"/>
      <name val="Calibri"/>
      <family val="2"/>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rgb="FFC6EFCE"/>
      </patternFill>
    </fill>
    <fill>
      <patternFill patternType="solid">
        <fgColor theme="9"/>
      </patternFill>
    </fill>
  </fills>
  <borders count="28">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72">
    <xf numFmtId="0" fontId="0" fillId="0" borderId="0"/>
    <xf numFmtId="0" fontId="21" fillId="3" borderId="0" applyNumberFormat="0" applyBorder="0" applyAlignment="0" applyProtection="0"/>
    <xf numFmtId="0" fontId="4" fillId="0" borderId="0"/>
    <xf numFmtId="0" fontId="20" fillId="0" borderId="0"/>
    <xf numFmtId="0" fontId="3"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1"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41" fillId="13" borderId="0" applyNumberFormat="0" applyBorder="0" applyAlignment="0" applyProtection="0"/>
    <xf numFmtId="0" fontId="21" fillId="3" borderId="0" applyNumberFormat="0" applyBorder="0" applyAlignment="0" applyProtection="0"/>
    <xf numFmtId="0" fontId="42" fillId="14" borderId="0" applyNumberFormat="0" applyBorder="0" applyAlignment="0" applyProtection="0"/>
  </cellStyleXfs>
  <cellXfs count="200">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22" fillId="0" borderId="0" xfId="4" applyFont="1" applyAlignment="1">
      <alignment horizontal="center"/>
    </xf>
    <xf numFmtId="0" fontId="23"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19" fillId="0" borderId="0" xfId="4" applyFont="1" applyAlignment="1">
      <alignment horizontal="center" wrapText="1"/>
    </xf>
    <xf numFmtId="0" fontId="8" fillId="6" borderId="12" xfId="2" applyFont="1" applyFill="1" applyBorder="1" applyAlignment="1">
      <alignment horizontal="center"/>
    </xf>
    <xf numFmtId="1" fontId="19" fillId="6" borderId="11" xfId="2" applyNumberFormat="1" applyFont="1" applyFill="1" applyBorder="1" applyAlignment="1">
      <alignment horizontal="center"/>
    </xf>
    <xf numFmtId="1" fontId="19" fillId="6" borderId="12" xfId="2" applyNumberFormat="1" applyFont="1" applyFill="1" applyBorder="1" applyAlignment="1">
      <alignment horizontal="center"/>
    </xf>
    <xf numFmtId="1" fontId="19" fillId="6" borderId="14" xfId="2" applyNumberFormat="1" applyFont="1" applyFill="1" applyBorder="1" applyAlignment="1">
      <alignment horizontal="center"/>
    </xf>
    <xf numFmtId="0" fontId="8" fillId="6" borderId="15" xfId="2" applyFont="1" applyFill="1" applyBorder="1" applyAlignment="1">
      <alignment horizontal="center"/>
    </xf>
    <xf numFmtId="0" fontId="8" fillId="6" borderId="14" xfId="2" applyFont="1" applyFill="1" applyBorder="1" applyAlignment="1">
      <alignment horizontal="center"/>
    </xf>
    <xf numFmtId="0" fontId="6" fillId="7" borderId="12" xfId="2" applyFont="1" applyFill="1" applyBorder="1" applyAlignment="1">
      <alignment horizontal="center"/>
    </xf>
    <xf numFmtId="1" fontId="16" fillId="8" borderId="11" xfId="2" applyNumberFormat="1" applyFont="1" applyFill="1" applyBorder="1" applyAlignment="1">
      <alignment horizontal="center"/>
    </xf>
    <xf numFmtId="1" fontId="16" fillId="8" borderId="12" xfId="2" applyNumberFormat="1" applyFont="1" applyFill="1" applyBorder="1" applyAlignment="1">
      <alignment horizontal="center"/>
    </xf>
    <xf numFmtId="1" fontId="16" fillId="8" borderId="14" xfId="2" applyNumberFormat="1" applyFont="1" applyFill="1" applyBorder="1" applyAlignment="1">
      <alignment horizontal="center"/>
    </xf>
    <xf numFmtId="0" fontId="6" fillId="7" borderId="15" xfId="2" applyFont="1" applyFill="1" applyBorder="1" applyAlignment="1">
      <alignment horizontal="center"/>
    </xf>
    <xf numFmtId="0" fontId="16" fillId="7" borderId="14" xfId="2" applyFont="1" applyFill="1" applyBorder="1" applyAlignment="1">
      <alignment horizontal="center" vertical="top"/>
    </xf>
    <xf numFmtId="0" fontId="6" fillId="0" borderId="12" xfId="2" applyFont="1" applyBorder="1" applyAlignment="1">
      <alignment horizontal="center"/>
    </xf>
    <xf numFmtId="1" fontId="16" fillId="0" borderId="11" xfId="2" applyNumberFormat="1" applyFont="1" applyFill="1" applyBorder="1" applyAlignment="1">
      <alignment horizontal="center"/>
    </xf>
    <xf numFmtId="1" fontId="16" fillId="0" borderId="12" xfId="2" applyNumberFormat="1" applyFont="1" applyFill="1" applyBorder="1" applyAlignment="1">
      <alignment horizontal="center"/>
    </xf>
    <xf numFmtId="1" fontId="16" fillId="0" borderId="14" xfId="2" applyNumberFormat="1" applyFont="1" applyFill="1" applyBorder="1" applyAlignment="1">
      <alignment horizontal="center"/>
    </xf>
    <xf numFmtId="0" fontId="6" fillId="0" borderId="15" xfId="2" applyFont="1" applyBorder="1" applyAlignment="1">
      <alignment horizontal="center"/>
    </xf>
    <xf numFmtId="0" fontId="16" fillId="0" borderId="14" xfId="2" applyFont="1" applyFill="1" applyBorder="1" applyAlignment="1">
      <alignment horizontal="center" vertical="top"/>
    </xf>
    <xf numFmtId="0" fontId="6" fillId="0" borderId="12" xfId="2" applyFont="1" applyFill="1" applyBorder="1" applyAlignment="1">
      <alignment horizontal="center"/>
    </xf>
    <xf numFmtId="0" fontId="6" fillId="0" borderId="15" xfId="2" applyFont="1" applyFill="1" applyBorder="1" applyAlignment="1">
      <alignment horizontal="center"/>
    </xf>
    <xf numFmtId="0" fontId="12" fillId="0" borderId="14" xfId="2" applyFont="1" applyFill="1" applyBorder="1" applyAlignment="1">
      <alignment horizontal="center" vertical="top"/>
    </xf>
    <xf numFmtId="0" fontId="12" fillId="7" borderId="14" xfId="2" applyFont="1" applyFill="1" applyBorder="1" applyAlignment="1">
      <alignment horizontal="center" vertical="top"/>
    </xf>
    <xf numFmtId="0" fontId="6" fillId="0" borderId="12" xfId="4" applyFont="1" applyBorder="1" applyAlignment="1">
      <alignment horizontal="center"/>
    </xf>
    <xf numFmtId="1" fontId="6" fillId="0" borderId="11" xfId="4" applyNumberFormat="1" applyFont="1" applyFill="1" applyBorder="1" applyAlignment="1">
      <alignment horizontal="center"/>
    </xf>
    <xf numFmtId="1" fontId="6" fillId="0" borderId="12" xfId="4" applyNumberFormat="1" applyFont="1" applyFill="1" applyBorder="1" applyAlignment="1">
      <alignment horizontal="center"/>
    </xf>
    <xf numFmtId="1" fontId="6" fillId="0" borderId="14" xfId="4" applyNumberFormat="1" applyFont="1" applyFill="1" applyBorder="1" applyAlignment="1">
      <alignment horizontal="center"/>
    </xf>
    <xf numFmtId="0" fontId="6" fillId="0" borderId="15" xfId="4" applyFont="1" applyBorder="1" applyAlignment="1">
      <alignment horizontal="center"/>
    </xf>
    <xf numFmtId="9" fontId="12" fillId="0" borderId="14" xfId="4" applyNumberFormat="1" applyFont="1" applyFill="1" applyBorder="1" applyAlignment="1">
      <alignment horizontal="center" vertical="top"/>
    </xf>
    <xf numFmtId="0" fontId="10" fillId="9" borderId="12" xfId="4" applyFont="1" applyFill="1" applyBorder="1" applyAlignment="1">
      <alignment horizontal="center" vertical="top" wrapText="1"/>
    </xf>
    <xf numFmtId="0" fontId="10" fillId="9" borderId="13" xfId="4" applyFont="1" applyFill="1" applyBorder="1" applyAlignment="1">
      <alignment vertical="top" wrapText="1"/>
    </xf>
    <xf numFmtId="0" fontId="11" fillId="9" borderId="11" xfId="4" applyFont="1" applyFill="1" applyBorder="1" applyAlignment="1">
      <alignment horizontal="center" vertical="top" wrapText="1"/>
    </xf>
    <xf numFmtId="0" fontId="11" fillId="9" borderId="12" xfId="4" applyFont="1" applyFill="1" applyBorder="1" applyAlignment="1">
      <alignment horizontal="center" vertical="top" wrapText="1"/>
    </xf>
    <xf numFmtId="0" fontId="11" fillId="9" borderId="14" xfId="4" applyFont="1" applyFill="1" applyBorder="1" applyAlignment="1">
      <alignment horizontal="center" vertical="top" wrapText="1"/>
    </xf>
    <xf numFmtId="0" fontId="10" fillId="9" borderId="15" xfId="4" applyFont="1" applyFill="1" applyBorder="1" applyAlignment="1">
      <alignment horizontal="center" vertical="top" wrapText="1"/>
    </xf>
    <xf numFmtId="0" fontId="10" fillId="9" borderId="14" xfId="4" applyFont="1" applyFill="1" applyBorder="1" applyAlignment="1">
      <alignment vertical="top" wrapText="1"/>
    </xf>
    <xf numFmtId="0" fontId="11" fillId="10" borderId="12" xfId="4" applyFont="1" applyFill="1" applyBorder="1" applyAlignment="1">
      <alignment horizontal="center"/>
    </xf>
    <xf numFmtId="0" fontId="11" fillId="10" borderId="11" xfId="4" applyFont="1" applyFill="1" applyBorder="1" applyAlignment="1">
      <alignment horizontal="center"/>
    </xf>
    <xf numFmtId="1" fontId="11" fillId="10" borderId="12" xfId="4" applyNumberFormat="1" applyFont="1" applyFill="1" applyBorder="1" applyAlignment="1">
      <alignment horizontal="center"/>
    </xf>
    <xf numFmtId="1" fontId="11" fillId="10" borderId="14" xfId="4" applyNumberFormat="1" applyFont="1" applyFill="1" applyBorder="1" applyAlignment="1">
      <alignment horizontal="center"/>
    </xf>
    <xf numFmtId="0" fontId="11" fillId="10" borderId="15" xfId="4" applyFont="1" applyFill="1" applyBorder="1" applyAlignment="1">
      <alignment horizontal="center"/>
    </xf>
    <xf numFmtId="0" fontId="11" fillId="10" borderId="14" xfId="4" applyFont="1" applyFill="1" applyBorder="1"/>
    <xf numFmtId="0" fontId="10" fillId="11" borderId="12" xfId="4" applyFont="1" applyFill="1" applyBorder="1" applyAlignment="1">
      <alignment horizontal="center"/>
    </xf>
    <xf numFmtId="0" fontId="11" fillId="11" borderId="11" xfId="4" applyFont="1" applyFill="1" applyBorder="1" applyAlignment="1">
      <alignment horizontal="center" vertical="top" wrapText="1"/>
    </xf>
    <xf numFmtId="0" fontId="11" fillId="11" borderId="16" xfId="4" applyFont="1" applyFill="1" applyBorder="1" applyAlignment="1">
      <alignment horizontal="center" vertical="top" wrapText="1"/>
    </xf>
    <xf numFmtId="0" fontId="11" fillId="11" borderId="15" xfId="4" applyFont="1" applyFill="1" applyBorder="1" applyAlignment="1">
      <alignment horizontal="center"/>
    </xf>
    <xf numFmtId="0" fontId="11" fillId="11" borderId="14" xfId="4" applyFont="1" applyFill="1" applyBorder="1"/>
    <xf numFmtId="0" fontId="8" fillId="0" borderId="18" xfId="4" applyFont="1" applyFill="1" applyBorder="1" applyAlignment="1">
      <alignment horizontal="center"/>
    </xf>
    <xf numFmtId="0" fontId="8" fillId="2" borderId="17" xfId="4" applyFont="1" applyFill="1" applyBorder="1" applyAlignment="1">
      <alignment horizontal="center"/>
    </xf>
    <xf numFmtId="0" fontId="8" fillId="2" borderId="18" xfId="4" applyFont="1" applyFill="1" applyBorder="1" applyAlignment="1">
      <alignment horizontal="center"/>
    </xf>
    <xf numFmtId="0" fontId="8" fillId="2" borderId="20" xfId="4" applyFont="1" applyFill="1" applyBorder="1" applyAlignment="1">
      <alignment horizontal="center"/>
    </xf>
    <xf numFmtId="0" fontId="8" fillId="0" borderId="21" xfId="4" applyFont="1" applyFill="1" applyBorder="1" applyAlignment="1">
      <alignment horizontal="center"/>
    </xf>
    <xf numFmtId="0" fontId="8" fillId="0" borderId="20" xfId="4" applyFont="1" applyFill="1" applyBorder="1" applyAlignment="1">
      <alignment horizontal="right"/>
    </xf>
    <xf numFmtId="0" fontId="5" fillId="0" borderId="0" xfId="2" applyFont="1" applyAlignment="1"/>
    <xf numFmtId="0" fontId="6" fillId="7" borderId="15" xfId="2" applyFont="1" applyFill="1" applyBorder="1"/>
    <xf numFmtId="0" fontId="6" fillId="0" borderId="15" xfId="2" applyFont="1" applyBorder="1"/>
    <xf numFmtId="0" fontId="6" fillId="0" borderId="15" xfId="2" applyFont="1" applyFill="1" applyBorder="1"/>
    <xf numFmtId="0" fontId="6" fillId="0" borderId="15" xfId="4" applyFont="1" applyBorder="1"/>
    <xf numFmtId="0" fontId="10" fillId="9" borderId="15" xfId="4" applyFont="1" applyFill="1" applyBorder="1" applyAlignment="1">
      <alignment vertical="top" wrapText="1"/>
    </xf>
    <xf numFmtId="0" fontId="10" fillId="10" borderId="15" xfId="4" applyFont="1" applyFill="1" applyBorder="1"/>
    <xf numFmtId="0" fontId="10" fillId="11" borderId="15" xfId="4" applyFont="1" applyFill="1" applyBorder="1"/>
    <xf numFmtId="0" fontId="8" fillId="0" borderId="21" xfId="4" applyFont="1" applyFill="1" applyBorder="1" applyAlignment="1">
      <alignment horizontal="right"/>
    </xf>
    <xf numFmtId="0" fontId="6" fillId="0" borderId="0" xfId="4" applyFont="1" applyAlignment="1">
      <alignment wrapText="1"/>
    </xf>
    <xf numFmtId="0" fontId="9" fillId="0" borderId="0" xfId="4" applyFont="1" applyAlignment="1">
      <alignment wrapText="1"/>
    </xf>
    <xf numFmtId="0" fontId="6" fillId="7" borderId="13" xfId="2" applyFont="1" applyFill="1" applyBorder="1" applyAlignment="1">
      <alignment wrapText="1"/>
    </xf>
    <xf numFmtId="0" fontId="6" fillId="0" borderId="13" xfId="2" applyFont="1" applyBorder="1" applyAlignment="1">
      <alignment wrapText="1"/>
    </xf>
    <xf numFmtId="0" fontId="6" fillId="0" borderId="13" xfId="2" applyFont="1" applyFill="1" applyBorder="1" applyAlignment="1">
      <alignment wrapText="1"/>
    </xf>
    <xf numFmtId="0" fontId="6" fillId="0" borderId="13" xfId="4" applyFont="1" applyBorder="1" applyAlignment="1">
      <alignment wrapText="1"/>
    </xf>
    <xf numFmtId="0" fontId="11" fillId="10" borderId="13" xfId="4" applyFont="1" applyFill="1" applyBorder="1" applyAlignment="1">
      <alignment wrapText="1"/>
    </xf>
    <xf numFmtId="0" fontId="11" fillId="11" borderId="13" xfId="4" applyFont="1" applyFill="1" applyBorder="1" applyAlignment="1">
      <alignment wrapText="1"/>
    </xf>
    <xf numFmtId="0" fontId="8" fillId="0" borderId="19" xfId="4" applyFont="1" applyFill="1" applyBorder="1" applyAlignment="1">
      <alignment horizontal="right" wrapText="1"/>
    </xf>
    <xf numFmtId="0" fontId="8" fillId="6" borderId="13" xfId="2" applyFont="1" applyFill="1" applyBorder="1" applyAlignment="1">
      <alignment horizontal="center"/>
    </xf>
    <xf numFmtId="164" fontId="6" fillId="0" borderId="0" xfId="4" applyNumberFormat="1" applyFont="1"/>
    <xf numFmtId="164" fontId="22" fillId="0" borderId="0" xfId="4" applyNumberFormat="1" applyFont="1" applyAlignment="1">
      <alignment horizontal="left"/>
    </xf>
    <xf numFmtId="164" fontId="23" fillId="0" borderId="0" xfId="4" applyNumberFormat="1" applyFont="1"/>
    <xf numFmtId="164" fontId="8" fillId="0" borderId="0" xfId="4" applyNumberFormat="1" applyFont="1"/>
    <xf numFmtId="164" fontId="9" fillId="0" borderId="0" xfId="4" applyNumberFormat="1" applyFont="1"/>
    <xf numFmtId="164" fontId="4" fillId="0" borderId="24" xfId="2" applyNumberFormat="1" applyFont="1" applyBorder="1"/>
    <xf numFmtId="164" fontId="4" fillId="0" borderId="6" xfId="2" applyNumberFormat="1" applyFont="1" applyBorder="1"/>
    <xf numFmtId="164" fontId="4" fillId="0" borderId="23" xfId="2" applyNumberFormat="1" applyFont="1" applyBorder="1"/>
    <xf numFmtId="164" fontId="6" fillId="0" borderId="23" xfId="4" applyNumberFormat="1" applyFont="1" applyBorder="1"/>
    <xf numFmtId="164" fontId="10" fillId="9" borderId="23" xfId="4" applyNumberFormat="1" applyFont="1" applyFill="1" applyBorder="1" applyAlignment="1">
      <alignment vertical="top"/>
    </xf>
    <xf numFmtId="164" fontId="10" fillId="10" borderId="23" xfId="4" applyNumberFormat="1" applyFont="1" applyFill="1" applyBorder="1"/>
    <xf numFmtId="164" fontId="10" fillId="11" borderId="23" xfId="4" applyNumberFormat="1" applyFont="1" applyFill="1" applyBorder="1"/>
    <xf numFmtId="164" fontId="8" fillId="0" borderId="25"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19"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6" fillId="0" borderId="0" xfId="4" applyFont="1" applyAlignment="1">
      <alignment horizontal="right"/>
    </xf>
    <xf numFmtId="1" fontId="6" fillId="0" borderId="0" xfId="4" applyNumberFormat="1" applyFont="1" applyAlignment="1">
      <alignment horizontal="right"/>
    </xf>
    <xf numFmtId="164" fontId="5" fillId="6" borderId="11" xfId="2" applyNumberFormat="1" applyFont="1" applyFill="1" applyBorder="1" applyAlignment="1"/>
    <xf numFmtId="0" fontId="8" fillId="6" borderId="15" xfId="2" applyFont="1" applyFill="1" applyBorder="1" applyAlignment="1"/>
    <xf numFmtId="164" fontId="26" fillId="0" borderId="0" xfId="0" applyNumberFormat="1" applyFont="1" applyFill="1" applyAlignment="1">
      <alignment vertical="top"/>
    </xf>
    <xf numFmtId="0" fontId="27" fillId="0" borderId="0" xfId="0" applyFont="1" applyFill="1" applyAlignment="1">
      <alignment vertical="top"/>
    </xf>
    <xf numFmtId="14" fontId="27" fillId="0" borderId="0" xfId="0" applyNumberFormat="1" applyFont="1" applyFill="1" applyBorder="1" applyAlignment="1">
      <alignment horizontal="left" vertical="top"/>
    </xf>
    <xf numFmtId="0" fontId="29" fillId="0" borderId="0" xfId="115" applyFont="1" applyAlignment="1">
      <alignment horizontal="center" vertical="top"/>
    </xf>
    <xf numFmtId="0" fontId="29" fillId="0" borderId="0" xfId="115" applyFont="1" applyAlignment="1">
      <alignment vertical="top"/>
    </xf>
    <xf numFmtId="0" fontId="27" fillId="0" borderId="0" xfId="0" applyFont="1" applyAlignment="1">
      <alignment vertical="top"/>
    </xf>
    <xf numFmtId="1" fontId="27" fillId="0" borderId="0" xfId="0" applyNumberFormat="1" applyFont="1" applyFill="1" applyBorder="1" applyAlignment="1">
      <alignment horizontal="left" vertical="top"/>
    </xf>
    <xf numFmtId="0" fontId="28" fillId="0" borderId="0" xfId="115" applyFont="1" applyAlignment="1">
      <alignment horizontal="center" vertical="top"/>
    </xf>
    <xf numFmtId="0" fontId="26" fillId="0" borderId="0" xfId="0" applyFont="1" applyFill="1" applyAlignment="1">
      <alignment vertical="top"/>
    </xf>
    <xf numFmtId="0" fontId="32" fillId="0" borderId="0" xfId="115" applyFont="1" applyAlignment="1">
      <alignment horizontal="center" vertical="top"/>
    </xf>
    <xf numFmtId="0" fontId="33" fillId="0" borderId="0" xfId="115" applyFont="1" applyAlignment="1">
      <alignment horizontal="center" vertical="top"/>
    </xf>
    <xf numFmtId="1" fontId="27" fillId="0" borderId="0" xfId="0" applyNumberFormat="1" applyFont="1" applyFill="1" applyBorder="1" applyAlignment="1">
      <alignment horizontal="right" vertical="top"/>
    </xf>
    <xf numFmtId="0" fontId="26" fillId="0" borderId="0" xfId="0" applyFont="1" applyAlignment="1">
      <alignment horizontal="right" vertical="top"/>
    </xf>
    <xf numFmtId="14" fontId="26" fillId="0" borderId="0" xfId="0" applyNumberFormat="1" applyFont="1" applyBorder="1" applyAlignment="1">
      <alignment horizontal="left" vertical="top"/>
    </xf>
    <xf numFmtId="0" fontId="32" fillId="0" borderId="0" xfId="115" applyFont="1" applyAlignment="1">
      <alignment vertical="top"/>
    </xf>
    <xf numFmtId="0" fontId="33" fillId="0" borderId="0" xfId="115" applyFont="1" applyAlignment="1">
      <alignment vertical="top"/>
    </xf>
    <xf numFmtId="0" fontId="29" fillId="0" borderId="0" xfId="115" applyFont="1" applyFill="1" applyBorder="1" applyAlignment="1">
      <alignment vertical="top"/>
    </xf>
    <xf numFmtId="0" fontId="26" fillId="0" borderId="0" xfId="0" applyFont="1" applyAlignment="1">
      <alignment vertical="top"/>
    </xf>
    <xf numFmtId="0" fontId="28" fillId="0" borderId="0" xfId="2" applyFont="1" applyAlignment="1">
      <alignment vertical="top"/>
    </xf>
    <xf numFmtId="0" fontId="26" fillId="0" borderId="0" xfId="0" applyFont="1" applyFill="1" applyBorder="1" applyAlignment="1">
      <alignment vertical="top"/>
    </xf>
    <xf numFmtId="164" fontId="26" fillId="0" borderId="0" xfId="0" applyNumberFormat="1" applyFont="1" applyAlignment="1">
      <alignment vertical="top"/>
    </xf>
    <xf numFmtId="0" fontId="27" fillId="0" borderId="0" xfId="0" applyFont="1" applyFill="1" applyBorder="1" applyAlignment="1">
      <alignment vertical="top"/>
    </xf>
    <xf numFmtId="164" fontId="27" fillId="0" borderId="0" xfId="0" applyNumberFormat="1" applyFont="1" applyAlignment="1">
      <alignment vertical="top"/>
    </xf>
    <xf numFmtId="0" fontId="29" fillId="0" borderId="0" xfId="2" applyFont="1" applyAlignment="1">
      <alignment vertical="top"/>
    </xf>
    <xf numFmtId="1" fontId="27" fillId="0" borderId="0" xfId="0" applyNumberFormat="1" applyFont="1" applyAlignment="1">
      <alignment vertical="top"/>
    </xf>
    <xf numFmtId="0" fontId="28" fillId="0" borderId="0" xfId="115" applyFont="1" applyFill="1" applyAlignment="1">
      <alignment horizontal="left" vertical="top"/>
    </xf>
    <xf numFmtId="0" fontId="28" fillId="0" borderId="0" xfId="115" applyFont="1" applyFill="1" applyAlignment="1">
      <alignment horizontal="center" vertical="top"/>
    </xf>
    <xf numFmtId="0" fontId="29" fillId="0" borderId="0" xfId="115" applyFont="1" applyFill="1" applyAlignment="1">
      <alignment horizontal="left" vertical="top"/>
    </xf>
    <xf numFmtId="0" fontId="29" fillId="0" borderId="0" xfId="115" applyFont="1" applyFill="1" applyAlignment="1">
      <alignment horizontal="right" vertical="top"/>
    </xf>
    <xf numFmtId="0" fontId="28" fillId="0" borderId="0" xfId="2" applyFont="1" applyFill="1" applyBorder="1" applyAlignment="1">
      <alignment vertical="top"/>
    </xf>
    <xf numFmtId="0" fontId="29" fillId="0" borderId="0" xfId="2" applyFont="1" applyFill="1" applyBorder="1" applyAlignment="1">
      <alignment vertical="top"/>
    </xf>
    <xf numFmtId="0" fontId="29" fillId="0" borderId="0" xfId="2" applyFont="1" applyFill="1" applyAlignment="1">
      <alignment vertical="top"/>
    </xf>
    <xf numFmtId="14" fontId="26" fillId="0" borderId="0" xfId="0" applyNumberFormat="1" applyFont="1" applyAlignment="1">
      <alignment vertical="top"/>
    </xf>
    <xf numFmtId="14" fontId="26" fillId="0" borderId="0" xfId="0" applyNumberFormat="1" applyFont="1" applyFill="1" applyBorder="1" applyAlignment="1">
      <alignment horizontal="right" vertical="top"/>
    </xf>
    <xf numFmtId="0" fontId="34" fillId="0" borderId="0" xfId="0" applyFont="1"/>
    <xf numFmtId="1" fontId="26" fillId="0" borderId="0" xfId="0" applyNumberFormat="1" applyFont="1" applyAlignment="1">
      <alignment vertical="top"/>
    </xf>
    <xf numFmtId="1" fontId="29" fillId="0" borderId="0" xfId="115" applyNumberFormat="1" applyFont="1" applyAlignment="1">
      <alignment vertical="top"/>
    </xf>
    <xf numFmtId="0" fontId="29" fillId="0" borderId="26" xfId="154" applyFont="1" applyFill="1" applyBorder="1" applyAlignment="1">
      <alignment vertical="top"/>
    </xf>
    <xf numFmtId="0" fontId="29" fillId="0" borderId="0" xfId="154" applyFont="1" applyFill="1" applyAlignment="1">
      <alignment vertical="top"/>
    </xf>
    <xf numFmtId="14" fontId="27" fillId="0" borderId="0" xfId="0" applyNumberFormat="1" applyFont="1" applyFill="1" applyBorder="1" applyAlignment="1" applyProtection="1">
      <alignment horizontal="left" vertical="top"/>
      <protection locked="0"/>
    </xf>
    <xf numFmtId="0" fontId="30" fillId="0" borderId="0" xfId="154" applyFont="1" applyAlignment="1" applyProtection="1">
      <alignment horizontal="center" vertical="top"/>
      <protection locked="0"/>
    </xf>
    <xf numFmtId="0" fontId="31" fillId="0" borderId="0" xfId="154" applyFont="1" applyAlignment="1" applyProtection="1">
      <alignment horizontal="center" vertical="top"/>
      <protection locked="0"/>
    </xf>
    <xf numFmtId="1" fontId="27" fillId="0" borderId="0" xfId="0" applyNumberFormat="1" applyFont="1" applyFill="1" applyBorder="1" applyAlignment="1" applyProtection="1">
      <alignment horizontal="left" vertical="top"/>
      <protection locked="0"/>
    </xf>
    <xf numFmtId="14" fontId="27" fillId="0" borderId="0" xfId="0" applyNumberFormat="1" applyFont="1" applyBorder="1" applyAlignment="1" applyProtection="1">
      <alignment horizontal="left" vertical="top"/>
      <protection locked="0"/>
    </xf>
    <xf numFmtId="0" fontId="35" fillId="0" borderId="0" xfId="0" applyFont="1" applyAlignment="1">
      <alignment vertical="top"/>
    </xf>
    <xf numFmtId="0" fontId="36" fillId="0" borderId="0" xfId="154" applyFont="1" applyAlignment="1" applyProtection="1">
      <alignment horizontal="center" vertical="top"/>
      <protection locked="0"/>
    </xf>
    <xf numFmtId="0" fontId="37" fillId="0" borderId="0" xfId="115" applyFont="1" applyAlignment="1">
      <alignment horizontal="center" vertical="top"/>
    </xf>
    <xf numFmtId="0" fontId="37" fillId="0" borderId="0" xfId="115" applyFont="1" applyAlignment="1">
      <alignment vertical="top"/>
    </xf>
    <xf numFmtId="0" fontId="36" fillId="0" borderId="0" xfId="0" applyFont="1" applyAlignment="1">
      <alignment vertical="top"/>
    </xf>
    <xf numFmtId="0" fontId="37" fillId="0" borderId="0" xfId="0" applyFont="1" applyAlignment="1">
      <alignment vertical="top"/>
    </xf>
    <xf numFmtId="164" fontId="38" fillId="0" borderId="0" xfId="0" applyNumberFormat="1" applyFont="1" applyFill="1" applyAlignment="1">
      <alignment vertical="top"/>
    </xf>
    <xf numFmtId="0" fontId="0" fillId="0" borderId="0" xfId="0" applyAlignment="1">
      <alignment wrapText="1"/>
    </xf>
    <xf numFmtId="0" fontId="40" fillId="12" borderId="27" xfId="0" applyFont="1" applyFill="1" applyBorder="1" applyAlignment="1">
      <alignment wrapText="1"/>
    </xf>
    <xf numFmtId="0" fontId="0" fillId="0" borderId="7" xfId="0" applyBorder="1" applyAlignment="1">
      <alignment wrapText="1"/>
    </xf>
    <xf numFmtId="0" fontId="16" fillId="0" borderId="0" xfId="4" applyFont="1" applyBorder="1" applyAlignment="1">
      <alignment horizontal="left" wrapText="1"/>
    </xf>
    <xf numFmtId="0" fontId="16" fillId="0" borderId="0" xfId="4" applyFont="1" applyBorder="1" applyAlignment="1">
      <alignment horizontal="left" wrapText="1"/>
    </xf>
    <xf numFmtId="0" fontId="0" fillId="0" borderId="7" xfId="0" applyFont="1" applyBorder="1" applyAlignment="1">
      <alignment wrapText="1"/>
    </xf>
    <xf numFmtId="0" fontId="44" fillId="5" borderId="2" xfId="4" applyFont="1" applyFill="1" applyBorder="1" applyAlignment="1">
      <alignment horizontal="center" vertical="top" wrapText="1"/>
    </xf>
    <xf numFmtId="0" fontId="44" fillId="5" borderId="3" xfId="4" applyFont="1" applyFill="1" applyBorder="1" applyAlignment="1">
      <alignment horizontal="center" vertical="top" wrapText="1"/>
    </xf>
    <xf numFmtId="0" fontId="45" fillId="14" borderId="1" xfId="271" applyFont="1" applyBorder="1" applyAlignment="1">
      <alignment horizontal="center" vertical="top" wrapText="1"/>
    </xf>
    <xf numFmtId="0" fontId="44" fillId="5" borderId="5" xfId="4" applyFont="1" applyFill="1" applyBorder="1" applyAlignment="1">
      <alignment horizontal="center" vertical="top" wrapText="1"/>
    </xf>
    <xf numFmtId="0" fontId="46" fillId="5" borderId="4" xfId="4" applyFont="1" applyFill="1" applyBorder="1" applyAlignment="1">
      <alignment horizontal="center" vertical="top" wrapText="1"/>
    </xf>
    <xf numFmtId="0" fontId="46" fillId="5" borderId="7" xfId="4" applyFont="1" applyFill="1" applyBorder="1" applyAlignment="1">
      <alignment horizontal="center" vertical="top" wrapText="1"/>
    </xf>
    <xf numFmtId="0" fontId="46" fillId="5" borderId="8" xfId="4" applyFont="1" applyFill="1" applyBorder="1" applyAlignment="1">
      <alignment horizontal="center" vertical="top" wrapText="1"/>
    </xf>
    <xf numFmtId="0" fontId="45" fillId="14" borderId="6" xfId="271" applyFont="1" applyBorder="1" applyAlignment="1">
      <alignment horizontal="center" vertical="top" wrapText="1"/>
    </xf>
    <xf numFmtId="0" fontId="46" fillId="5" borderId="10" xfId="4" applyFont="1" applyFill="1" applyBorder="1" applyAlignment="1">
      <alignment horizontal="center" vertical="top" wrapText="1"/>
    </xf>
    <xf numFmtId="0" fontId="46" fillId="5" borderId="9" xfId="4" applyFont="1" applyFill="1" applyBorder="1" applyAlignment="1">
      <alignment horizontal="center" vertical="top" wrapText="1"/>
    </xf>
    <xf numFmtId="164" fontId="44" fillId="5" borderId="22" xfId="4" applyNumberFormat="1" applyFont="1" applyFill="1" applyBorder="1" applyAlignment="1">
      <alignment horizontal="center" vertical="top" wrapText="1"/>
    </xf>
    <xf numFmtId="0" fontId="44" fillId="0" borderId="0" xfId="4" applyFont="1" applyAlignment="1">
      <alignment horizontal="center"/>
    </xf>
    <xf numFmtId="164" fontId="46" fillId="5" borderId="23" xfId="4" applyNumberFormat="1" applyFont="1" applyFill="1" applyBorder="1" applyAlignment="1">
      <alignment horizontal="center" vertical="top" wrapText="1"/>
    </xf>
    <xf numFmtId="0" fontId="47" fillId="4" borderId="0" xfId="4" applyFont="1" applyFill="1" applyAlignment="1">
      <alignment horizontal="center" vertical="top" wrapText="1"/>
    </xf>
    <xf numFmtId="164" fontId="48" fillId="0" borderId="0" xfId="0" applyNumberFormat="1" applyFont="1" applyAlignment="1">
      <alignment vertical="top"/>
    </xf>
    <xf numFmtId="164" fontId="41" fillId="13" borderId="0" xfId="269" applyNumberFormat="1" applyAlignment="1">
      <alignment vertical="top"/>
    </xf>
    <xf numFmtId="0" fontId="41" fillId="13" borderId="0" xfId="269" applyAlignment="1">
      <alignment vertical="top"/>
    </xf>
    <xf numFmtId="0" fontId="41" fillId="13" borderId="0" xfId="269" applyBorder="1" applyAlignment="1">
      <alignment vertical="top"/>
    </xf>
    <xf numFmtId="1" fontId="41" fillId="13" borderId="0" xfId="269" applyNumberFormat="1" applyAlignment="1">
      <alignment vertical="top"/>
    </xf>
    <xf numFmtId="166" fontId="41" fillId="13" borderId="0" xfId="269" applyNumberFormat="1" applyAlignment="1">
      <alignment vertical="top"/>
    </xf>
    <xf numFmtId="0" fontId="41" fillId="13" borderId="0" xfId="269"/>
    <xf numFmtId="1" fontId="41" fillId="13" borderId="0" xfId="269" applyNumberFormat="1" applyBorder="1" applyAlignment="1">
      <alignment vertical="top"/>
    </xf>
    <xf numFmtId="164" fontId="21" fillId="3" borderId="0" xfId="270" applyNumberFormat="1" applyAlignment="1">
      <alignment vertical="top"/>
    </xf>
    <xf numFmtId="0" fontId="21" fillId="3" borderId="0" xfId="270" applyAlignment="1">
      <alignment vertical="top"/>
    </xf>
    <xf numFmtId="0" fontId="21" fillId="3" borderId="0" xfId="270" applyBorder="1" applyAlignment="1">
      <alignment vertical="top"/>
    </xf>
    <xf numFmtId="14" fontId="41" fillId="13" borderId="0" xfId="269" applyNumberFormat="1" applyAlignment="1">
      <alignment vertical="top"/>
    </xf>
    <xf numFmtId="0" fontId="43" fillId="0" borderId="0" xfId="0" applyFont="1" applyFill="1" applyAlignment="1">
      <alignment vertical="top"/>
    </xf>
  </cellXfs>
  <cellStyles count="272">
    <cellStyle name="Accent6" xfId="271" builtinId="49"/>
    <cellStyle name="Bad" xfId="270" builtinId="27"/>
    <cellStyle name="Bad 2" xfId="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Good" xfId="269" builtinId="26"/>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Normal" xfId="0" builtinId="0"/>
    <cellStyle name="Normal 2" xfId="2"/>
    <cellStyle name="Normal 3" xfId="3"/>
    <cellStyle name="Normal 3 2" xfId="115"/>
    <cellStyle name="Normal 3 2 2" xfId="154"/>
    <cellStyle name="Normal_Sprint 1 Burn Down_20081027" xfId="4"/>
  </cellStyles>
  <dxfs count="36">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'!$F$5:$F$15</c:f>
              <c:strCache>
                <c:ptCount val="3"/>
                <c:pt idx="0">
                  <c:v>Start</c:v>
                </c:pt>
                <c:pt idx="1">
                  <c:v>1</c:v>
                </c:pt>
                <c:pt idx="2">
                  <c:v>2</c:v>
                </c:pt>
              </c:strCache>
            </c:strRef>
          </c:cat>
          <c:val>
            <c:numRef>
              <c:f>'Product Backlog '!$J$5:$J$15</c:f>
              <c:numCache>
                <c:formatCode>0</c:formatCode>
                <c:ptCount val="11"/>
                <c:pt idx="0">
                  <c:v>142</c:v>
                </c:pt>
                <c:pt idx="1">
                  <c:v>71</c:v>
                </c:pt>
                <c:pt idx="2">
                  <c:v>0</c:v>
                </c:pt>
              </c:numCache>
            </c:numRef>
          </c:val>
          <c:smooth val="0"/>
          <c:extLst>
            <c:ext xmlns:c16="http://schemas.microsoft.com/office/drawing/2014/chart" uri="{C3380CC4-5D6E-409C-BE32-E72D297353CC}">
              <c16:uniqueId val="{00000000-A804-43AD-ACE5-64D25C96495E}"/>
            </c:ext>
          </c:extLst>
        </c:ser>
        <c:ser>
          <c:idx val="0"/>
          <c:order val="1"/>
          <c:tx>
            <c:v>Actual</c:v>
          </c:tx>
          <c:marker>
            <c:symbol val="none"/>
          </c:marker>
          <c:cat>
            <c:strRef>
              <c:f>'Product Backlog '!$F$5:$F$15</c:f>
              <c:strCache>
                <c:ptCount val="3"/>
                <c:pt idx="0">
                  <c:v>Start</c:v>
                </c:pt>
                <c:pt idx="1">
                  <c:v>1</c:v>
                </c:pt>
                <c:pt idx="2">
                  <c:v>2</c:v>
                </c:pt>
              </c:strCache>
            </c:strRef>
          </c:cat>
          <c:val>
            <c:numRef>
              <c:f>'Product Backlog '!$I$5:$I$15</c:f>
              <c:numCache>
                <c:formatCode>General</c:formatCode>
                <c:ptCount val="11"/>
                <c:pt idx="0">
                  <c:v>142</c:v>
                </c:pt>
                <c:pt idx="1">
                  <c:v>125</c:v>
                </c:pt>
                <c:pt idx="2">
                  <c:v>123</c:v>
                </c:pt>
              </c:numCache>
            </c:numRef>
          </c:val>
          <c:smooth val="0"/>
          <c:extLs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116292992"/>
        <c:axId val="116295312"/>
      </c:lineChart>
      <c:catAx>
        <c:axId val="116292992"/>
        <c:scaling>
          <c:orientation val="minMax"/>
        </c:scaling>
        <c:delete val="0"/>
        <c:axPos val="b"/>
        <c:numFmt formatCode="General" sourceLinked="1"/>
        <c:majorTickMark val="out"/>
        <c:minorTickMark val="none"/>
        <c:tickLblPos val="nextTo"/>
        <c:txPr>
          <a:bodyPr/>
          <a:lstStyle/>
          <a:p>
            <a:pPr>
              <a:defRPr sz="1100"/>
            </a:pPr>
            <a:endParaRPr lang="en-US"/>
          </a:p>
        </c:txPr>
        <c:crossAx val="116295312"/>
        <c:crosses val="autoZero"/>
        <c:auto val="1"/>
        <c:lblAlgn val="ctr"/>
        <c:lblOffset val="100"/>
        <c:tickLblSkip val="1"/>
        <c:noMultiLvlLbl val="0"/>
      </c:catAx>
      <c:valAx>
        <c:axId val="116295312"/>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crossAx val="116292992"/>
        <c:crosses val="autoZero"/>
        <c:crossBetween val="between"/>
      </c:valAx>
    </c:plotArea>
    <c:legend>
      <c:legendPos val="r"/>
      <c:layout>
        <c:manualLayout>
          <c:xMode val="edge"/>
          <c:yMode val="edge"/>
          <c:x val="0"/>
          <c:y val="0.83491826970995697"/>
          <c:w val="0.155238005750474"/>
          <c:h val="0.159277384630719"/>
        </c:manualLayout>
      </c:layout>
      <c:overlay val="0"/>
      <c:txPr>
        <a:bodyPr/>
        <a:lstStyle/>
        <a:p>
          <a:pPr>
            <a:defRPr sz="800"/>
          </a:pPr>
          <a:endParaRPr lang="en-US"/>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layout/>
      <c:overlay val="0"/>
      <c:spPr>
        <a:noFill/>
        <a:ln w="25400">
          <a:noFill/>
        </a:ln>
      </c:spPr>
    </c:title>
    <c:autoTitleDeleted val="0"/>
    <c:plotArea>
      <c:layout>
        <c:manualLayout>
          <c:layoutTarget val="inner"/>
          <c:xMode val="edge"/>
          <c:yMode val="edge"/>
          <c:x val="0.13767489065835753"/>
          <c:y val="0.15116350552721397"/>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1 Backlog - Week 8-9'!$H$68:$L$68</c:f>
              <c:numCache>
                <c:formatCode>General</c:formatCode>
                <c:ptCount val="5"/>
                <c:pt idx="0">
                  <c:v>313</c:v>
                </c:pt>
                <c:pt idx="1">
                  <c:v>300</c:v>
                </c:pt>
                <c:pt idx="2">
                  <c:v>301</c:v>
                </c:pt>
                <c:pt idx="3">
                  <c:v>290</c:v>
                </c:pt>
                <c:pt idx="4">
                  <c:v>279</c:v>
                </c:pt>
              </c:numCache>
            </c:numRef>
          </c:val>
          <c:smooth val="0"/>
          <c:extLst>
            <c:ext xmlns:c16="http://schemas.microsoft.com/office/drawing/2014/chart" uri="{C3380CC4-5D6E-409C-BE32-E72D297353CC}">
              <c16:uniqueId val="{00000000-BF14-4441-AAC8-0A639B2FE717}"/>
            </c:ext>
          </c:extLst>
        </c:ser>
        <c:ser>
          <c:idx val="1"/>
          <c:order val="1"/>
          <c:tx>
            <c:v>Plan</c:v>
          </c:tx>
          <c:marker>
            <c:symbol val="none"/>
          </c:marker>
          <c:val>
            <c:numRef>
              <c:f>'Sprint 1 Backlog - Week 8-9'!$H$69:$L$69</c:f>
              <c:numCache>
                <c:formatCode>0</c:formatCode>
                <c:ptCount val="5"/>
                <c:pt idx="0" formatCode="General">
                  <c:v>313</c:v>
                </c:pt>
                <c:pt idx="1">
                  <c:v>234.75</c:v>
                </c:pt>
                <c:pt idx="2">
                  <c:v>156.5</c:v>
                </c:pt>
                <c:pt idx="3">
                  <c:v>78.25</c:v>
                </c:pt>
                <c:pt idx="4">
                  <c:v>0</c:v>
                </c:pt>
              </c:numCache>
            </c:numRef>
          </c:val>
          <c:smooth val="0"/>
          <c:extLst>
            <c:ext xmlns:c16="http://schemas.microsoft.com/office/drawing/2014/chart" uri="{C3380CC4-5D6E-409C-BE32-E72D297353CC}">
              <c16:uniqueId val="{00000001-BF14-4441-AAC8-0A639B2FE717}"/>
            </c:ext>
          </c:extLst>
        </c:ser>
        <c:dLbls>
          <c:showLegendKey val="0"/>
          <c:showVal val="0"/>
          <c:showCatName val="0"/>
          <c:showSerName val="0"/>
          <c:showPercent val="0"/>
          <c:showBubbleSize val="0"/>
        </c:dLbls>
        <c:marker val="1"/>
        <c:smooth val="0"/>
        <c:axId val="115313168"/>
        <c:axId val="115317072"/>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1 Backlog - Week 8-9'!$H$70:$L$70</c:f>
              <c:numCache>
                <c:formatCode>General</c:formatCode>
                <c:ptCount val="5"/>
                <c:pt idx="0">
                  <c:v>19</c:v>
                </c:pt>
                <c:pt idx="1">
                  <c:v>19</c:v>
                </c:pt>
                <c:pt idx="2">
                  <c:v>19</c:v>
                </c:pt>
                <c:pt idx="3">
                  <c:v>19</c:v>
                </c:pt>
                <c:pt idx="4">
                  <c:v>19</c:v>
                </c:pt>
              </c:numCache>
            </c:numRef>
          </c:val>
          <c:smooth val="0"/>
          <c:extLst>
            <c:ext xmlns:c16="http://schemas.microsoft.com/office/drawing/2014/chart" uri="{C3380CC4-5D6E-409C-BE32-E72D297353CC}">
              <c16:uniqueId val="{00000002-BF14-4441-AAC8-0A639B2FE717}"/>
            </c:ext>
          </c:extLst>
        </c:ser>
        <c:dLbls>
          <c:showLegendKey val="0"/>
          <c:showVal val="0"/>
          <c:showCatName val="0"/>
          <c:showSerName val="0"/>
          <c:showPercent val="0"/>
          <c:showBubbleSize val="0"/>
        </c:dLbls>
        <c:marker val="1"/>
        <c:smooth val="0"/>
        <c:axId val="115320464"/>
        <c:axId val="115322784"/>
      </c:lineChart>
      <c:catAx>
        <c:axId val="11531316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n-US"/>
          </a:p>
        </c:txPr>
        <c:crossAx val="115317072"/>
        <c:crosses val="autoZero"/>
        <c:auto val="1"/>
        <c:lblAlgn val="ctr"/>
        <c:lblOffset val="100"/>
        <c:noMultiLvlLbl val="0"/>
      </c:catAx>
      <c:valAx>
        <c:axId val="11531707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layout/>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15313168"/>
        <c:crosses val="autoZero"/>
        <c:crossBetween val="between"/>
      </c:valAx>
      <c:catAx>
        <c:axId val="115320464"/>
        <c:scaling>
          <c:orientation val="minMax"/>
        </c:scaling>
        <c:delete val="1"/>
        <c:axPos val="b"/>
        <c:numFmt formatCode="General" sourceLinked="0"/>
        <c:majorTickMark val="out"/>
        <c:minorTickMark val="none"/>
        <c:tickLblPos val="nextTo"/>
        <c:crossAx val="115322784"/>
        <c:crosses val="autoZero"/>
        <c:auto val="1"/>
        <c:lblAlgn val="ctr"/>
        <c:lblOffset val="100"/>
        <c:noMultiLvlLbl val="0"/>
      </c:catAx>
      <c:valAx>
        <c:axId val="115322784"/>
        <c:scaling>
          <c:orientation val="minMax"/>
        </c:scaling>
        <c:delete val="0"/>
        <c:axPos val="r"/>
        <c:title>
          <c:tx>
            <c:rich>
              <a:bodyPr rot="5400000" vert="horz"/>
              <a:lstStyle/>
              <a:p>
                <a:pPr>
                  <a:defRPr sz="1400" b="1" i="0"/>
                </a:pPr>
                <a:r>
                  <a:rPr lang="en-US" sz="1400" b="1" i="0"/>
                  <a:t>Story Points Remaining</a:t>
                </a:r>
              </a:p>
            </c:rich>
          </c:tx>
          <c:layout/>
          <c:overlay val="0"/>
        </c:title>
        <c:numFmt formatCode="General" sourceLinked="1"/>
        <c:majorTickMark val="out"/>
        <c:minorTickMark val="none"/>
        <c:tickLblPos val="nextTo"/>
        <c:txPr>
          <a:bodyPr/>
          <a:lstStyle/>
          <a:p>
            <a:pPr>
              <a:defRPr sz="1100"/>
            </a:pPr>
            <a:endParaRPr lang="en-US"/>
          </a:p>
        </c:txPr>
        <c:crossAx val="115320464"/>
        <c:crosses val="max"/>
        <c:crossBetween val="between"/>
      </c:valAx>
    </c:plotArea>
    <c:legend>
      <c:legendPos val="r"/>
      <c:layout>
        <c:manualLayout>
          <c:xMode val="edge"/>
          <c:yMode val="edge"/>
          <c:x val="0.77391412182710895"/>
          <c:y val="0.83773653535666104"/>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layout/>
      <c:overlay val="0"/>
      <c:spPr>
        <a:noFill/>
        <a:ln w="25400">
          <a:noFill/>
        </a:ln>
      </c:spPr>
    </c:title>
    <c:autoTitleDeleted val="0"/>
    <c:plotArea>
      <c:layout>
        <c:manualLayout>
          <c:layoutTarget val="inner"/>
          <c:xMode val="edge"/>
          <c:yMode val="edge"/>
          <c:x val="0.13767489065835753"/>
          <c:y val="0.15116350552721397"/>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2 Backlog - Week 8-9'!$H$68:$L$68</c:f>
              <c:numCache>
                <c:formatCode>General</c:formatCode>
                <c:ptCount val="5"/>
                <c:pt idx="0">
                  <c:v>264</c:v>
                </c:pt>
                <c:pt idx="1">
                  <c:v>266</c:v>
                </c:pt>
                <c:pt idx="2">
                  <c:v>267</c:v>
                </c:pt>
                <c:pt idx="3">
                  <c:v>262</c:v>
                </c:pt>
                <c:pt idx="4">
                  <c:v>251</c:v>
                </c:pt>
              </c:numCache>
            </c:numRef>
          </c:val>
          <c:smooth val="0"/>
          <c:extLst>
            <c:ext xmlns:c16="http://schemas.microsoft.com/office/drawing/2014/chart" uri="{C3380CC4-5D6E-409C-BE32-E72D297353CC}">
              <c16:uniqueId val="{00000000-2A98-4FED-B10E-86C46960E0F8}"/>
            </c:ext>
          </c:extLst>
        </c:ser>
        <c:ser>
          <c:idx val="1"/>
          <c:order val="1"/>
          <c:tx>
            <c:v>Plan</c:v>
          </c:tx>
          <c:marker>
            <c:symbol val="none"/>
          </c:marker>
          <c:val>
            <c:numRef>
              <c:f>'Sprint 2 Backlog - Week 8-9'!$H$69:$L$69</c:f>
              <c:numCache>
                <c:formatCode>0</c:formatCode>
                <c:ptCount val="5"/>
                <c:pt idx="0" formatCode="General">
                  <c:v>313</c:v>
                </c:pt>
                <c:pt idx="1">
                  <c:v>234.75</c:v>
                </c:pt>
                <c:pt idx="2">
                  <c:v>156.5</c:v>
                </c:pt>
                <c:pt idx="3">
                  <c:v>78.25</c:v>
                </c:pt>
                <c:pt idx="4">
                  <c:v>0</c:v>
                </c:pt>
              </c:numCache>
            </c:numRef>
          </c:val>
          <c:smooth val="0"/>
          <c:extLst>
            <c:ext xmlns:c16="http://schemas.microsoft.com/office/drawing/2014/chart" uri="{C3380CC4-5D6E-409C-BE32-E72D297353CC}">
              <c16:uniqueId val="{00000001-2A98-4FED-B10E-86C46960E0F8}"/>
            </c:ext>
          </c:extLst>
        </c:ser>
        <c:dLbls>
          <c:showLegendKey val="0"/>
          <c:showVal val="0"/>
          <c:showCatName val="0"/>
          <c:showSerName val="0"/>
          <c:showPercent val="0"/>
          <c:showBubbleSize val="0"/>
        </c:dLbls>
        <c:marker val="1"/>
        <c:smooth val="0"/>
        <c:axId val="115313168"/>
        <c:axId val="115317072"/>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2 Backlog - Week 8-9'!$H$70:$L$70</c:f>
              <c:numCache>
                <c:formatCode>General</c:formatCode>
                <c:ptCount val="5"/>
                <c:pt idx="0">
                  <c:v>50</c:v>
                </c:pt>
                <c:pt idx="1">
                  <c:v>50</c:v>
                </c:pt>
                <c:pt idx="2">
                  <c:v>50</c:v>
                </c:pt>
                <c:pt idx="3">
                  <c:v>50</c:v>
                </c:pt>
                <c:pt idx="4">
                  <c:v>50</c:v>
                </c:pt>
              </c:numCache>
            </c:numRef>
          </c:val>
          <c:smooth val="0"/>
          <c:extLst>
            <c:ext xmlns:c16="http://schemas.microsoft.com/office/drawing/2014/chart" uri="{C3380CC4-5D6E-409C-BE32-E72D297353CC}">
              <c16:uniqueId val="{00000002-2A98-4FED-B10E-86C46960E0F8}"/>
            </c:ext>
          </c:extLst>
        </c:ser>
        <c:dLbls>
          <c:showLegendKey val="0"/>
          <c:showVal val="0"/>
          <c:showCatName val="0"/>
          <c:showSerName val="0"/>
          <c:showPercent val="0"/>
          <c:showBubbleSize val="0"/>
        </c:dLbls>
        <c:marker val="1"/>
        <c:smooth val="0"/>
        <c:axId val="115320464"/>
        <c:axId val="115322784"/>
      </c:lineChart>
      <c:catAx>
        <c:axId val="11531316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n-US"/>
          </a:p>
        </c:txPr>
        <c:crossAx val="115317072"/>
        <c:crosses val="autoZero"/>
        <c:auto val="1"/>
        <c:lblAlgn val="ctr"/>
        <c:lblOffset val="100"/>
        <c:noMultiLvlLbl val="0"/>
      </c:catAx>
      <c:valAx>
        <c:axId val="11531707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layout/>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15313168"/>
        <c:crosses val="autoZero"/>
        <c:crossBetween val="between"/>
      </c:valAx>
      <c:catAx>
        <c:axId val="115320464"/>
        <c:scaling>
          <c:orientation val="minMax"/>
        </c:scaling>
        <c:delete val="1"/>
        <c:axPos val="b"/>
        <c:numFmt formatCode="General" sourceLinked="0"/>
        <c:majorTickMark val="out"/>
        <c:minorTickMark val="none"/>
        <c:tickLblPos val="nextTo"/>
        <c:crossAx val="115322784"/>
        <c:crosses val="autoZero"/>
        <c:auto val="1"/>
        <c:lblAlgn val="ctr"/>
        <c:lblOffset val="100"/>
        <c:noMultiLvlLbl val="0"/>
      </c:catAx>
      <c:valAx>
        <c:axId val="115322784"/>
        <c:scaling>
          <c:orientation val="minMax"/>
        </c:scaling>
        <c:delete val="0"/>
        <c:axPos val="r"/>
        <c:title>
          <c:tx>
            <c:rich>
              <a:bodyPr rot="5400000" vert="horz"/>
              <a:lstStyle/>
              <a:p>
                <a:pPr>
                  <a:defRPr sz="1400" b="1" i="0"/>
                </a:pPr>
                <a:r>
                  <a:rPr lang="en-US" sz="1400" b="1" i="0"/>
                  <a:t>Story Points Remaining</a:t>
                </a:r>
              </a:p>
            </c:rich>
          </c:tx>
          <c:layout/>
          <c:overlay val="0"/>
        </c:title>
        <c:numFmt formatCode="General" sourceLinked="1"/>
        <c:majorTickMark val="out"/>
        <c:minorTickMark val="none"/>
        <c:tickLblPos val="nextTo"/>
        <c:txPr>
          <a:bodyPr/>
          <a:lstStyle/>
          <a:p>
            <a:pPr>
              <a:defRPr sz="1100"/>
            </a:pPr>
            <a:endParaRPr lang="en-US"/>
          </a:p>
        </c:txPr>
        <c:crossAx val="115320464"/>
        <c:crosses val="max"/>
        <c:crossBetween val="between"/>
      </c:valAx>
    </c:plotArea>
    <c:legend>
      <c:legendPos val="r"/>
      <c:layout>
        <c:manualLayout>
          <c:xMode val="edge"/>
          <c:yMode val="edge"/>
          <c:x val="0.77391412182710895"/>
          <c:y val="0.83773653535666104"/>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2184400</xdr:colOff>
      <xdr:row>0</xdr:row>
      <xdr:rowOff>582337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0800"/>
          <a:ext cx="2184400" cy="531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126999</xdr:colOff>
      <xdr:row>2</xdr:row>
      <xdr:rowOff>101598</xdr:rowOff>
    </xdr:from>
    <xdr:to>
      <xdr:col>4</xdr:col>
      <xdr:colOff>220134</xdr:colOff>
      <xdr:row>11</xdr:row>
      <xdr:rowOff>169333</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126999</xdr:colOff>
      <xdr:row>2</xdr:row>
      <xdr:rowOff>101598</xdr:rowOff>
    </xdr:from>
    <xdr:to>
      <xdr:col>4</xdr:col>
      <xdr:colOff>220134</xdr:colOff>
      <xdr:row>11</xdr:row>
      <xdr:rowOff>169333</xdr:rowOff>
    </xdr:to>
    <xdr:graphicFrame macro="">
      <xdr:nvGraphicFramePr>
        <xdr:cNvPr id="819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190500</xdr:colOff>
      <xdr:row>2</xdr:row>
      <xdr:rowOff>165100</xdr:rowOff>
    </xdr:from>
    <xdr:to>
      <xdr:col>10</xdr:col>
      <xdr:colOff>342900</xdr:colOff>
      <xdr:row>28</xdr:row>
      <xdr:rowOff>38100</xdr:rowOff>
    </xdr:to>
    <xdr:pic>
      <xdr:nvPicPr>
        <xdr:cNvPr id="9218" name="Picture 1" descr="burndown chart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46100"/>
          <a:ext cx="6883400" cy="4826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topLeftCell="A4" workbookViewId="0">
      <selection activeCell="A6" sqref="A6"/>
    </sheetView>
  </sheetViews>
  <sheetFormatPr defaultColWidth="10.90625" defaultRowHeight="14.5" x14ac:dyDescent="0.35"/>
  <cols>
    <col min="1" max="1" width="123.453125" style="167" customWidth="1"/>
  </cols>
  <sheetData>
    <row r="1" spans="1:1" ht="51" customHeight="1" x14ac:dyDescent="0.35"/>
    <row r="2" spans="1:1" ht="18.5" x14ac:dyDescent="0.45">
      <c r="A2" s="168" t="s">
        <v>51</v>
      </c>
    </row>
    <row r="3" spans="1:1" ht="72.5" x14ac:dyDescent="0.35">
      <c r="A3" s="169" t="s">
        <v>62</v>
      </c>
    </row>
    <row r="5" spans="1:1" ht="18.5" x14ac:dyDescent="0.45">
      <c r="A5" s="168" t="s">
        <v>52</v>
      </c>
    </row>
    <row r="6" spans="1:1" ht="209" customHeight="1" x14ac:dyDescent="0.35">
      <c r="A6" s="172" t="s">
        <v>77</v>
      </c>
    </row>
    <row r="8" spans="1:1" ht="18.5" x14ac:dyDescent="0.45">
      <c r="A8" s="168" t="s">
        <v>53</v>
      </c>
    </row>
    <row r="9" spans="1:1" ht="130.5" x14ac:dyDescent="0.35">
      <c r="A9" s="169" t="s">
        <v>63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001"/>
  <sheetViews>
    <sheetView tabSelected="1" zoomScale="75" zoomScaleNormal="75" zoomScalePageLayoutView="75" workbookViewId="0">
      <pane ySplit="19" topLeftCell="A20" activePane="bottomLeft" state="frozen"/>
      <selection pane="bottomLeft" activeCell="A13" sqref="A13"/>
    </sheetView>
  </sheetViews>
  <sheetFormatPr defaultColWidth="10.81640625" defaultRowHeight="14.5" x14ac:dyDescent="0.35"/>
  <cols>
    <col min="1" max="1" width="26.90625" style="138" customWidth="1"/>
    <col min="2" max="4" width="36.36328125" style="117" customWidth="1"/>
    <col min="5" max="5" width="15.36328125" style="117" customWidth="1"/>
    <col min="6" max="6" width="8.6328125" style="147" customWidth="1"/>
    <col min="7" max="7" width="8.6328125" style="139" customWidth="1"/>
    <col min="8" max="13" width="8.6328125" style="121" customWidth="1"/>
    <col min="14" max="16" width="7.81640625" style="121" customWidth="1"/>
    <col min="17" max="16384" width="10.81640625" style="121"/>
  </cols>
  <sheetData>
    <row r="1" spans="1:13" ht="55" customHeight="1" x14ac:dyDescent="0.35">
      <c r="A1" s="187" t="s">
        <v>76</v>
      </c>
    </row>
    <row r="2" spans="1:13" ht="18.5" x14ac:dyDescent="0.35">
      <c r="A2" s="166" t="s">
        <v>50</v>
      </c>
      <c r="B2" s="116"/>
      <c r="D2" s="155" t="s">
        <v>26</v>
      </c>
      <c r="E2" s="118"/>
      <c r="F2" s="141" t="s">
        <v>42</v>
      </c>
      <c r="G2" s="119"/>
      <c r="H2" s="119"/>
      <c r="I2" s="120"/>
      <c r="J2" s="120"/>
      <c r="K2" s="156" t="s">
        <v>16</v>
      </c>
      <c r="L2" s="161" t="s">
        <v>15</v>
      </c>
      <c r="M2" s="157" t="s">
        <v>14</v>
      </c>
    </row>
    <row r="3" spans="1:13" x14ac:dyDescent="0.35">
      <c r="A3" s="116"/>
      <c r="D3" s="158" t="s">
        <v>46</v>
      </c>
      <c r="E3" s="122"/>
      <c r="F3" s="142"/>
      <c r="G3" s="123" t="s">
        <v>17</v>
      </c>
      <c r="H3" s="123" t="s">
        <v>18</v>
      </c>
      <c r="I3" s="123" t="s">
        <v>17</v>
      </c>
      <c r="J3" s="123" t="s">
        <v>19</v>
      </c>
      <c r="K3" s="156" t="s">
        <v>20</v>
      </c>
      <c r="L3" s="161" t="s">
        <v>20</v>
      </c>
      <c r="M3" s="157" t="s">
        <v>20</v>
      </c>
    </row>
    <row r="4" spans="1:13" x14ac:dyDescent="0.35">
      <c r="A4" s="149">
        <v>43370</v>
      </c>
      <c r="B4" s="124" t="s">
        <v>43</v>
      </c>
      <c r="D4" s="158" t="s">
        <v>47</v>
      </c>
      <c r="E4" s="122"/>
      <c r="F4" s="142" t="s">
        <v>12</v>
      </c>
      <c r="G4" s="123" t="s">
        <v>13</v>
      </c>
      <c r="H4" s="123" t="s">
        <v>20</v>
      </c>
      <c r="I4" s="123" t="s">
        <v>22</v>
      </c>
      <c r="J4" s="123" t="s">
        <v>22</v>
      </c>
      <c r="K4" s="125">
        <f>IF(G6="",G5,(MAX(G6:G15)))</f>
        <v>17</v>
      </c>
      <c r="L4" s="162">
        <f>IF(G6="",G5,(ROUNDDOWN(AVERAGE(G6:G15),0)))</f>
        <v>9</v>
      </c>
      <c r="M4" s="126">
        <f>IF(G6="",G5,MIN(G6:G15))</f>
        <v>2</v>
      </c>
    </row>
    <row r="5" spans="1:13" x14ac:dyDescent="0.35">
      <c r="A5" s="127">
        <v>14</v>
      </c>
      <c r="B5" s="117" t="s">
        <v>44</v>
      </c>
      <c r="C5" s="128"/>
      <c r="D5" s="159" t="s">
        <v>48</v>
      </c>
      <c r="E5" s="129"/>
      <c r="F5" s="143" t="s">
        <v>23</v>
      </c>
      <c r="G5" s="154">
        <v>10</v>
      </c>
      <c r="H5" s="120">
        <f>MAX(F6:F15)</f>
        <v>2</v>
      </c>
      <c r="I5" s="153">
        <f>G38</f>
        <v>142</v>
      </c>
      <c r="J5" s="152">
        <f>I5</f>
        <v>142</v>
      </c>
      <c r="K5" s="130">
        <f>IF(SUM($G5:$G5)&lt;=0,0,$H5*K$4)</f>
        <v>34</v>
      </c>
      <c r="L5" s="163">
        <f>IF(SUM($G5:$G5)&lt;=0,0,$H5*L$4)</f>
        <v>18</v>
      </c>
      <c r="M5" s="131">
        <f>IF(SUM($G5:$G5)&lt;=0,0,$H5*M$4)</f>
        <v>4</v>
      </c>
    </row>
    <row r="6" spans="1:13" x14ac:dyDescent="0.35">
      <c r="A6" s="127"/>
      <c r="C6" s="128"/>
      <c r="F6" s="144">
        <v>1</v>
      </c>
      <c r="G6" s="132">
        <f>IF(COUNTIF(H$20:H996,F6),SUMIF(H$20:H996,F6,F$20:F996),"")</f>
        <v>17</v>
      </c>
      <c r="H6" s="120">
        <f>H5-1</f>
        <v>1</v>
      </c>
      <c r="I6" s="120">
        <f>IF(G6="",I5,I5-G6)</f>
        <v>125</v>
      </c>
      <c r="J6" s="152">
        <f>J5-(J5/H5)</f>
        <v>71</v>
      </c>
      <c r="K6" s="130">
        <f>IF(SUM($G$5:$G6)&lt;=0,0,$H6*K$4)</f>
        <v>17</v>
      </c>
      <c r="L6" s="163">
        <f>IF(SUM($H$5:$H6)&lt;=0,0,$H6*L$4)</f>
        <v>9</v>
      </c>
      <c r="M6" s="131">
        <f>IF(SUM($G$5:$G6)&lt;=0,0,$H6*M$4)</f>
        <v>2</v>
      </c>
    </row>
    <row r="7" spans="1:13" x14ac:dyDescent="0.35">
      <c r="A7" s="149">
        <v>43383</v>
      </c>
      <c r="B7" s="199" t="s">
        <v>78</v>
      </c>
      <c r="C7" s="128"/>
      <c r="F7" s="144">
        <v>2</v>
      </c>
      <c r="G7" s="132">
        <f>IF(COUNTIF(H$20:H997,F7),SUMIF(H$20:H997,F7,F$20:F997),"")</f>
        <v>2</v>
      </c>
      <c r="H7" s="120">
        <f t="shared" ref="H7" si="0">H6-1</f>
        <v>0</v>
      </c>
      <c r="I7" s="120">
        <f t="shared" ref="I7" si="1">IF(G7="",I6,I6-G7)</f>
        <v>123</v>
      </c>
      <c r="J7" s="152">
        <f t="shared" ref="J7" si="2">J6-(J6/H6)</f>
        <v>0</v>
      </c>
      <c r="K7" s="130">
        <f>IF(SUM($G$5:$G7)&lt;=0,0,$H7*K$4)</f>
        <v>0</v>
      </c>
      <c r="L7" s="163">
        <f>IF(SUM($H$5:$H7)&lt;=0,0,$H7*L$4)</f>
        <v>0</v>
      </c>
      <c r="M7" s="131">
        <f>IF(SUM($G$5:$G7)&lt;=0,0,$H7*M$4)</f>
        <v>0</v>
      </c>
    </row>
    <row r="8" spans="1:13" x14ac:dyDescent="0.35">
      <c r="A8" s="127"/>
      <c r="C8" s="128"/>
      <c r="F8" s="144"/>
      <c r="G8" s="132"/>
      <c r="H8" s="120"/>
      <c r="I8" s="120"/>
      <c r="J8" s="152"/>
      <c r="K8" s="130"/>
      <c r="L8" s="163"/>
      <c r="M8" s="131"/>
    </row>
    <row r="9" spans="1:13" x14ac:dyDescent="0.35">
      <c r="A9" s="127">
        <v>14</v>
      </c>
      <c r="B9" s="117" t="s">
        <v>44</v>
      </c>
      <c r="C9" s="128"/>
      <c r="F9" s="144"/>
      <c r="G9" s="132"/>
      <c r="H9" s="120"/>
      <c r="I9" s="120"/>
      <c r="J9" s="152"/>
      <c r="K9" s="130"/>
      <c r="L9" s="163"/>
      <c r="M9" s="131"/>
    </row>
    <row r="10" spans="1:13" x14ac:dyDescent="0.35">
      <c r="A10" s="127"/>
      <c r="C10" s="128"/>
      <c r="F10" s="144"/>
      <c r="G10" s="132"/>
      <c r="H10" s="120"/>
      <c r="I10" s="120"/>
      <c r="J10" s="152"/>
      <c r="K10" s="130"/>
      <c r="L10" s="163"/>
      <c r="M10" s="131"/>
    </row>
    <row r="11" spans="1:13" x14ac:dyDescent="0.35">
      <c r="A11" s="149">
        <v>43383</v>
      </c>
      <c r="B11" s="199" t="s">
        <v>79</v>
      </c>
      <c r="C11" s="128"/>
      <c r="F11" s="144"/>
      <c r="G11" s="132"/>
      <c r="H11" s="120"/>
      <c r="I11" s="120"/>
      <c r="J11" s="152"/>
      <c r="K11" s="130"/>
      <c r="L11" s="163"/>
      <c r="M11" s="131"/>
    </row>
    <row r="12" spans="1:13" x14ac:dyDescent="0.35">
      <c r="A12" s="127"/>
      <c r="F12" s="144"/>
      <c r="G12" s="132"/>
      <c r="H12" s="120"/>
      <c r="I12" s="120"/>
      <c r="J12" s="152"/>
      <c r="K12" s="130"/>
      <c r="L12" s="163"/>
      <c r="M12" s="131"/>
    </row>
    <row r="13" spans="1:13" x14ac:dyDescent="0.35">
      <c r="A13" s="149"/>
      <c r="B13" s="124"/>
      <c r="F13" s="144"/>
      <c r="G13" s="132"/>
      <c r="H13" s="120"/>
      <c r="I13" s="120"/>
      <c r="J13" s="152"/>
      <c r="K13" s="130"/>
      <c r="L13" s="163"/>
      <c r="M13" s="131"/>
    </row>
    <row r="14" spans="1:13" s="133" customFormat="1" x14ac:dyDescent="0.35">
      <c r="C14" s="117"/>
      <c r="D14" s="117"/>
      <c r="E14" s="117"/>
      <c r="F14" s="144"/>
      <c r="G14" s="132"/>
      <c r="H14" s="120"/>
      <c r="I14" s="120"/>
      <c r="J14" s="152"/>
      <c r="K14" s="130"/>
      <c r="L14" s="163"/>
      <c r="M14" s="131"/>
    </row>
    <row r="15" spans="1:13" s="133" customFormat="1" x14ac:dyDescent="0.35">
      <c r="C15" s="117"/>
      <c r="D15" s="117"/>
      <c r="E15" s="117"/>
      <c r="F15" s="144"/>
      <c r="G15" s="132"/>
      <c r="H15" s="120"/>
      <c r="I15" s="120"/>
      <c r="J15" s="152"/>
      <c r="K15" s="130"/>
      <c r="L15" s="163"/>
      <c r="M15" s="131"/>
    </row>
    <row r="16" spans="1:13" s="133" customFormat="1" x14ac:dyDescent="0.35">
      <c r="A16" s="138"/>
      <c r="B16" s="117"/>
      <c r="F16" s="124"/>
      <c r="J16" s="151"/>
      <c r="L16" s="164"/>
    </row>
    <row r="17" spans="1:13" ht="18.5" x14ac:dyDescent="0.35">
      <c r="A17" s="166" t="s">
        <v>49</v>
      </c>
      <c r="B17" s="116"/>
      <c r="C17" s="133"/>
      <c r="D17" s="133"/>
      <c r="E17" s="133"/>
      <c r="F17" s="145"/>
      <c r="G17" s="134"/>
      <c r="H17" s="133"/>
      <c r="J17" s="140"/>
      <c r="K17" s="150"/>
      <c r="L17" s="165"/>
    </row>
    <row r="18" spans="1:13" x14ac:dyDescent="0.35">
      <c r="A18" s="136"/>
      <c r="B18" s="124"/>
      <c r="C18" s="135"/>
      <c r="D18" s="135"/>
      <c r="E18" s="135"/>
      <c r="F18" s="145"/>
      <c r="G18" s="134" t="s">
        <v>54</v>
      </c>
      <c r="H18" s="133" t="s">
        <v>12</v>
      </c>
      <c r="I18" s="133" t="s">
        <v>56</v>
      </c>
      <c r="J18" s="151" t="s">
        <v>56</v>
      </c>
    </row>
    <row r="19" spans="1:13" s="196" customFormat="1" x14ac:dyDescent="0.35">
      <c r="A19" s="195" t="s">
        <v>10</v>
      </c>
      <c r="B19" s="196" t="s">
        <v>25</v>
      </c>
      <c r="C19" s="196" t="s">
        <v>24</v>
      </c>
      <c r="D19" s="196" t="s">
        <v>38</v>
      </c>
      <c r="E19" s="196" t="s">
        <v>11</v>
      </c>
      <c r="F19" s="197" t="s">
        <v>21</v>
      </c>
      <c r="G19" s="197" t="s">
        <v>40</v>
      </c>
      <c r="H19" s="196" t="s">
        <v>55</v>
      </c>
      <c r="I19" s="196" t="s">
        <v>57</v>
      </c>
      <c r="J19" s="197" t="s">
        <v>58</v>
      </c>
    </row>
    <row r="20" spans="1:13" s="189" customFormat="1" x14ac:dyDescent="0.35">
      <c r="A20" s="188">
        <v>3</v>
      </c>
      <c r="B20" s="189" t="s">
        <v>45</v>
      </c>
      <c r="C20" s="189" t="s">
        <v>59</v>
      </c>
      <c r="D20" s="189" t="s">
        <v>60</v>
      </c>
      <c r="E20" s="189" t="s">
        <v>26</v>
      </c>
      <c r="F20" s="189">
        <v>2</v>
      </c>
      <c r="G20" s="190">
        <f>F20</f>
        <v>2</v>
      </c>
      <c r="H20" s="189">
        <v>2</v>
      </c>
    </row>
    <row r="21" spans="1:13" s="189" customFormat="1" x14ac:dyDescent="0.35">
      <c r="A21" s="188">
        <v>4</v>
      </c>
      <c r="B21" s="189" t="s">
        <v>45</v>
      </c>
      <c r="F21" s="189">
        <v>1</v>
      </c>
      <c r="G21" s="190">
        <f>F21+G20</f>
        <v>3</v>
      </c>
      <c r="H21" s="189">
        <v>1</v>
      </c>
    </row>
    <row r="22" spans="1:13" s="189" customFormat="1" x14ac:dyDescent="0.35">
      <c r="A22" s="188">
        <v>5</v>
      </c>
      <c r="B22" s="189" t="s">
        <v>45</v>
      </c>
      <c r="F22" s="189">
        <v>3</v>
      </c>
      <c r="G22" s="190">
        <f t="shared" ref="G22:G51" si="3">F22+G21</f>
        <v>6</v>
      </c>
      <c r="H22" s="189">
        <v>1</v>
      </c>
    </row>
    <row r="23" spans="1:13" s="189" customFormat="1" x14ac:dyDescent="0.35">
      <c r="A23" s="188">
        <v>1</v>
      </c>
      <c r="B23" s="189" t="s">
        <v>45</v>
      </c>
      <c r="F23" s="189">
        <v>3</v>
      </c>
      <c r="G23" s="190">
        <f t="shared" si="3"/>
        <v>9</v>
      </c>
      <c r="H23" s="189">
        <v>8</v>
      </c>
    </row>
    <row r="24" spans="1:13" s="189" customFormat="1" x14ac:dyDescent="0.35">
      <c r="A24" s="188">
        <v>6</v>
      </c>
      <c r="B24" s="189" t="s">
        <v>45</v>
      </c>
      <c r="F24" s="189">
        <v>5</v>
      </c>
      <c r="G24" s="190">
        <f t="shared" si="3"/>
        <v>14</v>
      </c>
      <c r="H24" s="189">
        <v>4</v>
      </c>
      <c r="J24" s="191"/>
      <c r="K24" s="192"/>
      <c r="M24" s="193"/>
    </row>
    <row r="25" spans="1:13" s="189" customFormat="1" x14ac:dyDescent="0.35">
      <c r="A25" s="188">
        <v>7</v>
      </c>
      <c r="B25" s="189" t="s">
        <v>45</v>
      </c>
      <c r="F25" s="189">
        <v>3</v>
      </c>
      <c r="G25" s="190">
        <f t="shared" si="3"/>
        <v>17</v>
      </c>
      <c r="H25" s="189">
        <v>17</v>
      </c>
      <c r="J25" s="191"/>
    </row>
    <row r="26" spans="1:13" s="189" customFormat="1" x14ac:dyDescent="0.35">
      <c r="A26" s="188">
        <v>8</v>
      </c>
      <c r="B26" s="189" t="s">
        <v>45</v>
      </c>
      <c r="F26" s="189">
        <v>2</v>
      </c>
      <c r="G26" s="190">
        <f t="shared" si="3"/>
        <v>19</v>
      </c>
      <c r="H26" s="189">
        <v>19</v>
      </c>
      <c r="I26" s="190"/>
      <c r="J26" s="194"/>
    </row>
    <row r="27" spans="1:13" s="189" customFormat="1" x14ac:dyDescent="0.35">
      <c r="A27" s="188">
        <v>9</v>
      </c>
      <c r="B27" s="189" t="s">
        <v>45</v>
      </c>
      <c r="F27" s="189">
        <v>8</v>
      </c>
      <c r="G27" s="190">
        <f t="shared" si="3"/>
        <v>27</v>
      </c>
      <c r="H27" s="189">
        <v>1</v>
      </c>
      <c r="I27" s="190"/>
      <c r="J27" s="191"/>
    </row>
    <row r="28" spans="1:13" s="189" customFormat="1" x14ac:dyDescent="0.35">
      <c r="A28" s="188">
        <v>10</v>
      </c>
      <c r="B28" s="189" t="s">
        <v>45</v>
      </c>
      <c r="F28" s="189">
        <v>5</v>
      </c>
      <c r="G28" s="190">
        <f>F28+G27</f>
        <v>32</v>
      </c>
      <c r="H28" s="189">
        <v>5</v>
      </c>
      <c r="I28" s="190"/>
      <c r="J28" s="191"/>
    </row>
    <row r="29" spans="1:13" s="189" customFormat="1" x14ac:dyDescent="0.35">
      <c r="A29" s="188">
        <v>11</v>
      </c>
      <c r="B29" s="189" t="s">
        <v>45</v>
      </c>
      <c r="F29" s="189">
        <v>3</v>
      </c>
      <c r="G29" s="190">
        <f t="shared" si="3"/>
        <v>35</v>
      </c>
      <c r="H29" s="189">
        <v>8</v>
      </c>
      <c r="I29" s="190"/>
      <c r="J29" s="191"/>
    </row>
    <row r="30" spans="1:13" s="189" customFormat="1" x14ac:dyDescent="0.35">
      <c r="A30" s="188">
        <v>13</v>
      </c>
      <c r="B30" s="189" t="s">
        <v>45</v>
      </c>
      <c r="F30" s="189">
        <v>3</v>
      </c>
      <c r="G30" s="190">
        <f t="shared" si="3"/>
        <v>38</v>
      </c>
      <c r="H30" s="189">
        <v>30</v>
      </c>
      <c r="I30" s="198"/>
      <c r="J30" s="190"/>
    </row>
    <row r="31" spans="1:13" s="189" customFormat="1" x14ac:dyDescent="0.35">
      <c r="A31" s="188">
        <v>15</v>
      </c>
      <c r="B31" s="189" t="s">
        <v>45</v>
      </c>
      <c r="F31" s="190">
        <v>5</v>
      </c>
      <c r="G31" s="190">
        <f t="shared" si="3"/>
        <v>43</v>
      </c>
      <c r="H31" s="189">
        <v>1</v>
      </c>
    </row>
    <row r="32" spans="1:13" x14ac:dyDescent="0.35">
      <c r="A32" s="138">
        <v>14</v>
      </c>
      <c r="B32" s="117" t="s">
        <v>45</v>
      </c>
      <c r="E32" s="160"/>
      <c r="F32" s="137">
        <v>5</v>
      </c>
      <c r="G32" s="137">
        <f t="shared" si="3"/>
        <v>48</v>
      </c>
      <c r="H32" s="117">
        <v>3</v>
      </c>
    </row>
    <row r="33" spans="1:10" x14ac:dyDescent="0.35">
      <c r="A33" s="138">
        <v>16</v>
      </c>
      <c r="B33" s="117" t="s">
        <v>45</v>
      </c>
      <c r="E33" s="160"/>
      <c r="F33" s="137">
        <v>8</v>
      </c>
      <c r="G33" s="137">
        <f t="shared" si="3"/>
        <v>56</v>
      </c>
      <c r="H33" s="117">
        <v>5</v>
      </c>
    </row>
    <row r="34" spans="1:10" x14ac:dyDescent="0.35">
      <c r="A34" s="138">
        <v>20</v>
      </c>
      <c r="B34" s="117" t="s">
        <v>45</v>
      </c>
      <c r="E34" s="160"/>
      <c r="F34" s="146">
        <v>5</v>
      </c>
      <c r="G34" s="137">
        <f t="shared" si="3"/>
        <v>61</v>
      </c>
      <c r="H34" s="117">
        <v>9</v>
      </c>
    </row>
    <row r="35" spans="1:10" x14ac:dyDescent="0.35">
      <c r="A35" s="138">
        <v>19</v>
      </c>
      <c r="B35" s="117" t="s">
        <v>45</v>
      </c>
      <c r="E35" s="160"/>
      <c r="F35" s="146">
        <v>13</v>
      </c>
      <c r="G35" s="137">
        <f t="shared" si="3"/>
        <v>74</v>
      </c>
      <c r="H35" s="117">
        <v>9</v>
      </c>
      <c r="I35" s="148"/>
      <c r="J35" s="135"/>
    </row>
    <row r="36" spans="1:10" x14ac:dyDescent="0.35">
      <c r="A36" s="138">
        <v>17</v>
      </c>
      <c r="B36" s="117" t="s">
        <v>45</v>
      </c>
      <c r="E36" s="160"/>
      <c r="F36" s="146">
        <v>13</v>
      </c>
      <c r="G36" s="137">
        <f t="shared" si="3"/>
        <v>87</v>
      </c>
      <c r="H36" s="117">
        <v>9</v>
      </c>
    </row>
    <row r="37" spans="1:10" x14ac:dyDescent="0.35">
      <c r="A37" s="138">
        <v>18</v>
      </c>
      <c r="B37" s="117" t="s">
        <v>45</v>
      </c>
      <c r="E37" s="160"/>
      <c r="F37" s="146">
        <v>21</v>
      </c>
      <c r="G37" s="137">
        <f t="shared" si="3"/>
        <v>108</v>
      </c>
      <c r="H37" s="117">
        <v>9</v>
      </c>
    </row>
    <row r="38" spans="1:10" x14ac:dyDescent="0.35">
      <c r="A38" s="138">
        <v>22</v>
      </c>
      <c r="B38" s="117" t="s">
        <v>45</v>
      </c>
      <c r="E38" s="160"/>
      <c r="F38" s="146">
        <v>34</v>
      </c>
      <c r="G38" s="137">
        <f t="shared" si="3"/>
        <v>142</v>
      </c>
      <c r="H38" s="117">
        <v>89</v>
      </c>
      <c r="I38" s="148"/>
      <c r="J38" s="135"/>
    </row>
    <row r="39" spans="1:10" x14ac:dyDescent="0.35">
      <c r="A39" s="138">
        <v>24</v>
      </c>
      <c r="B39" s="117" t="s">
        <v>45</v>
      </c>
      <c r="E39" s="160"/>
      <c r="F39" s="146">
        <v>34</v>
      </c>
      <c r="G39" s="137">
        <f>F39+G38</f>
        <v>176</v>
      </c>
      <c r="H39" s="117">
        <v>8</v>
      </c>
      <c r="I39" s="148"/>
      <c r="J39" s="124"/>
    </row>
    <row r="40" spans="1:10" x14ac:dyDescent="0.35">
      <c r="A40" s="138">
        <v>25</v>
      </c>
      <c r="B40" s="117" t="s">
        <v>45</v>
      </c>
      <c r="E40" s="160"/>
      <c r="F40" s="146">
        <v>21</v>
      </c>
      <c r="G40" s="137">
        <f t="shared" si="3"/>
        <v>197</v>
      </c>
      <c r="H40" s="117">
        <v>8</v>
      </c>
    </row>
    <row r="41" spans="1:10" x14ac:dyDescent="0.35">
      <c r="A41" s="138">
        <v>26</v>
      </c>
      <c r="B41" s="117" t="s">
        <v>45</v>
      </c>
      <c r="E41" s="160"/>
      <c r="F41" s="146">
        <v>34</v>
      </c>
      <c r="G41" s="137">
        <f t="shared" si="3"/>
        <v>231</v>
      </c>
      <c r="H41" s="117">
        <v>9</v>
      </c>
      <c r="I41" s="148"/>
      <c r="J41" s="124"/>
    </row>
    <row r="42" spans="1:10" x14ac:dyDescent="0.35">
      <c r="A42" s="138">
        <v>27</v>
      </c>
      <c r="B42" s="117" t="s">
        <v>45</v>
      </c>
      <c r="E42" s="160"/>
      <c r="F42" s="146">
        <v>13</v>
      </c>
      <c r="G42" s="137">
        <f t="shared" si="3"/>
        <v>244</v>
      </c>
      <c r="H42" s="121">
        <v>23</v>
      </c>
    </row>
    <row r="43" spans="1:10" x14ac:dyDescent="0.35">
      <c r="A43" s="138">
        <v>28</v>
      </c>
      <c r="B43" s="117" t="s">
        <v>45</v>
      </c>
      <c r="E43" s="160"/>
      <c r="F43" s="146">
        <v>55</v>
      </c>
      <c r="G43" s="137">
        <f t="shared" si="3"/>
        <v>299</v>
      </c>
      <c r="H43" s="121">
        <v>23</v>
      </c>
    </row>
    <row r="44" spans="1:10" x14ac:dyDescent="0.35">
      <c r="A44" s="138">
        <v>29</v>
      </c>
      <c r="B44" s="117" t="s">
        <v>45</v>
      </c>
      <c r="E44" s="160"/>
      <c r="F44" s="146">
        <v>89</v>
      </c>
      <c r="G44" s="137">
        <f t="shared" si="3"/>
        <v>388</v>
      </c>
      <c r="H44" s="121">
        <v>388</v>
      </c>
    </row>
    <row r="45" spans="1:10" x14ac:dyDescent="0.35">
      <c r="E45" s="160"/>
      <c r="F45" s="146"/>
      <c r="G45" s="137"/>
    </row>
    <row r="46" spans="1:10" x14ac:dyDescent="0.35">
      <c r="E46" s="160"/>
      <c r="F46" s="146"/>
      <c r="G46" s="137"/>
    </row>
    <row r="47" spans="1:10" x14ac:dyDescent="0.35">
      <c r="E47" s="160"/>
      <c r="F47" s="146"/>
      <c r="G47" s="137"/>
    </row>
    <row r="48" spans="1:10" x14ac:dyDescent="0.35">
      <c r="E48" s="160"/>
      <c r="F48" s="146"/>
      <c r="G48" s="137"/>
      <c r="I48" s="148"/>
      <c r="J48" s="124"/>
    </row>
    <row r="49" spans="5:7" x14ac:dyDescent="0.35">
      <c r="E49" s="160"/>
      <c r="F49" s="146"/>
      <c r="G49" s="137"/>
    </row>
    <row r="50" spans="5:7" x14ac:dyDescent="0.35">
      <c r="E50" s="160"/>
      <c r="G50" s="137"/>
    </row>
    <row r="51" spans="5:7" x14ac:dyDescent="0.35">
      <c r="E51" s="160"/>
      <c r="G51" s="137"/>
    </row>
    <row r="52" spans="5:7" x14ac:dyDescent="0.35">
      <c r="E52" s="160"/>
      <c r="G52" s="137"/>
    </row>
    <row r="53" spans="5:7" x14ac:dyDescent="0.35">
      <c r="E53" s="160"/>
      <c r="G53" s="137"/>
    </row>
    <row r="54" spans="5:7" x14ac:dyDescent="0.35">
      <c r="E54" s="160"/>
      <c r="G54" s="137"/>
    </row>
    <row r="55" spans="5:7" x14ac:dyDescent="0.35">
      <c r="E55" s="160"/>
      <c r="G55" s="137"/>
    </row>
    <row r="56" spans="5:7" x14ac:dyDescent="0.35">
      <c r="E56" s="160"/>
      <c r="G56" s="137"/>
    </row>
    <row r="57" spans="5:7" x14ac:dyDescent="0.35">
      <c r="E57" s="160"/>
      <c r="G57" s="137"/>
    </row>
    <row r="58" spans="5:7" x14ac:dyDescent="0.35">
      <c r="E58" s="160"/>
      <c r="G58" s="137"/>
    </row>
    <row r="59" spans="5:7" x14ac:dyDescent="0.35">
      <c r="E59" s="160"/>
      <c r="G59" s="137"/>
    </row>
    <row r="60" spans="5:7" x14ac:dyDescent="0.35">
      <c r="E60" s="160"/>
      <c r="G60" s="137"/>
    </row>
    <row r="61" spans="5:7" x14ac:dyDescent="0.35">
      <c r="E61" s="160"/>
      <c r="G61" s="137"/>
    </row>
    <row r="62" spans="5:7" x14ac:dyDescent="0.35">
      <c r="E62" s="160"/>
      <c r="G62" s="137"/>
    </row>
    <row r="63" spans="5:7" x14ac:dyDescent="0.35">
      <c r="E63" s="160"/>
      <c r="G63" s="137"/>
    </row>
    <row r="64" spans="5:7" x14ac:dyDescent="0.35">
      <c r="E64" s="160"/>
      <c r="G64" s="137"/>
    </row>
    <row r="65" spans="5:7" x14ac:dyDescent="0.35">
      <c r="E65" s="160"/>
      <c r="G65" s="137"/>
    </row>
    <row r="66" spans="5:7" x14ac:dyDescent="0.35">
      <c r="E66" s="160"/>
      <c r="G66" s="137"/>
    </row>
    <row r="67" spans="5:7" x14ac:dyDescent="0.35">
      <c r="E67" s="160"/>
      <c r="G67" s="137"/>
    </row>
    <row r="68" spans="5:7" x14ac:dyDescent="0.35">
      <c r="E68" s="160"/>
      <c r="G68" s="137"/>
    </row>
    <row r="69" spans="5:7" x14ac:dyDescent="0.35">
      <c r="E69" s="160"/>
      <c r="G69" s="137"/>
    </row>
    <row r="70" spans="5:7" x14ac:dyDescent="0.35">
      <c r="E70" s="160"/>
      <c r="G70" s="137"/>
    </row>
    <row r="71" spans="5:7" x14ac:dyDescent="0.35">
      <c r="E71" s="160"/>
      <c r="G71" s="137"/>
    </row>
    <row r="72" spans="5:7" x14ac:dyDescent="0.35">
      <c r="E72" s="160"/>
      <c r="G72" s="137"/>
    </row>
    <row r="73" spans="5:7" x14ac:dyDescent="0.35">
      <c r="E73" s="160"/>
      <c r="G73" s="137"/>
    </row>
    <row r="74" spans="5:7" x14ac:dyDescent="0.35">
      <c r="E74" s="160"/>
      <c r="G74" s="137"/>
    </row>
    <row r="75" spans="5:7" x14ac:dyDescent="0.35">
      <c r="E75" s="160"/>
      <c r="G75" s="137"/>
    </row>
    <row r="76" spans="5:7" x14ac:dyDescent="0.35">
      <c r="E76" s="160"/>
    </row>
    <row r="77" spans="5:7" x14ac:dyDescent="0.35">
      <c r="E77" s="160"/>
    </row>
    <row r="78" spans="5:7" x14ac:dyDescent="0.35">
      <c r="E78" s="160"/>
    </row>
    <row r="79" spans="5:7" x14ac:dyDescent="0.35">
      <c r="E79" s="160"/>
    </row>
    <row r="80" spans="5:7" x14ac:dyDescent="0.35">
      <c r="E80" s="160"/>
    </row>
    <row r="81" spans="5:5" x14ac:dyDescent="0.35">
      <c r="E81" s="160"/>
    </row>
    <row r="82" spans="5:5" x14ac:dyDescent="0.35">
      <c r="E82" s="160"/>
    </row>
    <row r="83" spans="5:5" x14ac:dyDescent="0.35">
      <c r="E83" s="160"/>
    </row>
    <row r="84" spans="5:5" x14ac:dyDescent="0.35">
      <c r="E84" s="160"/>
    </row>
    <row r="85" spans="5:5" x14ac:dyDescent="0.35">
      <c r="E85" s="160"/>
    </row>
    <row r="86" spans="5:5" x14ac:dyDescent="0.35">
      <c r="E86" s="160"/>
    </row>
    <row r="87" spans="5:5" x14ac:dyDescent="0.35">
      <c r="E87" s="160"/>
    </row>
    <row r="88" spans="5:5" x14ac:dyDescent="0.35">
      <c r="E88" s="160"/>
    </row>
    <row r="89" spans="5:5" x14ac:dyDescent="0.35">
      <c r="E89" s="160"/>
    </row>
    <row r="90" spans="5:5" x14ac:dyDescent="0.35">
      <c r="E90" s="160"/>
    </row>
    <row r="91" spans="5:5" x14ac:dyDescent="0.35">
      <c r="E91" s="160"/>
    </row>
    <row r="92" spans="5:5" x14ac:dyDescent="0.35">
      <c r="E92" s="160"/>
    </row>
    <row r="93" spans="5:5" x14ac:dyDescent="0.35">
      <c r="E93" s="160"/>
    </row>
    <row r="94" spans="5:5" x14ac:dyDescent="0.35">
      <c r="E94" s="160"/>
    </row>
    <row r="95" spans="5:5" x14ac:dyDescent="0.35">
      <c r="E95" s="160"/>
    </row>
    <row r="96" spans="5:5" x14ac:dyDescent="0.35">
      <c r="E96" s="160"/>
    </row>
    <row r="97" spans="5:5" x14ac:dyDescent="0.35">
      <c r="E97" s="160"/>
    </row>
    <row r="98" spans="5:5" x14ac:dyDescent="0.35">
      <c r="E98" s="160"/>
    </row>
    <row r="99" spans="5:5" x14ac:dyDescent="0.35">
      <c r="E99" s="160"/>
    </row>
    <row r="100" spans="5:5" x14ac:dyDescent="0.35">
      <c r="E100" s="160"/>
    </row>
    <row r="101" spans="5:5" x14ac:dyDescent="0.35">
      <c r="E101" s="160"/>
    </row>
    <row r="102" spans="5:5" x14ac:dyDescent="0.35">
      <c r="E102" s="160"/>
    </row>
    <row r="103" spans="5:5" x14ac:dyDescent="0.35">
      <c r="E103" s="160"/>
    </row>
    <row r="104" spans="5:5" x14ac:dyDescent="0.35">
      <c r="E104" s="160"/>
    </row>
    <row r="105" spans="5:5" x14ac:dyDescent="0.35">
      <c r="E105" s="160"/>
    </row>
    <row r="106" spans="5:5" x14ac:dyDescent="0.35">
      <c r="E106" s="160"/>
    </row>
    <row r="107" spans="5:5" x14ac:dyDescent="0.35">
      <c r="E107" s="160"/>
    </row>
    <row r="108" spans="5:5" x14ac:dyDescent="0.35">
      <c r="E108" s="160"/>
    </row>
    <row r="109" spans="5:5" x14ac:dyDescent="0.35">
      <c r="E109" s="160"/>
    </row>
    <row r="110" spans="5:5" x14ac:dyDescent="0.35">
      <c r="E110" s="160"/>
    </row>
    <row r="111" spans="5:5" x14ac:dyDescent="0.35">
      <c r="E111" s="160"/>
    </row>
    <row r="112" spans="5:5" x14ac:dyDescent="0.35">
      <c r="E112" s="160"/>
    </row>
    <row r="113" spans="5:5" x14ac:dyDescent="0.35">
      <c r="E113" s="160"/>
    </row>
    <row r="114" spans="5:5" x14ac:dyDescent="0.35">
      <c r="E114" s="160"/>
    </row>
    <row r="115" spans="5:5" x14ac:dyDescent="0.35">
      <c r="E115" s="160"/>
    </row>
    <row r="116" spans="5:5" x14ac:dyDescent="0.35">
      <c r="E116" s="160"/>
    </row>
    <row r="117" spans="5:5" x14ac:dyDescent="0.35">
      <c r="E117" s="160"/>
    </row>
    <row r="118" spans="5:5" x14ac:dyDescent="0.35">
      <c r="E118" s="160"/>
    </row>
    <row r="119" spans="5:5" x14ac:dyDescent="0.35">
      <c r="E119" s="160"/>
    </row>
    <row r="120" spans="5:5" x14ac:dyDescent="0.35">
      <c r="E120" s="160"/>
    </row>
    <row r="121" spans="5:5" x14ac:dyDescent="0.35">
      <c r="E121" s="160"/>
    </row>
    <row r="122" spans="5:5" x14ac:dyDescent="0.35">
      <c r="E122" s="160"/>
    </row>
    <row r="123" spans="5:5" x14ac:dyDescent="0.35">
      <c r="E123" s="160"/>
    </row>
    <row r="124" spans="5:5" x14ac:dyDescent="0.35">
      <c r="E124" s="160"/>
    </row>
    <row r="125" spans="5:5" x14ac:dyDescent="0.35">
      <c r="E125" s="160"/>
    </row>
    <row r="126" spans="5:5" x14ac:dyDescent="0.35">
      <c r="E126" s="160"/>
    </row>
    <row r="127" spans="5:5" x14ac:dyDescent="0.35">
      <c r="E127" s="160"/>
    </row>
    <row r="128" spans="5:5" x14ac:dyDescent="0.35">
      <c r="E128" s="160"/>
    </row>
    <row r="129" spans="5:5" x14ac:dyDescent="0.35">
      <c r="E129" s="160"/>
    </row>
    <row r="130" spans="5:5" x14ac:dyDescent="0.35">
      <c r="E130" s="160"/>
    </row>
    <row r="131" spans="5:5" x14ac:dyDescent="0.35">
      <c r="E131" s="160"/>
    </row>
    <row r="132" spans="5:5" x14ac:dyDescent="0.35">
      <c r="E132" s="160"/>
    </row>
    <row r="133" spans="5:5" x14ac:dyDescent="0.35">
      <c r="E133" s="160"/>
    </row>
    <row r="134" spans="5:5" x14ac:dyDescent="0.35">
      <c r="E134" s="160"/>
    </row>
    <row r="135" spans="5:5" x14ac:dyDescent="0.35">
      <c r="E135" s="160"/>
    </row>
    <row r="136" spans="5:5" x14ac:dyDescent="0.35">
      <c r="E136" s="160"/>
    </row>
    <row r="137" spans="5:5" x14ac:dyDescent="0.35">
      <c r="E137" s="160"/>
    </row>
    <row r="138" spans="5:5" x14ac:dyDescent="0.35">
      <c r="E138" s="160"/>
    </row>
    <row r="139" spans="5:5" x14ac:dyDescent="0.35">
      <c r="E139" s="160"/>
    </row>
    <row r="140" spans="5:5" x14ac:dyDescent="0.35">
      <c r="E140" s="160"/>
    </row>
    <row r="141" spans="5:5" x14ac:dyDescent="0.35">
      <c r="E141" s="160"/>
    </row>
    <row r="142" spans="5:5" x14ac:dyDescent="0.35">
      <c r="E142" s="160"/>
    </row>
    <row r="143" spans="5:5" x14ac:dyDescent="0.35">
      <c r="E143" s="160"/>
    </row>
    <row r="144" spans="5:5" x14ac:dyDescent="0.35">
      <c r="E144" s="160"/>
    </row>
    <row r="145" spans="5:5" x14ac:dyDescent="0.35">
      <c r="E145" s="160"/>
    </row>
    <row r="146" spans="5:5" x14ac:dyDescent="0.35">
      <c r="E146" s="160"/>
    </row>
    <row r="147" spans="5:5" x14ac:dyDescent="0.35">
      <c r="E147" s="160"/>
    </row>
    <row r="148" spans="5:5" x14ac:dyDescent="0.35">
      <c r="E148" s="160"/>
    </row>
    <row r="149" spans="5:5" x14ac:dyDescent="0.35">
      <c r="E149" s="160"/>
    </row>
    <row r="150" spans="5:5" x14ac:dyDescent="0.35">
      <c r="E150" s="160"/>
    </row>
    <row r="151" spans="5:5" x14ac:dyDescent="0.35">
      <c r="E151" s="160"/>
    </row>
    <row r="152" spans="5:5" x14ac:dyDescent="0.35">
      <c r="E152" s="160"/>
    </row>
    <row r="153" spans="5:5" x14ac:dyDescent="0.35">
      <c r="E153" s="160"/>
    </row>
    <row r="154" spans="5:5" x14ac:dyDescent="0.35">
      <c r="E154" s="160"/>
    </row>
    <row r="155" spans="5:5" x14ac:dyDescent="0.35">
      <c r="E155" s="160"/>
    </row>
    <row r="156" spans="5:5" x14ac:dyDescent="0.35">
      <c r="E156" s="160"/>
    </row>
    <row r="157" spans="5:5" x14ac:dyDescent="0.35">
      <c r="E157" s="160"/>
    </row>
    <row r="158" spans="5:5" x14ac:dyDescent="0.35">
      <c r="E158" s="160"/>
    </row>
    <row r="159" spans="5:5" x14ac:dyDescent="0.35">
      <c r="E159" s="160"/>
    </row>
    <row r="160" spans="5:5" x14ac:dyDescent="0.35">
      <c r="E160" s="160"/>
    </row>
    <row r="161" spans="5:5" x14ac:dyDescent="0.35">
      <c r="E161" s="160"/>
    </row>
    <row r="162" spans="5:5" x14ac:dyDescent="0.35">
      <c r="E162" s="160"/>
    </row>
    <row r="163" spans="5:5" x14ac:dyDescent="0.35">
      <c r="E163" s="160"/>
    </row>
    <row r="164" spans="5:5" x14ac:dyDescent="0.35">
      <c r="E164" s="160"/>
    </row>
    <row r="165" spans="5:5" x14ac:dyDescent="0.35">
      <c r="E165" s="160"/>
    </row>
    <row r="166" spans="5:5" x14ac:dyDescent="0.35">
      <c r="E166" s="160"/>
    </row>
    <row r="167" spans="5:5" x14ac:dyDescent="0.35">
      <c r="E167" s="160"/>
    </row>
    <row r="168" spans="5:5" x14ac:dyDescent="0.35">
      <c r="E168" s="160"/>
    </row>
    <row r="169" spans="5:5" x14ac:dyDescent="0.35">
      <c r="E169" s="160"/>
    </row>
    <row r="170" spans="5:5" x14ac:dyDescent="0.35">
      <c r="E170" s="160"/>
    </row>
    <row r="171" spans="5:5" x14ac:dyDescent="0.35">
      <c r="E171" s="160"/>
    </row>
    <row r="172" spans="5:5" x14ac:dyDescent="0.35">
      <c r="E172" s="160"/>
    </row>
    <row r="173" spans="5:5" x14ac:dyDescent="0.35">
      <c r="E173" s="160"/>
    </row>
    <row r="174" spans="5:5" x14ac:dyDescent="0.35">
      <c r="E174" s="160"/>
    </row>
    <row r="175" spans="5:5" x14ac:dyDescent="0.35">
      <c r="E175" s="160"/>
    </row>
    <row r="176" spans="5:5" x14ac:dyDescent="0.35">
      <c r="E176" s="160"/>
    </row>
    <row r="177" spans="5:5" x14ac:dyDescent="0.35">
      <c r="E177" s="160"/>
    </row>
    <row r="178" spans="5:5" x14ac:dyDescent="0.35">
      <c r="E178" s="160"/>
    </row>
    <row r="179" spans="5:5" x14ac:dyDescent="0.35">
      <c r="E179" s="160"/>
    </row>
    <row r="180" spans="5:5" x14ac:dyDescent="0.35">
      <c r="E180" s="160"/>
    </row>
    <row r="181" spans="5:5" x14ac:dyDescent="0.35">
      <c r="E181" s="160"/>
    </row>
    <row r="182" spans="5:5" x14ac:dyDescent="0.35">
      <c r="E182" s="160"/>
    </row>
    <row r="183" spans="5:5" x14ac:dyDescent="0.35">
      <c r="E183" s="160"/>
    </row>
    <row r="184" spans="5:5" x14ac:dyDescent="0.35">
      <c r="E184" s="160"/>
    </row>
    <row r="185" spans="5:5" x14ac:dyDescent="0.35">
      <c r="E185" s="160"/>
    </row>
    <row r="186" spans="5:5" x14ac:dyDescent="0.35">
      <c r="E186" s="160"/>
    </row>
    <row r="187" spans="5:5" x14ac:dyDescent="0.35">
      <c r="E187" s="160"/>
    </row>
    <row r="188" spans="5:5" x14ac:dyDescent="0.35">
      <c r="E188" s="160"/>
    </row>
    <row r="189" spans="5:5" x14ac:dyDescent="0.35">
      <c r="E189" s="160"/>
    </row>
    <row r="190" spans="5:5" x14ac:dyDescent="0.35">
      <c r="E190" s="160"/>
    </row>
    <row r="191" spans="5:5" x14ac:dyDescent="0.35">
      <c r="E191" s="160"/>
    </row>
    <row r="192" spans="5:5" x14ac:dyDescent="0.35">
      <c r="E192" s="160"/>
    </row>
    <row r="193" spans="5:5" x14ac:dyDescent="0.35">
      <c r="E193" s="160"/>
    </row>
    <row r="194" spans="5:5" x14ac:dyDescent="0.35">
      <c r="E194" s="160"/>
    </row>
    <row r="195" spans="5:5" x14ac:dyDescent="0.35">
      <c r="E195" s="160"/>
    </row>
    <row r="196" spans="5:5" x14ac:dyDescent="0.35">
      <c r="E196" s="160"/>
    </row>
    <row r="197" spans="5:5" x14ac:dyDescent="0.35">
      <c r="E197" s="160"/>
    </row>
    <row r="198" spans="5:5" x14ac:dyDescent="0.35">
      <c r="E198" s="160"/>
    </row>
    <row r="199" spans="5:5" x14ac:dyDescent="0.35">
      <c r="E199" s="160"/>
    </row>
    <row r="200" spans="5:5" x14ac:dyDescent="0.35">
      <c r="E200" s="160"/>
    </row>
    <row r="201" spans="5:5" x14ac:dyDescent="0.35">
      <c r="E201" s="160"/>
    </row>
    <row r="202" spans="5:5" x14ac:dyDescent="0.35">
      <c r="E202" s="160"/>
    </row>
    <row r="203" spans="5:5" x14ac:dyDescent="0.35">
      <c r="E203" s="160"/>
    </row>
    <row r="204" spans="5:5" x14ac:dyDescent="0.35">
      <c r="E204" s="160"/>
    </row>
    <row r="205" spans="5:5" x14ac:dyDescent="0.35">
      <c r="E205" s="160"/>
    </row>
    <row r="206" spans="5:5" x14ac:dyDescent="0.35">
      <c r="E206" s="160"/>
    </row>
    <row r="207" spans="5:5" x14ac:dyDescent="0.35">
      <c r="E207" s="160"/>
    </row>
    <row r="208" spans="5:5" x14ac:dyDescent="0.35">
      <c r="E208" s="160"/>
    </row>
    <row r="209" spans="5:5" x14ac:dyDescent="0.35">
      <c r="E209" s="160"/>
    </row>
    <row r="210" spans="5:5" x14ac:dyDescent="0.35">
      <c r="E210" s="160"/>
    </row>
    <row r="211" spans="5:5" x14ac:dyDescent="0.35">
      <c r="E211" s="160"/>
    </row>
    <row r="212" spans="5:5" x14ac:dyDescent="0.35">
      <c r="E212" s="160"/>
    </row>
    <row r="213" spans="5:5" x14ac:dyDescent="0.35">
      <c r="E213" s="160"/>
    </row>
    <row r="214" spans="5:5" x14ac:dyDescent="0.35">
      <c r="E214" s="160"/>
    </row>
    <row r="215" spans="5:5" x14ac:dyDescent="0.35">
      <c r="E215" s="160"/>
    </row>
    <row r="216" spans="5:5" x14ac:dyDescent="0.35">
      <c r="E216" s="160"/>
    </row>
    <row r="217" spans="5:5" x14ac:dyDescent="0.35">
      <c r="E217" s="160"/>
    </row>
    <row r="218" spans="5:5" x14ac:dyDescent="0.35">
      <c r="E218" s="160"/>
    </row>
    <row r="219" spans="5:5" x14ac:dyDescent="0.35">
      <c r="E219" s="160"/>
    </row>
    <row r="220" spans="5:5" x14ac:dyDescent="0.35">
      <c r="E220" s="160"/>
    </row>
    <row r="221" spans="5:5" x14ac:dyDescent="0.35">
      <c r="E221" s="160"/>
    </row>
    <row r="222" spans="5:5" x14ac:dyDescent="0.35">
      <c r="E222" s="160"/>
    </row>
    <row r="223" spans="5:5" x14ac:dyDescent="0.35">
      <c r="E223" s="160"/>
    </row>
    <row r="224" spans="5:5" x14ac:dyDescent="0.35">
      <c r="E224" s="160"/>
    </row>
    <row r="225" spans="5:5" x14ac:dyDescent="0.35">
      <c r="E225" s="160"/>
    </row>
    <row r="226" spans="5:5" x14ac:dyDescent="0.35">
      <c r="E226" s="160"/>
    </row>
    <row r="227" spans="5:5" x14ac:dyDescent="0.35">
      <c r="E227" s="160"/>
    </row>
    <row r="228" spans="5:5" x14ac:dyDescent="0.35">
      <c r="E228" s="160"/>
    </row>
    <row r="229" spans="5:5" x14ac:dyDescent="0.35">
      <c r="E229" s="160"/>
    </row>
    <row r="230" spans="5:5" x14ac:dyDescent="0.35">
      <c r="E230" s="160"/>
    </row>
    <row r="231" spans="5:5" x14ac:dyDescent="0.35">
      <c r="E231" s="160"/>
    </row>
    <row r="232" spans="5:5" x14ac:dyDescent="0.35">
      <c r="E232" s="160"/>
    </row>
    <row r="233" spans="5:5" x14ac:dyDescent="0.35">
      <c r="E233" s="160"/>
    </row>
    <row r="234" spans="5:5" x14ac:dyDescent="0.35">
      <c r="E234" s="160"/>
    </row>
    <row r="235" spans="5:5" x14ac:dyDescent="0.35">
      <c r="E235" s="160"/>
    </row>
    <row r="236" spans="5:5" x14ac:dyDescent="0.35">
      <c r="E236" s="160"/>
    </row>
    <row r="237" spans="5:5" x14ac:dyDescent="0.35">
      <c r="E237" s="160"/>
    </row>
    <row r="238" spans="5:5" x14ac:dyDescent="0.35">
      <c r="E238" s="160"/>
    </row>
    <row r="239" spans="5:5" x14ac:dyDescent="0.35">
      <c r="E239" s="160"/>
    </row>
    <row r="240" spans="5:5" x14ac:dyDescent="0.35">
      <c r="E240" s="160"/>
    </row>
    <row r="241" spans="5:5" x14ac:dyDescent="0.35">
      <c r="E241" s="160"/>
    </row>
    <row r="242" spans="5:5" x14ac:dyDescent="0.35">
      <c r="E242" s="160"/>
    </row>
    <row r="243" spans="5:5" x14ac:dyDescent="0.35">
      <c r="E243" s="160"/>
    </row>
    <row r="244" spans="5:5" x14ac:dyDescent="0.35">
      <c r="E244" s="160"/>
    </row>
    <row r="245" spans="5:5" x14ac:dyDescent="0.35">
      <c r="E245" s="160"/>
    </row>
    <row r="246" spans="5:5" x14ac:dyDescent="0.35">
      <c r="E246" s="160"/>
    </row>
    <row r="247" spans="5:5" x14ac:dyDescent="0.35">
      <c r="E247" s="160"/>
    </row>
    <row r="248" spans="5:5" x14ac:dyDescent="0.35">
      <c r="E248" s="160"/>
    </row>
    <row r="249" spans="5:5" x14ac:dyDescent="0.35">
      <c r="E249" s="160"/>
    </row>
    <row r="250" spans="5:5" x14ac:dyDescent="0.35">
      <c r="E250" s="160"/>
    </row>
    <row r="251" spans="5:5" x14ac:dyDescent="0.35">
      <c r="E251" s="160"/>
    </row>
    <row r="252" spans="5:5" x14ac:dyDescent="0.35">
      <c r="E252" s="160"/>
    </row>
    <row r="253" spans="5:5" x14ac:dyDescent="0.35">
      <c r="E253" s="160"/>
    </row>
    <row r="254" spans="5:5" x14ac:dyDescent="0.35">
      <c r="E254" s="160"/>
    </row>
    <row r="255" spans="5:5" x14ac:dyDescent="0.35">
      <c r="E255" s="160"/>
    </row>
    <row r="256" spans="5:5" x14ac:dyDescent="0.35">
      <c r="E256" s="160"/>
    </row>
    <row r="257" spans="5:5" x14ac:dyDescent="0.35">
      <c r="E257" s="160"/>
    </row>
    <row r="258" spans="5:5" x14ac:dyDescent="0.35">
      <c r="E258" s="160"/>
    </row>
    <row r="259" spans="5:5" x14ac:dyDescent="0.35">
      <c r="E259" s="160"/>
    </row>
    <row r="260" spans="5:5" x14ac:dyDescent="0.35">
      <c r="E260" s="160"/>
    </row>
    <row r="261" spans="5:5" x14ac:dyDescent="0.35">
      <c r="E261" s="160"/>
    </row>
    <row r="262" spans="5:5" x14ac:dyDescent="0.35">
      <c r="E262" s="160"/>
    </row>
    <row r="263" spans="5:5" x14ac:dyDescent="0.35">
      <c r="E263" s="160"/>
    </row>
    <row r="264" spans="5:5" x14ac:dyDescent="0.35">
      <c r="E264" s="160"/>
    </row>
    <row r="265" spans="5:5" x14ac:dyDescent="0.35">
      <c r="E265" s="160"/>
    </row>
    <row r="266" spans="5:5" x14ac:dyDescent="0.35">
      <c r="E266" s="160"/>
    </row>
    <row r="267" spans="5:5" x14ac:dyDescent="0.35">
      <c r="E267" s="160"/>
    </row>
    <row r="268" spans="5:5" x14ac:dyDescent="0.35">
      <c r="E268" s="160"/>
    </row>
    <row r="269" spans="5:5" x14ac:dyDescent="0.35">
      <c r="E269" s="160"/>
    </row>
    <row r="270" spans="5:5" x14ac:dyDescent="0.35">
      <c r="E270" s="160"/>
    </row>
    <row r="271" spans="5:5" x14ac:dyDescent="0.35">
      <c r="E271" s="160"/>
    </row>
    <row r="272" spans="5:5" x14ac:dyDescent="0.35">
      <c r="E272" s="160"/>
    </row>
    <row r="273" spans="5:5" x14ac:dyDescent="0.35">
      <c r="E273" s="160"/>
    </row>
    <row r="274" spans="5:5" x14ac:dyDescent="0.35">
      <c r="E274" s="160"/>
    </row>
    <row r="275" spans="5:5" x14ac:dyDescent="0.35">
      <c r="E275" s="160"/>
    </row>
    <row r="276" spans="5:5" x14ac:dyDescent="0.35">
      <c r="E276" s="160"/>
    </row>
    <row r="277" spans="5:5" x14ac:dyDescent="0.35">
      <c r="E277" s="160"/>
    </row>
    <row r="278" spans="5:5" x14ac:dyDescent="0.35">
      <c r="E278" s="160"/>
    </row>
    <row r="279" spans="5:5" x14ac:dyDescent="0.35">
      <c r="E279" s="160"/>
    </row>
    <row r="280" spans="5:5" x14ac:dyDescent="0.35">
      <c r="E280" s="160"/>
    </row>
    <row r="281" spans="5:5" x14ac:dyDescent="0.35">
      <c r="E281" s="160"/>
    </row>
    <row r="282" spans="5:5" x14ac:dyDescent="0.35">
      <c r="E282" s="160"/>
    </row>
    <row r="283" spans="5:5" x14ac:dyDescent="0.35">
      <c r="E283" s="160"/>
    </row>
    <row r="284" spans="5:5" x14ac:dyDescent="0.35">
      <c r="E284" s="160"/>
    </row>
    <row r="285" spans="5:5" x14ac:dyDescent="0.35">
      <c r="E285" s="160"/>
    </row>
    <row r="286" spans="5:5" x14ac:dyDescent="0.35">
      <c r="E286" s="160"/>
    </row>
    <row r="287" spans="5:5" x14ac:dyDescent="0.35">
      <c r="E287" s="160"/>
    </row>
    <row r="288" spans="5:5" x14ac:dyDescent="0.35">
      <c r="E288" s="160"/>
    </row>
    <row r="289" spans="5:5" x14ac:dyDescent="0.35">
      <c r="E289" s="160"/>
    </row>
    <row r="290" spans="5:5" x14ac:dyDescent="0.35">
      <c r="E290" s="160"/>
    </row>
    <row r="291" spans="5:5" x14ac:dyDescent="0.35">
      <c r="E291" s="160"/>
    </row>
    <row r="292" spans="5:5" x14ac:dyDescent="0.35">
      <c r="E292" s="160"/>
    </row>
    <row r="293" spans="5:5" x14ac:dyDescent="0.35">
      <c r="E293" s="160"/>
    </row>
    <row r="294" spans="5:5" x14ac:dyDescent="0.35">
      <c r="E294" s="160"/>
    </row>
    <row r="295" spans="5:5" x14ac:dyDescent="0.35">
      <c r="E295" s="160"/>
    </row>
    <row r="296" spans="5:5" x14ac:dyDescent="0.35">
      <c r="E296" s="160"/>
    </row>
    <row r="297" spans="5:5" x14ac:dyDescent="0.35">
      <c r="E297" s="160"/>
    </row>
    <row r="298" spans="5:5" x14ac:dyDescent="0.35">
      <c r="E298" s="160"/>
    </row>
    <row r="299" spans="5:5" x14ac:dyDescent="0.35">
      <c r="E299" s="160"/>
    </row>
    <row r="300" spans="5:5" x14ac:dyDescent="0.35">
      <c r="E300" s="160"/>
    </row>
    <row r="301" spans="5:5" x14ac:dyDescent="0.35">
      <c r="E301" s="160"/>
    </row>
    <row r="302" spans="5:5" x14ac:dyDescent="0.35">
      <c r="E302" s="160"/>
    </row>
    <row r="303" spans="5:5" x14ac:dyDescent="0.35">
      <c r="E303" s="160"/>
    </row>
    <row r="304" spans="5:5" x14ac:dyDescent="0.35">
      <c r="E304" s="160"/>
    </row>
    <row r="305" spans="5:5" x14ac:dyDescent="0.35">
      <c r="E305" s="160"/>
    </row>
    <row r="306" spans="5:5" x14ac:dyDescent="0.35">
      <c r="E306" s="160"/>
    </row>
    <row r="307" spans="5:5" x14ac:dyDescent="0.35">
      <c r="E307" s="160"/>
    </row>
    <row r="308" spans="5:5" x14ac:dyDescent="0.35">
      <c r="E308" s="160"/>
    </row>
    <row r="309" spans="5:5" x14ac:dyDescent="0.35">
      <c r="E309" s="160"/>
    </row>
    <row r="310" spans="5:5" x14ac:dyDescent="0.35">
      <c r="E310" s="160"/>
    </row>
    <row r="311" spans="5:5" x14ac:dyDescent="0.35">
      <c r="E311" s="160"/>
    </row>
    <row r="312" spans="5:5" x14ac:dyDescent="0.35">
      <c r="E312" s="160"/>
    </row>
    <row r="313" spans="5:5" x14ac:dyDescent="0.35">
      <c r="E313" s="160"/>
    </row>
    <row r="314" spans="5:5" x14ac:dyDescent="0.35">
      <c r="E314" s="160"/>
    </row>
    <row r="315" spans="5:5" x14ac:dyDescent="0.35">
      <c r="E315" s="160"/>
    </row>
    <row r="316" spans="5:5" x14ac:dyDescent="0.35">
      <c r="E316" s="160"/>
    </row>
    <row r="317" spans="5:5" x14ac:dyDescent="0.35">
      <c r="E317" s="160"/>
    </row>
    <row r="318" spans="5:5" x14ac:dyDescent="0.35">
      <c r="E318" s="160"/>
    </row>
    <row r="319" spans="5:5" x14ac:dyDescent="0.35">
      <c r="E319" s="160"/>
    </row>
    <row r="320" spans="5:5" x14ac:dyDescent="0.35">
      <c r="E320" s="160"/>
    </row>
    <row r="321" spans="5:5" x14ac:dyDescent="0.35">
      <c r="E321" s="160"/>
    </row>
    <row r="322" spans="5:5" x14ac:dyDescent="0.35">
      <c r="E322" s="160"/>
    </row>
    <row r="323" spans="5:5" x14ac:dyDescent="0.35">
      <c r="E323" s="160"/>
    </row>
    <row r="324" spans="5:5" x14ac:dyDescent="0.35">
      <c r="E324" s="160"/>
    </row>
    <row r="325" spans="5:5" x14ac:dyDescent="0.35">
      <c r="E325" s="160"/>
    </row>
    <row r="326" spans="5:5" x14ac:dyDescent="0.35">
      <c r="E326" s="160"/>
    </row>
    <row r="327" spans="5:5" x14ac:dyDescent="0.35">
      <c r="E327" s="160"/>
    </row>
    <row r="328" spans="5:5" x14ac:dyDescent="0.35">
      <c r="E328" s="160"/>
    </row>
    <row r="329" spans="5:5" x14ac:dyDescent="0.35">
      <c r="E329" s="160"/>
    </row>
    <row r="330" spans="5:5" x14ac:dyDescent="0.35">
      <c r="E330" s="160"/>
    </row>
    <row r="331" spans="5:5" x14ac:dyDescent="0.35">
      <c r="E331" s="160"/>
    </row>
    <row r="332" spans="5:5" x14ac:dyDescent="0.35">
      <c r="E332" s="160"/>
    </row>
    <row r="333" spans="5:5" x14ac:dyDescent="0.35">
      <c r="E333" s="160"/>
    </row>
    <row r="334" spans="5:5" x14ac:dyDescent="0.35">
      <c r="E334" s="160"/>
    </row>
    <row r="335" spans="5:5" x14ac:dyDescent="0.35">
      <c r="E335" s="160"/>
    </row>
    <row r="336" spans="5:5" x14ac:dyDescent="0.35">
      <c r="E336" s="160"/>
    </row>
    <row r="337" spans="5:5" x14ac:dyDescent="0.35">
      <c r="E337" s="160"/>
    </row>
    <row r="338" spans="5:5" x14ac:dyDescent="0.35">
      <c r="E338" s="160"/>
    </row>
    <row r="339" spans="5:5" x14ac:dyDescent="0.35">
      <c r="E339" s="160"/>
    </row>
    <row r="340" spans="5:5" x14ac:dyDescent="0.35">
      <c r="E340" s="160"/>
    </row>
    <row r="341" spans="5:5" x14ac:dyDescent="0.35">
      <c r="E341" s="160"/>
    </row>
    <row r="342" spans="5:5" x14ac:dyDescent="0.35">
      <c r="E342" s="160"/>
    </row>
    <row r="343" spans="5:5" x14ac:dyDescent="0.35">
      <c r="E343" s="160"/>
    </row>
    <row r="344" spans="5:5" x14ac:dyDescent="0.35">
      <c r="E344" s="160"/>
    </row>
    <row r="345" spans="5:5" x14ac:dyDescent="0.35">
      <c r="E345" s="160"/>
    </row>
    <row r="346" spans="5:5" x14ac:dyDescent="0.35">
      <c r="E346" s="160"/>
    </row>
    <row r="347" spans="5:5" x14ac:dyDescent="0.35">
      <c r="E347" s="160"/>
    </row>
    <row r="348" spans="5:5" x14ac:dyDescent="0.35">
      <c r="E348" s="160"/>
    </row>
    <row r="349" spans="5:5" x14ac:dyDescent="0.35">
      <c r="E349" s="160"/>
    </row>
    <row r="350" spans="5:5" x14ac:dyDescent="0.35">
      <c r="E350" s="160"/>
    </row>
    <row r="351" spans="5:5" x14ac:dyDescent="0.35">
      <c r="E351" s="160"/>
    </row>
    <row r="352" spans="5:5" x14ac:dyDescent="0.35">
      <c r="E352" s="160"/>
    </row>
    <row r="353" spans="5:5" x14ac:dyDescent="0.35">
      <c r="E353" s="160"/>
    </row>
    <row r="354" spans="5:5" x14ac:dyDescent="0.35">
      <c r="E354" s="160"/>
    </row>
    <row r="355" spans="5:5" x14ac:dyDescent="0.35">
      <c r="E355" s="160"/>
    </row>
    <row r="356" spans="5:5" x14ac:dyDescent="0.35">
      <c r="E356" s="160"/>
    </row>
    <row r="357" spans="5:5" x14ac:dyDescent="0.35">
      <c r="E357" s="160"/>
    </row>
    <row r="358" spans="5:5" x14ac:dyDescent="0.35">
      <c r="E358" s="160"/>
    </row>
    <row r="359" spans="5:5" x14ac:dyDescent="0.35">
      <c r="E359" s="160"/>
    </row>
    <row r="360" spans="5:5" x14ac:dyDescent="0.35">
      <c r="E360" s="160"/>
    </row>
    <row r="361" spans="5:5" x14ac:dyDescent="0.35">
      <c r="E361" s="160"/>
    </row>
    <row r="362" spans="5:5" x14ac:dyDescent="0.35">
      <c r="E362" s="160"/>
    </row>
    <row r="363" spans="5:5" x14ac:dyDescent="0.35">
      <c r="E363" s="160"/>
    </row>
    <row r="364" spans="5:5" x14ac:dyDescent="0.35">
      <c r="E364" s="160"/>
    </row>
    <row r="365" spans="5:5" x14ac:dyDescent="0.35">
      <c r="E365" s="160"/>
    </row>
    <row r="366" spans="5:5" x14ac:dyDescent="0.35">
      <c r="E366" s="160"/>
    </row>
    <row r="367" spans="5:5" x14ac:dyDescent="0.35">
      <c r="E367" s="160"/>
    </row>
    <row r="368" spans="5:5" x14ac:dyDescent="0.35">
      <c r="E368" s="160"/>
    </row>
    <row r="369" spans="5:5" x14ac:dyDescent="0.35">
      <c r="E369" s="160"/>
    </row>
    <row r="370" spans="5:5" x14ac:dyDescent="0.35">
      <c r="E370" s="160"/>
    </row>
    <row r="371" spans="5:5" x14ac:dyDescent="0.35">
      <c r="E371" s="160"/>
    </row>
    <row r="372" spans="5:5" x14ac:dyDescent="0.35">
      <c r="E372" s="160"/>
    </row>
    <row r="373" spans="5:5" x14ac:dyDescent="0.35">
      <c r="E373" s="160"/>
    </row>
    <row r="374" spans="5:5" x14ac:dyDescent="0.35">
      <c r="E374" s="160"/>
    </row>
    <row r="375" spans="5:5" x14ac:dyDescent="0.35">
      <c r="E375" s="160"/>
    </row>
    <row r="376" spans="5:5" x14ac:dyDescent="0.35">
      <c r="E376" s="160"/>
    </row>
    <row r="377" spans="5:5" x14ac:dyDescent="0.35">
      <c r="E377" s="160"/>
    </row>
    <row r="378" spans="5:5" x14ac:dyDescent="0.35">
      <c r="E378" s="160"/>
    </row>
    <row r="379" spans="5:5" x14ac:dyDescent="0.35">
      <c r="E379" s="160"/>
    </row>
    <row r="380" spans="5:5" x14ac:dyDescent="0.35">
      <c r="E380" s="160"/>
    </row>
    <row r="381" spans="5:5" x14ac:dyDescent="0.35">
      <c r="E381" s="160"/>
    </row>
    <row r="382" spans="5:5" x14ac:dyDescent="0.35">
      <c r="E382" s="160"/>
    </row>
    <row r="383" spans="5:5" x14ac:dyDescent="0.35">
      <c r="E383" s="160"/>
    </row>
    <row r="384" spans="5:5" x14ac:dyDescent="0.35">
      <c r="E384" s="160"/>
    </row>
    <row r="385" spans="5:5" x14ac:dyDescent="0.35">
      <c r="E385" s="160"/>
    </row>
    <row r="386" spans="5:5" x14ac:dyDescent="0.35">
      <c r="E386" s="160"/>
    </row>
    <row r="387" spans="5:5" x14ac:dyDescent="0.35">
      <c r="E387" s="160"/>
    </row>
    <row r="388" spans="5:5" x14ac:dyDescent="0.35">
      <c r="E388" s="160"/>
    </row>
    <row r="389" spans="5:5" x14ac:dyDescent="0.35">
      <c r="E389" s="160"/>
    </row>
    <row r="390" spans="5:5" x14ac:dyDescent="0.35">
      <c r="E390" s="160"/>
    </row>
    <row r="391" spans="5:5" x14ac:dyDescent="0.35">
      <c r="E391" s="160"/>
    </row>
    <row r="392" spans="5:5" x14ac:dyDescent="0.35">
      <c r="E392" s="160"/>
    </row>
    <row r="393" spans="5:5" x14ac:dyDescent="0.35">
      <c r="E393" s="160"/>
    </row>
    <row r="394" spans="5:5" x14ac:dyDescent="0.35">
      <c r="E394" s="160"/>
    </row>
    <row r="395" spans="5:5" x14ac:dyDescent="0.35">
      <c r="E395" s="160"/>
    </row>
    <row r="396" spans="5:5" x14ac:dyDescent="0.35">
      <c r="E396" s="160"/>
    </row>
    <row r="397" spans="5:5" x14ac:dyDescent="0.35">
      <c r="E397" s="160"/>
    </row>
    <row r="398" spans="5:5" x14ac:dyDescent="0.35">
      <c r="E398" s="160"/>
    </row>
    <row r="399" spans="5:5" x14ac:dyDescent="0.35">
      <c r="E399" s="160"/>
    </row>
    <row r="400" spans="5:5" x14ac:dyDescent="0.35">
      <c r="E400" s="160"/>
    </row>
    <row r="401" spans="5:5" x14ac:dyDescent="0.35">
      <c r="E401" s="160"/>
    </row>
    <row r="402" spans="5:5" x14ac:dyDescent="0.35">
      <c r="E402" s="160"/>
    </row>
    <row r="403" spans="5:5" x14ac:dyDescent="0.35">
      <c r="E403" s="160"/>
    </row>
    <row r="404" spans="5:5" x14ac:dyDescent="0.35">
      <c r="E404" s="160"/>
    </row>
    <row r="405" spans="5:5" x14ac:dyDescent="0.35">
      <c r="E405" s="160"/>
    </row>
    <row r="406" spans="5:5" x14ac:dyDescent="0.35">
      <c r="E406" s="160"/>
    </row>
    <row r="407" spans="5:5" x14ac:dyDescent="0.35">
      <c r="E407" s="160"/>
    </row>
    <row r="408" spans="5:5" x14ac:dyDescent="0.35">
      <c r="E408" s="160"/>
    </row>
    <row r="409" spans="5:5" x14ac:dyDescent="0.35">
      <c r="E409" s="160"/>
    </row>
    <row r="410" spans="5:5" x14ac:dyDescent="0.35">
      <c r="E410" s="160"/>
    </row>
    <row r="411" spans="5:5" x14ac:dyDescent="0.35">
      <c r="E411" s="160"/>
    </row>
    <row r="412" spans="5:5" x14ac:dyDescent="0.35">
      <c r="E412" s="160"/>
    </row>
    <row r="413" spans="5:5" x14ac:dyDescent="0.35">
      <c r="E413" s="160"/>
    </row>
    <row r="414" spans="5:5" x14ac:dyDescent="0.35">
      <c r="E414" s="160"/>
    </row>
    <row r="415" spans="5:5" x14ac:dyDescent="0.35">
      <c r="E415" s="160"/>
    </row>
    <row r="416" spans="5:5" x14ac:dyDescent="0.35">
      <c r="E416" s="160"/>
    </row>
    <row r="417" spans="5:5" x14ac:dyDescent="0.35">
      <c r="E417" s="160"/>
    </row>
    <row r="418" spans="5:5" x14ac:dyDescent="0.35">
      <c r="E418" s="160"/>
    </row>
    <row r="419" spans="5:5" x14ac:dyDescent="0.35">
      <c r="E419" s="160"/>
    </row>
    <row r="420" spans="5:5" x14ac:dyDescent="0.35">
      <c r="E420" s="160"/>
    </row>
    <row r="421" spans="5:5" x14ac:dyDescent="0.35">
      <c r="E421" s="160"/>
    </row>
    <row r="422" spans="5:5" x14ac:dyDescent="0.35">
      <c r="E422" s="160"/>
    </row>
    <row r="423" spans="5:5" x14ac:dyDescent="0.35">
      <c r="E423" s="160"/>
    </row>
    <row r="424" spans="5:5" x14ac:dyDescent="0.35">
      <c r="E424" s="160"/>
    </row>
    <row r="425" spans="5:5" x14ac:dyDescent="0.35">
      <c r="E425" s="160"/>
    </row>
    <row r="426" spans="5:5" x14ac:dyDescent="0.35">
      <c r="E426" s="160"/>
    </row>
    <row r="427" spans="5:5" x14ac:dyDescent="0.35">
      <c r="E427" s="160"/>
    </row>
    <row r="428" spans="5:5" x14ac:dyDescent="0.35">
      <c r="E428" s="160"/>
    </row>
    <row r="429" spans="5:5" x14ac:dyDescent="0.35">
      <c r="E429" s="160"/>
    </row>
    <row r="430" spans="5:5" x14ac:dyDescent="0.35">
      <c r="E430" s="160"/>
    </row>
    <row r="431" spans="5:5" x14ac:dyDescent="0.35">
      <c r="E431" s="160"/>
    </row>
    <row r="432" spans="5:5" x14ac:dyDescent="0.35">
      <c r="E432" s="160"/>
    </row>
    <row r="433" spans="5:5" x14ac:dyDescent="0.35">
      <c r="E433" s="160"/>
    </row>
    <row r="434" spans="5:5" x14ac:dyDescent="0.35">
      <c r="E434" s="160"/>
    </row>
    <row r="435" spans="5:5" x14ac:dyDescent="0.35">
      <c r="E435" s="160"/>
    </row>
    <row r="436" spans="5:5" x14ac:dyDescent="0.35">
      <c r="E436" s="160"/>
    </row>
    <row r="437" spans="5:5" x14ac:dyDescent="0.35">
      <c r="E437" s="160"/>
    </row>
    <row r="438" spans="5:5" x14ac:dyDescent="0.35">
      <c r="E438" s="160"/>
    </row>
    <row r="439" spans="5:5" x14ac:dyDescent="0.35">
      <c r="E439" s="160"/>
    </row>
    <row r="440" spans="5:5" x14ac:dyDescent="0.35">
      <c r="E440" s="160"/>
    </row>
    <row r="441" spans="5:5" x14ac:dyDescent="0.35">
      <c r="E441" s="160"/>
    </row>
    <row r="442" spans="5:5" x14ac:dyDescent="0.35">
      <c r="E442" s="160"/>
    </row>
    <row r="443" spans="5:5" x14ac:dyDescent="0.35">
      <c r="E443" s="160"/>
    </row>
    <row r="444" spans="5:5" x14ac:dyDescent="0.35">
      <c r="E444" s="160"/>
    </row>
    <row r="445" spans="5:5" x14ac:dyDescent="0.35">
      <c r="E445" s="160"/>
    </row>
    <row r="446" spans="5:5" x14ac:dyDescent="0.35">
      <c r="E446" s="160"/>
    </row>
    <row r="447" spans="5:5" x14ac:dyDescent="0.35">
      <c r="E447" s="160"/>
    </row>
    <row r="448" spans="5:5" x14ac:dyDescent="0.35">
      <c r="E448" s="160"/>
    </row>
    <row r="449" spans="5:5" x14ac:dyDescent="0.35">
      <c r="E449" s="160"/>
    </row>
    <row r="450" spans="5:5" x14ac:dyDescent="0.35">
      <c r="E450" s="160"/>
    </row>
    <row r="451" spans="5:5" x14ac:dyDescent="0.35">
      <c r="E451" s="160"/>
    </row>
    <row r="452" spans="5:5" x14ac:dyDescent="0.35">
      <c r="E452" s="160"/>
    </row>
    <row r="453" spans="5:5" x14ac:dyDescent="0.35">
      <c r="E453" s="160"/>
    </row>
    <row r="454" spans="5:5" x14ac:dyDescent="0.35">
      <c r="E454" s="160"/>
    </row>
    <row r="455" spans="5:5" x14ac:dyDescent="0.35">
      <c r="E455" s="160"/>
    </row>
    <row r="456" spans="5:5" x14ac:dyDescent="0.35">
      <c r="E456" s="160"/>
    </row>
    <row r="457" spans="5:5" x14ac:dyDescent="0.35">
      <c r="E457" s="160"/>
    </row>
    <row r="458" spans="5:5" x14ac:dyDescent="0.35">
      <c r="E458" s="160"/>
    </row>
    <row r="459" spans="5:5" x14ac:dyDescent="0.35">
      <c r="E459" s="160"/>
    </row>
    <row r="460" spans="5:5" x14ac:dyDescent="0.35">
      <c r="E460" s="160"/>
    </row>
    <row r="461" spans="5:5" x14ac:dyDescent="0.35">
      <c r="E461" s="160"/>
    </row>
    <row r="462" spans="5:5" x14ac:dyDescent="0.35">
      <c r="E462" s="160"/>
    </row>
    <row r="463" spans="5:5" x14ac:dyDescent="0.35">
      <c r="E463" s="160"/>
    </row>
    <row r="464" spans="5:5" x14ac:dyDescent="0.35">
      <c r="E464" s="160"/>
    </row>
    <row r="465" spans="5:5" x14ac:dyDescent="0.35">
      <c r="E465" s="160"/>
    </row>
    <row r="466" spans="5:5" x14ac:dyDescent="0.35">
      <c r="E466" s="160"/>
    </row>
    <row r="467" spans="5:5" x14ac:dyDescent="0.35">
      <c r="E467" s="160"/>
    </row>
    <row r="468" spans="5:5" x14ac:dyDescent="0.35">
      <c r="E468" s="160"/>
    </row>
    <row r="469" spans="5:5" x14ac:dyDescent="0.35">
      <c r="E469" s="160"/>
    </row>
    <row r="470" spans="5:5" x14ac:dyDescent="0.35">
      <c r="E470" s="160"/>
    </row>
    <row r="471" spans="5:5" x14ac:dyDescent="0.35">
      <c r="E471" s="160"/>
    </row>
    <row r="472" spans="5:5" x14ac:dyDescent="0.35">
      <c r="E472" s="160"/>
    </row>
    <row r="473" spans="5:5" x14ac:dyDescent="0.35">
      <c r="E473" s="160"/>
    </row>
    <row r="474" spans="5:5" x14ac:dyDescent="0.35">
      <c r="E474" s="160"/>
    </row>
    <row r="475" spans="5:5" x14ac:dyDescent="0.35">
      <c r="E475" s="160"/>
    </row>
    <row r="476" spans="5:5" x14ac:dyDescent="0.35">
      <c r="E476" s="160"/>
    </row>
    <row r="477" spans="5:5" x14ac:dyDescent="0.35">
      <c r="E477" s="160"/>
    </row>
    <row r="478" spans="5:5" x14ac:dyDescent="0.35">
      <c r="E478" s="160"/>
    </row>
    <row r="479" spans="5:5" x14ac:dyDescent="0.35">
      <c r="E479" s="160"/>
    </row>
    <row r="480" spans="5:5" x14ac:dyDescent="0.35">
      <c r="E480" s="160"/>
    </row>
    <row r="481" spans="5:5" x14ac:dyDescent="0.35">
      <c r="E481" s="160"/>
    </row>
    <row r="482" spans="5:5" x14ac:dyDescent="0.35">
      <c r="E482" s="160"/>
    </row>
    <row r="483" spans="5:5" x14ac:dyDescent="0.35">
      <c r="E483" s="160"/>
    </row>
    <row r="484" spans="5:5" x14ac:dyDescent="0.35">
      <c r="E484" s="160"/>
    </row>
    <row r="485" spans="5:5" x14ac:dyDescent="0.35">
      <c r="E485" s="160"/>
    </row>
    <row r="486" spans="5:5" x14ac:dyDescent="0.35">
      <c r="E486" s="160"/>
    </row>
    <row r="487" spans="5:5" x14ac:dyDescent="0.35">
      <c r="E487" s="160"/>
    </row>
    <row r="488" spans="5:5" x14ac:dyDescent="0.35">
      <c r="E488" s="160"/>
    </row>
    <row r="489" spans="5:5" x14ac:dyDescent="0.35">
      <c r="E489" s="160"/>
    </row>
    <row r="490" spans="5:5" x14ac:dyDescent="0.35">
      <c r="E490" s="160"/>
    </row>
    <row r="491" spans="5:5" x14ac:dyDescent="0.35">
      <c r="E491" s="160"/>
    </row>
    <row r="492" spans="5:5" x14ac:dyDescent="0.35">
      <c r="E492" s="160"/>
    </row>
    <row r="493" spans="5:5" x14ac:dyDescent="0.35">
      <c r="E493" s="160"/>
    </row>
    <row r="494" spans="5:5" x14ac:dyDescent="0.35">
      <c r="E494" s="160"/>
    </row>
    <row r="495" spans="5:5" x14ac:dyDescent="0.35">
      <c r="E495" s="160"/>
    </row>
    <row r="496" spans="5:5" x14ac:dyDescent="0.35">
      <c r="E496" s="160"/>
    </row>
    <row r="497" spans="5:5" x14ac:dyDescent="0.35">
      <c r="E497" s="160"/>
    </row>
    <row r="498" spans="5:5" x14ac:dyDescent="0.35">
      <c r="E498" s="160"/>
    </row>
    <row r="499" spans="5:5" x14ac:dyDescent="0.35">
      <c r="E499" s="160"/>
    </row>
    <row r="500" spans="5:5" x14ac:dyDescent="0.35">
      <c r="E500" s="160"/>
    </row>
    <row r="501" spans="5:5" x14ac:dyDescent="0.35">
      <c r="E501" s="160"/>
    </row>
    <row r="502" spans="5:5" x14ac:dyDescent="0.35">
      <c r="E502" s="160"/>
    </row>
    <row r="503" spans="5:5" x14ac:dyDescent="0.35">
      <c r="E503" s="160"/>
    </row>
    <row r="504" spans="5:5" x14ac:dyDescent="0.35">
      <c r="E504" s="160"/>
    </row>
    <row r="505" spans="5:5" x14ac:dyDescent="0.35">
      <c r="E505" s="160"/>
    </row>
    <row r="506" spans="5:5" x14ac:dyDescent="0.35">
      <c r="E506" s="160"/>
    </row>
    <row r="507" spans="5:5" x14ac:dyDescent="0.35">
      <c r="E507" s="160"/>
    </row>
    <row r="508" spans="5:5" x14ac:dyDescent="0.35">
      <c r="E508" s="160"/>
    </row>
    <row r="509" spans="5:5" x14ac:dyDescent="0.35">
      <c r="E509" s="160"/>
    </row>
    <row r="510" spans="5:5" x14ac:dyDescent="0.35">
      <c r="E510" s="160"/>
    </row>
    <row r="511" spans="5:5" x14ac:dyDescent="0.35">
      <c r="E511" s="160"/>
    </row>
    <row r="512" spans="5:5" x14ac:dyDescent="0.35">
      <c r="E512" s="160"/>
    </row>
    <row r="513" spans="5:5" x14ac:dyDescent="0.35">
      <c r="E513" s="160"/>
    </row>
    <row r="514" spans="5:5" x14ac:dyDescent="0.35">
      <c r="E514" s="160"/>
    </row>
    <row r="515" spans="5:5" x14ac:dyDescent="0.35">
      <c r="E515" s="160"/>
    </row>
    <row r="516" spans="5:5" x14ac:dyDescent="0.35">
      <c r="E516" s="160"/>
    </row>
    <row r="517" spans="5:5" x14ac:dyDescent="0.35">
      <c r="E517" s="160"/>
    </row>
    <row r="518" spans="5:5" x14ac:dyDescent="0.35">
      <c r="E518" s="160"/>
    </row>
    <row r="519" spans="5:5" x14ac:dyDescent="0.35">
      <c r="E519" s="160"/>
    </row>
    <row r="520" spans="5:5" x14ac:dyDescent="0.35">
      <c r="E520" s="160"/>
    </row>
    <row r="521" spans="5:5" x14ac:dyDescent="0.35">
      <c r="E521" s="160"/>
    </row>
    <row r="522" spans="5:5" x14ac:dyDescent="0.35">
      <c r="E522" s="160"/>
    </row>
    <row r="523" spans="5:5" x14ac:dyDescent="0.35">
      <c r="E523" s="160"/>
    </row>
    <row r="524" spans="5:5" x14ac:dyDescent="0.35">
      <c r="E524" s="160"/>
    </row>
    <row r="525" spans="5:5" x14ac:dyDescent="0.35">
      <c r="E525" s="160"/>
    </row>
    <row r="526" spans="5:5" x14ac:dyDescent="0.35">
      <c r="E526" s="160"/>
    </row>
    <row r="527" spans="5:5" x14ac:dyDescent="0.35">
      <c r="E527" s="160"/>
    </row>
    <row r="528" spans="5:5" x14ac:dyDescent="0.35">
      <c r="E528" s="160"/>
    </row>
    <row r="529" spans="5:5" x14ac:dyDescent="0.35">
      <c r="E529" s="160"/>
    </row>
    <row r="530" spans="5:5" x14ac:dyDescent="0.35">
      <c r="E530" s="160"/>
    </row>
    <row r="531" spans="5:5" x14ac:dyDescent="0.35">
      <c r="E531" s="160"/>
    </row>
    <row r="532" spans="5:5" x14ac:dyDescent="0.35">
      <c r="E532" s="160"/>
    </row>
    <row r="533" spans="5:5" x14ac:dyDescent="0.35">
      <c r="E533" s="160"/>
    </row>
    <row r="534" spans="5:5" x14ac:dyDescent="0.35">
      <c r="E534" s="160"/>
    </row>
    <row r="535" spans="5:5" x14ac:dyDescent="0.35">
      <c r="E535" s="160"/>
    </row>
    <row r="536" spans="5:5" x14ac:dyDescent="0.35">
      <c r="E536" s="160"/>
    </row>
    <row r="537" spans="5:5" x14ac:dyDescent="0.35">
      <c r="E537" s="160"/>
    </row>
    <row r="538" spans="5:5" x14ac:dyDescent="0.35">
      <c r="E538" s="160"/>
    </row>
    <row r="539" spans="5:5" x14ac:dyDescent="0.35">
      <c r="E539" s="160"/>
    </row>
    <row r="540" spans="5:5" x14ac:dyDescent="0.35">
      <c r="E540" s="160"/>
    </row>
    <row r="541" spans="5:5" x14ac:dyDescent="0.35">
      <c r="E541" s="160"/>
    </row>
    <row r="542" spans="5:5" x14ac:dyDescent="0.35">
      <c r="E542" s="160"/>
    </row>
    <row r="543" spans="5:5" x14ac:dyDescent="0.35">
      <c r="E543" s="160"/>
    </row>
    <row r="544" spans="5:5" x14ac:dyDescent="0.35">
      <c r="E544" s="160"/>
    </row>
    <row r="545" spans="5:5" x14ac:dyDescent="0.35">
      <c r="E545" s="160"/>
    </row>
    <row r="546" spans="5:5" x14ac:dyDescent="0.35">
      <c r="E546" s="160"/>
    </row>
    <row r="547" spans="5:5" x14ac:dyDescent="0.35">
      <c r="E547" s="160"/>
    </row>
    <row r="548" spans="5:5" x14ac:dyDescent="0.35">
      <c r="E548" s="160"/>
    </row>
    <row r="549" spans="5:5" x14ac:dyDescent="0.35">
      <c r="E549" s="160"/>
    </row>
    <row r="550" spans="5:5" x14ac:dyDescent="0.35">
      <c r="E550" s="160"/>
    </row>
    <row r="551" spans="5:5" x14ac:dyDescent="0.35">
      <c r="E551" s="160"/>
    </row>
    <row r="552" spans="5:5" x14ac:dyDescent="0.35">
      <c r="E552" s="160"/>
    </row>
    <row r="553" spans="5:5" x14ac:dyDescent="0.35">
      <c r="E553" s="160"/>
    </row>
    <row r="554" spans="5:5" x14ac:dyDescent="0.35">
      <c r="E554" s="160"/>
    </row>
    <row r="555" spans="5:5" x14ac:dyDescent="0.35">
      <c r="E555" s="160"/>
    </row>
    <row r="556" spans="5:5" x14ac:dyDescent="0.35">
      <c r="E556" s="160"/>
    </row>
    <row r="557" spans="5:5" x14ac:dyDescent="0.35">
      <c r="E557" s="160"/>
    </row>
    <row r="558" spans="5:5" x14ac:dyDescent="0.35">
      <c r="E558" s="160"/>
    </row>
    <row r="559" spans="5:5" x14ac:dyDescent="0.35">
      <c r="E559" s="160"/>
    </row>
    <row r="560" spans="5:5" x14ac:dyDescent="0.35">
      <c r="E560" s="160"/>
    </row>
    <row r="561" spans="5:5" x14ac:dyDescent="0.35">
      <c r="E561" s="160"/>
    </row>
    <row r="562" spans="5:5" x14ac:dyDescent="0.35">
      <c r="E562" s="160"/>
    </row>
    <row r="563" spans="5:5" x14ac:dyDescent="0.35">
      <c r="E563" s="160"/>
    </row>
    <row r="564" spans="5:5" x14ac:dyDescent="0.35">
      <c r="E564" s="160"/>
    </row>
    <row r="565" spans="5:5" x14ac:dyDescent="0.35">
      <c r="E565" s="160"/>
    </row>
    <row r="566" spans="5:5" x14ac:dyDescent="0.35">
      <c r="E566" s="160"/>
    </row>
    <row r="567" spans="5:5" x14ac:dyDescent="0.35">
      <c r="E567" s="160"/>
    </row>
    <row r="568" spans="5:5" x14ac:dyDescent="0.35">
      <c r="E568" s="160"/>
    </row>
    <row r="569" spans="5:5" x14ac:dyDescent="0.35">
      <c r="E569" s="160"/>
    </row>
    <row r="570" spans="5:5" x14ac:dyDescent="0.35">
      <c r="E570" s="160"/>
    </row>
    <row r="571" spans="5:5" x14ac:dyDescent="0.35">
      <c r="E571" s="160"/>
    </row>
    <row r="572" spans="5:5" x14ac:dyDescent="0.35">
      <c r="E572" s="160"/>
    </row>
    <row r="573" spans="5:5" x14ac:dyDescent="0.35">
      <c r="E573" s="160"/>
    </row>
    <row r="574" spans="5:5" x14ac:dyDescent="0.35">
      <c r="E574" s="160"/>
    </row>
    <row r="575" spans="5:5" x14ac:dyDescent="0.35">
      <c r="E575" s="160"/>
    </row>
    <row r="576" spans="5:5" x14ac:dyDescent="0.35">
      <c r="E576" s="160"/>
    </row>
    <row r="577" spans="5:5" x14ac:dyDescent="0.35">
      <c r="E577" s="160"/>
    </row>
    <row r="578" spans="5:5" x14ac:dyDescent="0.35">
      <c r="E578" s="160"/>
    </row>
    <row r="579" spans="5:5" x14ac:dyDescent="0.35">
      <c r="E579" s="160"/>
    </row>
    <row r="580" spans="5:5" x14ac:dyDescent="0.35">
      <c r="E580" s="160"/>
    </row>
    <row r="581" spans="5:5" x14ac:dyDescent="0.35">
      <c r="E581" s="160"/>
    </row>
    <row r="582" spans="5:5" x14ac:dyDescent="0.35">
      <c r="E582" s="160"/>
    </row>
    <row r="583" spans="5:5" x14ac:dyDescent="0.35">
      <c r="E583" s="160"/>
    </row>
    <row r="584" spans="5:5" x14ac:dyDescent="0.35">
      <c r="E584" s="160"/>
    </row>
    <row r="585" spans="5:5" x14ac:dyDescent="0.35">
      <c r="E585" s="160"/>
    </row>
    <row r="586" spans="5:5" x14ac:dyDescent="0.35">
      <c r="E586" s="160"/>
    </row>
    <row r="587" spans="5:5" x14ac:dyDescent="0.35">
      <c r="E587" s="160"/>
    </row>
    <row r="588" spans="5:5" x14ac:dyDescent="0.35">
      <c r="E588" s="160"/>
    </row>
    <row r="589" spans="5:5" x14ac:dyDescent="0.35">
      <c r="E589" s="160"/>
    </row>
    <row r="590" spans="5:5" x14ac:dyDescent="0.35">
      <c r="E590" s="160"/>
    </row>
    <row r="591" spans="5:5" x14ac:dyDescent="0.35">
      <c r="E591" s="160"/>
    </row>
    <row r="592" spans="5:5" x14ac:dyDescent="0.35">
      <c r="E592" s="160"/>
    </row>
    <row r="593" spans="5:5" x14ac:dyDescent="0.35">
      <c r="E593" s="160"/>
    </row>
    <row r="594" spans="5:5" x14ac:dyDescent="0.35">
      <c r="E594" s="160"/>
    </row>
    <row r="595" spans="5:5" x14ac:dyDescent="0.35">
      <c r="E595" s="160"/>
    </row>
    <row r="596" spans="5:5" x14ac:dyDescent="0.35">
      <c r="E596" s="160"/>
    </row>
    <row r="597" spans="5:5" x14ac:dyDescent="0.35">
      <c r="E597" s="160"/>
    </row>
    <row r="598" spans="5:5" x14ac:dyDescent="0.35">
      <c r="E598" s="160"/>
    </row>
    <row r="599" spans="5:5" x14ac:dyDescent="0.35">
      <c r="E599" s="160"/>
    </row>
    <row r="600" spans="5:5" x14ac:dyDescent="0.35">
      <c r="E600" s="160"/>
    </row>
    <row r="601" spans="5:5" x14ac:dyDescent="0.35">
      <c r="E601" s="160"/>
    </row>
    <row r="602" spans="5:5" x14ac:dyDescent="0.35">
      <c r="E602" s="160"/>
    </row>
    <row r="603" spans="5:5" x14ac:dyDescent="0.35">
      <c r="E603" s="160"/>
    </row>
    <row r="604" spans="5:5" x14ac:dyDescent="0.35">
      <c r="E604" s="160"/>
    </row>
    <row r="605" spans="5:5" x14ac:dyDescent="0.35">
      <c r="E605" s="160"/>
    </row>
    <row r="606" spans="5:5" x14ac:dyDescent="0.35">
      <c r="E606" s="160"/>
    </row>
    <row r="607" spans="5:5" x14ac:dyDescent="0.35">
      <c r="E607" s="160"/>
    </row>
    <row r="608" spans="5:5" x14ac:dyDescent="0.35">
      <c r="E608" s="160"/>
    </row>
    <row r="609" spans="5:5" x14ac:dyDescent="0.35">
      <c r="E609" s="160"/>
    </row>
    <row r="610" spans="5:5" x14ac:dyDescent="0.35">
      <c r="E610" s="160"/>
    </row>
    <row r="611" spans="5:5" x14ac:dyDescent="0.35">
      <c r="E611" s="160"/>
    </row>
    <row r="612" spans="5:5" x14ac:dyDescent="0.35">
      <c r="E612" s="160"/>
    </row>
    <row r="613" spans="5:5" x14ac:dyDescent="0.35">
      <c r="E613" s="160"/>
    </row>
    <row r="614" spans="5:5" x14ac:dyDescent="0.35">
      <c r="E614" s="160"/>
    </row>
    <row r="615" spans="5:5" x14ac:dyDescent="0.35">
      <c r="E615" s="160"/>
    </row>
    <row r="616" spans="5:5" x14ac:dyDescent="0.35">
      <c r="E616" s="160"/>
    </row>
    <row r="617" spans="5:5" x14ac:dyDescent="0.35">
      <c r="E617" s="160"/>
    </row>
    <row r="618" spans="5:5" x14ac:dyDescent="0.35">
      <c r="E618" s="160"/>
    </row>
    <row r="619" spans="5:5" x14ac:dyDescent="0.35">
      <c r="E619" s="160"/>
    </row>
    <row r="620" spans="5:5" x14ac:dyDescent="0.35">
      <c r="E620" s="160"/>
    </row>
    <row r="621" spans="5:5" x14ac:dyDescent="0.35">
      <c r="E621" s="160"/>
    </row>
    <row r="622" spans="5:5" x14ac:dyDescent="0.35">
      <c r="E622" s="160"/>
    </row>
    <row r="623" spans="5:5" x14ac:dyDescent="0.35">
      <c r="E623" s="160"/>
    </row>
    <row r="624" spans="5:5" x14ac:dyDescent="0.35">
      <c r="E624" s="160"/>
    </row>
    <row r="625" spans="5:5" x14ac:dyDescent="0.35">
      <c r="E625" s="160"/>
    </row>
    <row r="626" spans="5:5" x14ac:dyDescent="0.35">
      <c r="E626" s="160"/>
    </row>
    <row r="627" spans="5:5" x14ac:dyDescent="0.35">
      <c r="E627" s="160"/>
    </row>
    <row r="628" spans="5:5" x14ac:dyDescent="0.35">
      <c r="E628" s="160"/>
    </row>
    <row r="629" spans="5:5" x14ac:dyDescent="0.35">
      <c r="E629" s="160"/>
    </row>
    <row r="630" spans="5:5" x14ac:dyDescent="0.35">
      <c r="E630" s="160"/>
    </row>
    <row r="631" spans="5:5" x14ac:dyDescent="0.35">
      <c r="E631" s="160"/>
    </row>
    <row r="632" spans="5:5" x14ac:dyDescent="0.35">
      <c r="E632" s="160"/>
    </row>
    <row r="633" spans="5:5" x14ac:dyDescent="0.35">
      <c r="E633" s="160"/>
    </row>
    <row r="634" spans="5:5" x14ac:dyDescent="0.35">
      <c r="E634" s="160"/>
    </row>
    <row r="635" spans="5:5" x14ac:dyDescent="0.35">
      <c r="E635" s="160"/>
    </row>
    <row r="636" spans="5:5" x14ac:dyDescent="0.35">
      <c r="E636" s="160"/>
    </row>
    <row r="637" spans="5:5" x14ac:dyDescent="0.35">
      <c r="E637" s="160"/>
    </row>
    <row r="638" spans="5:5" x14ac:dyDescent="0.35">
      <c r="E638" s="160"/>
    </row>
    <row r="639" spans="5:5" x14ac:dyDescent="0.35">
      <c r="E639" s="160"/>
    </row>
    <row r="640" spans="5:5" x14ac:dyDescent="0.35">
      <c r="E640" s="160"/>
    </row>
    <row r="641" spans="5:5" x14ac:dyDescent="0.35">
      <c r="E641" s="160"/>
    </row>
    <row r="642" spans="5:5" x14ac:dyDescent="0.35">
      <c r="E642" s="160"/>
    </row>
    <row r="643" spans="5:5" x14ac:dyDescent="0.35">
      <c r="E643" s="160"/>
    </row>
    <row r="644" spans="5:5" x14ac:dyDescent="0.35">
      <c r="E644" s="160"/>
    </row>
    <row r="645" spans="5:5" x14ac:dyDescent="0.35">
      <c r="E645" s="160"/>
    </row>
    <row r="646" spans="5:5" x14ac:dyDescent="0.35">
      <c r="E646" s="160"/>
    </row>
    <row r="647" spans="5:5" x14ac:dyDescent="0.35">
      <c r="E647" s="160"/>
    </row>
    <row r="648" spans="5:5" x14ac:dyDescent="0.35">
      <c r="E648" s="160"/>
    </row>
    <row r="649" spans="5:5" x14ac:dyDescent="0.35">
      <c r="E649" s="160"/>
    </row>
    <row r="650" spans="5:5" x14ac:dyDescent="0.35">
      <c r="E650" s="160"/>
    </row>
    <row r="651" spans="5:5" x14ac:dyDescent="0.35">
      <c r="E651" s="160"/>
    </row>
    <row r="652" spans="5:5" x14ac:dyDescent="0.35">
      <c r="E652" s="160"/>
    </row>
    <row r="653" spans="5:5" x14ac:dyDescent="0.35">
      <c r="E653" s="160"/>
    </row>
    <row r="654" spans="5:5" x14ac:dyDescent="0.35">
      <c r="E654" s="160"/>
    </row>
    <row r="655" spans="5:5" x14ac:dyDescent="0.35">
      <c r="E655" s="160"/>
    </row>
    <row r="656" spans="5:5" x14ac:dyDescent="0.35">
      <c r="E656" s="160"/>
    </row>
    <row r="657" spans="5:5" x14ac:dyDescent="0.35">
      <c r="E657" s="160"/>
    </row>
    <row r="658" spans="5:5" x14ac:dyDescent="0.35">
      <c r="E658" s="160"/>
    </row>
    <row r="659" spans="5:5" x14ac:dyDescent="0.35">
      <c r="E659" s="160"/>
    </row>
    <row r="660" spans="5:5" x14ac:dyDescent="0.35">
      <c r="E660" s="160"/>
    </row>
    <row r="661" spans="5:5" x14ac:dyDescent="0.35">
      <c r="E661" s="160"/>
    </row>
    <row r="662" spans="5:5" x14ac:dyDescent="0.35">
      <c r="E662" s="160"/>
    </row>
    <row r="663" spans="5:5" x14ac:dyDescent="0.35">
      <c r="E663" s="160"/>
    </row>
    <row r="664" spans="5:5" x14ac:dyDescent="0.35">
      <c r="E664" s="160"/>
    </row>
    <row r="665" spans="5:5" x14ac:dyDescent="0.35">
      <c r="E665" s="160"/>
    </row>
    <row r="666" spans="5:5" x14ac:dyDescent="0.35">
      <c r="E666" s="160"/>
    </row>
    <row r="667" spans="5:5" x14ac:dyDescent="0.35">
      <c r="E667" s="160"/>
    </row>
    <row r="668" spans="5:5" x14ac:dyDescent="0.35">
      <c r="E668" s="160"/>
    </row>
    <row r="669" spans="5:5" x14ac:dyDescent="0.35">
      <c r="E669" s="160"/>
    </row>
    <row r="670" spans="5:5" x14ac:dyDescent="0.35">
      <c r="E670" s="160"/>
    </row>
    <row r="671" spans="5:5" x14ac:dyDescent="0.35">
      <c r="E671" s="160"/>
    </row>
    <row r="672" spans="5:5" x14ac:dyDescent="0.35">
      <c r="E672" s="160"/>
    </row>
    <row r="673" spans="5:5" x14ac:dyDescent="0.35">
      <c r="E673" s="160"/>
    </row>
    <row r="674" spans="5:5" x14ac:dyDescent="0.35">
      <c r="E674" s="160"/>
    </row>
    <row r="675" spans="5:5" x14ac:dyDescent="0.35">
      <c r="E675" s="160"/>
    </row>
    <row r="676" spans="5:5" x14ac:dyDescent="0.35">
      <c r="E676" s="160"/>
    </row>
    <row r="677" spans="5:5" x14ac:dyDescent="0.35">
      <c r="E677" s="160"/>
    </row>
    <row r="678" spans="5:5" x14ac:dyDescent="0.35">
      <c r="E678" s="160"/>
    </row>
    <row r="679" spans="5:5" x14ac:dyDescent="0.35">
      <c r="E679" s="160"/>
    </row>
    <row r="680" spans="5:5" x14ac:dyDescent="0.35">
      <c r="E680" s="160"/>
    </row>
    <row r="681" spans="5:5" x14ac:dyDescent="0.35">
      <c r="E681" s="160"/>
    </row>
    <row r="682" spans="5:5" x14ac:dyDescent="0.35">
      <c r="E682" s="160"/>
    </row>
    <row r="683" spans="5:5" x14ac:dyDescent="0.35">
      <c r="E683" s="160"/>
    </row>
    <row r="684" spans="5:5" x14ac:dyDescent="0.35">
      <c r="E684" s="160"/>
    </row>
    <row r="685" spans="5:5" x14ac:dyDescent="0.35">
      <c r="E685" s="160"/>
    </row>
    <row r="686" spans="5:5" x14ac:dyDescent="0.35">
      <c r="E686" s="160"/>
    </row>
    <row r="687" spans="5:5" x14ac:dyDescent="0.35">
      <c r="E687" s="160"/>
    </row>
    <row r="688" spans="5:5" x14ac:dyDescent="0.35">
      <c r="E688" s="160"/>
    </row>
    <row r="689" spans="5:5" x14ac:dyDescent="0.35">
      <c r="E689" s="160"/>
    </row>
    <row r="690" spans="5:5" x14ac:dyDescent="0.35">
      <c r="E690" s="160"/>
    </row>
    <row r="691" spans="5:5" x14ac:dyDescent="0.35">
      <c r="E691" s="160"/>
    </row>
    <row r="692" spans="5:5" x14ac:dyDescent="0.35">
      <c r="E692" s="160"/>
    </row>
    <row r="693" spans="5:5" x14ac:dyDescent="0.35">
      <c r="E693" s="160"/>
    </row>
    <row r="694" spans="5:5" x14ac:dyDescent="0.35">
      <c r="E694" s="160"/>
    </row>
    <row r="695" spans="5:5" x14ac:dyDescent="0.35">
      <c r="E695" s="160"/>
    </row>
    <row r="696" spans="5:5" x14ac:dyDescent="0.35">
      <c r="E696" s="160"/>
    </row>
    <row r="697" spans="5:5" x14ac:dyDescent="0.35">
      <c r="E697" s="160"/>
    </row>
    <row r="698" spans="5:5" x14ac:dyDescent="0.35">
      <c r="E698" s="160"/>
    </row>
    <row r="699" spans="5:5" x14ac:dyDescent="0.35">
      <c r="E699" s="160"/>
    </row>
    <row r="700" spans="5:5" x14ac:dyDescent="0.35">
      <c r="E700" s="160"/>
    </row>
    <row r="701" spans="5:5" x14ac:dyDescent="0.35">
      <c r="E701" s="160"/>
    </row>
    <row r="702" spans="5:5" x14ac:dyDescent="0.35">
      <c r="E702" s="160"/>
    </row>
    <row r="703" spans="5:5" x14ac:dyDescent="0.35">
      <c r="E703" s="160"/>
    </row>
    <row r="704" spans="5:5" x14ac:dyDescent="0.35">
      <c r="E704" s="160"/>
    </row>
    <row r="705" spans="5:5" x14ac:dyDescent="0.35">
      <c r="E705" s="160"/>
    </row>
    <row r="706" spans="5:5" x14ac:dyDescent="0.35">
      <c r="E706" s="160"/>
    </row>
    <row r="707" spans="5:5" x14ac:dyDescent="0.35">
      <c r="E707" s="160"/>
    </row>
    <row r="708" spans="5:5" x14ac:dyDescent="0.35">
      <c r="E708" s="160"/>
    </row>
    <row r="709" spans="5:5" x14ac:dyDescent="0.35">
      <c r="E709" s="160"/>
    </row>
    <row r="710" spans="5:5" x14ac:dyDescent="0.35">
      <c r="E710" s="160"/>
    </row>
    <row r="711" spans="5:5" x14ac:dyDescent="0.35">
      <c r="E711" s="160"/>
    </row>
    <row r="712" spans="5:5" x14ac:dyDescent="0.35">
      <c r="E712" s="160"/>
    </row>
    <row r="713" spans="5:5" x14ac:dyDescent="0.35">
      <c r="E713" s="160"/>
    </row>
    <row r="714" spans="5:5" x14ac:dyDescent="0.35">
      <c r="E714" s="160"/>
    </row>
    <row r="715" spans="5:5" x14ac:dyDescent="0.35">
      <c r="E715" s="160"/>
    </row>
    <row r="716" spans="5:5" x14ac:dyDescent="0.35">
      <c r="E716" s="160"/>
    </row>
    <row r="717" spans="5:5" x14ac:dyDescent="0.35">
      <c r="E717" s="160"/>
    </row>
    <row r="718" spans="5:5" x14ac:dyDescent="0.35">
      <c r="E718" s="160"/>
    </row>
    <row r="719" spans="5:5" x14ac:dyDescent="0.35">
      <c r="E719" s="160"/>
    </row>
    <row r="720" spans="5:5" x14ac:dyDescent="0.35">
      <c r="E720" s="160"/>
    </row>
    <row r="721" spans="5:5" x14ac:dyDescent="0.35">
      <c r="E721" s="160"/>
    </row>
    <row r="722" spans="5:5" x14ac:dyDescent="0.35">
      <c r="E722" s="160"/>
    </row>
    <row r="723" spans="5:5" x14ac:dyDescent="0.35">
      <c r="E723" s="160"/>
    </row>
    <row r="724" spans="5:5" x14ac:dyDescent="0.35">
      <c r="E724" s="160"/>
    </row>
    <row r="725" spans="5:5" x14ac:dyDescent="0.35">
      <c r="E725" s="160"/>
    </row>
    <row r="726" spans="5:5" x14ac:dyDescent="0.35">
      <c r="E726" s="160"/>
    </row>
    <row r="727" spans="5:5" x14ac:dyDescent="0.35">
      <c r="E727" s="160"/>
    </row>
    <row r="728" spans="5:5" x14ac:dyDescent="0.35">
      <c r="E728" s="160"/>
    </row>
    <row r="729" spans="5:5" x14ac:dyDescent="0.35">
      <c r="E729" s="160"/>
    </row>
    <row r="730" spans="5:5" x14ac:dyDescent="0.35">
      <c r="E730" s="160"/>
    </row>
    <row r="731" spans="5:5" x14ac:dyDescent="0.35">
      <c r="E731" s="160"/>
    </row>
    <row r="732" spans="5:5" x14ac:dyDescent="0.35">
      <c r="E732" s="160"/>
    </row>
    <row r="733" spans="5:5" x14ac:dyDescent="0.35">
      <c r="E733" s="160"/>
    </row>
    <row r="734" spans="5:5" x14ac:dyDescent="0.35">
      <c r="E734" s="160"/>
    </row>
    <row r="735" spans="5:5" x14ac:dyDescent="0.35">
      <c r="E735" s="160"/>
    </row>
    <row r="736" spans="5:5" x14ac:dyDescent="0.35">
      <c r="E736" s="160"/>
    </row>
    <row r="737" spans="5:5" x14ac:dyDescent="0.35">
      <c r="E737" s="160"/>
    </row>
    <row r="738" spans="5:5" x14ac:dyDescent="0.35">
      <c r="E738" s="160"/>
    </row>
    <row r="739" spans="5:5" x14ac:dyDescent="0.35">
      <c r="E739" s="160"/>
    </row>
    <row r="740" spans="5:5" x14ac:dyDescent="0.35">
      <c r="E740" s="160"/>
    </row>
    <row r="741" spans="5:5" x14ac:dyDescent="0.35">
      <c r="E741" s="160"/>
    </row>
    <row r="742" spans="5:5" x14ac:dyDescent="0.35">
      <c r="E742" s="160"/>
    </row>
    <row r="743" spans="5:5" x14ac:dyDescent="0.35">
      <c r="E743" s="160"/>
    </row>
    <row r="744" spans="5:5" x14ac:dyDescent="0.35">
      <c r="E744" s="160"/>
    </row>
    <row r="745" spans="5:5" x14ac:dyDescent="0.35">
      <c r="E745" s="160"/>
    </row>
    <row r="746" spans="5:5" x14ac:dyDescent="0.35">
      <c r="E746" s="160"/>
    </row>
    <row r="747" spans="5:5" x14ac:dyDescent="0.35">
      <c r="E747" s="160"/>
    </row>
    <row r="748" spans="5:5" x14ac:dyDescent="0.35">
      <c r="E748" s="160"/>
    </row>
    <row r="749" spans="5:5" x14ac:dyDescent="0.35">
      <c r="E749" s="160"/>
    </row>
    <row r="750" spans="5:5" x14ac:dyDescent="0.35">
      <c r="E750" s="160"/>
    </row>
    <row r="751" spans="5:5" x14ac:dyDescent="0.35">
      <c r="E751" s="160"/>
    </row>
    <row r="752" spans="5:5" x14ac:dyDescent="0.35">
      <c r="E752" s="160"/>
    </row>
    <row r="753" spans="5:5" x14ac:dyDescent="0.35">
      <c r="E753" s="160"/>
    </row>
    <row r="754" spans="5:5" x14ac:dyDescent="0.35">
      <c r="E754" s="160"/>
    </row>
    <row r="755" spans="5:5" x14ac:dyDescent="0.35">
      <c r="E755" s="160"/>
    </row>
    <row r="756" spans="5:5" x14ac:dyDescent="0.35">
      <c r="E756" s="160"/>
    </row>
    <row r="757" spans="5:5" x14ac:dyDescent="0.35">
      <c r="E757" s="160"/>
    </row>
    <row r="758" spans="5:5" x14ac:dyDescent="0.35">
      <c r="E758" s="160"/>
    </row>
    <row r="759" spans="5:5" x14ac:dyDescent="0.35">
      <c r="E759" s="160"/>
    </row>
    <row r="760" spans="5:5" x14ac:dyDescent="0.35">
      <c r="E760" s="160"/>
    </row>
    <row r="761" spans="5:5" x14ac:dyDescent="0.35">
      <c r="E761" s="160"/>
    </row>
    <row r="762" spans="5:5" x14ac:dyDescent="0.35">
      <c r="E762" s="160"/>
    </row>
    <row r="763" spans="5:5" x14ac:dyDescent="0.35">
      <c r="E763" s="160"/>
    </row>
    <row r="764" spans="5:5" x14ac:dyDescent="0.35">
      <c r="E764" s="160"/>
    </row>
    <row r="765" spans="5:5" x14ac:dyDescent="0.35">
      <c r="E765" s="160"/>
    </row>
    <row r="766" spans="5:5" x14ac:dyDescent="0.35">
      <c r="E766" s="160"/>
    </row>
    <row r="767" spans="5:5" x14ac:dyDescent="0.35">
      <c r="E767" s="160"/>
    </row>
    <row r="768" spans="5:5" x14ac:dyDescent="0.35">
      <c r="E768" s="160"/>
    </row>
    <row r="769" spans="5:5" x14ac:dyDescent="0.35">
      <c r="E769" s="160"/>
    </row>
    <row r="770" spans="5:5" x14ac:dyDescent="0.35">
      <c r="E770" s="160"/>
    </row>
    <row r="771" spans="5:5" x14ac:dyDescent="0.35">
      <c r="E771" s="160"/>
    </row>
    <row r="772" spans="5:5" x14ac:dyDescent="0.35">
      <c r="E772" s="160"/>
    </row>
    <row r="773" spans="5:5" x14ac:dyDescent="0.35">
      <c r="E773" s="160"/>
    </row>
    <row r="774" spans="5:5" x14ac:dyDescent="0.35">
      <c r="E774" s="160"/>
    </row>
    <row r="775" spans="5:5" x14ac:dyDescent="0.35">
      <c r="E775" s="160"/>
    </row>
    <row r="776" spans="5:5" x14ac:dyDescent="0.35">
      <c r="E776" s="160"/>
    </row>
    <row r="777" spans="5:5" x14ac:dyDescent="0.35">
      <c r="E777" s="160"/>
    </row>
    <row r="778" spans="5:5" x14ac:dyDescent="0.35">
      <c r="E778" s="160"/>
    </row>
    <row r="779" spans="5:5" x14ac:dyDescent="0.35">
      <c r="E779" s="160"/>
    </row>
    <row r="780" spans="5:5" x14ac:dyDescent="0.35">
      <c r="E780" s="160"/>
    </row>
    <row r="781" spans="5:5" x14ac:dyDescent="0.35">
      <c r="E781" s="160"/>
    </row>
    <row r="782" spans="5:5" x14ac:dyDescent="0.35">
      <c r="E782" s="160"/>
    </row>
    <row r="783" spans="5:5" x14ac:dyDescent="0.35">
      <c r="E783" s="160"/>
    </row>
    <row r="784" spans="5:5" x14ac:dyDescent="0.35">
      <c r="E784" s="160"/>
    </row>
    <row r="785" spans="5:5" x14ac:dyDescent="0.35">
      <c r="E785" s="160"/>
    </row>
    <row r="786" spans="5:5" x14ac:dyDescent="0.35">
      <c r="E786" s="160"/>
    </row>
    <row r="787" spans="5:5" x14ac:dyDescent="0.35">
      <c r="E787" s="160"/>
    </row>
    <row r="788" spans="5:5" x14ac:dyDescent="0.35">
      <c r="E788" s="160"/>
    </row>
    <row r="789" spans="5:5" x14ac:dyDescent="0.35">
      <c r="E789" s="160"/>
    </row>
    <row r="790" spans="5:5" x14ac:dyDescent="0.35">
      <c r="E790" s="160"/>
    </row>
    <row r="791" spans="5:5" x14ac:dyDescent="0.35">
      <c r="E791" s="160"/>
    </row>
    <row r="792" spans="5:5" x14ac:dyDescent="0.35">
      <c r="E792" s="160"/>
    </row>
    <row r="793" spans="5:5" x14ac:dyDescent="0.35">
      <c r="E793" s="160"/>
    </row>
    <row r="794" spans="5:5" x14ac:dyDescent="0.35">
      <c r="E794" s="160"/>
    </row>
    <row r="795" spans="5:5" x14ac:dyDescent="0.35">
      <c r="E795" s="160"/>
    </row>
    <row r="796" spans="5:5" x14ac:dyDescent="0.35">
      <c r="E796" s="160"/>
    </row>
    <row r="797" spans="5:5" x14ac:dyDescent="0.35">
      <c r="E797" s="160"/>
    </row>
    <row r="798" spans="5:5" x14ac:dyDescent="0.35">
      <c r="E798" s="160"/>
    </row>
    <row r="799" spans="5:5" x14ac:dyDescent="0.35">
      <c r="E799" s="160"/>
    </row>
    <row r="800" spans="5:5" x14ac:dyDescent="0.35">
      <c r="E800" s="160"/>
    </row>
    <row r="801" spans="5:5" x14ac:dyDescent="0.35">
      <c r="E801" s="160"/>
    </row>
    <row r="802" spans="5:5" x14ac:dyDescent="0.35">
      <c r="E802" s="160"/>
    </row>
    <row r="803" spans="5:5" x14ac:dyDescent="0.35">
      <c r="E803" s="160"/>
    </row>
    <row r="804" spans="5:5" x14ac:dyDescent="0.35">
      <c r="E804" s="160"/>
    </row>
    <row r="805" spans="5:5" x14ac:dyDescent="0.35">
      <c r="E805" s="160"/>
    </row>
    <row r="806" spans="5:5" x14ac:dyDescent="0.35">
      <c r="E806" s="160"/>
    </row>
    <row r="807" spans="5:5" x14ac:dyDescent="0.35">
      <c r="E807" s="160"/>
    </row>
    <row r="808" spans="5:5" x14ac:dyDescent="0.35">
      <c r="E808" s="160"/>
    </row>
    <row r="809" spans="5:5" x14ac:dyDescent="0.35">
      <c r="E809" s="160"/>
    </row>
    <row r="810" spans="5:5" x14ac:dyDescent="0.35">
      <c r="E810" s="160"/>
    </row>
    <row r="811" spans="5:5" x14ac:dyDescent="0.35">
      <c r="E811" s="160"/>
    </row>
    <row r="812" spans="5:5" x14ac:dyDescent="0.35">
      <c r="E812" s="160"/>
    </row>
    <row r="813" spans="5:5" x14ac:dyDescent="0.35">
      <c r="E813" s="160"/>
    </row>
    <row r="814" spans="5:5" x14ac:dyDescent="0.35">
      <c r="E814" s="160"/>
    </row>
    <row r="815" spans="5:5" x14ac:dyDescent="0.35">
      <c r="E815" s="160"/>
    </row>
    <row r="816" spans="5:5" x14ac:dyDescent="0.35">
      <c r="E816" s="160"/>
    </row>
    <row r="817" spans="5:5" x14ac:dyDescent="0.35">
      <c r="E817" s="160"/>
    </row>
    <row r="818" spans="5:5" x14ac:dyDescent="0.35">
      <c r="E818" s="160"/>
    </row>
    <row r="819" spans="5:5" x14ac:dyDescent="0.35">
      <c r="E819" s="160"/>
    </row>
    <row r="820" spans="5:5" x14ac:dyDescent="0.35">
      <c r="E820" s="160"/>
    </row>
    <row r="821" spans="5:5" x14ac:dyDescent="0.35">
      <c r="E821" s="160"/>
    </row>
    <row r="822" spans="5:5" x14ac:dyDescent="0.35">
      <c r="E822" s="160"/>
    </row>
    <row r="823" spans="5:5" x14ac:dyDescent="0.35">
      <c r="E823" s="160"/>
    </row>
    <row r="824" spans="5:5" x14ac:dyDescent="0.35">
      <c r="E824" s="160"/>
    </row>
    <row r="825" spans="5:5" x14ac:dyDescent="0.35">
      <c r="E825" s="160"/>
    </row>
    <row r="826" spans="5:5" x14ac:dyDescent="0.35">
      <c r="E826" s="160"/>
    </row>
    <row r="827" spans="5:5" x14ac:dyDescent="0.35">
      <c r="E827" s="160"/>
    </row>
    <row r="828" spans="5:5" x14ac:dyDescent="0.35">
      <c r="E828" s="160"/>
    </row>
    <row r="829" spans="5:5" x14ac:dyDescent="0.35">
      <c r="E829" s="160"/>
    </row>
    <row r="830" spans="5:5" x14ac:dyDescent="0.35">
      <c r="E830" s="160"/>
    </row>
    <row r="831" spans="5:5" x14ac:dyDescent="0.35">
      <c r="E831" s="160"/>
    </row>
    <row r="832" spans="5:5" x14ac:dyDescent="0.35">
      <c r="E832" s="160"/>
    </row>
    <row r="833" spans="5:5" x14ac:dyDescent="0.35">
      <c r="E833" s="160"/>
    </row>
    <row r="834" spans="5:5" x14ac:dyDescent="0.35">
      <c r="E834" s="160"/>
    </row>
    <row r="835" spans="5:5" x14ac:dyDescent="0.35">
      <c r="E835" s="160"/>
    </row>
    <row r="836" spans="5:5" x14ac:dyDescent="0.35">
      <c r="E836" s="160"/>
    </row>
    <row r="837" spans="5:5" x14ac:dyDescent="0.35">
      <c r="E837" s="160"/>
    </row>
    <row r="838" spans="5:5" x14ac:dyDescent="0.35">
      <c r="E838" s="160"/>
    </row>
    <row r="839" spans="5:5" x14ac:dyDescent="0.35">
      <c r="E839" s="160"/>
    </row>
    <row r="840" spans="5:5" x14ac:dyDescent="0.35">
      <c r="E840" s="160"/>
    </row>
    <row r="841" spans="5:5" x14ac:dyDescent="0.35">
      <c r="E841" s="160"/>
    </row>
    <row r="842" spans="5:5" x14ac:dyDescent="0.35">
      <c r="E842" s="160"/>
    </row>
    <row r="843" spans="5:5" x14ac:dyDescent="0.35">
      <c r="E843" s="160"/>
    </row>
    <row r="844" spans="5:5" x14ac:dyDescent="0.35">
      <c r="E844" s="160"/>
    </row>
    <row r="845" spans="5:5" x14ac:dyDescent="0.35">
      <c r="E845" s="160"/>
    </row>
    <row r="846" spans="5:5" x14ac:dyDescent="0.35">
      <c r="E846" s="160"/>
    </row>
    <row r="847" spans="5:5" x14ac:dyDescent="0.35">
      <c r="E847" s="160"/>
    </row>
    <row r="848" spans="5:5" x14ac:dyDescent="0.35">
      <c r="E848" s="160"/>
    </row>
    <row r="849" spans="5:5" x14ac:dyDescent="0.35">
      <c r="E849" s="160"/>
    </row>
    <row r="850" spans="5:5" x14ac:dyDescent="0.35">
      <c r="E850" s="160"/>
    </row>
    <row r="851" spans="5:5" x14ac:dyDescent="0.35">
      <c r="E851" s="160"/>
    </row>
    <row r="852" spans="5:5" x14ac:dyDescent="0.35">
      <c r="E852" s="160"/>
    </row>
    <row r="853" spans="5:5" x14ac:dyDescent="0.35">
      <c r="E853" s="160"/>
    </row>
    <row r="854" spans="5:5" x14ac:dyDescent="0.35">
      <c r="E854" s="160"/>
    </row>
    <row r="855" spans="5:5" x14ac:dyDescent="0.35">
      <c r="E855" s="160"/>
    </row>
    <row r="856" spans="5:5" x14ac:dyDescent="0.35">
      <c r="E856" s="160"/>
    </row>
    <row r="857" spans="5:5" x14ac:dyDescent="0.35">
      <c r="E857" s="160"/>
    </row>
    <row r="858" spans="5:5" x14ac:dyDescent="0.35">
      <c r="E858" s="160"/>
    </row>
    <row r="859" spans="5:5" x14ac:dyDescent="0.35">
      <c r="E859" s="160"/>
    </row>
    <row r="860" spans="5:5" x14ac:dyDescent="0.35">
      <c r="E860" s="160"/>
    </row>
    <row r="861" spans="5:5" x14ac:dyDescent="0.35">
      <c r="E861" s="160"/>
    </row>
    <row r="862" spans="5:5" x14ac:dyDescent="0.35">
      <c r="E862" s="160"/>
    </row>
    <row r="863" spans="5:5" x14ac:dyDescent="0.35">
      <c r="E863" s="160"/>
    </row>
    <row r="864" spans="5:5" x14ac:dyDescent="0.35">
      <c r="E864" s="160"/>
    </row>
    <row r="865" spans="5:5" x14ac:dyDescent="0.35">
      <c r="E865" s="160"/>
    </row>
    <row r="866" spans="5:5" x14ac:dyDescent="0.35">
      <c r="E866" s="160"/>
    </row>
    <row r="867" spans="5:5" x14ac:dyDescent="0.35">
      <c r="E867" s="160"/>
    </row>
    <row r="868" spans="5:5" x14ac:dyDescent="0.35">
      <c r="E868" s="160"/>
    </row>
    <row r="869" spans="5:5" x14ac:dyDescent="0.35">
      <c r="E869" s="160"/>
    </row>
    <row r="870" spans="5:5" x14ac:dyDescent="0.35">
      <c r="E870" s="160"/>
    </row>
    <row r="871" spans="5:5" x14ac:dyDescent="0.35">
      <c r="E871" s="160"/>
    </row>
    <row r="872" spans="5:5" x14ac:dyDescent="0.35">
      <c r="E872" s="160"/>
    </row>
    <row r="873" spans="5:5" x14ac:dyDescent="0.35">
      <c r="E873" s="160"/>
    </row>
    <row r="874" spans="5:5" x14ac:dyDescent="0.35">
      <c r="E874" s="160"/>
    </row>
    <row r="875" spans="5:5" x14ac:dyDescent="0.35">
      <c r="E875" s="160"/>
    </row>
    <row r="876" spans="5:5" x14ac:dyDescent="0.35">
      <c r="E876" s="160"/>
    </row>
    <row r="877" spans="5:5" x14ac:dyDescent="0.35">
      <c r="E877" s="160"/>
    </row>
    <row r="878" spans="5:5" x14ac:dyDescent="0.35">
      <c r="E878" s="160"/>
    </row>
    <row r="879" spans="5:5" x14ac:dyDescent="0.35">
      <c r="E879" s="160"/>
    </row>
    <row r="880" spans="5:5" x14ac:dyDescent="0.35">
      <c r="E880" s="160"/>
    </row>
    <row r="881" spans="5:5" x14ac:dyDescent="0.35">
      <c r="E881" s="160"/>
    </row>
    <row r="882" spans="5:5" x14ac:dyDescent="0.35">
      <c r="E882" s="160"/>
    </row>
    <row r="883" spans="5:5" x14ac:dyDescent="0.35">
      <c r="E883" s="160"/>
    </row>
    <row r="884" spans="5:5" x14ac:dyDescent="0.35">
      <c r="E884" s="160"/>
    </row>
    <row r="885" spans="5:5" x14ac:dyDescent="0.35">
      <c r="E885" s="160"/>
    </row>
    <row r="886" spans="5:5" x14ac:dyDescent="0.35">
      <c r="E886" s="160"/>
    </row>
    <row r="887" spans="5:5" x14ac:dyDescent="0.35">
      <c r="E887" s="160"/>
    </row>
    <row r="888" spans="5:5" x14ac:dyDescent="0.35">
      <c r="E888" s="160"/>
    </row>
    <row r="889" spans="5:5" x14ac:dyDescent="0.35">
      <c r="E889" s="160"/>
    </row>
    <row r="890" spans="5:5" x14ac:dyDescent="0.35">
      <c r="E890" s="160"/>
    </row>
    <row r="891" spans="5:5" x14ac:dyDescent="0.35">
      <c r="E891" s="160"/>
    </row>
    <row r="892" spans="5:5" x14ac:dyDescent="0.35">
      <c r="E892" s="160"/>
    </row>
    <row r="893" spans="5:5" x14ac:dyDescent="0.35">
      <c r="E893" s="160"/>
    </row>
    <row r="894" spans="5:5" x14ac:dyDescent="0.35">
      <c r="E894" s="160"/>
    </row>
    <row r="895" spans="5:5" x14ac:dyDescent="0.35">
      <c r="E895" s="160"/>
    </row>
    <row r="896" spans="5:5" x14ac:dyDescent="0.35">
      <c r="E896" s="160"/>
    </row>
    <row r="897" spans="5:5" x14ac:dyDescent="0.35">
      <c r="E897" s="160"/>
    </row>
    <row r="898" spans="5:5" x14ac:dyDescent="0.35">
      <c r="E898" s="160"/>
    </row>
    <row r="899" spans="5:5" x14ac:dyDescent="0.35">
      <c r="E899" s="160"/>
    </row>
    <row r="900" spans="5:5" x14ac:dyDescent="0.35">
      <c r="E900" s="160"/>
    </row>
    <row r="901" spans="5:5" x14ac:dyDescent="0.35">
      <c r="E901" s="160"/>
    </row>
    <row r="902" spans="5:5" x14ac:dyDescent="0.35">
      <c r="E902" s="160"/>
    </row>
    <row r="903" spans="5:5" x14ac:dyDescent="0.35">
      <c r="E903" s="160"/>
    </row>
    <row r="904" spans="5:5" x14ac:dyDescent="0.35">
      <c r="E904" s="160"/>
    </row>
    <row r="905" spans="5:5" x14ac:dyDescent="0.35">
      <c r="E905" s="160"/>
    </row>
    <row r="906" spans="5:5" x14ac:dyDescent="0.35">
      <c r="E906" s="160"/>
    </row>
    <row r="907" spans="5:5" x14ac:dyDescent="0.35">
      <c r="E907" s="160"/>
    </row>
    <row r="908" spans="5:5" x14ac:dyDescent="0.35">
      <c r="E908" s="160"/>
    </row>
    <row r="909" spans="5:5" x14ac:dyDescent="0.35">
      <c r="E909" s="160"/>
    </row>
    <row r="910" spans="5:5" x14ac:dyDescent="0.35">
      <c r="E910" s="160"/>
    </row>
    <row r="911" spans="5:5" x14ac:dyDescent="0.35">
      <c r="E911" s="160"/>
    </row>
    <row r="912" spans="5:5" x14ac:dyDescent="0.35">
      <c r="E912" s="160"/>
    </row>
    <row r="913" spans="5:5" x14ac:dyDescent="0.35">
      <c r="E913" s="160"/>
    </row>
    <row r="914" spans="5:5" x14ac:dyDescent="0.35">
      <c r="E914" s="160"/>
    </row>
    <row r="915" spans="5:5" x14ac:dyDescent="0.35">
      <c r="E915" s="160"/>
    </row>
    <row r="916" spans="5:5" x14ac:dyDescent="0.35">
      <c r="E916" s="160"/>
    </row>
    <row r="917" spans="5:5" x14ac:dyDescent="0.35">
      <c r="E917" s="160"/>
    </row>
    <row r="918" spans="5:5" x14ac:dyDescent="0.35">
      <c r="E918" s="160"/>
    </row>
    <row r="919" spans="5:5" x14ac:dyDescent="0.35">
      <c r="E919" s="160"/>
    </row>
    <row r="920" spans="5:5" x14ac:dyDescent="0.35">
      <c r="E920" s="160"/>
    </row>
    <row r="921" spans="5:5" x14ac:dyDescent="0.35">
      <c r="E921" s="160"/>
    </row>
    <row r="922" spans="5:5" x14ac:dyDescent="0.35">
      <c r="E922" s="160"/>
    </row>
    <row r="923" spans="5:5" x14ac:dyDescent="0.35">
      <c r="E923" s="160"/>
    </row>
    <row r="924" spans="5:5" x14ac:dyDescent="0.35">
      <c r="E924" s="160"/>
    </row>
    <row r="925" spans="5:5" x14ac:dyDescent="0.35">
      <c r="E925" s="160"/>
    </row>
    <row r="926" spans="5:5" x14ac:dyDescent="0.35">
      <c r="E926" s="160"/>
    </row>
    <row r="927" spans="5:5" x14ac:dyDescent="0.35">
      <c r="E927" s="160"/>
    </row>
    <row r="928" spans="5:5" x14ac:dyDescent="0.35">
      <c r="E928" s="160"/>
    </row>
    <row r="929" spans="5:5" x14ac:dyDescent="0.35">
      <c r="E929" s="160"/>
    </row>
    <row r="930" spans="5:5" x14ac:dyDescent="0.35">
      <c r="E930" s="160"/>
    </row>
    <row r="931" spans="5:5" x14ac:dyDescent="0.35">
      <c r="E931" s="160"/>
    </row>
    <row r="932" spans="5:5" x14ac:dyDescent="0.35">
      <c r="E932" s="160"/>
    </row>
    <row r="933" spans="5:5" x14ac:dyDescent="0.35">
      <c r="E933" s="160"/>
    </row>
    <row r="934" spans="5:5" x14ac:dyDescent="0.35">
      <c r="E934" s="160"/>
    </row>
    <row r="935" spans="5:5" x14ac:dyDescent="0.35">
      <c r="E935" s="160"/>
    </row>
    <row r="936" spans="5:5" x14ac:dyDescent="0.35">
      <c r="E936" s="160"/>
    </row>
    <row r="937" spans="5:5" x14ac:dyDescent="0.35">
      <c r="E937" s="160"/>
    </row>
    <row r="938" spans="5:5" x14ac:dyDescent="0.35">
      <c r="E938" s="160"/>
    </row>
    <row r="939" spans="5:5" x14ac:dyDescent="0.35">
      <c r="E939" s="160"/>
    </row>
    <row r="940" spans="5:5" x14ac:dyDescent="0.35">
      <c r="E940" s="160"/>
    </row>
    <row r="941" spans="5:5" x14ac:dyDescent="0.35">
      <c r="E941" s="160"/>
    </row>
    <row r="942" spans="5:5" x14ac:dyDescent="0.35">
      <c r="E942" s="160"/>
    </row>
    <row r="943" spans="5:5" x14ac:dyDescent="0.35">
      <c r="E943" s="160"/>
    </row>
    <row r="944" spans="5:5" x14ac:dyDescent="0.35">
      <c r="E944" s="160"/>
    </row>
    <row r="945" spans="5:5" x14ac:dyDescent="0.35">
      <c r="E945" s="160"/>
    </row>
    <row r="946" spans="5:5" x14ac:dyDescent="0.35">
      <c r="E946" s="160"/>
    </row>
    <row r="947" spans="5:5" x14ac:dyDescent="0.35">
      <c r="E947" s="160"/>
    </row>
    <row r="948" spans="5:5" x14ac:dyDescent="0.35">
      <c r="E948" s="160"/>
    </row>
    <row r="949" spans="5:5" x14ac:dyDescent="0.35">
      <c r="E949" s="160"/>
    </row>
    <row r="950" spans="5:5" x14ac:dyDescent="0.35">
      <c r="E950" s="160"/>
    </row>
    <row r="951" spans="5:5" x14ac:dyDescent="0.35">
      <c r="E951" s="160"/>
    </row>
    <row r="952" spans="5:5" x14ac:dyDescent="0.35">
      <c r="E952" s="160"/>
    </row>
    <row r="953" spans="5:5" x14ac:dyDescent="0.35">
      <c r="E953" s="160"/>
    </row>
    <row r="954" spans="5:5" x14ac:dyDescent="0.35">
      <c r="E954" s="160"/>
    </row>
    <row r="955" spans="5:5" x14ac:dyDescent="0.35">
      <c r="E955" s="160"/>
    </row>
    <row r="956" spans="5:5" x14ac:dyDescent="0.35">
      <c r="E956" s="160"/>
    </row>
    <row r="957" spans="5:5" x14ac:dyDescent="0.35">
      <c r="E957" s="160"/>
    </row>
    <row r="958" spans="5:5" x14ac:dyDescent="0.35">
      <c r="E958" s="160"/>
    </row>
    <row r="959" spans="5:5" x14ac:dyDescent="0.35">
      <c r="E959" s="160"/>
    </row>
    <row r="960" spans="5:5" x14ac:dyDescent="0.35">
      <c r="E960" s="160"/>
    </row>
    <row r="961" spans="5:5" x14ac:dyDescent="0.35">
      <c r="E961" s="160"/>
    </row>
    <row r="962" spans="5:5" x14ac:dyDescent="0.35">
      <c r="E962" s="160"/>
    </row>
    <row r="963" spans="5:5" x14ac:dyDescent="0.35">
      <c r="E963" s="160"/>
    </row>
    <row r="964" spans="5:5" x14ac:dyDescent="0.35">
      <c r="E964" s="160"/>
    </row>
    <row r="965" spans="5:5" x14ac:dyDescent="0.35">
      <c r="E965" s="160"/>
    </row>
    <row r="966" spans="5:5" x14ac:dyDescent="0.35">
      <c r="E966" s="160"/>
    </row>
    <row r="967" spans="5:5" x14ac:dyDescent="0.35">
      <c r="E967" s="160"/>
    </row>
    <row r="968" spans="5:5" x14ac:dyDescent="0.35">
      <c r="E968" s="160"/>
    </row>
    <row r="969" spans="5:5" x14ac:dyDescent="0.35">
      <c r="E969" s="160"/>
    </row>
    <row r="970" spans="5:5" x14ac:dyDescent="0.35">
      <c r="E970" s="160"/>
    </row>
    <row r="971" spans="5:5" x14ac:dyDescent="0.35">
      <c r="E971" s="160"/>
    </row>
    <row r="972" spans="5:5" x14ac:dyDescent="0.35">
      <c r="E972" s="160"/>
    </row>
    <row r="973" spans="5:5" x14ac:dyDescent="0.35">
      <c r="E973" s="160"/>
    </row>
    <row r="974" spans="5:5" x14ac:dyDescent="0.35">
      <c r="E974" s="160"/>
    </row>
    <row r="975" spans="5:5" x14ac:dyDescent="0.35">
      <c r="E975" s="160"/>
    </row>
    <row r="976" spans="5:5" x14ac:dyDescent="0.35">
      <c r="E976" s="160"/>
    </row>
    <row r="977" spans="5:5" x14ac:dyDescent="0.35">
      <c r="E977" s="160"/>
    </row>
    <row r="978" spans="5:5" x14ac:dyDescent="0.35">
      <c r="E978" s="160"/>
    </row>
    <row r="979" spans="5:5" x14ac:dyDescent="0.35">
      <c r="E979" s="160"/>
    </row>
    <row r="980" spans="5:5" x14ac:dyDescent="0.35">
      <c r="E980" s="160"/>
    </row>
    <row r="981" spans="5:5" x14ac:dyDescent="0.35">
      <c r="E981" s="160"/>
    </row>
    <row r="982" spans="5:5" x14ac:dyDescent="0.35">
      <c r="E982" s="160"/>
    </row>
    <row r="983" spans="5:5" x14ac:dyDescent="0.35">
      <c r="E983" s="160"/>
    </row>
    <row r="984" spans="5:5" x14ac:dyDescent="0.35">
      <c r="E984" s="160"/>
    </row>
    <row r="985" spans="5:5" x14ac:dyDescent="0.35">
      <c r="E985" s="160"/>
    </row>
    <row r="986" spans="5:5" x14ac:dyDescent="0.35">
      <c r="E986" s="160"/>
    </row>
    <row r="987" spans="5:5" x14ac:dyDescent="0.35">
      <c r="E987" s="160"/>
    </row>
    <row r="988" spans="5:5" x14ac:dyDescent="0.35">
      <c r="E988" s="160"/>
    </row>
    <row r="989" spans="5:5" x14ac:dyDescent="0.35">
      <c r="E989" s="160"/>
    </row>
    <row r="990" spans="5:5" x14ac:dyDescent="0.35">
      <c r="E990" s="160"/>
    </row>
    <row r="991" spans="5:5" x14ac:dyDescent="0.35">
      <c r="E991" s="160"/>
    </row>
    <row r="992" spans="5:5" x14ac:dyDescent="0.35">
      <c r="E992" s="160"/>
    </row>
    <row r="993" spans="5:5" x14ac:dyDescent="0.35">
      <c r="E993" s="160"/>
    </row>
    <row r="994" spans="5:5" x14ac:dyDescent="0.35">
      <c r="E994" s="160"/>
    </row>
    <row r="995" spans="5:5" x14ac:dyDescent="0.35">
      <c r="E995" s="160"/>
    </row>
    <row r="996" spans="5:5" x14ac:dyDescent="0.35">
      <c r="E996" s="160"/>
    </row>
    <row r="997" spans="5:5" x14ac:dyDescent="0.35">
      <c r="E997" s="160"/>
    </row>
    <row r="998" spans="5:5" x14ac:dyDescent="0.35">
      <c r="E998" s="160"/>
    </row>
    <row r="999" spans="5:5" x14ac:dyDescent="0.35">
      <c r="E999" s="160"/>
    </row>
    <row r="1000" spans="5:5" x14ac:dyDescent="0.35">
      <c r="E1000" s="160"/>
    </row>
    <row r="1001" spans="5:5" x14ac:dyDescent="0.35">
      <c r="E1001" s="160"/>
    </row>
  </sheetData>
  <conditionalFormatting sqref="C20:I1001">
    <cfRule type="expression" dxfId="3" priority="13">
      <formula>$G20=$I$5</formula>
    </cfRule>
    <cfRule type="expression" dxfId="2" priority="15">
      <formula>MAX(IF($G20&lt;=$M$5,$G20, 0))</formula>
    </cfRule>
    <cfRule type="expression" dxfId="1" priority="16">
      <formula>MAX(IF($G20&lt;=$L$5,$G20, 0))</formula>
    </cfRule>
    <cfRule type="expression" dxfId="0" priority="23">
      <formula>MAX(IF($G20&lt;=$K$5,$G20, 0))</formula>
    </cfRule>
  </conditionalFormatting>
  <conditionalFormatting sqref="A20:B1000">
    <cfRule type="expression" dxfId="35" priority="28">
      <formula>$G21=$I$5</formula>
    </cfRule>
    <cfRule type="expression" dxfId="34" priority="29">
      <formula>MAX(IF($G21&lt;=$M$5,$G21, 0))</formula>
    </cfRule>
    <cfRule type="expression" dxfId="33" priority="30">
      <formula>MAX(IF($G21&lt;=$L$5,$G21, 0))</formula>
    </cfRule>
    <cfRule type="expression" dxfId="32" priority="31">
      <formula>MAX(IF($G21&lt;=$K$5,$G21, 0))</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0"/>
  <sheetViews>
    <sheetView zoomScale="75" zoomScaleNormal="75" zoomScalePageLayoutView="75" workbookViewId="0">
      <pane ySplit="17" topLeftCell="A27" activePane="bottomLeft" state="frozen"/>
      <selection pane="bottomLeft" activeCell="J10" sqref="J10"/>
    </sheetView>
  </sheetViews>
  <sheetFormatPr defaultColWidth="8.81640625" defaultRowHeight="14" x14ac:dyDescent="0.3"/>
  <cols>
    <col min="1" max="1" width="5.36328125" style="94" customWidth="1"/>
    <col min="2" max="2" width="31" style="1" customWidth="1"/>
    <col min="3" max="4" width="31" style="10" customWidth="1"/>
    <col min="5" max="5" width="11.54296875" style="10" customWidth="1"/>
    <col min="6" max="6" width="8.08984375" style="1" customWidth="1"/>
    <col min="7" max="7" width="19.26953125" style="84" customWidth="1"/>
    <col min="8" max="21" width="12.453125" style="1" customWidth="1"/>
    <col min="22" max="22" width="9.36328125" style="20" customWidth="1"/>
    <col min="23" max="23" width="8.81640625" style="1"/>
    <col min="24" max="24" width="12.453125" style="1" customWidth="1"/>
    <col min="25" max="16384" width="8.81640625" style="1"/>
  </cols>
  <sheetData>
    <row r="1" spans="1:24" ht="25" x14ac:dyDescent="0.5">
      <c r="A1" s="95" t="s">
        <v>27</v>
      </c>
      <c r="B1" s="16"/>
      <c r="D1" s="1"/>
      <c r="E1" s="1"/>
    </row>
    <row r="2" spans="1:24" ht="18" x14ac:dyDescent="0.4">
      <c r="A2" s="96" t="s">
        <v>28</v>
      </c>
      <c r="B2" s="17"/>
      <c r="C2" s="11"/>
      <c r="D2" s="2"/>
      <c r="E2" s="2"/>
    </row>
    <row r="3" spans="1:24" ht="18" x14ac:dyDescent="0.4">
      <c r="A3" s="97"/>
      <c r="B3" s="12"/>
      <c r="C3" s="12"/>
      <c r="D3" s="3"/>
      <c r="E3" s="3"/>
      <c r="G3" s="98" t="s">
        <v>29</v>
      </c>
      <c r="K3" s="5" t="s">
        <v>41</v>
      </c>
      <c r="L3" s="108">
        <v>14</v>
      </c>
      <c r="M3" s="108"/>
      <c r="N3" s="108"/>
      <c r="O3" s="108"/>
      <c r="P3" s="108"/>
      <c r="Q3" s="108"/>
      <c r="R3" s="108"/>
      <c r="S3" s="108"/>
      <c r="T3" s="108"/>
      <c r="U3" s="108"/>
    </row>
    <row r="4" spans="1:24" ht="18" x14ac:dyDescent="0.4">
      <c r="A4" s="98"/>
      <c r="B4" s="13"/>
      <c r="C4" s="13"/>
      <c r="D4" s="4"/>
      <c r="E4" s="4"/>
      <c r="G4" s="1"/>
      <c r="H4" s="21" t="s">
        <v>65</v>
      </c>
      <c r="I4" s="22" t="s">
        <v>66</v>
      </c>
      <c r="J4" s="12" t="s">
        <v>67</v>
      </c>
      <c r="K4" s="12" t="s">
        <v>68</v>
      </c>
      <c r="L4" s="109" t="s">
        <v>69</v>
      </c>
      <c r="M4" s="109" t="s">
        <v>64</v>
      </c>
      <c r="N4" s="109" t="s">
        <v>70</v>
      </c>
      <c r="O4" s="109" t="s">
        <v>65</v>
      </c>
      <c r="P4" s="109" t="s">
        <v>66</v>
      </c>
      <c r="Q4" s="109" t="s">
        <v>67</v>
      </c>
      <c r="R4" s="109" t="s">
        <v>68</v>
      </c>
      <c r="S4" s="109" t="s">
        <v>69</v>
      </c>
      <c r="T4" s="109" t="s">
        <v>64</v>
      </c>
      <c r="U4" s="109" t="s">
        <v>70</v>
      </c>
      <c r="V4" s="12" t="s">
        <v>40</v>
      </c>
    </row>
    <row r="5" spans="1:24" ht="37" customHeight="1" x14ac:dyDescent="0.3">
      <c r="A5" s="171"/>
      <c r="B5" s="171"/>
      <c r="C5" s="171"/>
      <c r="D5" s="171"/>
      <c r="E5" s="170"/>
      <c r="G5" s="110" t="s">
        <v>30</v>
      </c>
      <c r="H5" s="186" t="s">
        <v>75</v>
      </c>
      <c r="I5" s="186" t="s">
        <v>71</v>
      </c>
      <c r="J5" s="186" t="s">
        <v>71</v>
      </c>
      <c r="K5" s="186" t="s">
        <v>71</v>
      </c>
      <c r="L5" s="186" t="s">
        <v>71</v>
      </c>
      <c r="M5" s="186" t="s">
        <v>71</v>
      </c>
      <c r="N5" s="186" t="s">
        <v>71</v>
      </c>
      <c r="O5" s="186" t="s">
        <v>71</v>
      </c>
      <c r="P5" s="186" t="s">
        <v>71</v>
      </c>
      <c r="Q5" s="186" t="s">
        <v>71</v>
      </c>
      <c r="R5" s="186" t="s">
        <v>71</v>
      </c>
      <c r="S5" s="186" t="s">
        <v>74</v>
      </c>
      <c r="T5" s="186" t="s">
        <v>72</v>
      </c>
      <c r="U5" s="186" t="s">
        <v>73</v>
      </c>
      <c r="V5" s="111"/>
    </row>
    <row r="6" spans="1:24" x14ac:dyDescent="0.3">
      <c r="A6" s="107"/>
      <c r="B6" s="107"/>
      <c r="C6" s="107"/>
      <c r="D6" s="107"/>
      <c r="E6" s="107"/>
      <c r="G6" s="1" t="s">
        <v>31</v>
      </c>
      <c r="H6" s="112">
        <v>4</v>
      </c>
      <c r="I6" s="112">
        <v>6</v>
      </c>
      <c r="J6" s="112">
        <v>6</v>
      </c>
      <c r="K6" s="112">
        <v>6</v>
      </c>
      <c r="L6" s="112">
        <v>4</v>
      </c>
      <c r="M6" s="112">
        <v>4</v>
      </c>
      <c r="N6" s="112">
        <v>4</v>
      </c>
      <c r="O6" s="112">
        <v>4</v>
      </c>
      <c r="P6" s="112">
        <v>4</v>
      </c>
      <c r="Q6" s="112">
        <v>4</v>
      </c>
      <c r="R6" s="112">
        <v>4</v>
      </c>
      <c r="S6" s="112">
        <v>7</v>
      </c>
      <c r="T6" s="112">
        <v>4</v>
      </c>
      <c r="U6" s="112">
        <v>4</v>
      </c>
      <c r="V6" s="112">
        <f>SUM(H6:U6)</f>
        <v>65</v>
      </c>
    </row>
    <row r="7" spans="1:24" x14ac:dyDescent="0.3">
      <c r="A7" s="97"/>
      <c r="B7" s="12"/>
      <c r="C7" s="12"/>
      <c r="D7" s="3"/>
      <c r="E7" s="3"/>
      <c r="G7" s="1" t="s">
        <v>31</v>
      </c>
      <c r="H7" s="112">
        <v>4</v>
      </c>
      <c r="I7" s="112">
        <v>6</v>
      </c>
      <c r="J7" s="112">
        <v>6</v>
      </c>
      <c r="K7" s="112">
        <v>6</v>
      </c>
      <c r="L7" s="112">
        <v>4</v>
      </c>
      <c r="M7" s="112">
        <v>4</v>
      </c>
      <c r="N7" s="112">
        <v>4</v>
      </c>
      <c r="O7" s="112">
        <v>4</v>
      </c>
      <c r="P7" s="112">
        <v>4</v>
      </c>
      <c r="Q7" s="112">
        <v>4</v>
      </c>
      <c r="R7" s="112">
        <v>4</v>
      </c>
      <c r="S7" s="112">
        <v>4</v>
      </c>
      <c r="T7" s="112">
        <v>4</v>
      </c>
      <c r="U7" s="112">
        <v>4</v>
      </c>
      <c r="V7" s="112">
        <f>SUM(H7:U7)</f>
        <v>62</v>
      </c>
    </row>
    <row r="8" spans="1:24" x14ac:dyDescent="0.3">
      <c r="G8" s="1" t="s">
        <v>31</v>
      </c>
      <c r="H8" s="112">
        <v>4</v>
      </c>
      <c r="I8" s="112">
        <v>6</v>
      </c>
      <c r="J8" s="112">
        <v>6</v>
      </c>
      <c r="K8" s="112">
        <v>6</v>
      </c>
      <c r="L8" s="112">
        <v>4</v>
      </c>
      <c r="M8" s="112">
        <v>4</v>
      </c>
      <c r="N8" s="112">
        <v>4</v>
      </c>
      <c r="O8" s="112">
        <v>4</v>
      </c>
      <c r="P8" s="112">
        <v>4</v>
      </c>
      <c r="Q8" s="112">
        <v>4</v>
      </c>
      <c r="R8" s="112">
        <v>4</v>
      </c>
      <c r="S8" s="112">
        <v>4</v>
      </c>
      <c r="T8" s="112">
        <v>4</v>
      </c>
      <c r="U8" s="112">
        <v>4</v>
      </c>
      <c r="V8" s="112">
        <f>SUM(H8:U8)</f>
        <v>62</v>
      </c>
    </row>
    <row r="9" spans="1:24" x14ac:dyDescent="0.3">
      <c r="F9" s="94"/>
      <c r="G9" s="1" t="s">
        <v>31</v>
      </c>
      <c r="H9" s="112">
        <v>4</v>
      </c>
      <c r="I9" s="112">
        <v>6</v>
      </c>
      <c r="J9" s="112">
        <v>6</v>
      </c>
      <c r="K9" s="112">
        <v>6</v>
      </c>
      <c r="L9" s="112">
        <v>4</v>
      </c>
      <c r="M9" s="112">
        <v>4</v>
      </c>
      <c r="N9" s="112">
        <v>4</v>
      </c>
      <c r="O9" s="112">
        <v>4</v>
      </c>
      <c r="P9" s="112">
        <v>4</v>
      </c>
      <c r="Q9" s="112">
        <v>4</v>
      </c>
      <c r="R9" s="112">
        <v>4</v>
      </c>
      <c r="S9" s="112">
        <v>4</v>
      </c>
      <c r="T9" s="112">
        <v>4</v>
      </c>
      <c r="U9" s="112">
        <v>4</v>
      </c>
      <c r="V9" s="112">
        <f>SUM(H9:U9)</f>
        <v>62</v>
      </c>
    </row>
    <row r="10" spans="1:24" x14ac:dyDescent="0.3">
      <c r="F10" s="94"/>
      <c r="G10" s="1" t="s">
        <v>31</v>
      </c>
      <c r="H10" s="112">
        <v>4</v>
      </c>
      <c r="I10" s="112">
        <v>6</v>
      </c>
      <c r="J10" s="112">
        <v>6</v>
      </c>
      <c r="K10" s="112">
        <v>6</v>
      </c>
      <c r="L10" s="112">
        <v>4</v>
      </c>
      <c r="M10" s="112">
        <v>4</v>
      </c>
      <c r="N10" s="112">
        <v>4</v>
      </c>
      <c r="O10" s="112">
        <v>4</v>
      </c>
      <c r="P10" s="112">
        <v>4</v>
      </c>
      <c r="Q10" s="112">
        <v>4</v>
      </c>
      <c r="R10" s="112">
        <v>4</v>
      </c>
      <c r="S10" s="112">
        <v>4</v>
      </c>
      <c r="T10" s="112">
        <v>4</v>
      </c>
      <c r="U10" s="112">
        <v>4</v>
      </c>
      <c r="V10" s="112">
        <f>SUM(H10:U10)</f>
        <v>62</v>
      </c>
    </row>
    <row r="11" spans="1:24" x14ac:dyDescent="0.3">
      <c r="F11" s="94"/>
      <c r="G11" s="5"/>
      <c r="M11" s="5"/>
      <c r="N11" s="5"/>
      <c r="O11" s="5"/>
      <c r="P11" s="5"/>
      <c r="Q11" s="5"/>
      <c r="R11" s="5"/>
      <c r="S11" s="5"/>
      <c r="T11" s="5"/>
      <c r="U11" s="5"/>
      <c r="V11" s="112">
        <f>SUM(V6:V10)</f>
        <v>313</v>
      </c>
    </row>
    <row r="12" spans="1:24" x14ac:dyDescent="0.3">
      <c r="F12" s="94"/>
      <c r="G12" s="5"/>
      <c r="M12" s="5"/>
      <c r="N12" s="5"/>
      <c r="O12" s="5"/>
      <c r="P12" s="5"/>
      <c r="Q12" s="5"/>
      <c r="R12" s="5"/>
      <c r="S12" s="5"/>
      <c r="T12" s="5"/>
      <c r="U12" s="5"/>
      <c r="V12" s="113"/>
    </row>
    <row r="13" spans="1:24" x14ac:dyDescent="0.3">
      <c r="F13" s="94"/>
      <c r="G13" s="5"/>
      <c r="L13" s="5"/>
      <c r="M13" s="5"/>
      <c r="N13" s="5"/>
      <c r="O13" s="5"/>
      <c r="P13" s="5"/>
      <c r="Q13" s="5"/>
      <c r="R13" s="5"/>
      <c r="S13" s="5"/>
      <c r="T13" s="5"/>
      <c r="U13" s="5"/>
      <c r="V13" s="15"/>
    </row>
    <row r="14" spans="1:24" x14ac:dyDescent="0.3">
      <c r="F14" s="94"/>
    </row>
    <row r="15" spans="1:24" ht="18.5" thickBot="1" x14ac:dyDescent="0.45">
      <c r="A15" s="4" t="s">
        <v>32</v>
      </c>
      <c r="C15" s="4"/>
      <c r="D15" s="13"/>
      <c r="E15" s="13"/>
      <c r="F15" s="13"/>
      <c r="G15" s="85"/>
      <c r="H15" s="4"/>
      <c r="V15" s="1"/>
    </row>
    <row r="16" spans="1:24" s="184" customFormat="1" ht="15.5" x14ac:dyDescent="0.35">
      <c r="A16" s="183"/>
      <c r="B16" s="176"/>
      <c r="C16" s="176"/>
      <c r="D16" s="173"/>
      <c r="E16" s="174"/>
      <c r="F16" s="174"/>
      <c r="G16" s="174"/>
      <c r="H16" s="175" t="str">
        <f>H4</f>
        <v>Monday</v>
      </c>
      <c r="I16" s="175" t="str">
        <f>I4</f>
        <v>Tuesday</v>
      </c>
      <c r="J16" s="175" t="str">
        <f>J4</f>
        <v>Wednesday</v>
      </c>
      <c r="K16" s="175" t="str">
        <f>K4</f>
        <v>Thursday</v>
      </c>
      <c r="L16" s="175" t="str">
        <f>L4</f>
        <v>Friday</v>
      </c>
      <c r="M16" s="175" t="str">
        <f>M4</f>
        <v>Saturday</v>
      </c>
      <c r="N16" s="175" t="str">
        <f>N4</f>
        <v>Sunday</v>
      </c>
      <c r="O16" s="175" t="str">
        <f>O4</f>
        <v>Monday</v>
      </c>
      <c r="P16" s="175" t="str">
        <f>P4</f>
        <v>Tuesday</v>
      </c>
      <c r="Q16" s="175" t="str">
        <f>Q4</f>
        <v>Wednesday</v>
      </c>
      <c r="R16" s="175" t="str">
        <f>R4</f>
        <v>Thursday</v>
      </c>
      <c r="S16" s="175" t="str">
        <f>S4</f>
        <v>Friday</v>
      </c>
      <c r="T16" s="175" t="str">
        <f>T4</f>
        <v>Saturday</v>
      </c>
      <c r="U16" s="175" t="str">
        <f>U4</f>
        <v>Sunday</v>
      </c>
      <c r="V16" s="175" t="str">
        <f>V4</f>
        <v>Total</v>
      </c>
      <c r="W16" s="176"/>
      <c r="X16" s="177"/>
    </row>
    <row r="17" spans="1:24" s="184" customFormat="1" ht="76.5" customHeight="1" x14ac:dyDescent="0.35">
      <c r="A17" s="185" t="s">
        <v>10</v>
      </c>
      <c r="B17" s="181" t="s">
        <v>0</v>
      </c>
      <c r="C17" s="181" t="s">
        <v>24</v>
      </c>
      <c r="D17" s="181" t="s">
        <v>38</v>
      </c>
      <c r="E17" s="181" t="s">
        <v>11</v>
      </c>
      <c r="F17" s="178" t="s">
        <v>8</v>
      </c>
      <c r="G17" s="179" t="s">
        <v>1</v>
      </c>
      <c r="H17" s="180" t="str">
        <f>H5</f>
        <v>Sprint Planning Design Dev.</v>
      </c>
      <c r="I17" s="180" t="str">
        <f>I5</f>
        <v>Design Development Testing</v>
      </c>
      <c r="J17" s="180" t="str">
        <f>J5</f>
        <v>Design Development Testing</v>
      </c>
      <c r="K17" s="180" t="str">
        <f>K5</f>
        <v>Design Development Testing</v>
      </c>
      <c r="L17" s="180" t="str">
        <f>L5</f>
        <v>Design Development Testing</v>
      </c>
      <c r="M17" s="180" t="str">
        <f>M5</f>
        <v>Design Development Testing</v>
      </c>
      <c r="N17" s="180" t="str">
        <f>N5</f>
        <v>Design Development Testing</v>
      </c>
      <c r="O17" s="180" t="str">
        <f>O5</f>
        <v>Design Development Testing</v>
      </c>
      <c r="P17" s="180" t="str">
        <f>P5</f>
        <v>Design Development Testing</v>
      </c>
      <c r="Q17" s="180" t="str">
        <f>Q5</f>
        <v>Design Development Testing</v>
      </c>
      <c r="R17" s="180" t="str">
        <f>R5</f>
        <v>Design Development Testing</v>
      </c>
      <c r="S17" s="180" t="str">
        <f>S5</f>
        <v>Deploying</v>
      </c>
      <c r="T17" s="180" t="str">
        <f>T5</f>
        <v>Product review meeting</v>
      </c>
      <c r="U17" s="180" t="str">
        <f>U5</f>
        <v xml:space="preserve">
Retrospective</v>
      </c>
      <c r="V17" s="180">
        <f>V5</f>
        <v>0</v>
      </c>
      <c r="W17" s="181" t="s">
        <v>33</v>
      </c>
      <c r="X17" s="182" t="s">
        <v>34</v>
      </c>
    </row>
    <row r="18" spans="1:24" s="75" customFormat="1" x14ac:dyDescent="0.3">
      <c r="A18" s="114" t="s">
        <v>39</v>
      </c>
      <c r="B18" s="115" t="s">
        <v>35</v>
      </c>
      <c r="C18" s="115" t="s">
        <v>61</v>
      </c>
      <c r="D18" s="115" t="s">
        <v>60</v>
      </c>
      <c r="E18" s="115" t="s">
        <v>26</v>
      </c>
      <c r="F18" s="23">
        <v>8</v>
      </c>
      <c r="G18" s="93" t="s">
        <v>36</v>
      </c>
      <c r="H18" s="24">
        <f>IF(F18="","",F18)</f>
        <v>8</v>
      </c>
      <c r="I18" s="25">
        <f>IF(SUM(I19:I26)=0,IF($X18="Y",0,H18),H18)</f>
        <v>8</v>
      </c>
      <c r="J18" s="25">
        <f>IF(SUM(J19:J26)=0,IF($X18="Y",0,I18),I18)</f>
        <v>8</v>
      </c>
      <c r="K18" s="25">
        <f>IF(SUM(K19:K26)=0,IF($X18="Y",0,J18),J18)</f>
        <v>8</v>
      </c>
      <c r="L18" s="26">
        <f>IF(SUM(L19:L26)=0,IF($X18="Y",0,K18),K18)</f>
        <v>8</v>
      </c>
      <c r="M18" s="26">
        <f>IF(SUM(M19:M26)=0,IF($X18="Y",0,L18),L18)</f>
        <v>8</v>
      </c>
      <c r="N18" s="26">
        <f>IF(SUM(N19:N26)=0,IF($X18="Y",0,M18),M18)</f>
        <v>8</v>
      </c>
      <c r="O18" s="26">
        <f>IF(SUM(O19:O26)=0,IF($X18="Y",0,N18),N18)</f>
        <v>8</v>
      </c>
      <c r="P18" s="26">
        <f>IF(SUM(P19:P26)=0,IF($X18="Y",0,O18),O18)</f>
        <v>8</v>
      </c>
      <c r="Q18" s="26">
        <f>IF(SUM(Q19:Q26)=0,IF($X18="Y",0,P18),P18)</f>
        <v>8</v>
      </c>
      <c r="R18" s="26">
        <f>IF(SUM(R19:R26)=0,IF($X18="Y",0,Q18),Q18)</f>
        <v>8</v>
      </c>
      <c r="S18" s="26">
        <f>IF(SUM(S19:S26)=0,IF($X18="Y",0,R18),R18)</f>
        <v>8</v>
      </c>
      <c r="T18" s="26">
        <f>IF(SUM(T19:T26)=0,IF($X18="Y",0,S18),S18)</f>
        <v>8</v>
      </c>
      <c r="U18" s="26">
        <f>IF(SUM(U19:U26)=0,IF($X18="Y",0,T18),T18)</f>
        <v>8</v>
      </c>
      <c r="V18" s="26">
        <f>IF(SUM(V19:V26)=0,IF($X18="Y",0,L18),L18)</f>
        <v>8</v>
      </c>
      <c r="W18" s="27" t="str">
        <f>IF(F18="","",IF(SUM(L19:L26)=0,"Y",""))</f>
        <v/>
      </c>
      <c r="X18" s="28"/>
    </row>
    <row r="19" spans="1:24" s="6" customFormat="1" x14ac:dyDescent="0.3">
      <c r="A19" s="99"/>
      <c r="B19" s="76" t="s">
        <v>37</v>
      </c>
      <c r="C19" s="76"/>
      <c r="D19" s="76"/>
      <c r="E19" s="76"/>
      <c r="F19" s="29"/>
      <c r="G19" s="86"/>
      <c r="H19" s="30">
        <v>9</v>
      </c>
      <c r="I19" s="31">
        <v>4</v>
      </c>
      <c r="J19" s="31">
        <v>2</v>
      </c>
      <c r="K19" s="31">
        <v>0</v>
      </c>
      <c r="L19" s="32">
        <f t="shared" ref="L19:U26" si="0">K19</f>
        <v>0</v>
      </c>
      <c r="M19" s="32">
        <f t="shared" si="0"/>
        <v>0</v>
      </c>
      <c r="N19" s="32">
        <f t="shared" si="0"/>
        <v>0</v>
      </c>
      <c r="O19" s="32">
        <f t="shared" si="0"/>
        <v>0</v>
      </c>
      <c r="P19" s="32">
        <f t="shared" si="0"/>
        <v>0</v>
      </c>
      <c r="Q19" s="32">
        <f t="shared" si="0"/>
        <v>0</v>
      </c>
      <c r="R19" s="32">
        <f t="shared" si="0"/>
        <v>0</v>
      </c>
      <c r="S19" s="32">
        <f t="shared" si="0"/>
        <v>0</v>
      </c>
      <c r="T19" s="32">
        <f t="shared" si="0"/>
        <v>0</v>
      </c>
      <c r="U19" s="32">
        <f t="shared" si="0"/>
        <v>0</v>
      </c>
      <c r="V19" s="32">
        <f>L19</f>
        <v>0</v>
      </c>
      <c r="W19" s="33"/>
      <c r="X19" s="34"/>
    </row>
    <row r="20" spans="1:24" s="6" customFormat="1" x14ac:dyDescent="0.3">
      <c r="A20" s="99"/>
      <c r="B20" s="76" t="s">
        <v>37</v>
      </c>
      <c r="C20" s="76"/>
      <c r="D20" s="76"/>
      <c r="E20" s="76"/>
      <c r="F20" s="29"/>
      <c r="G20" s="86"/>
      <c r="H20" s="30">
        <v>9</v>
      </c>
      <c r="I20" s="31">
        <f t="shared" ref="I20:K27" si="1">H20</f>
        <v>9</v>
      </c>
      <c r="J20" s="31">
        <f t="shared" si="1"/>
        <v>9</v>
      </c>
      <c r="K20" s="31">
        <v>0</v>
      </c>
      <c r="L20" s="32">
        <f t="shared" si="0"/>
        <v>0</v>
      </c>
      <c r="M20" s="32">
        <f t="shared" si="0"/>
        <v>0</v>
      </c>
      <c r="N20" s="32">
        <f t="shared" si="0"/>
        <v>0</v>
      </c>
      <c r="O20" s="32">
        <f t="shared" si="0"/>
        <v>0</v>
      </c>
      <c r="P20" s="32">
        <f t="shared" si="0"/>
        <v>0</v>
      </c>
      <c r="Q20" s="32">
        <f t="shared" si="0"/>
        <v>0</v>
      </c>
      <c r="R20" s="32">
        <f t="shared" si="0"/>
        <v>0</v>
      </c>
      <c r="S20" s="32">
        <f t="shared" si="0"/>
        <v>0</v>
      </c>
      <c r="T20" s="32">
        <f t="shared" si="0"/>
        <v>0</v>
      </c>
      <c r="U20" s="32">
        <f t="shared" si="0"/>
        <v>0</v>
      </c>
      <c r="V20" s="32">
        <f>L20</f>
        <v>0</v>
      </c>
      <c r="W20" s="33"/>
      <c r="X20" s="34"/>
    </row>
    <row r="21" spans="1:24" s="6" customFormat="1" x14ac:dyDescent="0.3">
      <c r="A21" s="99"/>
      <c r="B21" s="76" t="s">
        <v>37</v>
      </c>
      <c r="C21" s="76"/>
      <c r="D21" s="76"/>
      <c r="E21" s="76"/>
      <c r="F21" s="29"/>
      <c r="G21" s="86"/>
      <c r="H21" s="30">
        <v>9</v>
      </c>
      <c r="I21" s="31">
        <f t="shared" si="1"/>
        <v>9</v>
      </c>
      <c r="J21" s="31">
        <f t="shared" si="1"/>
        <v>9</v>
      </c>
      <c r="K21" s="31">
        <f t="shared" si="1"/>
        <v>9</v>
      </c>
      <c r="L21" s="32">
        <f t="shared" si="0"/>
        <v>9</v>
      </c>
      <c r="M21" s="32">
        <f t="shared" si="0"/>
        <v>9</v>
      </c>
      <c r="N21" s="32">
        <f t="shared" si="0"/>
        <v>9</v>
      </c>
      <c r="O21" s="32">
        <f t="shared" si="0"/>
        <v>9</v>
      </c>
      <c r="P21" s="32">
        <f t="shared" si="0"/>
        <v>9</v>
      </c>
      <c r="Q21" s="32">
        <v>0</v>
      </c>
      <c r="R21" s="32">
        <f t="shared" si="0"/>
        <v>0</v>
      </c>
      <c r="S21" s="32">
        <f t="shared" si="0"/>
        <v>0</v>
      </c>
      <c r="T21" s="32">
        <f t="shared" si="0"/>
        <v>0</v>
      </c>
      <c r="U21" s="32">
        <f t="shared" si="0"/>
        <v>0</v>
      </c>
      <c r="V21" s="32">
        <f>L21</f>
        <v>9</v>
      </c>
      <c r="W21" s="33"/>
      <c r="X21" s="34"/>
    </row>
    <row r="22" spans="1:24" s="6" customFormat="1" x14ac:dyDescent="0.3">
      <c r="A22" s="99"/>
      <c r="B22" s="76" t="s">
        <v>37</v>
      </c>
      <c r="C22" s="76"/>
      <c r="D22" s="76"/>
      <c r="E22" s="76"/>
      <c r="F22" s="29"/>
      <c r="G22" s="86"/>
      <c r="H22" s="30">
        <v>9</v>
      </c>
      <c r="I22" s="31">
        <f t="shared" si="1"/>
        <v>9</v>
      </c>
      <c r="J22" s="31">
        <f t="shared" si="1"/>
        <v>9</v>
      </c>
      <c r="K22" s="31">
        <f t="shared" si="1"/>
        <v>9</v>
      </c>
      <c r="L22" s="32">
        <f t="shared" si="0"/>
        <v>9</v>
      </c>
      <c r="M22" s="32">
        <f t="shared" si="0"/>
        <v>9</v>
      </c>
      <c r="N22" s="32">
        <f t="shared" si="0"/>
        <v>9</v>
      </c>
      <c r="O22" s="32">
        <f t="shared" si="0"/>
        <v>9</v>
      </c>
      <c r="P22" s="32">
        <f t="shared" si="0"/>
        <v>9</v>
      </c>
      <c r="Q22" s="32">
        <v>0</v>
      </c>
      <c r="R22" s="32">
        <f t="shared" si="0"/>
        <v>0</v>
      </c>
      <c r="S22" s="32">
        <f t="shared" si="0"/>
        <v>0</v>
      </c>
      <c r="T22" s="32">
        <f t="shared" si="0"/>
        <v>0</v>
      </c>
      <c r="U22" s="32">
        <f t="shared" si="0"/>
        <v>0</v>
      </c>
      <c r="V22" s="32">
        <f>L22</f>
        <v>9</v>
      </c>
      <c r="W22" s="33"/>
      <c r="X22" s="34"/>
    </row>
    <row r="23" spans="1:24" s="6" customFormat="1" x14ac:dyDescent="0.3">
      <c r="A23" s="99"/>
      <c r="B23" s="76" t="s">
        <v>37</v>
      </c>
      <c r="C23" s="76"/>
      <c r="D23" s="76"/>
      <c r="E23" s="76"/>
      <c r="F23" s="29"/>
      <c r="G23" s="86"/>
      <c r="H23" s="30">
        <v>9</v>
      </c>
      <c r="I23" s="31">
        <f t="shared" si="1"/>
        <v>9</v>
      </c>
      <c r="J23" s="31">
        <f t="shared" si="1"/>
        <v>9</v>
      </c>
      <c r="K23" s="31">
        <f t="shared" si="1"/>
        <v>9</v>
      </c>
      <c r="L23" s="32">
        <f t="shared" si="0"/>
        <v>9</v>
      </c>
      <c r="M23" s="32">
        <f t="shared" si="0"/>
        <v>9</v>
      </c>
      <c r="N23" s="32">
        <f t="shared" si="0"/>
        <v>9</v>
      </c>
      <c r="O23" s="32">
        <f t="shared" si="0"/>
        <v>9</v>
      </c>
      <c r="P23" s="32">
        <f t="shared" si="0"/>
        <v>9</v>
      </c>
      <c r="Q23" s="32">
        <f t="shared" si="0"/>
        <v>9</v>
      </c>
      <c r="R23" s="32">
        <f t="shared" si="0"/>
        <v>9</v>
      </c>
      <c r="S23" s="32">
        <f t="shared" si="0"/>
        <v>9</v>
      </c>
      <c r="T23" s="32">
        <f t="shared" si="0"/>
        <v>9</v>
      </c>
      <c r="U23" s="32">
        <f t="shared" si="0"/>
        <v>9</v>
      </c>
      <c r="V23" s="32">
        <f>L23</f>
        <v>9</v>
      </c>
      <c r="W23" s="33"/>
      <c r="X23" s="34"/>
    </row>
    <row r="24" spans="1:24" s="6" customFormat="1" x14ac:dyDescent="0.3">
      <c r="A24" s="99"/>
      <c r="B24" s="76" t="s">
        <v>37</v>
      </c>
      <c r="C24" s="76"/>
      <c r="D24" s="76"/>
      <c r="E24" s="76"/>
      <c r="F24" s="29"/>
      <c r="G24" s="86"/>
      <c r="H24" s="30">
        <v>9</v>
      </c>
      <c r="I24" s="31">
        <f t="shared" si="1"/>
        <v>9</v>
      </c>
      <c r="J24" s="31">
        <f t="shared" si="1"/>
        <v>9</v>
      </c>
      <c r="K24" s="31">
        <f t="shared" si="1"/>
        <v>9</v>
      </c>
      <c r="L24" s="32">
        <f t="shared" si="0"/>
        <v>9</v>
      </c>
      <c r="M24" s="32">
        <f t="shared" si="0"/>
        <v>9</v>
      </c>
      <c r="N24" s="32">
        <f t="shared" si="0"/>
        <v>9</v>
      </c>
      <c r="O24" s="32">
        <f t="shared" si="0"/>
        <v>9</v>
      </c>
      <c r="P24" s="32">
        <f t="shared" si="0"/>
        <v>9</v>
      </c>
      <c r="Q24" s="32">
        <f t="shared" si="0"/>
        <v>9</v>
      </c>
      <c r="R24" s="32">
        <f t="shared" si="0"/>
        <v>9</v>
      </c>
      <c r="S24" s="32">
        <f t="shared" si="0"/>
        <v>9</v>
      </c>
      <c r="T24" s="32">
        <f t="shared" si="0"/>
        <v>9</v>
      </c>
      <c r="U24" s="32">
        <f t="shared" si="0"/>
        <v>9</v>
      </c>
      <c r="V24" s="32">
        <f>L24</f>
        <v>9</v>
      </c>
      <c r="W24" s="33"/>
      <c r="X24" s="34"/>
    </row>
    <row r="25" spans="1:24" s="6" customFormat="1" x14ac:dyDescent="0.3">
      <c r="A25" s="99"/>
      <c r="B25" s="76" t="s">
        <v>37</v>
      </c>
      <c r="C25" s="76"/>
      <c r="D25" s="76"/>
      <c r="E25" s="76"/>
      <c r="F25" s="29"/>
      <c r="G25" s="86"/>
      <c r="H25" s="30">
        <v>9</v>
      </c>
      <c r="I25" s="31">
        <f t="shared" si="1"/>
        <v>9</v>
      </c>
      <c r="J25" s="31">
        <f t="shared" si="1"/>
        <v>9</v>
      </c>
      <c r="K25" s="31">
        <f t="shared" si="1"/>
        <v>9</v>
      </c>
      <c r="L25" s="32">
        <f t="shared" si="0"/>
        <v>9</v>
      </c>
      <c r="M25" s="32">
        <f t="shared" si="0"/>
        <v>9</v>
      </c>
      <c r="N25" s="32">
        <f t="shared" si="0"/>
        <v>9</v>
      </c>
      <c r="O25" s="32">
        <f t="shared" si="0"/>
        <v>9</v>
      </c>
      <c r="P25" s="32">
        <f t="shared" si="0"/>
        <v>9</v>
      </c>
      <c r="Q25" s="32">
        <v>0</v>
      </c>
      <c r="R25" s="32">
        <f t="shared" si="0"/>
        <v>0</v>
      </c>
      <c r="S25" s="32">
        <f t="shared" si="0"/>
        <v>0</v>
      </c>
      <c r="T25" s="32">
        <f t="shared" si="0"/>
        <v>0</v>
      </c>
      <c r="U25" s="32">
        <f t="shared" si="0"/>
        <v>0</v>
      </c>
      <c r="V25" s="32">
        <f>L25</f>
        <v>9</v>
      </c>
      <c r="W25" s="33"/>
      <c r="X25" s="34"/>
    </row>
    <row r="26" spans="1:24" s="6" customFormat="1" x14ac:dyDescent="0.3">
      <c r="A26" s="100"/>
      <c r="B26" s="76" t="s">
        <v>37</v>
      </c>
      <c r="C26" s="76"/>
      <c r="D26" s="76"/>
      <c r="E26" s="76"/>
      <c r="F26" s="29"/>
      <c r="G26" s="86"/>
      <c r="H26" s="30">
        <v>9</v>
      </c>
      <c r="I26" s="31">
        <v>5</v>
      </c>
      <c r="J26" s="31">
        <v>8</v>
      </c>
      <c r="K26" s="31">
        <f t="shared" si="1"/>
        <v>8</v>
      </c>
      <c r="L26" s="32">
        <f t="shared" si="0"/>
        <v>8</v>
      </c>
      <c r="M26" s="32">
        <f t="shared" si="0"/>
        <v>8</v>
      </c>
      <c r="N26" s="32">
        <f t="shared" si="0"/>
        <v>8</v>
      </c>
      <c r="O26" s="32">
        <f t="shared" si="0"/>
        <v>8</v>
      </c>
      <c r="P26" s="32">
        <f t="shared" si="0"/>
        <v>8</v>
      </c>
      <c r="Q26" s="32">
        <f t="shared" si="0"/>
        <v>8</v>
      </c>
      <c r="R26" s="32">
        <f t="shared" si="0"/>
        <v>8</v>
      </c>
      <c r="S26" s="32">
        <f t="shared" si="0"/>
        <v>8</v>
      </c>
      <c r="T26" s="32">
        <f t="shared" si="0"/>
        <v>8</v>
      </c>
      <c r="U26" s="32">
        <f t="shared" si="0"/>
        <v>8</v>
      </c>
      <c r="V26" s="32">
        <f>L26</f>
        <v>8</v>
      </c>
      <c r="W26" s="33"/>
      <c r="X26" s="34"/>
    </row>
    <row r="27" spans="1:24" s="6" customFormat="1" x14ac:dyDescent="0.3">
      <c r="A27" s="101"/>
      <c r="B27" s="77"/>
      <c r="C27" s="77"/>
      <c r="D27" s="77"/>
      <c r="E27" s="77"/>
      <c r="F27" s="35"/>
      <c r="G27" s="87"/>
      <c r="H27" s="36"/>
      <c r="I27" s="37"/>
      <c r="J27" s="37"/>
      <c r="K27" s="37"/>
      <c r="L27" s="38"/>
      <c r="M27" s="38"/>
      <c r="N27" s="38"/>
      <c r="O27" s="38"/>
      <c r="P27" s="38"/>
      <c r="Q27" s="38"/>
      <c r="R27" s="38"/>
      <c r="S27" s="38"/>
      <c r="T27" s="38"/>
      <c r="U27" s="38"/>
      <c r="V27" s="38"/>
      <c r="W27" s="39"/>
      <c r="X27" s="40"/>
    </row>
    <row r="28" spans="1:24" s="75" customFormat="1" x14ac:dyDescent="0.3">
      <c r="A28" s="114" t="s">
        <v>39</v>
      </c>
      <c r="B28" s="115" t="s">
        <v>35</v>
      </c>
      <c r="C28" s="115" t="s">
        <v>61</v>
      </c>
      <c r="D28" s="115" t="s">
        <v>60</v>
      </c>
      <c r="E28" s="115" t="s">
        <v>26</v>
      </c>
      <c r="F28" s="23">
        <v>5</v>
      </c>
      <c r="G28" s="93" t="s">
        <v>36</v>
      </c>
      <c r="H28" s="24">
        <f>IF(F28="","",F28)</f>
        <v>5</v>
      </c>
      <c r="I28" s="25">
        <f>IF(SUM(I29:I36)=0,IF($X28="Y",0,H28),H28)</f>
        <v>5</v>
      </c>
      <c r="J28" s="25">
        <f>IF(SUM(J29:J36)=0,IF($X28="Y",0,I28),I28)</f>
        <v>5</v>
      </c>
      <c r="K28" s="25">
        <f>IF(SUM(K29:K36)=0,IF($X28="Y",0,J28),J28)</f>
        <v>5</v>
      </c>
      <c r="L28" s="26">
        <f>IF(SUM(L29:L36)=0,IF($X28="Y",0,K28),K28)</f>
        <v>5</v>
      </c>
      <c r="M28" s="26">
        <f>IF(SUM(M29:M36)=0,IF($X28="Y",0,L28),L28)</f>
        <v>5</v>
      </c>
      <c r="N28" s="26">
        <f>IF(SUM(N29:N36)=0,IF($X28="Y",0,M28),M28)</f>
        <v>5</v>
      </c>
      <c r="O28" s="26">
        <f>IF(SUM(O29:O36)=0,IF($X28="Y",0,N28),N28)</f>
        <v>5</v>
      </c>
      <c r="P28" s="26">
        <f>IF(SUM(P29:P36)=0,IF($X28="Y",0,O28),O28)</f>
        <v>5</v>
      </c>
      <c r="Q28" s="26">
        <f>IF(SUM(Q29:Q36)=0,IF($X28="Y",0,P28),P28)</f>
        <v>5</v>
      </c>
      <c r="R28" s="26">
        <f>IF(SUM(R29:R36)=0,IF($X28="Y",0,Q28),Q28)</f>
        <v>5</v>
      </c>
      <c r="S28" s="26">
        <f>IF(SUM(S29:S36)=0,IF($X28="Y",0,R28),R28)</f>
        <v>5</v>
      </c>
      <c r="T28" s="26">
        <f>IF(SUM(T29:T36)=0,IF($X28="Y",0,S28),S28)</f>
        <v>5</v>
      </c>
      <c r="U28" s="26">
        <f>IF(SUM(U29:U36)=0,IF($X28="Y",0,T28),T28)</f>
        <v>5</v>
      </c>
      <c r="V28" s="26">
        <f>IF(SUM(V29:V36)=0,IF($X28="Y",0,L28),L28)</f>
        <v>5</v>
      </c>
      <c r="W28" s="27" t="str">
        <f>IF(F28="","",IF(SUM(L29:L36)=0,"Y",""))</f>
        <v/>
      </c>
      <c r="X28" s="28"/>
    </row>
    <row r="29" spans="1:24" s="6" customFormat="1" x14ac:dyDescent="0.3">
      <c r="A29" s="99"/>
      <c r="B29" s="76" t="s">
        <v>37</v>
      </c>
      <c r="C29" s="76"/>
      <c r="D29" s="76"/>
      <c r="E29" s="76"/>
      <c r="F29" s="29"/>
      <c r="G29" s="86"/>
      <c r="H29" s="30">
        <v>9</v>
      </c>
      <c r="I29" s="31">
        <f>H29</f>
        <v>9</v>
      </c>
      <c r="J29" s="31">
        <f>I29</f>
        <v>9</v>
      </c>
      <c r="K29" s="31">
        <f t="shared" ref="K29:U36" si="2">J29</f>
        <v>9</v>
      </c>
      <c r="L29" s="32">
        <f t="shared" si="2"/>
        <v>9</v>
      </c>
      <c r="M29" s="32">
        <f t="shared" si="2"/>
        <v>9</v>
      </c>
      <c r="N29" s="32">
        <f t="shared" si="2"/>
        <v>9</v>
      </c>
      <c r="O29" s="32">
        <f t="shared" si="2"/>
        <v>9</v>
      </c>
      <c r="P29" s="32">
        <f t="shared" si="2"/>
        <v>9</v>
      </c>
      <c r="Q29" s="32">
        <f t="shared" si="2"/>
        <v>9</v>
      </c>
      <c r="R29" s="32">
        <f t="shared" si="2"/>
        <v>9</v>
      </c>
      <c r="S29" s="32">
        <f t="shared" si="2"/>
        <v>9</v>
      </c>
      <c r="T29" s="32">
        <f t="shared" si="2"/>
        <v>9</v>
      </c>
      <c r="U29" s="32">
        <f t="shared" si="2"/>
        <v>9</v>
      </c>
      <c r="V29" s="32">
        <f>L29</f>
        <v>9</v>
      </c>
      <c r="W29" s="33"/>
      <c r="X29" s="34"/>
    </row>
    <row r="30" spans="1:24" s="6" customFormat="1" x14ac:dyDescent="0.3">
      <c r="A30" s="99"/>
      <c r="B30" s="76" t="s">
        <v>37</v>
      </c>
      <c r="C30" s="76"/>
      <c r="D30" s="76"/>
      <c r="E30" s="76"/>
      <c r="F30" s="29"/>
      <c r="G30" s="86"/>
      <c r="H30" s="30">
        <v>9</v>
      </c>
      <c r="I30" s="31">
        <f t="shared" ref="I30:J36" si="3">H30</f>
        <v>9</v>
      </c>
      <c r="J30" s="31">
        <f t="shared" si="3"/>
        <v>9</v>
      </c>
      <c r="K30" s="31">
        <f t="shared" si="2"/>
        <v>9</v>
      </c>
      <c r="L30" s="32">
        <f t="shared" si="2"/>
        <v>9</v>
      </c>
      <c r="M30" s="32">
        <f t="shared" si="2"/>
        <v>9</v>
      </c>
      <c r="N30" s="32">
        <f t="shared" si="2"/>
        <v>9</v>
      </c>
      <c r="O30" s="32">
        <f t="shared" si="2"/>
        <v>9</v>
      </c>
      <c r="P30" s="32">
        <f t="shared" si="2"/>
        <v>9</v>
      </c>
      <c r="Q30" s="32">
        <f t="shared" si="2"/>
        <v>9</v>
      </c>
      <c r="R30" s="32">
        <f t="shared" si="2"/>
        <v>9</v>
      </c>
      <c r="S30" s="32">
        <f t="shared" si="2"/>
        <v>9</v>
      </c>
      <c r="T30" s="32">
        <f t="shared" si="2"/>
        <v>9</v>
      </c>
      <c r="U30" s="32">
        <f t="shared" si="2"/>
        <v>9</v>
      </c>
      <c r="V30" s="32">
        <f>L30</f>
        <v>9</v>
      </c>
      <c r="W30" s="33"/>
      <c r="X30" s="34"/>
    </row>
    <row r="31" spans="1:24" s="6" customFormat="1" x14ac:dyDescent="0.3">
      <c r="A31" s="99"/>
      <c r="B31" s="76" t="s">
        <v>37</v>
      </c>
      <c r="C31" s="76"/>
      <c r="D31" s="76"/>
      <c r="E31" s="76"/>
      <c r="F31" s="29"/>
      <c r="G31" s="86"/>
      <c r="H31" s="30">
        <v>9</v>
      </c>
      <c r="I31" s="31">
        <f t="shared" si="3"/>
        <v>9</v>
      </c>
      <c r="J31" s="31">
        <f t="shared" si="3"/>
        <v>9</v>
      </c>
      <c r="K31" s="31">
        <f t="shared" si="2"/>
        <v>9</v>
      </c>
      <c r="L31" s="32">
        <f t="shared" si="2"/>
        <v>9</v>
      </c>
      <c r="M31" s="32">
        <f t="shared" si="2"/>
        <v>9</v>
      </c>
      <c r="N31" s="32">
        <f t="shared" si="2"/>
        <v>9</v>
      </c>
      <c r="O31" s="32">
        <f t="shared" si="2"/>
        <v>9</v>
      </c>
      <c r="P31" s="32">
        <f t="shared" si="2"/>
        <v>9</v>
      </c>
      <c r="Q31" s="32">
        <f t="shared" si="2"/>
        <v>9</v>
      </c>
      <c r="R31" s="32">
        <f t="shared" si="2"/>
        <v>9</v>
      </c>
      <c r="S31" s="32">
        <f t="shared" si="2"/>
        <v>9</v>
      </c>
      <c r="T31" s="32">
        <f t="shared" si="2"/>
        <v>9</v>
      </c>
      <c r="U31" s="32">
        <f t="shared" si="2"/>
        <v>9</v>
      </c>
      <c r="V31" s="32">
        <f>L31</f>
        <v>9</v>
      </c>
      <c r="W31" s="33"/>
      <c r="X31" s="34"/>
    </row>
    <row r="32" spans="1:24" s="6" customFormat="1" x14ac:dyDescent="0.3">
      <c r="A32" s="99"/>
      <c r="B32" s="76" t="s">
        <v>37</v>
      </c>
      <c r="C32" s="76"/>
      <c r="D32" s="76"/>
      <c r="E32" s="76"/>
      <c r="F32" s="29"/>
      <c r="G32" s="86"/>
      <c r="H32" s="30">
        <v>9</v>
      </c>
      <c r="I32" s="31">
        <f t="shared" si="3"/>
        <v>9</v>
      </c>
      <c r="J32" s="31">
        <f t="shared" si="3"/>
        <v>9</v>
      </c>
      <c r="K32" s="31">
        <f t="shared" si="2"/>
        <v>9</v>
      </c>
      <c r="L32" s="32">
        <f t="shared" si="2"/>
        <v>9</v>
      </c>
      <c r="M32" s="32">
        <f t="shared" si="2"/>
        <v>9</v>
      </c>
      <c r="N32" s="32">
        <f t="shared" si="2"/>
        <v>9</v>
      </c>
      <c r="O32" s="32">
        <f t="shared" si="2"/>
        <v>9</v>
      </c>
      <c r="P32" s="32">
        <f t="shared" si="2"/>
        <v>9</v>
      </c>
      <c r="Q32" s="32">
        <f t="shared" si="2"/>
        <v>9</v>
      </c>
      <c r="R32" s="32">
        <f t="shared" si="2"/>
        <v>9</v>
      </c>
      <c r="S32" s="32">
        <f t="shared" si="2"/>
        <v>9</v>
      </c>
      <c r="T32" s="32">
        <f t="shared" si="2"/>
        <v>9</v>
      </c>
      <c r="U32" s="32">
        <f t="shared" si="2"/>
        <v>9</v>
      </c>
      <c r="V32" s="32">
        <f>L32</f>
        <v>9</v>
      </c>
      <c r="W32" s="33"/>
      <c r="X32" s="34"/>
    </row>
    <row r="33" spans="1:24" s="6" customFormat="1" x14ac:dyDescent="0.3">
      <c r="A33" s="99"/>
      <c r="B33" s="76" t="s">
        <v>37</v>
      </c>
      <c r="C33" s="76"/>
      <c r="D33" s="76"/>
      <c r="E33" s="76"/>
      <c r="F33" s="29"/>
      <c r="G33" s="86"/>
      <c r="H33" s="30">
        <v>9</v>
      </c>
      <c r="I33" s="31">
        <f t="shared" si="3"/>
        <v>9</v>
      </c>
      <c r="J33" s="31">
        <f t="shared" si="3"/>
        <v>9</v>
      </c>
      <c r="K33" s="31">
        <f t="shared" si="2"/>
        <v>9</v>
      </c>
      <c r="L33" s="32">
        <f t="shared" si="2"/>
        <v>9</v>
      </c>
      <c r="M33" s="32">
        <f t="shared" si="2"/>
        <v>9</v>
      </c>
      <c r="N33" s="32">
        <f t="shared" si="2"/>
        <v>9</v>
      </c>
      <c r="O33" s="32">
        <f t="shared" si="2"/>
        <v>9</v>
      </c>
      <c r="P33" s="32">
        <f t="shared" si="2"/>
        <v>9</v>
      </c>
      <c r="Q33" s="32">
        <f t="shared" si="2"/>
        <v>9</v>
      </c>
      <c r="R33" s="32">
        <f t="shared" si="2"/>
        <v>9</v>
      </c>
      <c r="S33" s="32">
        <f t="shared" si="2"/>
        <v>9</v>
      </c>
      <c r="T33" s="32">
        <f t="shared" si="2"/>
        <v>9</v>
      </c>
      <c r="U33" s="32">
        <f t="shared" si="2"/>
        <v>9</v>
      </c>
      <c r="V33" s="32">
        <f>L33</f>
        <v>9</v>
      </c>
      <c r="W33" s="33"/>
      <c r="X33" s="34"/>
    </row>
    <row r="34" spans="1:24" s="6" customFormat="1" x14ac:dyDescent="0.3">
      <c r="A34" s="99"/>
      <c r="B34" s="76" t="s">
        <v>37</v>
      </c>
      <c r="C34" s="76"/>
      <c r="D34" s="76"/>
      <c r="E34" s="76"/>
      <c r="F34" s="29"/>
      <c r="G34" s="86"/>
      <c r="H34" s="30">
        <v>9</v>
      </c>
      <c r="I34" s="31">
        <f t="shared" si="3"/>
        <v>9</v>
      </c>
      <c r="J34" s="31">
        <f t="shared" si="3"/>
        <v>9</v>
      </c>
      <c r="K34" s="31">
        <f>J34</f>
        <v>9</v>
      </c>
      <c r="L34" s="32">
        <f t="shared" si="2"/>
        <v>9</v>
      </c>
      <c r="M34" s="32">
        <f t="shared" si="2"/>
        <v>9</v>
      </c>
      <c r="N34" s="32">
        <f t="shared" si="2"/>
        <v>9</v>
      </c>
      <c r="O34" s="32">
        <f t="shared" si="2"/>
        <v>9</v>
      </c>
      <c r="P34" s="32">
        <f t="shared" si="2"/>
        <v>9</v>
      </c>
      <c r="Q34" s="32">
        <f t="shared" si="2"/>
        <v>9</v>
      </c>
      <c r="R34" s="32">
        <f t="shared" si="2"/>
        <v>9</v>
      </c>
      <c r="S34" s="32">
        <f t="shared" si="2"/>
        <v>9</v>
      </c>
      <c r="T34" s="32">
        <f t="shared" si="2"/>
        <v>9</v>
      </c>
      <c r="U34" s="32">
        <f t="shared" si="2"/>
        <v>9</v>
      </c>
      <c r="V34" s="32">
        <f>L34</f>
        <v>9</v>
      </c>
      <c r="W34" s="33"/>
      <c r="X34" s="34"/>
    </row>
    <row r="35" spans="1:24" s="6" customFormat="1" x14ac:dyDescent="0.3">
      <c r="A35" s="99"/>
      <c r="B35" s="76" t="s">
        <v>37</v>
      </c>
      <c r="C35" s="76"/>
      <c r="D35" s="76"/>
      <c r="E35" s="76"/>
      <c r="F35" s="29"/>
      <c r="G35" s="86"/>
      <c r="H35" s="30">
        <v>9</v>
      </c>
      <c r="I35" s="31">
        <f t="shared" si="3"/>
        <v>9</v>
      </c>
      <c r="J35" s="31">
        <f t="shared" si="3"/>
        <v>9</v>
      </c>
      <c r="K35" s="31">
        <f>J35</f>
        <v>9</v>
      </c>
      <c r="L35" s="32">
        <f t="shared" si="2"/>
        <v>9</v>
      </c>
      <c r="M35" s="32">
        <f t="shared" si="2"/>
        <v>9</v>
      </c>
      <c r="N35" s="32">
        <f t="shared" si="2"/>
        <v>9</v>
      </c>
      <c r="O35" s="32">
        <f t="shared" si="2"/>
        <v>9</v>
      </c>
      <c r="P35" s="32">
        <f t="shared" si="2"/>
        <v>9</v>
      </c>
      <c r="Q35" s="32">
        <f t="shared" si="2"/>
        <v>9</v>
      </c>
      <c r="R35" s="32">
        <v>0</v>
      </c>
      <c r="S35" s="32">
        <f t="shared" si="2"/>
        <v>0</v>
      </c>
      <c r="T35" s="32">
        <f t="shared" si="2"/>
        <v>0</v>
      </c>
      <c r="U35" s="32">
        <f t="shared" si="2"/>
        <v>0</v>
      </c>
      <c r="V35" s="32">
        <f>L35</f>
        <v>9</v>
      </c>
      <c r="W35" s="33"/>
      <c r="X35" s="34"/>
    </row>
    <row r="36" spans="1:24" s="6" customFormat="1" x14ac:dyDescent="0.3">
      <c r="A36" s="100"/>
      <c r="B36" s="76" t="s">
        <v>37</v>
      </c>
      <c r="C36" s="76"/>
      <c r="D36" s="76"/>
      <c r="E36" s="76"/>
      <c r="F36" s="29"/>
      <c r="G36" s="86"/>
      <c r="H36" s="30">
        <v>9</v>
      </c>
      <c r="I36" s="31">
        <f t="shared" si="3"/>
        <v>9</v>
      </c>
      <c r="J36" s="31">
        <f t="shared" si="3"/>
        <v>9</v>
      </c>
      <c r="K36" s="31">
        <f>J36</f>
        <v>9</v>
      </c>
      <c r="L36" s="32">
        <f t="shared" si="2"/>
        <v>9</v>
      </c>
      <c r="M36" s="32">
        <f t="shared" si="2"/>
        <v>9</v>
      </c>
      <c r="N36" s="32">
        <f t="shared" si="2"/>
        <v>9</v>
      </c>
      <c r="O36" s="32">
        <f t="shared" si="2"/>
        <v>9</v>
      </c>
      <c r="P36" s="32">
        <f t="shared" si="2"/>
        <v>9</v>
      </c>
      <c r="Q36" s="32">
        <f t="shared" si="2"/>
        <v>9</v>
      </c>
      <c r="R36" s="32">
        <f t="shared" si="2"/>
        <v>9</v>
      </c>
      <c r="S36" s="32">
        <f t="shared" si="2"/>
        <v>9</v>
      </c>
      <c r="T36" s="32">
        <f t="shared" si="2"/>
        <v>9</v>
      </c>
      <c r="U36" s="32">
        <f t="shared" si="2"/>
        <v>9</v>
      </c>
      <c r="V36" s="32">
        <f>L36</f>
        <v>9</v>
      </c>
      <c r="W36" s="33"/>
      <c r="X36" s="34"/>
    </row>
    <row r="37" spans="1:24" s="6" customFormat="1" x14ac:dyDescent="0.3">
      <c r="A37" s="101"/>
      <c r="B37" s="77"/>
      <c r="C37" s="77"/>
      <c r="D37" s="77"/>
      <c r="E37" s="77"/>
      <c r="F37" s="35"/>
      <c r="G37" s="87"/>
      <c r="H37" s="36"/>
      <c r="I37" s="37"/>
      <c r="J37" s="37"/>
      <c r="K37" s="37"/>
      <c r="L37" s="38"/>
      <c r="M37" s="38"/>
      <c r="N37" s="38"/>
      <c r="O37" s="38"/>
      <c r="P37" s="38"/>
      <c r="Q37" s="38"/>
      <c r="R37" s="38"/>
      <c r="S37" s="38"/>
      <c r="T37" s="38"/>
      <c r="U37" s="38"/>
      <c r="V37" s="38"/>
      <c r="W37" s="39"/>
      <c r="X37" s="40"/>
    </row>
    <row r="38" spans="1:24" s="75" customFormat="1" x14ac:dyDescent="0.3">
      <c r="A38" s="114" t="s">
        <v>39</v>
      </c>
      <c r="B38" s="115" t="s">
        <v>35</v>
      </c>
      <c r="C38" s="115" t="s">
        <v>61</v>
      </c>
      <c r="D38" s="115" t="s">
        <v>60</v>
      </c>
      <c r="E38" s="115" t="s">
        <v>26</v>
      </c>
      <c r="F38" s="23">
        <v>3</v>
      </c>
      <c r="G38" s="93" t="s">
        <v>36</v>
      </c>
      <c r="H38" s="24">
        <f>IF(F38="","",F38)</f>
        <v>3</v>
      </c>
      <c r="I38" s="25">
        <f>IF(SUM(I39:I46)=0,IF($X38="Y",0,H38),H38)</f>
        <v>3</v>
      </c>
      <c r="J38" s="25">
        <f>IF(SUM(J39:J46)=0,IF($X38="Y",0,I38),I38)</f>
        <v>3</v>
      </c>
      <c r="K38" s="25">
        <f>IF(SUM(K39:K46)=0,IF($X38="Y",0,J38),J38)</f>
        <v>3</v>
      </c>
      <c r="L38" s="26">
        <f>IF(SUM(L39:L46)=0,IF($X38="Y",0,K38),K38)</f>
        <v>3</v>
      </c>
      <c r="M38" s="26">
        <f>IF(SUM(M39:M46)=0,IF($X38="Y",0,L38),L38)</f>
        <v>3</v>
      </c>
      <c r="N38" s="26">
        <f>IF(SUM(N39:N46)=0,IF($X38="Y",0,M38),M38)</f>
        <v>3</v>
      </c>
      <c r="O38" s="26">
        <f>IF(SUM(O39:O46)=0,IF($X38="Y",0,N38),N38)</f>
        <v>3</v>
      </c>
      <c r="P38" s="26">
        <f>IF(SUM(P39:P46)=0,IF($X38="Y",0,O38),O38)</f>
        <v>3</v>
      </c>
      <c r="Q38" s="26">
        <f>IF(SUM(Q39:Q46)=0,IF($X38="Y",0,P38),P38)</f>
        <v>3</v>
      </c>
      <c r="R38" s="26">
        <f>IF(SUM(R39:R46)=0,IF($X38="Y",0,Q38),Q38)</f>
        <v>3</v>
      </c>
      <c r="S38" s="26">
        <f>IF(SUM(S39:S46)=0,IF($X38="Y",0,R38),R38)</f>
        <v>3</v>
      </c>
      <c r="T38" s="26">
        <f>IF(SUM(T39:T46)=0,IF($X38="Y",0,S38),S38)</f>
        <v>3</v>
      </c>
      <c r="U38" s="26">
        <f>IF(SUM(U39:U46)=0,IF($X38="Y",0,T38),T38)</f>
        <v>3</v>
      </c>
      <c r="V38" s="26">
        <f>IF(SUM(V39:V46)=0,IF($X38="Y",0,L38),L38)</f>
        <v>3</v>
      </c>
      <c r="W38" s="27" t="str">
        <f>IF(F38="","",IF(SUM(L39:L46)=0,"Y",""))</f>
        <v/>
      </c>
      <c r="X38" s="28"/>
    </row>
    <row r="39" spans="1:24" s="6" customFormat="1" x14ac:dyDescent="0.3">
      <c r="A39" s="99"/>
      <c r="B39" s="76" t="s">
        <v>37</v>
      </c>
      <c r="C39" s="76"/>
      <c r="D39" s="76"/>
      <c r="E39" s="76"/>
      <c r="F39" s="29"/>
      <c r="G39" s="86"/>
      <c r="H39" s="30">
        <v>9</v>
      </c>
      <c r="I39" s="31">
        <f>H39</f>
        <v>9</v>
      </c>
      <c r="J39" s="31">
        <f>I39</f>
        <v>9</v>
      </c>
      <c r="K39" s="31">
        <f>J39</f>
        <v>9</v>
      </c>
      <c r="L39" s="32">
        <f t="shared" ref="L39:U46" si="4">K39</f>
        <v>9</v>
      </c>
      <c r="M39" s="32">
        <f t="shared" si="4"/>
        <v>9</v>
      </c>
      <c r="N39" s="32">
        <f t="shared" si="4"/>
        <v>9</v>
      </c>
      <c r="O39" s="32">
        <f t="shared" si="4"/>
        <v>9</v>
      </c>
      <c r="P39" s="32">
        <f t="shared" si="4"/>
        <v>9</v>
      </c>
      <c r="Q39" s="32">
        <f t="shared" si="4"/>
        <v>9</v>
      </c>
      <c r="R39" s="32">
        <v>0</v>
      </c>
      <c r="S39" s="32">
        <f t="shared" si="4"/>
        <v>0</v>
      </c>
      <c r="T39" s="32">
        <f t="shared" si="4"/>
        <v>0</v>
      </c>
      <c r="U39" s="32">
        <f t="shared" si="4"/>
        <v>0</v>
      </c>
      <c r="V39" s="32">
        <f>L39</f>
        <v>9</v>
      </c>
      <c r="W39" s="33"/>
      <c r="X39" s="34"/>
    </row>
    <row r="40" spans="1:24" s="6" customFormat="1" x14ac:dyDescent="0.3">
      <c r="A40" s="99"/>
      <c r="B40" s="76" t="s">
        <v>37</v>
      </c>
      <c r="C40" s="76"/>
      <c r="D40" s="76"/>
      <c r="E40" s="76"/>
      <c r="F40" s="29"/>
      <c r="G40" s="86"/>
      <c r="H40" s="30">
        <v>9</v>
      </c>
      <c r="I40" s="31">
        <f t="shared" ref="I40:K46" si="5">H40</f>
        <v>9</v>
      </c>
      <c r="J40" s="31">
        <f t="shared" si="5"/>
        <v>9</v>
      </c>
      <c r="K40" s="31">
        <f t="shared" si="5"/>
        <v>9</v>
      </c>
      <c r="L40" s="32">
        <f t="shared" si="4"/>
        <v>9</v>
      </c>
      <c r="M40" s="32">
        <f t="shared" si="4"/>
        <v>9</v>
      </c>
      <c r="N40" s="32">
        <f t="shared" si="4"/>
        <v>9</v>
      </c>
      <c r="O40" s="32">
        <f t="shared" si="4"/>
        <v>9</v>
      </c>
      <c r="P40" s="32">
        <f t="shared" si="4"/>
        <v>9</v>
      </c>
      <c r="Q40" s="32">
        <f t="shared" si="4"/>
        <v>9</v>
      </c>
      <c r="R40" s="32">
        <f t="shared" si="4"/>
        <v>9</v>
      </c>
      <c r="S40" s="32">
        <f t="shared" si="4"/>
        <v>9</v>
      </c>
      <c r="T40" s="32">
        <f t="shared" si="4"/>
        <v>9</v>
      </c>
      <c r="U40" s="32">
        <f t="shared" si="4"/>
        <v>9</v>
      </c>
      <c r="V40" s="32">
        <f>L40</f>
        <v>9</v>
      </c>
      <c r="W40" s="33"/>
      <c r="X40" s="34"/>
    </row>
    <row r="41" spans="1:24" s="6" customFormat="1" x14ac:dyDescent="0.3">
      <c r="A41" s="99"/>
      <c r="B41" s="76" t="s">
        <v>37</v>
      </c>
      <c r="C41" s="76"/>
      <c r="D41" s="76"/>
      <c r="E41" s="76"/>
      <c r="F41" s="29"/>
      <c r="G41" s="86"/>
      <c r="H41" s="30">
        <v>9</v>
      </c>
      <c r="I41" s="31">
        <f t="shared" si="5"/>
        <v>9</v>
      </c>
      <c r="J41" s="31">
        <f t="shared" si="5"/>
        <v>9</v>
      </c>
      <c r="K41" s="31">
        <f t="shared" si="5"/>
        <v>9</v>
      </c>
      <c r="L41" s="32">
        <f t="shared" si="4"/>
        <v>9</v>
      </c>
      <c r="M41" s="32">
        <f t="shared" si="4"/>
        <v>9</v>
      </c>
      <c r="N41" s="32">
        <f t="shared" si="4"/>
        <v>9</v>
      </c>
      <c r="O41" s="32">
        <f t="shared" si="4"/>
        <v>9</v>
      </c>
      <c r="P41" s="32">
        <f t="shared" si="4"/>
        <v>9</v>
      </c>
      <c r="Q41" s="32">
        <f t="shared" si="4"/>
        <v>9</v>
      </c>
      <c r="R41" s="32">
        <v>0</v>
      </c>
      <c r="S41" s="32">
        <f t="shared" si="4"/>
        <v>0</v>
      </c>
      <c r="T41" s="32">
        <f t="shared" si="4"/>
        <v>0</v>
      </c>
      <c r="U41" s="32">
        <f t="shared" si="4"/>
        <v>0</v>
      </c>
      <c r="V41" s="32">
        <f>L41</f>
        <v>9</v>
      </c>
      <c r="W41" s="33"/>
      <c r="X41" s="34"/>
    </row>
    <row r="42" spans="1:24" s="6" customFormat="1" x14ac:dyDescent="0.3">
      <c r="A42" s="99"/>
      <c r="B42" s="76" t="s">
        <v>37</v>
      </c>
      <c r="C42" s="76"/>
      <c r="D42" s="76"/>
      <c r="E42" s="76"/>
      <c r="F42" s="29"/>
      <c r="G42" s="86"/>
      <c r="H42" s="30">
        <v>9</v>
      </c>
      <c r="I42" s="31">
        <f t="shared" si="5"/>
        <v>9</v>
      </c>
      <c r="J42" s="31">
        <f t="shared" si="5"/>
        <v>9</v>
      </c>
      <c r="K42" s="31">
        <f t="shared" si="5"/>
        <v>9</v>
      </c>
      <c r="L42" s="32">
        <f t="shared" si="4"/>
        <v>9</v>
      </c>
      <c r="M42" s="32">
        <f t="shared" si="4"/>
        <v>9</v>
      </c>
      <c r="N42" s="32">
        <f t="shared" si="4"/>
        <v>9</v>
      </c>
      <c r="O42" s="32">
        <f t="shared" si="4"/>
        <v>9</v>
      </c>
      <c r="P42" s="32">
        <f t="shared" si="4"/>
        <v>9</v>
      </c>
      <c r="Q42" s="32">
        <f t="shared" si="4"/>
        <v>9</v>
      </c>
      <c r="R42" s="32">
        <v>0</v>
      </c>
      <c r="S42" s="32">
        <f t="shared" si="4"/>
        <v>0</v>
      </c>
      <c r="T42" s="32">
        <f t="shared" si="4"/>
        <v>0</v>
      </c>
      <c r="U42" s="32">
        <f t="shared" si="4"/>
        <v>0</v>
      </c>
      <c r="V42" s="32">
        <f>L42</f>
        <v>9</v>
      </c>
      <c r="W42" s="33"/>
      <c r="X42" s="34"/>
    </row>
    <row r="43" spans="1:24" s="6" customFormat="1" x14ac:dyDescent="0.3">
      <c r="A43" s="99"/>
      <c r="B43" s="76" t="s">
        <v>37</v>
      </c>
      <c r="C43" s="76"/>
      <c r="D43" s="76"/>
      <c r="E43" s="76"/>
      <c r="F43" s="29"/>
      <c r="G43" s="86"/>
      <c r="H43" s="30">
        <v>9</v>
      </c>
      <c r="I43" s="31">
        <f t="shared" si="5"/>
        <v>9</v>
      </c>
      <c r="J43" s="31">
        <f t="shared" si="5"/>
        <v>9</v>
      </c>
      <c r="K43" s="31">
        <f t="shared" si="5"/>
        <v>9</v>
      </c>
      <c r="L43" s="32">
        <f t="shared" si="4"/>
        <v>9</v>
      </c>
      <c r="M43" s="32">
        <f t="shared" si="4"/>
        <v>9</v>
      </c>
      <c r="N43" s="32">
        <f t="shared" si="4"/>
        <v>9</v>
      </c>
      <c r="O43" s="32">
        <f t="shared" si="4"/>
        <v>9</v>
      </c>
      <c r="P43" s="32">
        <f t="shared" si="4"/>
        <v>9</v>
      </c>
      <c r="Q43" s="32">
        <f t="shared" si="4"/>
        <v>9</v>
      </c>
      <c r="R43" s="32">
        <f t="shared" si="4"/>
        <v>9</v>
      </c>
      <c r="S43" s="32">
        <f t="shared" si="4"/>
        <v>9</v>
      </c>
      <c r="T43" s="32">
        <f t="shared" si="4"/>
        <v>9</v>
      </c>
      <c r="U43" s="32">
        <f t="shared" si="4"/>
        <v>9</v>
      </c>
      <c r="V43" s="32">
        <f>L43</f>
        <v>9</v>
      </c>
      <c r="W43" s="33"/>
      <c r="X43" s="34"/>
    </row>
    <row r="44" spans="1:24" s="6" customFormat="1" x14ac:dyDescent="0.3">
      <c r="A44" s="99"/>
      <c r="B44" s="76" t="s">
        <v>37</v>
      </c>
      <c r="C44" s="76"/>
      <c r="D44" s="76"/>
      <c r="E44" s="76"/>
      <c r="F44" s="29"/>
      <c r="G44" s="86"/>
      <c r="H44" s="30">
        <v>9</v>
      </c>
      <c r="I44" s="31">
        <f t="shared" si="5"/>
        <v>9</v>
      </c>
      <c r="J44" s="31">
        <f t="shared" si="5"/>
        <v>9</v>
      </c>
      <c r="K44" s="31">
        <f t="shared" si="5"/>
        <v>9</v>
      </c>
      <c r="L44" s="32">
        <f t="shared" si="4"/>
        <v>9</v>
      </c>
      <c r="M44" s="32">
        <f t="shared" si="4"/>
        <v>9</v>
      </c>
      <c r="N44" s="32">
        <f t="shared" si="4"/>
        <v>9</v>
      </c>
      <c r="O44" s="32">
        <f t="shared" si="4"/>
        <v>9</v>
      </c>
      <c r="P44" s="32">
        <f t="shared" si="4"/>
        <v>9</v>
      </c>
      <c r="Q44" s="32">
        <f t="shared" si="4"/>
        <v>9</v>
      </c>
      <c r="R44" s="32">
        <f t="shared" si="4"/>
        <v>9</v>
      </c>
      <c r="S44" s="32">
        <f t="shared" si="4"/>
        <v>9</v>
      </c>
      <c r="T44" s="32">
        <f t="shared" si="4"/>
        <v>9</v>
      </c>
      <c r="U44" s="32">
        <f t="shared" si="4"/>
        <v>9</v>
      </c>
      <c r="V44" s="32">
        <f>L44</f>
        <v>9</v>
      </c>
      <c r="W44" s="33"/>
      <c r="X44" s="34"/>
    </row>
    <row r="45" spans="1:24" s="6" customFormat="1" x14ac:dyDescent="0.3">
      <c r="A45" s="99"/>
      <c r="B45" s="76" t="s">
        <v>37</v>
      </c>
      <c r="C45" s="76"/>
      <c r="D45" s="76"/>
      <c r="E45" s="76"/>
      <c r="F45" s="29"/>
      <c r="G45" s="86"/>
      <c r="H45" s="30">
        <v>9</v>
      </c>
      <c r="I45" s="31">
        <f t="shared" si="5"/>
        <v>9</v>
      </c>
      <c r="J45" s="31">
        <f t="shared" si="5"/>
        <v>9</v>
      </c>
      <c r="K45" s="31">
        <f t="shared" si="5"/>
        <v>9</v>
      </c>
      <c r="L45" s="32">
        <f t="shared" si="4"/>
        <v>9</v>
      </c>
      <c r="M45" s="32">
        <f t="shared" si="4"/>
        <v>9</v>
      </c>
      <c r="N45" s="32">
        <f t="shared" si="4"/>
        <v>9</v>
      </c>
      <c r="O45" s="32">
        <f t="shared" si="4"/>
        <v>9</v>
      </c>
      <c r="P45" s="32">
        <f t="shared" si="4"/>
        <v>9</v>
      </c>
      <c r="Q45" s="32">
        <f t="shared" si="4"/>
        <v>9</v>
      </c>
      <c r="R45" s="32">
        <f t="shared" si="4"/>
        <v>9</v>
      </c>
      <c r="S45" s="32">
        <f t="shared" si="4"/>
        <v>9</v>
      </c>
      <c r="T45" s="32">
        <f t="shared" si="4"/>
        <v>9</v>
      </c>
      <c r="U45" s="32">
        <f t="shared" si="4"/>
        <v>9</v>
      </c>
      <c r="V45" s="32">
        <f>L45</f>
        <v>9</v>
      </c>
      <c r="W45" s="33"/>
      <c r="X45" s="34"/>
    </row>
    <row r="46" spans="1:24" s="6" customFormat="1" x14ac:dyDescent="0.3">
      <c r="A46" s="100"/>
      <c r="B46" s="76" t="s">
        <v>37</v>
      </c>
      <c r="C46" s="76"/>
      <c r="D46" s="76"/>
      <c r="E46" s="76"/>
      <c r="F46" s="29"/>
      <c r="G46" s="86"/>
      <c r="H46" s="30">
        <v>9</v>
      </c>
      <c r="I46" s="31">
        <f t="shared" si="5"/>
        <v>9</v>
      </c>
      <c r="J46" s="31">
        <f t="shared" si="5"/>
        <v>9</v>
      </c>
      <c r="K46" s="31">
        <f t="shared" si="5"/>
        <v>9</v>
      </c>
      <c r="L46" s="32">
        <f t="shared" si="4"/>
        <v>9</v>
      </c>
      <c r="M46" s="32">
        <f t="shared" si="4"/>
        <v>9</v>
      </c>
      <c r="N46" s="32">
        <f t="shared" si="4"/>
        <v>9</v>
      </c>
      <c r="O46" s="32">
        <f t="shared" si="4"/>
        <v>9</v>
      </c>
      <c r="P46" s="32">
        <f t="shared" si="4"/>
        <v>9</v>
      </c>
      <c r="Q46" s="32">
        <f t="shared" si="4"/>
        <v>9</v>
      </c>
      <c r="R46" s="32">
        <f t="shared" si="4"/>
        <v>9</v>
      </c>
      <c r="S46" s="32">
        <f t="shared" si="4"/>
        <v>9</v>
      </c>
      <c r="T46" s="32">
        <f t="shared" si="4"/>
        <v>9</v>
      </c>
      <c r="U46" s="32">
        <f t="shared" si="4"/>
        <v>9</v>
      </c>
      <c r="V46" s="32">
        <f>L46</f>
        <v>9</v>
      </c>
      <c r="W46" s="33"/>
      <c r="X46" s="34"/>
    </row>
    <row r="47" spans="1:24" s="6" customFormat="1" x14ac:dyDescent="0.3">
      <c r="A47" s="101"/>
      <c r="B47" s="78"/>
      <c r="C47" s="78"/>
      <c r="D47" s="78"/>
      <c r="E47" s="78"/>
      <c r="F47" s="41"/>
      <c r="G47" s="88"/>
      <c r="H47" s="36"/>
      <c r="I47" s="37"/>
      <c r="J47" s="37"/>
      <c r="K47" s="37"/>
      <c r="L47" s="38"/>
      <c r="M47" s="38"/>
      <c r="N47" s="38"/>
      <c r="O47" s="38"/>
      <c r="P47" s="38"/>
      <c r="Q47" s="38"/>
      <c r="R47" s="38"/>
      <c r="S47" s="38"/>
      <c r="T47" s="38"/>
      <c r="U47" s="38"/>
      <c r="V47" s="38"/>
      <c r="W47" s="42"/>
      <c r="X47" s="43"/>
    </row>
    <row r="48" spans="1:24" s="75" customFormat="1" x14ac:dyDescent="0.3">
      <c r="A48" s="114" t="s">
        <v>39</v>
      </c>
      <c r="B48" s="115" t="s">
        <v>35</v>
      </c>
      <c r="C48" s="115" t="s">
        <v>61</v>
      </c>
      <c r="D48" s="115" t="s">
        <v>60</v>
      </c>
      <c r="E48" s="115" t="s">
        <v>26</v>
      </c>
      <c r="F48" s="23">
        <v>2</v>
      </c>
      <c r="G48" s="93" t="s">
        <v>36</v>
      </c>
      <c r="H48" s="24">
        <f>IF(F48="","",F48)</f>
        <v>2</v>
      </c>
      <c r="I48" s="25">
        <f>IF(SUM(I49:I56)=0,IF($X48="Y",0,H48),H48)</f>
        <v>2</v>
      </c>
      <c r="J48" s="25">
        <f>IF(SUM(J49:J56)=0,IF($X48="Y",0,I48),I48)</f>
        <v>2</v>
      </c>
      <c r="K48" s="25">
        <f>IF(SUM(K49:K56)=0,IF($X48="Y",0,J48),J48)</f>
        <v>2</v>
      </c>
      <c r="L48" s="26">
        <f>IF(SUM(L49:L56)=0,IF($X48="Y",0,K48),K48)</f>
        <v>2</v>
      </c>
      <c r="M48" s="26">
        <f>IF(SUM(M49:M56)=0,IF($X48="Y",0,L48),L48)</f>
        <v>2</v>
      </c>
      <c r="N48" s="26">
        <f>IF(SUM(N49:N56)=0,IF($X48="Y",0,M48),M48)</f>
        <v>2</v>
      </c>
      <c r="O48" s="26">
        <f>IF(SUM(O49:O56)=0,IF($X48="Y",0,N48),N48)</f>
        <v>2</v>
      </c>
      <c r="P48" s="26">
        <f>IF(SUM(P49:P56)=0,IF($X48="Y",0,O48),O48)</f>
        <v>2</v>
      </c>
      <c r="Q48" s="26">
        <f>IF(SUM(Q49:Q56)=0,IF($X48="Y",0,P48),P48)</f>
        <v>2</v>
      </c>
      <c r="R48" s="26">
        <f>IF(SUM(R49:R56)=0,IF($X48="Y",0,Q48),Q48)</f>
        <v>2</v>
      </c>
      <c r="S48" s="26">
        <f>IF(SUM(S49:S56)=0,IF($X48="Y",0,R48),R48)</f>
        <v>2</v>
      </c>
      <c r="T48" s="26">
        <f>IF(SUM(T49:T56)=0,IF($X48="Y",0,S48),S48)</f>
        <v>2</v>
      </c>
      <c r="U48" s="26">
        <f>IF(SUM(U49:U56)=0,IF($X48="Y",0,T48),T48)</f>
        <v>2</v>
      </c>
      <c r="V48" s="26">
        <f>IF(SUM(V49:V56)=0,IF($X48="Y",0,L48),L48)</f>
        <v>2</v>
      </c>
      <c r="W48" s="27" t="str">
        <f>IF(F48="","",IF(SUM(L49:L56)=0,"Y",""))</f>
        <v/>
      </c>
      <c r="X48" s="28"/>
    </row>
    <row r="49" spans="1:24" s="6" customFormat="1" x14ac:dyDescent="0.3">
      <c r="A49" s="99"/>
      <c r="B49" s="76" t="s">
        <v>37</v>
      </c>
      <c r="C49" s="76"/>
      <c r="D49" s="76"/>
      <c r="E49" s="76"/>
      <c r="F49" s="29"/>
      <c r="G49" s="86"/>
      <c r="H49" s="30">
        <v>5</v>
      </c>
      <c r="I49" s="31">
        <f>H49</f>
        <v>5</v>
      </c>
      <c r="J49" s="31">
        <f>I49</f>
        <v>5</v>
      </c>
      <c r="K49" s="31">
        <f>J49</f>
        <v>5</v>
      </c>
      <c r="L49" s="32">
        <f t="shared" ref="K49:U57" si="6">K49</f>
        <v>5</v>
      </c>
      <c r="M49" s="32">
        <f t="shared" si="6"/>
        <v>5</v>
      </c>
      <c r="N49" s="32">
        <f t="shared" si="6"/>
        <v>5</v>
      </c>
      <c r="O49" s="32">
        <f t="shared" si="6"/>
        <v>5</v>
      </c>
      <c r="P49" s="32">
        <f t="shared" si="6"/>
        <v>5</v>
      </c>
      <c r="Q49" s="32">
        <f t="shared" si="6"/>
        <v>5</v>
      </c>
      <c r="R49" s="32">
        <f t="shared" si="6"/>
        <v>5</v>
      </c>
      <c r="S49" s="32">
        <f t="shared" si="6"/>
        <v>5</v>
      </c>
      <c r="T49" s="32">
        <f t="shared" si="6"/>
        <v>5</v>
      </c>
      <c r="U49" s="32">
        <f t="shared" si="6"/>
        <v>5</v>
      </c>
      <c r="V49" s="32">
        <f>L49</f>
        <v>5</v>
      </c>
      <c r="W49" s="33"/>
      <c r="X49" s="44"/>
    </row>
    <row r="50" spans="1:24" s="6" customFormat="1" x14ac:dyDescent="0.3">
      <c r="A50" s="99"/>
      <c r="B50" s="76" t="s">
        <v>37</v>
      </c>
      <c r="C50" s="76"/>
      <c r="D50" s="76"/>
      <c r="E50" s="76"/>
      <c r="F50" s="29"/>
      <c r="G50" s="86"/>
      <c r="H50" s="30">
        <v>5</v>
      </c>
      <c r="I50" s="31">
        <f t="shared" ref="I50:J57" si="7">H50</f>
        <v>5</v>
      </c>
      <c r="J50" s="31">
        <f t="shared" si="7"/>
        <v>5</v>
      </c>
      <c r="K50" s="31">
        <f>J50</f>
        <v>5</v>
      </c>
      <c r="L50" s="32">
        <f t="shared" si="6"/>
        <v>5</v>
      </c>
      <c r="M50" s="32">
        <f t="shared" si="6"/>
        <v>5</v>
      </c>
      <c r="N50" s="32">
        <f t="shared" si="6"/>
        <v>5</v>
      </c>
      <c r="O50" s="32">
        <f t="shared" si="6"/>
        <v>5</v>
      </c>
      <c r="P50" s="32">
        <f t="shared" si="6"/>
        <v>5</v>
      </c>
      <c r="Q50" s="32">
        <f t="shared" si="6"/>
        <v>5</v>
      </c>
      <c r="R50" s="32">
        <f t="shared" si="6"/>
        <v>5</v>
      </c>
      <c r="S50" s="32">
        <f t="shared" si="6"/>
        <v>5</v>
      </c>
      <c r="T50" s="32">
        <f t="shared" si="6"/>
        <v>5</v>
      </c>
      <c r="U50" s="32">
        <f t="shared" si="6"/>
        <v>5</v>
      </c>
      <c r="V50" s="32">
        <f>L50</f>
        <v>5</v>
      </c>
      <c r="W50" s="33"/>
      <c r="X50" s="44"/>
    </row>
    <row r="51" spans="1:24" s="6" customFormat="1" x14ac:dyDescent="0.3">
      <c r="A51" s="99"/>
      <c r="B51" s="76" t="s">
        <v>37</v>
      </c>
      <c r="C51" s="76"/>
      <c r="D51" s="76"/>
      <c r="E51" s="76"/>
      <c r="F51" s="29"/>
      <c r="G51" s="86"/>
      <c r="H51" s="30">
        <v>5</v>
      </c>
      <c r="I51" s="31">
        <f t="shared" si="7"/>
        <v>5</v>
      </c>
      <c r="J51" s="31">
        <f t="shared" si="7"/>
        <v>5</v>
      </c>
      <c r="K51" s="31">
        <f>J51</f>
        <v>5</v>
      </c>
      <c r="L51" s="32">
        <f t="shared" si="6"/>
        <v>5</v>
      </c>
      <c r="M51" s="32">
        <f t="shared" si="6"/>
        <v>5</v>
      </c>
      <c r="N51" s="32">
        <f t="shared" si="6"/>
        <v>5</v>
      </c>
      <c r="O51" s="32">
        <f t="shared" si="6"/>
        <v>5</v>
      </c>
      <c r="P51" s="32">
        <f t="shared" si="6"/>
        <v>5</v>
      </c>
      <c r="Q51" s="32">
        <f t="shared" si="6"/>
        <v>5</v>
      </c>
      <c r="R51" s="32">
        <f t="shared" si="6"/>
        <v>5</v>
      </c>
      <c r="S51" s="32">
        <f t="shared" si="6"/>
        <v>5</v>
      </c>
      <c r="T51" s="32">
        <f t="shared" si="6"/>
        <v>5</v>
      </c>
      <c r="U51" s="32">
        <f t="shared" si="6"/>
        <v>5</v>
      </c>
      <c r="V51" s="32">
        <f>L51</f>
        <v>5</v>
      </c>
      <c r="W51" s="33"/>
      <c r="X51" s="44"/>
    </row>
    <row r="52" spans="1:24" s="6" customFormat="1" x14ac:dyDescent="0.3">
      <c r="A52" s="99"/>
      <c r="B52" s="76" t="s">
        <v>37</v>
      </c>
      <c r="C52" s="76"/>
      <c r="D52" s="76"/>
      <c r="E52" s="76"/>
      <c r="F52" s="29"/>
      <c r="G52" s="86"/>
      <c r="H52" s="30">
        <v>5</v>
      </c>
      <c r="I52" s="31">
        <f t="shared" si="7"/>
        <v>5</v>
      </c>
      <c r="J52" s="31">
        <f t="shared" si="7"/>
        <v>5</v>
      </c>
      <c r="K52" s="31">
        <f t="shared" si="6"/>
        <v>5</v>
      </c>
      <c r="L52" s="32">
        <f t="shared" si="6"/>
        <v>5</v>
      </c>
      <c r="M52" s="32">
        <f t="shared" si="6"/>
        <v>5</v>
      </c>
      <c r="N52" s="32">
        <f t="shared" si="6"/>
        <v>5</v>
      </c>
      <c r="O52" s="32">
        <f t="shared" si="6"/>
        <v>5</v>
      </c>
      <c r="P52" s="32">
        <f t="shared" si="6"/>
        <v>5</v>
      </c>
      <c r="Q52" s="32">
        <f t="shared" si="6"/>
        <v>5</v>
      </c>
      <c r="R52" s="32">
        <f t="shared" si="6"/>
        <v>5</v>
      </c>
      <c r="S52" s="32">
        <f t="shared" si="6"/>
        <v>5</v>
      </c>
      <c r="T52" s="32">
        <f t="shared" si="6"/>
        <v>5</v>
      </c>
      <c r="U52" s="32">
        <f t="shared" si="6"/>
        <v>5</v>
      </c>
      <c r="V52" s="32">
        <f>L52</f>
        <v>5</v>
      </c>
      <c r="W52" s="33"/>
      <c r="X52" s="44"/>
    </row>
    <row r="53" spans="1:24" s="6" customFormat="1" x14ac:dyDescent="0.3">
      <c r="A53" s="99"/>
      <c r="B53" s="76" t="s">
        <v>37</v>
      </c>
      <c r="C53" s="76"/>
      <c r="D53" s="76"/>
      <c r="E53" s="76"/>
      <c r="F53" s="29"/>
      <c r="G53" s="86"/>
      <c r="H53" s="30">
        <v>5</v>
      </c>
      <c r="I53" s="31">
        <f t="shared" si="7"/>
        <v>5</v>
      </c>
      <c r="J53" s="31">
        <f t="shared" si="7"/>
        <v>5</v>
      </c>
      <c r="K53" s="31">
        <f t="shared" si="6"/>
        <v>5</v>
      </c>
      <c r="L53" s="32">
        <f t="shared" si="6"/>
        <v>5</v>
      </c>
      <c r="M53" s="32">
        <f t="shared" si="6"/>
        <v>5</v>
      </c>
      <c r="N53" s="32">
        <f t="shared" si="6"/>
        <v>5</v>
      </c>
      <c r="O53" s="32">
        <f t="shared" si="6"/>
        <v>5</v>
      </c>
      <c r="P53" s="32">
        <f t="shared" si="6"/>
        <v>5</v>
      </c>
      <c r="Q53" s="32">
        <f t="shared" si="6"/>
        <v>5</v>
      </c>
      <c r="R53" s="32">
        <f t="shared" si="6"/>
        <v>5</v>
      </c>
      <c r="S53" s="32">
        <f t="shared" si="6"/>
        <v>5</v>
      </c>
      <c r="T53" s="32">
        <f t="shared" si="6"/>
        <v>5</v>
      </c>
      <c r="U53" s="32">
        <f t="shared" si="6"/>
        <v>5</v>
      </c>
      <c r="V53" s="32">
        <f>L53</f>
        <v>5</v>
      </c>
      <c r="W53" s="33"/>
      <c r="X53" s="44"/>
    </row>
    <row r="54" spans="1:24" s="6" customFormat="1" x14ac:dyDescent="0.3">
      <c r="A54" s="99"/>
      <c r="B54" s="76" t="s">
        <v>37</v>
      </c>
      <c r="C54" s="76"/>
      <c r="D54" s="76"/>
      <c r="E54" s="76"/>
      <c r="F54" s="29"/>
      <c r="G54" s="86"/>
      <c r="H54" s="30">
        <v>5</v>
      </c>
      <c r="I54" s="31">
        <v>9</v>
      </c>
      <c r="J54" s="31">
        <f t="shared" si="7"/>
        <v>9</v>
      </c>
      <c r="K54" s="31">
        <f t="shared" si="6"/>
        <v>9</v>
      </c>
      <c r="L54" s="32">
        <f t="shared" si="6"/>
        <v>9</v>
      </c>
      <c r="M54" s="32">
        <f t="shared" si="6"/>
        <v>9</v>
      </c>
      <c r="N54" s="32">
        <f t="shared" si="6"/>
        <v>9</v>
      </c>
      <c r="O54" s="32">
        <f t="shared" si="6"/>
        <v>9</v>
      </c>
      <c r="P54" s="32">
        <f t="shared" si="6"/>
        <v>9</v>
      </c>
      <c r="Q54" s="32">
        <f t="shared" si="6"/>
        <v>9</v>
      </c>
      <c r="R54" s="32">
        <f t="shared" si="6"/>
        <v>9</v>
      </c>
      <c r="S54" s="32">
        <f t="shared" si="6"/>
        <v>9</v>
      </c>
      <c r="T54" s="32">
        <f t="shared" si="6"/>
        <v>9</v>
      </c>
      <c r="U54" s="32">
        <f t="shared" si="6"/>
        <v>9</v>
      </c>
      <c r="V54" s="32">
        <f>L54</f>
        <v>9</v>
      </c>
      <c r="W54" s="33"/>
      <c r="X54" s="44"/>
    </row>
    <row r="55" spans="1:24" s="6" customFormat="1" x14ac:dyDescent="0.3">
      <c r="A55" s="99"/>
      <c r="B55" s="76" t="s">
        <v>37</v>
      </c>
      <c r="C55" s="76"/>
      <c r="D55" s="76"/>
      <c r="E55" s="76"/>
      <c r="F55" s="29"/>
      <c r="G55" s="86"/>
      <c r="H55" s="30">
        <v>6</v>
      </c>
      <c r="I55" s="31">
        <f t="shared" si="7"/>
        <v>6</v>
      </c>
      <c r="J55" s="31">
        <f t="shared" si="7"/>
        <v>6</v>
      </c>
      <c r="K55" s="31">
        <f t="shared" si="6"/>
        <v>6</v>
      </c>
      <c r="L55" s="32">
        <f t="shared" si="6"/>
        <v>6</v>
      </c>
      <c r="M55" s="32">
        <f t="shared" si="6"/>
        <v>6</v>
      </c>
      <c r="N55" s="32">
        <f t="shared" si="6"/>
        <v>6</v>
      </c>
      <c r="O55" s="32">
        <f t="shared" si="6"/>
        <v>6</v>
      </c>
      <c r="P55" s="32">
        <f t="shared" si="6"/>
        <v>6</v>
      </c>
      <c r="Q55" s="32">
        <f t="shared" si="6"/>
        <v>6</v>
      </c>
      <c r="R55" s="32">
        <f t="shared" si="6"/>
        <v>6</v>
      </c>
      <c r="S55" s="32">
        <f t="shared" si="6"/>
        <v>6</v>
      </c>
      <c r="T55" s="32">
        <f t="shared" si="6"/>
        <v>6</v>
      </c>
      <c r="U55" s="32">
        <f t="shared" si="6"/>
        <v>6</v>
      </c>
      <c r="V55" s="32">
        <f>L55</f>
        <v>6</v>
      </c>
      <c r="W55" s="33"/>
      <c r="X55" s="44"/>
    </row>
    <row r="56" spans="1:24" s="6" customFormat="1" x14ac:dyDescent="0.3">
      <c r="A56" s="100"/>
      <c r="B56" s="76" t="s">
        <v>37</v>
      </c>
      <c r="C56" s="76"/>
      <c r="D56" s="76"/>
      <c r="E56" s="76"/>
      <c r="F56" s="29"/>
      <c r="G56" s="86"/>
      <c r="H56" s="30">
        <v>6</v>
      </c>
      <c r="I56" s="31">
        <f t="shared" si="7"/>
        <v>6</v>
      </c>
      <c r="J56" s="31">
        <f t="shared" si="7"/>
        <v>6</v>
      </c>
      <c r="K56" s="31">
        <f t="shared" si="6"/>
        <v>6</v>
      </c>
      <c r="L56" s="32">
        <f t="shared" si="6"/>
        <v>6</v>
      </c>
      <c r="M56" s="32">
        <f t="shared" si="6"/>
        <v>6</v>
      </c>
      <c r="N56" s="32">
        <f t="shared" si="6"/>
        <v>6</v>
      </c>
      <c r="O56" s="32">
        <f t="shared" si="6"/>
        <v>6</v>
      </c>
      <c r="P56" s="32">
        <f t="shared" si="6"/>
        <v>6</v>
      </c>
      <c r="Q56" s="32">
        <f t="shared" si="6"/>
        <v>6</v>
      </c>
      <c r="R56" s="32">
        <f t="shared" si="6"/>
        <v>6</v>
      </c>
      <c r="S56" s="32">
        <f t="shared" si="6"/>
        <v>6</v>
      </c>
      <c r="T56" s="32">
        <f t="shared" si="6"/>
        <v>6</v>
      </c>
      <c r="U56" s="32">
        <f t="shared" si="6"/>
        <v>6</v>
      </c>
      <c r="V56" s="32">
        <f>L56</f>
        <v>6</v>
      </c>
      <c r="W56" s="33"/>
      <c r="X56" s="44"/>
    </row>
    <row r="57" spans="1:24" s="6" customFormat="1" x14ac:dyDescent="0.3">
      <c r="A57" s="101"/>
      <c r="B57" s="78"/>
      <c r="C57" s="78"/>
      <c r="D57" s="78"/>
      <c r="E57" s="78"/>
      <c r="F57" s="41"/>
      <c r="G57" s="88"/>
      <c r="H57" s="36"/>
      <c r="I57" s="37"/>
      <c r="J57" s="37"/>
      <c r="K57" s="37"/>
      <c r="L57" s="38"/>
      <c r="M57" s="38"/>
      <c r="N57" s="38"/>
      <c r="O57" s="38"/>
      <c r="P57" s="38"/>
      <c r="Q57" s="38"/>
      <c r="R57" s="38"/>
      <c r="S57" s="38"/>
      <c r="T57" s="38"/>
      <c r="U57" s="38"/>
      <c r="V57" s="38"/>
      <c r="W57" s="42"/>
      <c r="X57" s="43"/>
    </row>
    <row r="58" spans="1:24" s="75" customFormat="1" x14ac:dyDescent="0.3">
      <c r="A58" s="114" t="s">
        <v>39</v>
      </c>
      <c r="B58" s="115" t="s">
        <v>35</v>
      </c>
      <c r="C58" s="115" t="s">
        <v>61</v>
      </c>
      <c r="D58" s="115" t="s">
        <v>60</v>
      </c>
      <c r="E58" s="115" t="s">
        <v>26</v>
      </c>
      <c r="F58" s="23">
        <v>1</v>
      </c>
      <c r="G58" s="93" t="s">
        <v>36</v>
      </c>
      <c r="H58" s="24">
        <f>IF(F58="","",F58)</f>
        <v>1</v>
      </c>
      <c r="I58" s="25">
        <f>IF(SUM(I59:I66)=0,IF($X58="Y",0,H58),H58)</f>
        <v>1</v>
      </c>
      <c r="J58" s="25">
        <f>IF(SUM(J59:J66)=0,IF($X58="Y",0,I58),I58)</f>
        <v>1</v>
      </c>
      <c r="K58" s="25">
        <f>IF(SUM(K59:K66)=0,IF($X58="Y",0,J58),J58)</f>
        <v>1</v>
      </c>
      <c r="L58" s="26">
        <f>IF(SUM(L59:L66)=0,IF($X58="Y",0,K58),K58)</f>
        <v>1</v>
      </c>
      <c r="M58" s="26">
        <f>IF(SUM(M59:M66)=0,IF($X58="Y",0,L58),L58)</f>
        <v>1</v>
      </c>
      <c r="N58" s="26">
        <f>IF(SUM(N59:N66)=0,IF($X58="Y",0,M58),M58)</f>
        <v>1</v>
      </c>
      <c r="O58" s="26">
        <f>IF(SUM(O59:O66)=0,IF($X58="Y",0,N58),N58)</f>
        <v>1</v>
      </c>
      <c r="P58" s="26">
        <f>IF(SUM(P59:P66)=0,IF($X58="Y",0,O58),O58)</f>
        <v>1</v>
      </c>
      <c r="Q58" s="26">
        <f>IF(SUM(Q59:Q66)=0,IF($X58="Y",0,P58),P58)</f>
        <v>1</v>
      </c>
      <c r="R58" s="26">
        <f>IF(SUM(R59:R66)=0,IF($X58="Y",0,Q58),Q58)</f>
        <v>1</v>
      </c>
      <c r="S58" s="26">
        <f>IF(SUM(S59:S66)=0,IF($X58="Y",0,R58),R58)</f>
        <v>1</v>
      </c>
      <c r="T58" s="26">
        <f>IF(SUM(T59:T66)=0,IF($X58="Y",0,S58),S58)</f>
        <v>1</v>
      </c>
      <c r="U58" s="26">
        <f>IF(SUM(U59:U66)=0,IF($X58="Y",0,T58),T58)</f>
        <v>1</v>
      </c>
      <c r="V58" s="26">
        <f>IF(SUM(V59:V66)=0,IF($X58="Y",0,L58),L58)</f>
        <v>1</v>
      </c>
      <c r="W58" s="27" t="str">
        <f>IF(F58="","",IF(SUM(L59:L66)=0,"Y",""))</f>
        <v/>
      </c>
      <c r="X58" s="28"/>
    </row>
    <row r="59" spans="1:24" s="6" customFormat="1" x14ac:dyDescent="0.3">
      <c r="A59" s="99"/>
      <c r="B59" s="76" t="s">
        <v>37</v>
      </c>
      <c r="C59" s="76"/>
      <c r="D59" s="76"/>
      <c r="E59" s="76"/>
      <c r="F59" s="29"/>
      <c r="G59" s="86"/>
      <c r="H59" s="30">
        <v>7</v>
      </c>
      <c r="I59" s="31">
        <f>H59</f>
        <v>7</v>
      </c>
      <c r="J59" s="31">
        <f>I59</f>
        <v>7</v>
      </c>
      <c r="K59" s="31">
        <f t="shared" ref="K59:U66" si="8">J59</f>
        <v>7</v>
      </c>
      <c r="L59" s="32">
        <f t="shared" si="8"/>
        <v>7</v>
      </c>
      <c r="M59" s="32">
        <f t="shared" si="8"/>
        <v>7</v>
      </c>
      <c r="N59" s="32">
        <f t="shared" si="8"/>
        <v>7</v>
      </c>
      <c r="O59" s="32">
        <f t="shared" si="8"/>
        <v>7</v>
      </c>
      <c r="P59" s="32">
        <f t="shared" si="8"/>
        <v>7</v>
      </c>
      <c r="Q59" s="32">
        <f t="shared" si="8"/>
        <v>7</v>
      </c>
      <c r="R59" s="32">
        <f t="shared" si="8"/>
        <v>7</v>
      </c>
      <c r="S59" s="32">
        <f t="shared" si="8"/>
        <v>7</v>
      </c>
      <c r="T59" s="32">
        <f t="shared" si="8"/>
        <v>7</v>
      </c>
      <c r="U59" s="32">
        <f t="shared" si="8"/>
        <v>7</v>
      </c>
      <c r="V59" s="32">
        <f>L59</f>
        <v>7</v>
      </c>
      <c r="W59" s="33"/>
      <c r="X59" s="44"/>
    </row>
    <row r="60" spans="1:24" s="6" customFormat="1" x14ac:dyDescent="0.3">
      <c r="A60" s="99"/>
      <c r="B60" s="76" t="s">
        <v>37</v>
      </c>
      <c r="C60" s="76"/>
      <c r="D60" s="76"/>
      <c r="E60" s="76"/>
      <c r="F60" s="29"/>
      <c r="G60" s="86"/>
      <c r="H60" s="30">
        <v>4</v>
      </c>
      <c r="I60" s="31">
        <f t="shared" ref="I60:J66" si="9">H60</f>
        <v>4</v>
      </c>
      <c r="J60" s="31">
        <f t="shared" si="9"/>
        <v>4</v>
      </c>
      <c r="K60" s="31">
        <f t="shared" si="8"/>
        <v>4</v>
      </c>
      <c r="L60" s="32">
        <f t="shared" si="8"/>
        <v>4</v>
      </c>
      <c r="M60" s="32">
        <f t="shared" si="8"/>
        <v>4</v>
      </c>
      <c r="N60" s="32">
        <f t="shared" si="8"/>
        <v>4</v>
      </c>
      <c r="O60" s="32">
        <f t="shared" si="8"/>
        <v>4</v>
      </c>
      <c r="P60" s="32">
        <f t="shared" si="8"/>
        <v>4</v>
      </c>
      <c r="Q60" s="32">
        <f t="shared" si="8"/>
        <v>4</v>
      </c>
      <c r="R60" s="32">
        <f t="shared" si="8"/>
        <v>4</v>
      </c>
      <c r="S60" s="32">
        <f t="shared" si="8"/>
        <v>4</v>
      </c>
      <c r="T60" s="32">
        <f t="shared" si="8"/>
        <v>4</v>
      </c>
      <c r="U60" s="32">
        <f t="shared" si="8"/>
        <v>4</v>
      </c>
      <c r="V60" s="32">
        <f>L60</f>
        <v>4</v>
      </c>
      <c r="W60" s="33"/>
      <c r="X60" s="44"/>
    </row>
    <row r="61" spans="1:24" s="6" customFormat="1" x14ac:dyDescent="0.3">
      <c r="A61" s="99"/>
      <c r="B61" s="76" t="s">
        <v>37</v>
      </c>
      <c r="C61" s="76"/>
      <c r="D61" s="76"/>
      <c r="E61" s="76"/>
      <c r="F61" s="29"/>
      <c r="G61" s="86"/>
      <c r="H61" s="30">
        <v>9</v>
      </c>
      <c r="I61" s="31">
        <v>9</v>
      </c>
      <c r="J61" s="31">
        <f t="shared" si="9"/>
        <v>9</v>
      </c>
      <c r="K61" s="31">
        <f t="shared" si="8"/>
        <v>9</v>
      </c>
      <c r="L61" s="32">
        <v>9</v>
      </c>
      <c r="M61" s="32">
        <v>9</v>
      </c>
      <c r="N61" s="32">
        <v>9</v>
      </c>
      <c r="O61" s="32">
        <v>9</v>
      </c>
      <c r="P61" s="32">
        <v>9</v>
      </c>
      <c r="Q61" s="32">
        <v>9</v>
      </c>
      <c r="R61" s="32">
        <v>9</v>
      </c>
      <c r="S61" s="32">
        <v>9</v>
      </c>
      <c r="T61" s="32">
        <v>9</v>
      </c>
      <c r="U61" s="32">
        <v>9</v>
      </c>
      <c r="V61" s="32">
        <f>L61</f>
        <v>9</v>
      </c>
      <c r="W61" s="33"/>
      <c r="X61" s="44"/>
    </row>
    <row r="62" spans="1:24" s="6" customFormat="1" x14ac:dyDescent="0.3">
      <c r="A62" s="99"/>
      <c r="B62" s="76" t="s">
        <v>37</v>
      </c>
      <c r="C62" s="76"/>
      <c r="D62" s="76"/>
      <c r="E62" s="76"/>
      <c r="F62" s="29"/>
      <c r="G62" s="86"/>
      <c r="H62" s="30">
        <v>5</v>
      </c>
      <c r="I62" s="31">
        <f t="shared" si="9"/>
        <v>5</v>
      </c>
      <c r="J62" s="31">
        <f t="shared" si="9"/>
        <v>5</v>
      </c>
      <c r="K62" s="31">
        <f t="shared" si="8"/>
        <v>5</v>
      </c>
      <c r="L62" s="32">
        <f t="shared" si="8"/>
        <v>5</v>
      </c>
      <c r="M62" s="32">
        <f t="shared" si="8"/>
        <v>5</v>
      </c>
      <c r="N62" s="32">
        <f t="shared" si="8"/>
        <v>5</v>
      </c>
      <c r="O62" s="32">
        <f t="shared" si="8"/>
        <v>5</v>
      </c>
      <c r="P62" s="32">
        <f t="shared" si="8"/>
        <v>5</v>
      </c>
      <c r="Q62" s="32">
        <f t="shared" si="8"/>
        <v>5</v>
      </c>
      <c r="R62" s="32">
        <f t="shared" si="8"/>
        <v>5</v>
      </c>
      <c r="S62" s="32">
        <f t="shared" si="8"/>
        <v>5</v>
      </c>
      <c r="T62" s="32">
        <f t="shared" si="8"/>
        <v>5</v>
      </c>
      <c r="U62" s="32">
        <f t="shared" si="8"/>
        <v>5</v>
      </c>
      <c r="V62" s="32">
        <f>L62</f>
        <v>5</v>
      </c>
      <c r="W62" s="33"/>
      <c r="X62" s="44"/>
    </row>
    <row r="63" spans="1:24" s="6" customFormat="1" x14ac:dyDescent="0.3">
      <c r="A63" s="99"/>
      <c r="B63" s="76" t="s">
        <v>37</v>
      </c>
      <c r="C63" s="76"/>
      <c r="D63" s="76"/>
      <c r="E63" s="76"/>
      <c r="F63" s="29"/>
      <c r="G63" s="86"/>
      <c r="H63" s="30">
        <v>9</v>
      </c>
      <c r="I63" s="31">
        <v>1</v>
      </c>
      <c r="J63" s="31">
        <f t="shared" si="9"/>
        <v>1</v>
      </c>
      <c r="K63" s="31">
        <f t="shared" si="8"/>
        <v>1</v>
      </c>
      <c r="L63" s="32">
        <f t="shared" si="8"/>
        <v>1</v>
      </c>
      <c r="M63" s="32">
        <f t="shared" si="8"/>
        <v>1</v>
      </c>
      <c r="N63" s="32">
        <f t="shared" si="8"/>
        <v>1</v>
      </c>
      <c r="O63" s="32">
        <f t="shared" si="8"/>
        <v>1</v>
      </c>
      <c r="P63" s="32">
        <f t="shared" si="8"/>
        <v>1</v>
      </c>
      <c r="Q63" s="32">
        <f t="shared" si="8"/>
        <v>1</v>
      </c>
      <c r="R63" s="32">
        <f t="shared" si="8"/>
        <v>1</v>
      </c>
      <c r="S63" s="32">
        <f t="shared" si="8"/>
        <v>1</v>
      </c>
      <c r="T63" s="32">
        <f t="shared" si="8"/>
        <v>1</v>
      </c>
      <c r="U63" s="32">
        <f t="shared" si="8"/>
        <v>1</v>
      </c>
      <c r="V63" s="32">
        <v>1</v>
      </c>
      <c r="W63" s="33"/>
      <c r="X63" s="44"/>
    </row>
    <row r="64" spans="1:24" s="6" customFormat="1" x14ac:dyDescent="0.3">
      <c r="A64" s="99"/>
      <c r="B64" s="76" t="s">
        <v>37</v>
      </c>
      <c r="C64" s="76"/>
      <c r="D64" s="76"/>
      <c r="E64" s="76"/>
      <c r="F64" s="29"/>
      <c r="G64" s="86"/>
      <c r="H64" s="30">
        <v>8</v>
      </c>
      <c r="I64" s="31">
        <f t="shared" si="9"/>
        <v>8</v>
      </c>
      <c r="J64" s="31">
        <f t="shared" si="9"/>
        <v>8</v>
      </c>
      <c r="K64" s="31">
        <f t="shared" si="8"/>
        <v>8</v>
      </c>
      <c r="L64" s="32">
        <v>2</v>
      </c>
      <c r="M64" s="32">
        <v>2</v>
      </c>
      <c r="N64" s="32">
        <v>2</v>
      </c>
      <c r="O64" s="32">
        <v>2</v>
      </c>
      <c r="P64" s="32">
        <v>2</v>
      </c>
      <c r="Q64" s="32">
        <v>2</v>
      </c>
      <c r="R64" s="32">
        <v>2</v>
      </c>
      <c r="S64" s="32">
        <v>2</v>
      </c>
      <c r="T64" s="32">
        <v>2</v>
      </c>
      <c r="U64" s="32">
        <v>2</v>
      </c>
      <c r="V64" s="32">
        <f>L64</f>
        <v>2</v>
      </c>
      <c r="W64" s="33"/>
      <c r="X64" s="44"/>
    </row>
    <row r="65" spans="1:24" s="6" customFormat="1" x14ac:dyDescent="0.3">
      <c r="A65" s="99"/>
      <c r="B65" s="76" t="s">
        <v>37</v>
      </c>
      <c r="C65" s="76"/>
      <c r="D65" s="76"/>
      <c r="E65" s="76"/>
      <c r="F65" s="29"/>
      <c r="G65" s="86"/>
      <c r="H65" s="30">
        <v>7</v>
      </c>
      <c r="I65" s="31">
        <f t="shared" si="9"/>
        <v>7</v>
      </c>
      <c r="J65" s="31">
        <f t="shared" si="9"/>
        <v>7</v>
      </c>
      <c r="K65" s="31">
        <f t="shared" si="8"/>
        <v>7</v>
      </c>
      <c r="L65" s="32">
        <f t="shared" si="8"/>
        <v>7</v>
      </c>
      <c r="M65" s="32">
        <f t="shared" si="8"/>
        <v>7</v>
      </c>
      <c r="N65" s="32">
        <f t="shared" si="8"/>
        <v>7</v>
      </c>
      <c r="O65" s="32">
        <f t="shared" si="8"/>
        <v>7</v>
      </c>
      <c r="P65" s="32">
        <f t="shared" si="8"/>
        <v>7</v>
      </c>
      <c r="Q65" s="32">
        <f t="shared" si="8"/>
        <v>7</v>
      </c>
      <c r="R65" s="32">
        <f t="shared" si="8"/>
        <v>7</v>
      </c>
      <c r="S65" s="32">
        <f t="shared" si="8"/>
        <v>7</v>
      </c>
      <c r="T65" s="32">
        <f t="shared" si="8"/>
        <v>7</v>
      </c>
      <c r="U65" s="32">
        <f t="shared" si="8"/>
        <v>7</v>
      </c>
      <c r="V65" s="32">
        <f>L65</f>
        <v>7</v>
      </c>
      <c r="W65" s="33"/>
      <c r="X65" s="44"/>
    </row>
    <row r="66" spans="1:24" s="6" customFormat="1" x14ac:dyDescent="0.3">
      <c r="A66" s="100"/>
      <c r="B66" s="76" t="s">
        <v>37</v>
      </c>
      <c r="C66" s="76"/>
      <c r="D66" s="76"/>
      <c r="E66" s="76"/>
      <c r="F66" s="29"/>
      <c r="G66" s="86"/>
      <c r="H66" s="30">
        <v>6</v>
      </c>
      <c r="I66" s="31">
        <f t="shared" si="9"/>
        <v>6</v>
      </c>
      <c r="J66" s="31">
        <f t="shared" si="9"/>
        <v>6</v>
      </c>
      <c r="K66" s="31">
        <f t="shared" si="8"/>
        <v>6</v>
      </c>
      <c r="L66" s="32">
        <v>1</v>
      </c>
      <c r="M66" s="32">
        <v>1</v>
      </c>
      <c r="N66" s="32">
        <v>1</v>
      </c>
      <c r="O66" s="32">
        <v>1</v>
      </c>
      <c r="P66" s="32">
        <v>1</v>
      </c>
      <c r="Q66" s="32">
        <v>1</v>
      </c>
      <c r="R66" s="32">
        <v>1</v>
      </c>
      <c r="S66" s="32">
        <v>1</v>
      </c>
      <c r="T66" s="32">
        <v>1</v>
      </c>
      <c r="U66" s="32">
        <v>1</v>
      </c>
      <c r="V66" s="32">
        <f>L66</f>
        <v>1</v>
      </c>
      <c r="W66" s="33"/>
      <c r="X66" s="44"/>
    </row>
    <row r="67" spans="1:24" x14ac:dyDescent="0.3">
      <c r="A67" s="102"/>
      <c r="B67" s="79"/>
      <c r="C67" s="79"/>
      <c r="D67" s="79"/>
      <c r="E67" s="79"/>
      <c r="F67" s="45"/>
      <c r="G67" s="89"/>
      <c r="H67" s="46"/>
      <c r="I67" s="47"/>
      <c r="J67" s="47"/>
      <c r="K67" s="47"/>
      <c r="L67" s="48"/>
      <c r="M67" s="48"/>
      <c r="N67" s="48"/>
      <c r="O67" s="48"/>
      <c r="P67" s="48"/>
      <c r="Q67" s="48"/>
      <c r="R67" s="48"/>
      <c r="S67" s="48"/>
      <c r="T67" s="48"/>
      <c r="U67" s="48"/>
      <c r="V67" s="48"/>
      <c r="W67" s="49"/>
      <c r="X67" s="50"/>
    </row>
    <row r="68" spans="1:24" x14ac:dyDescent="0.3">
      <c r="A68" s="103" t="s">
        <v>2</v>
      </c>
      <c r="B68" s="80"/>
      <c r="C68" s="80"/>
      <c r="D68" s="80"/>
      <c r="E68" s="80"/>
      <c r="F68" s="51"/>
      <c r="G68" s="52"/>
      <c r="H68" s="53">
        <f>SUMIF($F18:$F67,"",H18:H67)</f>
        <v>313</v>
      </c>
      <c r="I68" s="54">
        <f>SUMIF($F18:$F67,"",I18:I67)</f>
        <v>300</v>
      </c>
      <c r="J68" s="54">
        <f>SUMIF($F18:$F67,"",J18:J67)</f>
        <v>301</v>
      </c>
      <c r="K68" s="54">
        <f>SUMIF($F18:$F67,"",K18:K67)</f>
        <v>290</v>
      </c>
      <c r="L68" s="55">
        <f>SUMIF($F18:$F67,"",L18:L67)</f>
        <v>279</v>
      </c>
      <c r="M68" s="55">
        <f>SUMIF($F18:$F67,"",M18:M67)</f>
        <v>279</v>
      </c>
      <c r="N68" s="55">
        <f>SUMIF($F18:$F67,"",N18:N67)</f>
        <v>279</v>
      </c>
      <c r="O68" s="55">
        <f>SUMIF($F18:$F67,"",O18:O67)</f>
        <v>279</v>
      </c>
      <c r="P68" s="55">
        <f>SUMIF($F18:$F67,"",P18:P67)</f>
        <v>279</v>
      </c>
      <c r="Q68" s="55">
        <f>SUMIF($F18:$F67,"",Q18:Q67)</f>
        <v>252</v>
      </c>
      <c r="R68" s="55">
        <f>SUMIF($F18:$F67,"",R18:R67)</f>
        <v>216</v>
      </c>
      <c r="S68" s="55">
        <f>SUMIF($F18:$F67,"",S18:S67)</f>
        <v>216</v>
      </c>
      <c r="T68" s="55">
        <f>SUMIF($F18:$F67,"",T18:T67)</f>
        <v>216</v>
      </c>
      <c r="U68" s="55">
        <f>SUMIF($F18:$F67,"",U18:U67)</f>
        <v>216</v>
      </c>
      <c r="V68" s="55">
        <f>SUMIF($F18:$F67,"",V18:V67)</f>
        <v>279</v>
      </c>
      <c r="W68" s="56"/>
      <c r="X68" s="57"/>
    </row>
    <row r="69" spans="1:24" x14ac:dyDescent="0.3">
      <c r="A69" s="104" t="s">
        <v>3</v>
      </c>
      <c r="B69" s="81"/>
      <c r="C69" s="81"/>
      <c r="D69" s="81"/>
      <c r="E69" s="81"/>
      <c r="F69" s="58"/>
      <c r="G69" s="90"/>
      <c r="H69" s="59">
        <f>SUM($V$11)</f>
        <v>313</v>
      </c>
      <c r="I69" s="60">
        <f>SUM(H69-$H69/4)</f>
        <v>234.75</v>
      </c>
      <c r="J69" s="60">
        <f>SUM(I69-$H69/4)</f>
        <v>156.5</v>
      </c>
      <c r="K69" s="60">
        <f>SUM(J69-$H69/4)</f>
        <v>78.25</v>
      </c>
      <c r="L69" s="61">
        <f>SUM(K69-$H69/4)</f>
        <v>0</v>
      </c>
      <c r="M69" s="61">
        <f>SUM(L69-$H69/4)</f>
        <v>-78.25</v>
      </c>
      <c r="N69" s="61">
        <f>SUM(M69-$H69/4)</f>
        <v>-156.5</v>
      </c>
      <c r="O69" s="61">
        <f>SUM(N69-$H69/4)</f>
        <v>-234.75</v>
      </c>
      <c r="P69" s="61">
        <f>SUM(O69-$H69/4)</f>
        <v>-313</v>
      </c>
      <c r="Q69" s="61">
        <f>SUM(P69-$H69/4)</f>
        <v>-391.25</v>
      </c>
      <c r="R69" s="61">
        <f>SUM(Q69-$H69/4)</f>
        <v>-469.5</v>
      </c>
      <c r="S69" s="61">
        <f>SUM(R69-$H69/4)</f>
        <v>-547.75</v>
      </c>
      <c r="T69" s="61">
        <f>SUM(S69-$H69/4)</f>
        <v>-626</v>
      </c>
      <c r="U69" s="61">
        <f>SUM(T69-$H69/4)</f>
        <v>-704.25</v>
      </c>
      <c r="V69" s="61">
        <f>SUM(L69-$H69/4)</f>
        <v>-78.25</v>
      </c>
      <c r="W69" s="62"/>
      <c r="X69" s="63"/>
    </row>
    <row r="70" spans="1:24" x14ac:dyDescent="0.3">
      <c r="A70" s="105" t="s">
        <v>9</v>
      </c>
      <c r="B70" s="82"/>
      <c r="C70" s="82"/>
      <c r="D70" s="82"/>
      <c r="E70" s="82"/>
      <c r="F70" s="64"/>
      <c r="G70" s="91"/>
      <c r="H70" s="65">
        <f>SUMIF($F18:$F67,"&lt;&gt;",H18:H67)</f>
        <v>19</v>
      </c>
      <c r="I70" s="65">
        <f>SUMIF($F18:$F67,"&lt;&gt;",I18:I67)</f>
        <v>19</v>
      </c>
      <c r="J70" s="65">
        <f>SUMIF($F18:$F67,"&lt;&gt;",J18:J67)</f>
        <v>19</v>
      </c>
      <c r="K70" s="65">
        <f>SUMIF($F18:$F67,"&lt;&gt;",K18:K67)</f>
        <v>19</v>
      </c>
      <c r="L70" s="66">
        <f>SUMIF($F18:$F67,"&lt;&gt;",L18:L67)</f>
        <v>19</v>
      </c>
      <c r="M70" s="66">
        <f>SUMIF($F18:$F67,"&lt;&gt;",M18:M67)</f>
        <v>19</v>
      </c>
      <c r="N70" s="66">
        <f>SUMIF($F18:$F67,"&lt;&gt;",N18:N67)</f>
        <v>19</v>
      </c>
      <c r="O70" s="66">
        <f>SUMIF($F18:$F67,"&lt;&gt;",O18:O67)</f>
        <v>19</v>
      </c>
      <c r="P70" s="66">
        <f>SUMIF($F18:$F67,"&lt;&gt;",P18:P67)</f>
        <v>19</v>
      </c>
      <c r="Q70" s="66">
        <f>SUMIF($F18:$F67,"&lt;&gt;",Q18:Q67)</f>
        <v>19</v>
      </c>
      <c r="R70" s="66">
        <f>SUMIF($F18:$F67,"&lt;&gt;",R18:R67)</f>
        <v>19</v>
      </c>
      <c r="S70" s="66">
        <f>SUMIF($F18:$F67,"&lt;&gt;",S18:S67)</f>
        <v>19</v>
      </c>
      <c r="T70" s="66">
        <f>SUMIF($F18:$F67,"&lt;&gt;",T18:T67)</f>
        <v>19</v>
      </c>
      <c r="U70" s="66">
        <f>SUMIF($F18:$F67,"&lt;&gt;",U18:U67)</f>
        <v>19</v>
      </c>
      <c r="V70" s="66">
        <f>SUMIF($F18:$F67,"&lt;&gt;",V18:V67)</f>
        <v>19</v>
      </c>
      <c r="W70" s="67"/>
      <c r="X70" s="68"/>
    </row>
    <row r="71" spans="1:24" ht="14.5" thickBot="1" x14ac:dyDescent="0.35">
      <c r="A71" s="106"/>
      <c r="B71" s="83"/>
      <c r="C71" s="83"/>
      <c r="D71" s="83"/>
      <c r="E71" s="83"/>
      <c r="F71" s="69"/>
      <c r="G71" s="92" t="s">
        <v>4</v>
      </c>
      <c r="H71" s="70">
        <v>1</v>
      </c>
      <c r="I71" s="71">
        <f>H71+1</f>
        <v>2</v>
      </c>
      <c r="J71" s="71">
        <v>3</v>
      </c>
      <c r="K71" s="71">
        <v>4</v>
      </c>
      <c r="L71" s="72">
        <v>5</v>
      </c>
      <c r="M71" s="72">
        <v>6</v>
      </c>
      <c r="N71" s="72">
        <v>7</v>
      </c>
      <c r="O71" s="72">
        <v>8</v>
      </c>
      <c r="P71" s="72">
        <v>9</v>
      </c>
      <c r="Q71" s="72">
        <v>10</v>
      </c>
      <c r="R71" s="72">
        <v>11</v>
      </c>
      <c r="S71" s="72">
        <v>12</v>
      </c>
      <c r="T71" s="72">
        <v>13</v>
      </c>
      <c r="U71" s="72">
        <v>14</v>
      </c>
      <c r="V71" s="72">
        <v>15</v>
      </c>
      <c r="W71" s="73"/>
      <c r="X71" s="74"/>
    </row>
    <row r="72" spans="1:24" ht="18" x14ac:dyDescent="0.4">
      <c r="A72" s="7" t="s">
        <v>5</v>
      </c>
      <c r="C72" s="18"/>
    </row>
    <row r="73" spans="1:24" ht="18" x14ac:dyDescent="0.4">
      <c r="A73" s="8" t="s">
        <v>7</v>
      </c>
      <c r="C73" s="19"/>
    </row>
    <row r="74" spans="1:24" x14ac:dyDescent="0.3">
      <c r="A74" s="9" t="s">
        <v>6</v>
      </c>
      <c r="C74" s="14"/>
    </row>
    <row r="75" spans="1:24" x14ac:dyDescent="0.3">
      <c r="A75" s="9"/>
      <c r="C75" s="14"/>
    </row>
    <row r="76" spans="1:24" x14ac:dyDescent="0.3">
      <c r="A76" s="9"/>
      <c r="C76" s="14"/>
    </row>
    <row r="77" spans="1:24" ht="18" x14ac:dyDescent="0.4">
      <c r="A77" s="8" t="s">
        <v>7</v>
      </c>
      <c r="C77" s="19"/>
    </row>
    <row r="78" spans="1:24" x14ac:dyDescent="0.3">
      <c r="A78" s="9" t="s">
        <v>6</v>
      </c>
      <c r="C78" s="14"/>
    </row>
    <row r="79" spans="1:24" x14ac:dyDescent="0.3">
      <c r="A79" s="9" t="s">
        <v>6</v>
      </c>
      <c r="C79" s="14"/>
      <c r="D79" s="14"/>
      <c r="E79" s="14"/>
    </row>
    <row r="80" spans="1:24" x14ac:dyDescent="0.3">
      <c r="B80" s="9"/>
      <c r="C80" s="14"/>
      <c r="D80" s="14"/>
      <c r="E80" s="14"/>
    </row>
  </sheetData>
  <mergeCells count="1">
    <mergeCell ref="A5:D5"/>
  </mergeCells>
  <conditionalFormatting sqref="L72:L1048576 V15 K4 K6 X16:X71">
    <cfRule type="cellIs" dxfId="31" priority="14" operator="equal">
      <formula>"N"</formula>
    </cfRule>
  </conditionalFormatting>
  <conditionalFormatting sqref="K7">
    <cfRule type="cellIs" dxfId="30" priority="13" operator="equal">
      <formula>"N"</formula>
    </cfRule>
  </conditionalFormatting>
  <conditionalFormatting sqref="K8">
    <cfRule type="cellIs" dxfId="29" priority="12" operator="equal">
      <formula>"N"</formula>
    </cfRule>
  </conditionalFormatting>
  <conditionalFormatting sqref="K9">
    <cfRule type="cellIs" dxfId="28" priority="11" operator="equal">
      <formula>"N"</formula>
    </cfRule>
  </conditionalFormatting>
  <conditionalFormatting sqref="K10">
    <cfRule type="cellIs" dxfId="27" priority="10" operator="equal">
      <formula>"N"</formula>
    </cfRule>
  </conditionalFormatting>
  <conditionalFormatting sqref="M72:M1048576">
    <cfRule type="cellIs" dxfId="26" priority="9" operator="equal">
      <formula>"N"</formula>
    </cfRule>
  </conditionalFormatting>
  <conditionalFormatting sqref="N72:N1048576">
    <cfRule type="cellIs" dxfId="25" priority="8" operator="equal">
      <formula>"N"</formula>
    </cfRule>
  </conditionalFormatting>
  <conditionalFormatting sqref="O72:O1048576">
    <cfRule type="cellIs" dxfId="24" priority="7" operator="equal">
      <formula>"N"</formula>
    </cfRule>
  </conditionalFormatting>
  <conditionalFormatting sqref="P72:P1048576">
    <cfRule type="cellIs" dxfId="23" priority="6" operator="equal">
      <formula>"N"</formula>
    </cfRule>
  </conditionalFormatting>
  <conditionalFormatting sqref="Q72:Q1048576">
    <cfRule type="cellIs" dxfId="22" priority="5" operator="equal">
      <formula>"N"</formula>
    </cfRule>
  </conditionalFormatting>
  <conditionalFormatting sqref="R72:R1048576">
    <cfRule type="cellIs" dxfId="21" priority="4" operator="equal">
      <formula>"N"</formula>
    </cfRule>
  </conditionalFormatting>
  <conditionalFormatting sqref="S72:S1048576">
    <cfRule type="cellIs" dxfId="20" priority="3" operator="equal">
      <formula>"N"</formula>
    </cfRule>
  </conditionalFormatting>
  <conditionalFormatting sqref="T72:T1048576">
    <cfRule type="cellIs" dxfId="19" priority="2" operator="equal">
      <formula>"N"</formula>
    </cfRule>
  </conditionalFormatting>
  <conditionalFormatting sqref="U72:U1048576">
    <cfRule type="cellIs" dxfId="18" priority="1" operator="equal">
      <formula>"N"</formula>
    </cfRule>
  </conditionalFormatting>
  <dataValidations count="3">
    <dataValidation type="custom" showErrorMessage="1" errorTitle="Sorry -" error="You cannot accept this item until all tasks have been completed." sqref="X18 X28 X38 X48 X58">
      <formula1>W18&lt;&gt;""</formula1>
    </dataValidation>
    <dataValidation allowBlank="1" showInputMessage="1" showErrorMessage="1" promptTitle="Warning!" prompt="Do not modify this cell. A formula automatically updates its value." sqref="H68:V70 H28:W28 H48:W48 H58:W58 H38:W38 H18:W18"/>
    <dataValidation allowBlank="1" showInputMessage="1" showErrorMessage="1" promptTitle="Hint:" prompt="Enter the number of hours REMAINING at the end of the previous day." sqref="I39:V46 I29:V36 I19:V26 I59:V66 I49:V56"/>
  </dataValidations>
  <printOptions horizontalCentered="1"/>
  <pageMargins left="0.5" right="0.5" top="0.5" bottom="0.5" header="0.25" footer="0.25"/>
  <pageSetup scale="71" fitToHeight="0" orientation="landscape" r:id="rId1"/>
  <headerFooter>
    <oddHeader>&amp;F</oddHeader>
    <oddFoote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X80"/>
  <sheetViews>
    <sheetView zoomScale="75" zoomScaleNormal="75" zoomScalePageLayoutView="75" workbookViewId="0">
      <pane ySplit="17" topLeftCell="A18" activePane="bottomLeft" state="frozen"/>
      <selection pane="bottomLeft" activeCell="G2" sqref="G2"/>
    </sheetView>
  </sheetViews>
  <sheetFormatPr defaultColWidth="8.81640625" defaultRowHeight="14" x14ac:dyDescent="0.3"/>
  <cols>
    <col min="1" max="1" width="5.36328125" style="94" customWidth="1"/>
    <col min="2" max="2" width="31" style="1" customWidth="1"/>
    <col min="3" max="4" width="31" style="10" customWidth="1"/>
    <col min="5" max="5" width="11.54296875" style="10" customWidth="1"/>
    <col min="6" max="6" width="8.08984375" style="1" customWidth="1"/>
    <col min="7" max="7" width="19.26953125" style="84" customWidth="1"/>
    <col min="8" max="21" width="12.453125" style="1" customWidth="1"/>
    <col min="22" max="22" width="9.36328125" style="20" customWidth="1"/>
    <col min="23" max="23" width="8.81640625" style="1"/>
    <col min="24" max="24" width="12.453125" style="1" customWidth="1"/>
    <col min="25" max="16384" width="8.81640625" style="1"/>
  </cols>
  <sheetData>
    <row r="1" spans="1:24" ht="25" x14ac:dyDescent="0.5">
      <c r="A1" s="95" t="s">
        <v>27</v>
      </c>
      <c r="B1" s="16"/>
      <c r="D1" s="1"/>
      <c r="E1" s="1"/>
    </row>
    <row r="2" spans="1:24" ht="18" x14ac:dyDescent="0.4">
      <c r="A2" s="96" t="s">
        <v>28</v>
      </c>
      <c r="B2" s="17"/>
      <c r="C2" s="11"/>
      <c r="D2" s="2"/>
      <c r="E2" s="2"/>
    </row>
    <row r="3" spans="1:24" ht="18" x14ac:dyDescent="0.4">
      <c r="A3" s="97"/>
      <c r="B3" s="12"/>
      <c r="C3" s="12"/>
      <c r="D3" s="3"/>
      <c r="E3" s="3"/>
      <c r="G3" s="98" t="s">
        <v>29</v>
      </c>
      <c r="K3" s="5" t="s">
        <v>41</v>
      </c>
      <c r="L3" s="108">
        <v>14</v>
      </c>
      <c r="M3" s="108"/>
      <c r="N3" s="108"/>
      <c r="O3" s="108"/>
      <c r="P3" s="108"/>
      <c r="Q3" s="108"/>
      <c r="R3" s="108"/>
      <c r="S3" s="108"/>
      <c r="T3" s="108"/>
      <c r="U3" s="108"/>
    </row>
    <row r="4" spans="1:24" ht="18" x14ac:dyDescent="0.4">
      <c r="A4" s="98"/>
      <c r="B4" s="13"/>
      <c r="C4" s="13"/>
      <c r="D4" s="4"/>
      <c r="E4" s="4"/>
      <c r="G4" s="1"/>
      <c r="H4" s="21" t="s">
        <v>65</v>
      </c>
      <c r="I4" s="22" t="s">
        <v>66</v>
      </c>
      <c r="J4" s="12" t="s">
        <v>67</v>
      </c>
      <c r="K4" s="12" t="s">
        <v>68</v>
      </c>
      <c r="L4" s="109" t="s">
        <v>69</v>
      </c>
      <c r="M4" s="109" t="s">
        <v>64</v>
      </c>
      <c r="N4" s="109" t="s">
        <v>70</v>
      </c>
      <c r="O4" s="109" t="s">
        <v>65</v>
      </c>
      <c r="P4" s="109" t="s">
        <v>66</v>
      </c>
      <c r="Q4" s="109" t="s">
        <v>67</v>
      </c>
      <c r="R4" s="109" t="s">
        <v>68</v>
      </c>
      <c r="S4" s="109" t="s">
        <v>69</v>
      </c>
      <c r="T4" s="109" t="s">
        <v>64</v>
      </c>
      <c r="U4" s="109" t="s">
        <v>70</v>
      </c>
      <c r="V4" s="12" t="s">
        <v>40</v>
      </c>
    </row>
    <row r="5" spans="1:24" ht="37" customHeight="1" x14ac:dyDescent="0.3">
      <c r="A5" s="171"/>
      <c r="B5" s="171"/>
      <c r="C5" s="171"/>
      <c r="D5" s="171"/>
      <c r="E5" s="170"/>
      <c r="G5" s="110" t="s">
        <v>30</v>
      </c>
      <c r="H5" s="186" t="s">
        <v>75</v>
      </c>
      <c r="I5" s="186" t="s">
        <v>71</v>
      </c>
      <c r="J5" s="186" t="s">
        <v>71</v>
      </c>
      <c r="K5" s="186" t="s">
        <v>71</v>
      </c>
      <c r="L5" s="186" t="s">
        <v>71</v>
      </c>
      <c r="M5" s="186" t="s">
        <v>71</v>
      </c>
      <c r="N5" s="186" t="s">
        <v>71</v>
      </c>
      <c r="O5" s="186" t="s">
        <v>71</v>
      </c>
      <c r="P5" s="186" t="s">
        <v>71</v>
      </c>
      <c r="Q5" s="186" t="s">
        <v>71</v>
      </c>
      <c r="R5" s="186" t="s">
        <v>71</v>
      </c>
      <c r="S5" s="186" t="s">
        <v>74</v>
      </c>
      <c r="T5" s="186" t="s">
        <v>72</v>
      </c>
      <c r="U5" s="186" t="s">
        <v>73</v>
      </c>
      <c r="V5" s="111"/>
    </row>
    <row r="6" spans="1:24" x14ac:dyDescent="0.3">
      <c r="A6" s="107"/>
      <c r="B6" s="107"/>
      <c r="C6" s="107"/>
      <c r="D6" s="107"/>
      <c r="E6" s="107"/>
      <c r="G6" s="1" t="s">
        <v>31</v>
      </c>
      <c r="H6" s="112">
        <v>4</v>
      </c>
      <c r="I6" s="112">
        <v>6</v>
      </c>
      <c r="J6" s="112">
        <v>6</v>
      </c>
      <c r="K6" s="112">
        <v>6</v>
      </c>
      <c r="L6" s="112">
        <v>4</v>
      </c>
      <c r="M6" s="112">
        <v>4</v>
      </c>
      <c r="N6" s="112">
        <v>4</v>
      </c>
      <c r="O6" s="112">
        <v>4</v>
      </c>
      <c r="P6" s="112">
        <v>4</v>
      </c>
      <c r="Q6" s="112">
        <v>4</v>
      </c>
      <c r="R6" s="112">
        <v>4</v>
      </c>
      <c r="S6" s="112">
        <v>7</v>
      </c>
      <c r="T6" s="112">
        <v>4</v>
      </c>
      <c r="U6" s="112">
        <v>4</v>
      </c>
      <c r="V6" s="112">
        <f>SUM(H6:U6)</f>
        <v>65</v>
      </c>
    </row>
    <row r="7" spans="1:24" x14ac:dyDescent="0.3">
      <c r="A7" s="97"/>
      <c r="B7" s="12"/>
      <c r="C7" s="12"/>
      <c r="D7" s="3"/>
      <c r="E7" s="3"/>
      <c r="G7" s="1" t="s">
        <v>31</v>
      </c>
      <c r="H7" s="112">
        <v>4</v>
      </c>
      <c r="I7" s="112">
        <v>6</v>
      </c>
      <c r="J7" s="112">
        <v>6</v>
      </c>
      <c r="K7" s="112">
        <v>6</v>
      </c>
      <c r="L7" s="112">
        <v>4</v>
      </c>
      <c r="M7" s="112">
        <v>4</v>
      </c>
      <c r="N7" s="112">
        <v>4</v>
      </c>
      <c r="O7" s="112">
        <v>4</v>
      </c>
      <c r="P7" s="112">
        <v>4</v>
      </c>
      <c r="Q7" s="112">
        <v>4</v>
      </c>
      <c r="R7" s="112">
        <v>4</v>
      </c>
      <c r="S7" s="112">
        <v>4</v>
      </c>
      <c r="T7" s="112">
        <v>4</v>
      </c>
      <c r="U7" s="112">
        <v>4</v>
      </c>
      <c r="V7" s="112">
        <f>SUM(H7:U7)</f>
        <v>62</v>
      </c>
    </row>
    <row r="8" spans="1:24" x14ac:dyDescent="0.3">
      <c r="G8" s="1" t="s">
        <v>31</v>
      </c>
      <c r="H8" s="112">
        <v>4</v>
      </c>
      <c r="I8" s="112">
        <v>6</v>
      </c>
      <c r="J8" s="112">
        <v>6</v>
      </c>
      <c r="K8" s="112">
        <v>6</v>
      </c>
      <c r="L8" s="112">
        <v>4</v>
      </c>
      <c r="M8" s="112">
        <v>4</v>
      </c>
      <c r="N8" s="112">
        <v>4</v>
      </c>
      <c r="O8" s="112">
        <v>4</v>
      </c>
      <c r="P8" s="112">
        <v>4</v>
      </c>
      <c r="Q8" s="112">
        <v>4</v>
      </c>
      <c r="R8" s="112">
        <v>4</v>
      </c>
      <c r="S8" s="112">
        <v>4</v>
      </c>
      <c r="T8" s="112">
        <v>4</v>
      </c>
      <c r="U8" s="112">
        <v>4</v>
      </c>
      <c r="V8" s="112">
        <f>SUM(H8:U8)</f>
        <v>62</v>
      </c>
    </row>
    <row r="9" spans="1:24" x14ac:dyDescent="0.3">
      <c r="F9" s="94"/>
      <c r="G9" s="1" t="s">
        <v>31</v>
      </c>
      <c r="H9" s="112">
        <v>4</v>
      </c>
      <c r="I9" s="112">
        <v>6</v>
      </c>
      <c r="J9" s="112">
        <v>6</v>
      </c>
      <c r="K9" s="112">
        <v>6</v>
      </c>
      <c r="L9" s="112">
        <v>4</v>
      </c>
      <c r="M9" s="112">
        <v>4</v>
      </c>
      <c r="N9" s="112">
        <v>4</v>
      </c>
      <c r="O9" s="112">
        <v>4</v>
      </c>
      <c r="P9" s="112">
        <v>4</v>
      </c>
      <c r="Q9" s="112">
        <v>4</v>
      </c>
      <c r="R9" s="112">
        <v>4</v>
      </c>
      <c r="S9" s="112">
        <v>4</v>
      </c>
      <c r="T9" s="112">
        <v>4</v>
      </c>
      <c r="U9" s="112">
        <v>4</v>
      </c>
      <c r="V9" s="112">
        <f>SUM(H9:U9)</f>
        <v>62</v>
      </c>
    </row>
    <row r="10" spans="1:24" x14ac:dyDescent="0.3">
      <c r="F10" s="94"/>
      <c r="G10" s="1" t="s">
        <v>31</v>
      </c>
      <c r="H10" s="112">
        <v>4</v>
      </c>
      <c r="I10" s="112">
        <v>6</v>
      </c>
      <c r="J10" s="112">
        <v>6</v>
      </c>
      <c r="K10" s="112">
        <v>6</v>
      </c>
      <c r="L10" s="112">
        <v>4</v>
      </c>
      <c r="M10" s="112">
        <v>4</v>
      </c>
      <c r="N10" s="112">
        <v>4</v>
      </c>
      <c r="O10" s="112">
        <v>4</v>
      </c>
      <c r="P10" s="112">
        <v>4</v>
      </c>
      <c r="Q10" s="112">
        <v>4</v>
      </c>
      <c r="R10" s="112">
        <v>4</v>
      </c>
      <c r="S10" s="112">
        <v>4</v>
      </c>
      <c r="T10" s="112">
        <v>4</v>
      </c>
      <c r="U10" s="112">
        <v>4</v>
      </c>
      <c r="V10" s="112">
        <f>SUM(H10:U10)</f>
        <v>62</v>
      </c>
    </row>
    <row r="11" spans="1:24" x14ac:dyDescent="0.3">
      <c r="F11" s="94"/>
      <c r="G11" s="5"/>
      <c r="M11" s="5"/>
      <c r="N11" s="5"/>
      <c r="O11" s="5"/>
      <c r="P11" s="5"/>
      <c r="Q11" s="5"/>
      <c r="R11" s="5"/>
      <c r="S11" s="5"/>
      <c r="T11" s="5"/>
      <c r="U11" s="5"/>
      <c r="V11" s="112">
        <f>SUM(V6:V10)</f>
        <v>313</v>
      </c>
    </row>
    <row r="12" spans="1:24" x14ac:dyDescent="0.3">
      <c r="F12" s="94"/>
      <c r="G12" s="5"/>
      <c r="M12" s="5"/>
      <c r="N12" s="5"/>
      <c r="O12" s="5"/>
      <c r="P12" s="5"/>
      <c r="Q12" s="5"/>
      <c r="R12" s="5"/>
      <c r="S12" s="5"/>
      <c r="T12" s="5"/>
      <c r="U12" s="5"/>
      <c r="V12" s="113"/>
    </row>
    <row r="13" spans="1:24" x14ac:dyDescent="0.3">
      <c r="F13" s="94"/>
      <c r="G13" s="5"/>
      <c r="L13" s="5"/>
      <c r="M13" s="5"/>
      <c r="N13" s="5"/>
      <c r="O13" s="5"/>
      <c r="P13" s="5"/>
      <c r="Q13" s="5"/>
      <c r="R13" s="5"/>
      <c r="S13" s="5"/>
      <c r="T13" s="5"/>
      <c r="U13" s="5"/>
      <c r="V13" s="15"/>
    </row>
    <row r="14" spans="1:24" x14ac:dyDescent="0.3">
      <c r="F14" s="94"/>
    </row>
    <row r="15" spans="1:24" ht="18.5" thickBot="1" x14ac:dyDescent="0.45">
      <c r="A15" s="4" t="s">
        <v>32</v>
      </c>
      <c r="C15" s="4"/>
      <c r="D15" s="13"/>
      <c r="E15" s="13"/>
      <c r="F15" s="13"/>
      <c r="G15" s="85"/>
      <c r="H15" s="4"/>
      <c r="V15" s="1"/>
    </row>
    <row r="16" spans="1:24" s="184" customFormat="1" ht="15.5" x14ac:dyDescent="0.35">
      <c r="A16" s="183"/>
      <c r="B16" s="176"/>
      <c r="C16" s="176"/>
      <c r="D16" s="173"/>
      <c r="E16" s="174"/>
      <c r="F16" s="174"/>
      <c r="G16" s="174"/>
      <c r="H16" s="175" t="str">
        <f>H4</f>
        <v>Monday</v>
      </c>
      <c r="I16" s="175" t="str">
        <f>I4</f>
        <v>Tuesday</v>
      </c>
      <c r="J16" s="175" t="str">
        <f>J4</f>
        <v>Wednesday</v>
      </c>
      <c r="K16" s="175" t="str">
        <f>K4</f>
        <v>Thursday</v>
      </c>
      <c r="L16" s="175" t="str">
        <f>L4</f>
        <v>Friday</v>
      </c>
      <c r="M16" s="175" t="str">
        <f>M4</f>
        <v>Saturday</v>
      </c>
      <c r="N16" s="175" t="str">
        <f>N4</f>
        <v>Sunday</v>
      </c>
      <c r="O16" s="175" t="str">
        <f>O4</f>
        <v>Monday</v>
      </c>
      <c r="P16" s="175" t="str">
        <f>P4</f>
        <v>Tuesday</v>
      </c>
      <c r="Q16" s="175" t="str">
        <f>Q4</f>
        <v>Wednesday</v>
      </c>
      <c r="R16" s="175" t="str">
        <f>R4</f>
        <v>Thursday</v>
      </c>
      <c r="S16" s="175" t="str">
        <f>S4</f>
        <v>Friday</v>
      </c>
      <c r="T16" s="175" t="str">
        <f>T4</f>
        <v>Saturday</v>
      </c>
      <c r="U16" s="175" t="str">
        <f>U4</f>
        <v>Sunday</v>
      </c>
      <c r="V16" s="175" t="str">
        <f>V4</f>
        <v>Total</v>
      </c>
      <c r="W16" s="176"/>
      <c r="X16" s="177"/>
    </row>
    <row r="17" spans="1:24" s="184" customFormat="1" ht="76.5" customHeight="1" x14ac:dyDescent="0.35">
      <c r="A17" s="185" t="s">
        <v>10</v>
      </c>
      <c r="B17" s="181" t="s">
        <v>0</v>
      </c>
      <c r="C17" s="181" t="s">
        <v>24</v>
      </c>
      <c r="D17" s="181" t="s">
        <v>38</v>
      </c>
      <c r="E17" s="181" t="s">
        <v>11</v>
      </c>
      <c r="F17" s="178" t="s">
        <v>8</v>
      </c>
      <c r="G17" s="179" t="s">
        <v>1</v>
      </c>
      <c r="H17" s="180" t="str">
        <f>H5</f>
        <v>Sprint Planning Design Dev.</v>
      </c>
      <c r="I17" s="180" t="str">
        <f>I5</f>
        <v>Design Development Testing</v>
      </c>
      <c r="J17" s="180" t="str">
        <f>J5</f>
        <v>Design Development Testing</v>
      </c>
      <c r="K17" s="180" t="str">
        <f>K5</f>
        <v>Design Development Testing</v>
      </c>
      <c r="L17" s="180" t="str">
        <f>L5</f>
        <v>Design Development Testing</v>
      </c>
      <c r="M17" s="180" t="str">
        <f>M5</f>
        <v>Design Development Testing</v>
      </c>
      <c r="N17" s="180" t="str">
        <f>N5</f>
        <v>Design Development Testing</v>
      </c>
      <c r="O17" s="180" t="str">
        <f>O5</f>
        <v>Design Development Testing</v>
      </c>
      <c r="P17" s="180" t="str">
        <f>P5</f>
        <v>Design Development Testing</v>
      </c>
      <c r="Q17" s="180" t="str">
        <f>Q5</f>
        <v>Design Development Testing</v>
      </c>
      <c r="R17" s="180" t="str">
        <f>R5</f>
        <v>Design Development Testing</v>
      </c>
      <c r="S17" s="180" t="str">
        <f>S5</f>
        <v>Deploying</v>
      </c>
      <c r="T17" s="180" t="str">
        <f>T5</f>
        <v>Product review meeting</v>
      </c>
      <c r="U17" s="180" t="str">
        <f>U5</f>
        <v xml:space="preserve">
Retrospective</v>
      </c>
      <c r="V17" s="180">
        <f>V5</f>
        <v>0</v>
      </c>
      <c r="W17" s="181" t="s">
        <v>33</v>
      </c>
      <c r="X17" s="182" t="s">
        <v>34</v>
      </c>
    </row>
    <row r="18" spans="1:24" s="75" customFormat="1" x14ac:dyDescent="0.3">
      <c r="A18" s="114" t="s">
        <v>39</v>
      </c>
      <c r="B18" s="115" t="s">
        <v>35</v>
      </c>
      <c r="C18" s="115" t="s">
        <v>61</v>
      </c>
      <c r="D18" s="115" t="s">
        <v>60</v>
      </c>
      <c r="E18" s="115" t="s">
        <v>26</v>
      </c>
      <c r="F18" s="23">
        <v>24</v>
      </c>
      <c r="G18" s="93" t="s">
        <v>36</v>
      </c>
      <c r="H18" s="24">
        <f>IF(F18="","",F18)</f>
        <v>24</v>
      </c>
      <c r="I18" s="25">
        <f>IF(SUM(I19:I26)=0,IF($X18="Y",0,H18),H18)</f>
        <v>24</v>
      </c>
      <c r="J18" s="25">
        <f>IF(SUM(J19:J26)=0,IF($X18="Y",0,I18),I18)</f>
        <v>24</v>
      </c>
      <c r="K18" s="25">
        <f>IF(SUM(K19:K26)=0,IF($X18="Y",0,J18),J18)</f>
        <v>24</v>
      </c>
      <c r="L18" s="26">
        <f>IF(SUM(L19:L26)=0,IF($X18="Y",0,K18),K18)</f>
        <v>24</v>
      </c>
      <c r="M18" s="26">
        <f>IF(SUM(M19:M26)=0,IF($X18="Y",0,L18),L18)</f>
        <v>24</v>
      </c>
      <c r="N18" s="26">
        <f>IF(SUM(N19:N26)=0,IF($X18="Y",0,M18),M18)</f>
        <v>24</v>
      </c>
      <c r="O18" s="26">
        <f>IF(SUM(O19:O26)=0,IF($X18="Y",0,N18),N18)</f>
        <v>24</v>
      </c>
      <c r="P18" s="26">
        <f>IF(SUM(P19:P26)=0,IF($X18="Y",0,O18),O18)</f>
        <v>24</v>
      </c>
      <c r="Q18" s="26">
        <f>IF(SUM(Q19:Q26)=0,IF($X18="Y",0,P18),P18)</f>
        <v>24</v>
      </c>
      <c r="R18" s="26">
        <f>IF(SUM(R19:R26)=0,IF($X18="Y",0,Q18),Q18)</f>
        <v>24</v>
      </c>
      <c r="S18" s="26">
        <f>IF(SUM(S19:S26)=0,IF($X18="Y",0,R18),R18)</f>
        <v>24</v>
      </c>
      <c r="T18" s="26">
        <f>IF(SUM(T19:T26)=0,IF($X18="Y",0,S18),S18)</f>
        <v>24</v>
      </c>
      <c r="U18" s="26">
        <f>IF(SUM(U19:U26)=0,IF($X18="Y",0,T18),T18)</f>
        <v>24</v>
      </c>
      <c r="V18" s="26">
        <f>IF(SUM(V19:V26)=0,IF($X18="Y",0,L18),L18)</f>
        <v>24</v>
      </c>
      <c r="W18" s="27" t="str">
        <f>IF(F18="","",IF(SUM(L19:L26)=0,"Y",""))</f>
        <v/>
      </c>
      <c r="X18" s="28"/>
    </row>
    <row r="19" spans="1:24" s="6" customFormat="1" x14ac:dyDescent="0.3">
      <c r="A19" s="99"/>
      <c r="B19" s="76" t="s">
        <v>37</v>
      </c>
      <c r="C19" s="76"/>
      <c r="D19" s="76"/>
      <c r="E19" s="76"/>
      <c r="F19" s="29"/>
      <c r="G19" s="86"/>
      <c r="H19" s="30">
        <v>2</v>
      </c>
      <c r="I19" s="31">
        <v>4</v>
      </c>
      <c r="J19" s="31">
        <v>2</v>
      </c>
      <c r="K19" s="31">
        <v>0</v>
      </c>
      <c r="L19" s="32">
        <f t="shared" ref="L19:U26" si="0">K19</f>
        <v>0</v>
      </c>
      <c r="M19" s="32">
        <f t="shared" si="0"/>
        <v>0</v>
      </c>
      <c r="N19" s="32">
        <f t="shared" si="0"/>
        <v>0</v>
      </c>
      <c r="O19" s="32">
        <f t="shared" si="0"/>
        <v>0</v>
      </c>
      <c r="P19" s="32">
        <f t="shared" si="0"/>
        <v>0</v>
      </c>
      <c r="Q19" s="32">
        <f t="shared" si="0"/>
        <v>0</v>
      </c>
      <c r="R19" s="32">
        <f t="shared" si="0"/>
        <v>0</v>
      </c>
      <c r="S19" s="32">
        <f t="shared" si="0"/>
        <v>0</v>
      </c>
      <c r="T19" s="32">
        <f t="shared" si="0"/>
        <v>0</v>
      </c>
      <c r="U19" s="32">
        <f t="shared" si="0"/>
        <v>0</v>
      </c>
      <c r="V19" s="32">
        <f>L19</f>
        <v>0</v>
      </c>
      <c r="W19" s="33"/>
      <c r="X19" s="34"/>
    </row>
    <row r="20" spans="1:24" s="6" customFormat="1" x14ac:dyDescent="0.3">
      <c r="A20" s="99"/>
      <c r="B20" s="76" t="s">
        <v>37</v>
      </c>
      <c r="C20" s="76"/>
      <c r="D20" s="76"/>
      <c r="E20" s="76"/>
      <c r="F20" s="29"/>
      <c r="G20" s="86"/>
      <c r="H20" s="30">
        <v>3</v>
      </c>
      <c r="I20" s="31">
        <f t="shared" ref="I19:K26" si="1">H20</f>
        <v>3</v>
      </c>
      <c r="J20" s="31">
        <f t="shared" si="1"/>
        <v>3</v>
      </c>
      <c r="K20" s="31">
        <v>0</v>
      </c>
      <c r="L20" s="32">
        <f t="shared" si="0"/>
        <v>0</v>
      </c>
      <c r="M20" s="32">
        <f t="shared" si="0"/>
        <v>0</v>
      </c>
      <c r="N20" s="32">
        <f t="shared" si="0"/>
        <v>0</v>
      </c>
      <c r="O20" s="32">
        <f t="shared" si="0"/>
        <v>0</v>
      </c>
      <c r="P20" s="32">
        <f t="shared" si="0"/>
        <v>0</v>
      </c>
      <c r="Q20" s="32">
        <f t="shared" si="0"/>
        <v>0</v>
      </c>
      <c r="R20" s="32">
        <f t="shared" si="0"/>
        <v>0</v>
      </c>
      <c r="S20" s="32">
        <f t="shared" si="0"/>
        <v>0</v>
      </c>
      <c r="T20" s="32">
        <f t="shared" si="0"/>
        <v>0</v>
      </c>
      <c r="U20" s="32">
        <f t="shared" si="0"/>
        <v>0</v>
      </c>
      <c r="V20" s="32">
        <f>L20</f>
        <v>0</v>
      </c>
      <c r="W20" s="33"/>
      <c r="X20" s="34"/>
    </row>
    <row r="21" spans="1:24" s="6" customFormat="1" x14ac:dyDescent="0.3">
      <c r="A21" s="99"/>
      <c r="B21" s="76" t="s">
        <v>37</v>
      </c>
      <c r="C21" s="76"/>
      <c r="D21" s="76"/>
      <c r="E21" s="76"/>
      <c r="F21" s="29"/>
      <c r="G21" s="86"/>
      <c r="H21" s="30">
        <v>7</v>
      </c>
      <c r="I21" s="31">
        <f t="shared" si="1"/>
        <v>7</v>
      </c>
      <c r="J21" s="31">
        <f t="shared" si="1"/>
        <v>7</v>
      </c>
      <c r="K21" s="31">
        <f t="shared" si="1"/>
        <v>7</v>
      </c>
      <c r="L21" s="32">
        <f t="shared" si="0"/>
        <v>7</v>
      </c>
      <c r="M21" s="32">
        <f t="shared" si="0"/>
        <v>7</v>
      </c>
      <c r="N21" s="32">
        <f t="shared" si="0"/>
        <v>7</v>
      </c>
      <c r="O21" s="32">
        <f t="shared" si="0"/>
        <v>7</v>
      </c>
      <c r="P21" s="32">
        <f t="shared" si="0"/>
        <v>7</v>
      </c>
      <c r="Q21" s="32">
        <v>0</v>
      </c>
      <c r="R21" s="32">
        <f t="shared" si="0"/>
        <v>0</v>
      </c>
      <c r="S21" s="32">
        <f t="shared" si="0"/>
        <v>0</v>
      </c>
      <c r="T21" s="32">
        <f t="shared" si="0"/>
        <v>0</v>
      </c>
      <c r="U21" s="32">
        <f t="shared" si="0"/>
        <v>0</v>
      </c>
      <c r="V21" s="32">
        <f>L21</f>
        <v>7</v>
      </c>
      <c r="W21" s="33"/>
      <c r="X21" s="34"/>
    </row>
    <row r="22" spans="1:24" s="6" customFormat="1" x14ac:dyDescent="0.3">
      <c r="A22" s="99"/>
      <c r="B22" s="76" t="s">
        <v>37</v>
      </c>
      <c r="C22" s="76"/>
      <c r="D22" s="76"/>
      <c r="E22" s="76"/>
      <c r="F22" s="29"/>
      <c r="G22" s="86"/>
      <c r="H22" s="30">
        <v>4</v>
      </c>
      <c r="I22" s="31">
        <f t="shared" si="1"/>
        <v>4</v>
      </c>
      <c r="J22" s="31">
        <f t="shared" si="1"/>
        <v>4</v>
      </c>
      <c r="K22" s="31">
        <f t="shared" si="1"/>
        <v>4</v>
      </c>
      <c r="L22" s="32">
        <f t="shared" si="0"/>
        <v>4</v>
      </c>
      <c r="M22" s="32">
        <f t="shared" si="0"/>
        <v>4</v>
      </c>
      <c r="N22" s="32">
        <f t="shared" si="0"/>
        <v>4</v>
      </c>
      <c r="O22" s="32">
        <f t="shared" si="0"/>
        <v>4</v>
      </c>
      <c r="P22" s="32">
        <f t="shared" si="0"/>
        <v>4</v>
      </c>
      <c r="Q22" s="32">
        <v>0</v>
      </c>
      <c r="R22" s="32">
        <f t="shared" si="0"/>
        <v>0</v>
      </c>
      <c r="S22" s="32">
        <f t="shared" si="0"/>
        <v>0</v>
      </c>
      <c r="T22" s="32">
        <f t="shared" si="0"/>
        <v>0</v>
      </c>
      <c r="U22" s="32">
        <f t="shared" si="0"/>
        <v>0</v>
      </c>
      <c r="V22" s="32">
        <f>L22</f>
        <v>4</v>
      </c>
      <c r="W22" s="33"/>
      <c r="X22" s="34"/>
    </row>
    <row r="23" spans="1:24" s="6" customFormat="1" x14ac:dyDescent="0.3">
      <c r="A23" s="99"/>
      <c r="B23" s="76" t="s">
        <v>37</v>
      </c>
      <c r="C23" s="76"/>
      <c r="D23" s="76"/>
      <c r="E23" s="76"/>
      <c r="F23" s="29"/>
      <c r="G23" s="86"/>
      <c r="H23" s="30">
        <v>1</v>
      </c>
      <c r="I23" s="31">
        <f t="shared" si="1"/>
        <v>1</v>
      </c>
      <c r="J23" s="31">
        <f t="shared" si="1"/>
        <v>1</v>
      </c>
      <c r="K23" s="31">
        <f t="shared" si="1"/>
        <v>1</v>
      </c>
      <c r="L23" s="32">
        <f t="shared" si="0"/>
        <v>1</v>
      </c>
      <c r="M23" s="32">
        <f t="shared" si="0"/>
        <v>1</v>
      </c>
      <c r="N23" s="32">
        <f t="shared" si="0"/>
        <v>1</v>
      </c>
      <c r="O23" s="32">
        <f t="shared" si="0"/>
        <v>1</v>
      </c>
      <c r="P23" s="32">
        <f t="shared" si="0"/>
        <v>1</v>
      </c>
      <c r="Q23" s="32">
        <f t="shared" si="0"/>
        <v>1</v>
      </c>
      <c r="R23" s="32">
        <f t="shared" si="0"/>
        <v>1</v>
      </c>
      <c r="S23" s="32">
        <f t="shared" si="0"/>
        <v>1</v>
      </c>
      <c r="T23" s="32">
        <f t="shared" si="0"/>
        <v>1</v>
      </c>
      <c r="U23" s="32">
        <f t="shared" si="0"/>
        <v>1</v>
      </c>
      <c r="V23" s="32">
        <f>L23</f>
        <v>1</v>
      </c>
      <c r="W23" s="33"/>
      <c r="X23" s="34"/>
    </row>
    <row r="24" spans="1:24" s="6" customFormat="1" x14ac:dyDescent="0.3">
      <c r="A24" s="99"/>
      <c r="B24" s="76" t="s">
        <v>37</v>
      </c>
      <c r="C24" s="76"/>
      <c r="D24" s="76"/>
      <c r="E24" s="76"/>
      <c r="F24" s="29"/>
      <c r="G24" s="86"/>
      <c r="H24" s="30">
        <v>2</v>
      </c>
      <c r="I24" s="31">
        <f t="shared" si="1"/>
        <v>2</v>
      </c>
      <c r="J24" s="31">
        <f t="shared" si="1"/>
        <v>2</v>
      </c>
      <c r="K24" s="31">
        <f t="shared" si="1"/>
        <v>2</v>
      </c>
      <c r="L24" s="32">
        <f t="shared" si="0"/>
        <v>2</v>
      </c>
      <c r="M24" s="32">
        <f t="shared" si="0"/>
        <v>2</v>
      </c>
      <c r="N24" s="32">
        <f t="shared" si="0"/>
        <v>2</v>
      </c>
      <c r="O24" s="32">
        <f t="shared" si="0"/>
        <v>2</v>
      </c>
      <c r="P24" s="32">
        <f t="shared" si="0"/>
        <v>2</v>
      </c>
      <c r="Q24" s="32">
        <f t="shared" si="0"/>
        <v>2</v>
      </c>
      <c r="R24" s="32">
        <f t="shared" si="0"/>
        <v>2</v>
      </c>
      <c r="S24" s="32">
        <f t="shared" si="0"/>
        <v>2</v>
      </c>
      <c r="T24" s="32">
        <f t="shared" si="0"/>
        <v>2</v>
      </c>
      <c r="U24" s="32">
        <f t="shared" si="0"/>
        <v>2</v>
      </c>
      <c r="V24" s="32">
        <f>L24</f>
        <v>2</v>
      </c>
      <c r="W24" s="33"/>
      <c r="X24" s="34"/>
    </row>
    <row r="25" spans="1:24" s="6" customFormat="1" x14ac:dyDescent="0.3">
      <c r="A25" s="99"/>
      <c r="B25" s="76" t="s">
        <v>37</v>
      </c>
      <c r="C25" s="76"/>
      <c r="D25" s="76"/>
      <c r="E25" s="76"/>
      <c r="F25" s="29"/>
      <c r="G25" s="86"/>
      <c r="H25" s="30">
        <v>3</v>
      </c>
      <c r="I25" s="31">
        <f t="shared" si="1"/>
        <v>3</v>
      </c>
      <c r="J25" s="31">
        <f t="shared" si="1"/>
        <v>3</v>
      </c>
      <c r="K25" s="31">
        <f t="shared" si="1"/>
        <v>3</v>
      </c>
      <c r="L25" s="32">
        <f t="shared" si="0"/>
        <v>3</v>
      </c>
      <c r="M25" s="32">
        <f t="shared" si="0"/>
        <v>3</v>
      </c>
      <c r="N25" s="32">
        <f t="shared" si="0"/>
        <v>3</v>
      </c>
      <c r="O25" s="32">
        <f t="shared" si="0"/>
        <v>3</v>
      </c>
      <c r="P25" s="32">
        <f t="shared" si="0"/>
        <v>3</v>
      </c>
      <c r="Q25" s="32">
        <v>0</v>
      </c>
      <c r="R25" s="32">
        <f t="shared" si="0"/>
        <v>0</v>
      </c>
      <c r="S25" s="32">
        <f t="shared" si="0"/>
        <v>0</v>
      </c>
      <c r="T25" s="32">
        <f t="shared" si="0"/>
        <v>0</v>
      </c>
      <c r="U25" s="32">
        <f t="shared" si="0"/>
        <v>0</v>
      </c>
      <c r="V25" s="32">
        <f>L25</f>
        <v>3</v>
      </c>
      <c r="W25" s="33"/>
      <c r="X25" s="34"/>
    </row>
    <row r="26" spans="1:24" s="6" customFormat="1" x14ac:dyDescent="0.3">
      <c r="A26" s="100"/>
      <c r="B26" s="76" t="s">
        <v>37</v>
      </c>
      <c r="C26" s="76"/>
      <c r="D26" s="76"/>
      <c r="E26" s="76"/>
      <c r="F26" s="29"/>
      <c r="G26" s="86"/>
      <c r="H26" s="30">
        <v>1</v>
      </c>
      <c r="I26" s="31">
        <v>5</v>
      </c>
      <c r="J26" s="31">
        <v>8</v>
      </c>
      <c r="K26" s="31">
        <f t="shared" si="1"/>
        <v>8</v>
      </c>
      <c r="L26" s="32">
        <f t="shared" si="0"/>
        <v>8</v>
      </c>
      <c r="M26" s="32">
        <f t="shared" si="0"/>
        <v>8</v>
      </c>
      <c r="N26" s="32">
        <f t="shared" si="0"/>
        <v>8</v>
      </c>
      <c r="O26" s="32">
        <f t="shared" si="0"/>
        <v>8</v>
      </c>
      <c r="P26" s="32">
        <f t="shared" si="0"/>
        <v>8</v>
      </c>
      <c r="Q26" s="32">
        <f t="shared" si="0"/>
        <v>8</v>
      </c>
      <c r="R26" s="32">
        <f t="shared" si="0"/>
        <v>8</v>
      </c>
      <c r="S26" s="32">
        <f t="shared" si="0"/>
        <v>8</v>
      </c>
      <c r="T26" s="32">
        <f t="shared" si="0"/>
        <v>8</v>
      </c>
      <c r="U26" s="32">
        <f t="shared" si="0"/>
        <v>8</v>
      </c>
      <c r="V26" s="32">
        <f>L26</f>
        <v>8</v>
      </c>
      <c r="W26" s="33"/>
      <c r="X26" s="34"/>
    </row>
    <row r="27" spans="1:24" s="6" customFormat="1" x14ac:dyDescent="0.3">
      <c r="A27" s="101"/>
      <c r="B27" s="77"/>
      <c r="C27" s="77"/>
      <c r="D27" s="77"/>
      <c r="E27" s="77"/>
      <c r="F27" s="35"/>
      <c r="G27" s="87"/>
      <c r="H27" s="36"/>
      <c r="I27" s="37"/>
      <c r="J27" s="37"/>
      <c r="K27" s="37"/>
      <c r="L27" s="38"/>
      <c r="M27" s="38"/>
      <c r="N27" s="38"/>
      <c r="O27" s="38"/>
      <c r="P27" s="38"/>
      <c r="Q27" s="38"/>
      <c r="R27" s="38"/>
      <c r="S27" s="38"/>
      <c r="T27" s="38"/>
      <c r="U27" s="38"/>
      <c r="V27" s="38"/>
      <c r="W27" s="39"/>
      <c r="X27" s="40"/>
    </row>
    <row r="28" spans="1:24" s="75" customFormat="1" x14ac:dyDescent="0.3">
      <c r="A28" s="114" t="s">
        <v>39</v>
      </c>
      <c r="B28" s="115" t="s">
        <v>35</v>
      </c>
      <c r="C28" s="115" t="s">
        <v>61</v>
      </c>
      <c r="D28" s="115" t="s">
        <v>60</v>
      </c>
      <c r="E28" s="115" t="s">
        <v>26</v>
      </c>
      <c r="F28" s="23">
        <v>20</v>
      </c>
      <c r="G28" s="93" t="s">
        <v>36</v>
      </c>
      <c r="H28" s="24">
        <f>IF(F28="","",F28)</f>
        <v>20</v>
      </c>
      <c r="I28" s="25">
        <f>IF(SUM(I29:I36)=0,IF($X28="Y",0,H28),H28)</f>
        <v>20</v>
      </c>
      <c r="J28" s="25">
        <f>IF(SUM(J29:J36)=0,IF($X28="Y",0,I28),I28)</f>
        <v>20</v>
      </c>
      <c r="K28" s="25">
        <f>IF(SUM(K29:K36)=0,IF($X28="Y",0,J28),J28)</f>
        <v>20</v>
      </c>
      <c r="L28" s="26">
        <f>IF(SUM(L29:L36)=0,IF($X28="Y",0,K28),K28)</f>
        <v>20</v>
      </c>
      <c r="M28" s="26">
        <f>IF(SUM(M29:M36)=0,IF($X28="Y",0,L28),L28)</f>
        <v>20</v>
      </c>
      <c r="N28" s="26">
        <f>IF(SUM(N29:N36)=0,IF($X28="Y",0,M28),M28)</f>
        <v>20</v>
      </c>
      <c r="O28" s="26">
        <f>IF(SUM(O29:O36)=0,IF($X28="Y",0,N28),N28)</f>
        <v>20</v>
      </c>
      <c r="P28" s="26">
        <f>IF(SUM(P29:P36)=0,IF($X28="Y",0,O28),O28)</f>
        <v>20</v>
      </c>
      <c r="Q28" s="26">
        <f>IF(SUM(Q29:Q36)=0,IF($X28="Y",0,P28),P28)</f>
        <v>20</v>
      </c>
      <c r="R28" s="26">
        <f>IF(SUM(R29:R36)=0,IF($X28="Y",0,Q28),Q28)</f>
        <v>20</v>
      </c>
      <c r="S28" s="26">
        <f>IF(SUM(S29:S36)=0,IF($X28="Y",0,R28),R28)</f>
        <v>20</v>
      </c>
      <c r="T28" s="26">
        <f>IF(SUM(T29:T36)=0,IF($X28="Y",0,S28),S28)</f>
        <v>20</v>
      </c>
      <c r="U28" s="26">
        <f>IF(SUM(U29:U36)=0,IF($X28="Y",0,T28),T28)</f>
        <v>20</v>
      </c>
      <c r="V28" s="26">
        <f>IF(SUM(V29:V36)=0,IF($X28="Y",0,L28),L28)</f>
        <v>20</v>
      </c>
      <c r="W28" s="27" t="str">
        <f>IF(F28="","",IF(SUM(L29:L36)=0,"Y",""))</f>
        <v/>
      </c>
      <c r="X28" s="28"/>
    </row>
    <row r="29" spans="1:24" s="6" customFormat="1" x14ac:dyDescent="0.3">
      <c r="A29" s="99"/>
      <c r="B29" s="76" t="s">
        <v>37</v>
      </c>
      <c r="C29" s="76"/>
      <c r="D29" s="76"/>
      <c r="E29" s="76"/>
      <c r="F29" s="29"/>
      <c r="G29" s="86"/>
      <c r="H29" s="30">
        <v>9</v>
      </c>
      <c r="I29" s="31">
        <f>H29</f>
        <v>9</v>
      </c>
      <c r="J29" s="31">
        <f>I29</f>
        <v>9</v>
      </c>
      <c r="K29" s="31">
        <f t="shared" ref="K29:U36" si="2">J29</f>
        <v>9</v>
      </c>
      <c r="L29" s="32">
        <f t="shared" si="2"/>
        <v>9</v>
      </c>
      <c r="M29" s="32">
        <f t="shared" si="2"/>
        <v>9</v>
      </c>
      <c r="N29" s="32">
        <f t="shared" si="2"/>
        <v>9</v>
      </c>
      <c r="O29" s="32">
        <f t="shared" si="2"/>
        <v>9</v>
      </c>
      <c r="P29" s="32">
        <f t="shared" si="2"/>
        <v>9</v>
      </c>
      <c r="Q29" s="32">
        <f t="shared" si="2"/>
        <v>9</v>
      </c>
      <c r="R29" s="32">
        <f t="shared" si="2"/>
        <v>9</v>
      </c>
      <c r="S29" s="32">
        <f t="shared" si="2"/>
        <v>9</v>
      </c>
      <c r="T29" s="32">
        <f t="shared" si="2"/>
        <v>9</v>
      </c>
      <c r="U29" s="32">
        <f t="shared" si="2"/>
        <v>9</v>
      </c>
      <c r="V29" s="32">
        <f>L29</f>
        <v>9</v>
      </c>
      <c r="W29" s="33"/>
      <c r="X29" s="34"/>
    </row>
    <row r="30" spans="1:24" s="6" customFormat="1" x14ac:dyDescent="0.3">
      <c r="A30" s="99"/>
      <c r="B30" s="76" t="s">
        <v>37</v>
      </c>
      <c r="C30" s="76"/>
      <c r="D30" s="76"/>
      <c r="E30" s="76"/>
      <c r="F30" s="29"/>
      <c r="G30" s="86"/>
      <c r="H30" s="30">
        <v>9</v>
      </c>
      <c r="I30" s="31">
        <f t="shared" ref="I30:I36" si="3">H30</f>
        <v>9</v>
      </c>
      <c r="J30" s="31">
        <f t="shared" ref="J30:J36" si="4">I30</f>
        <v>9</v>
      </c>
      <c r="K30" s="31">
        <f t="shared" si="2"/>
        <v>9</v>
      </c>
      <c r="L30" s="32">
        <f t="shared" si="2"/>
        <v>9</v>
      </c>
      <c r="M30" s="32">
        <f t="shared" si="2"/>
        <v>9</v>
      </c>
      <c r="N30" s="32">
        <f t="shared" si="2"/>
        <v>9</v>
      </c>
      <c r="O30" s="32">
        <f t="shared" si="2"/>
        <v>9</v>
      </c>
      <c r="P30" s="32">
        <f t="shared" si="2"/>
        <v>9</v>
      </c>
      <c r="Q30" s="32">
        <f t="shared" si="2"/>
        <v>9</v>
      </c>
      <c r="R30" s="32">
        <f t="shared" si="2"/>
        <v>9</v>
      </c>
      <c r="S30" s="32">
        <f t="shared" si="2"/>
        <v>9</v>
      </c>
      <c r="T30" s="32">
        <f t="shared" si="2"/>
        <v>9</v>
      </c>
      <c r="U30" s="32">
        <f t="shared" si="2"/>
        <v>9</v>
      </c>
      <c r="V30" s="32">
        <f>L30</f>
        <v>9</v>
      </c>
      <c r="W30" s="33"/>
      <c r="X30" s="34"/>
    </row>
    <row r="31" spans="1:24" s="6" customFormat="1" x14ac:dyDescent="0.3">
      <c r="A31" s="99"/>
      <c r="B31" s="76" t="s">
        <v>37</v>
      </c>
      <c r="C31" s="76"/>
      <c r="D31" s="76"/>
      <c r="E31" s="76"/>
      <c r="F31" s="29"/>
      <c r="G31" s="86"/>
      <c r="H31" s="30">
        <v>9</v>
      </c>
      <c r="I31" s="31">
        <f t="shared" si="3"/>
        <v>9</v>
      </c>
      <c r="J31" s="31">
        <f t="shared" si="4"/>
        <v>9</v>
      </c>
      <c r="K31" s="31">
        <f t="shared" si="2"/>
        <v>9</v>
      </c>
      <c r="L31" s="32">
        <f t="shared" si="2"/>
        <v>9</v>
      </c>
      <c r="M31" s="32">
        <f t="shared" si="2"/>
        <v>9</v>
      </c>
      <c r="N31" s="32">
        <f t="shared" si="2"/>
        <v>9</v>
      </c>
      <c r="O31" s="32">
        <f t="shared" si="2"/>
        <v>9</v>
      </c>
      <c r="P31" s="32">
        <f t="shared" si="2"/>
        <v>9</v>
      </c>
      <c r="Q31" s="32">
        <f t="shared" si="2"/>
        <v>9</v>
      </c>
      <c r="R31" s="32">
        <f t="shared" si="2"/>
        <v>9</v>
      </c>
      <c r="S31" s="32">
        <f t="shared" si="2"/>
        <v>9</v>
      </c>
      <c r="T31" s="32">
        <f t="shared" si="2"/>
        <v>9</v>
      </c>
      <c r="U31" s="32">
        <f t="shared" si="2"/>
        <v>9</v>
      </c>
      <c r="V31" s="32">
        <f>L31</f>
        <v>9</v>
      </c>
      <c r="W31" s="33"/>
      <c r="X31" s="34"/>
    </row>
    <row r="32" spans="1:24" s="6" customFormat="1" x14ac:dyDescent="0.3">
      <c r="A32" s="99"/>
      <c r="B32" s="76" t="s">
        <v>37</v>
      </c>
      <c r="C32" s="76"/>
      <c r="D32" s="76"/>
      <c r="E32" s="76"/>
      <c r="F32" s="29"/>
      <c r="G32" s="86"/>
      <c r="H32" s="30">
        <v>9</v>
      </c>
      <c r="I32" s="31">
        <f t="shared" si="3"/>
        <v>9</v>
      </c>
      <c r="J32" s="31">
        <f t="shared" si="4"/>
        <v>9</v>
      </c>
      <c r="K32" s="31">
        <f t="shared" si="2"/>
        <v>9</v>
      </c>
      <c r="L32" s="32">
        <f t="shared" si="2"/>
        <v>9</v>
      </c>
      <c r="M32" s="32">
        <f t="shared" si="2"/>
        <v>9</v>
      </c>
      <c r="N32" s="32">
        <f t="shared" si="2"/>
        <v>9</v>
      </c>
      <c r="O32" s="32">
        <f t="shared" si="2"/>
        <v>9</v>
      </c>
      <c r="P32" s="32">
        <f t="shared" si="2"/>
        <v>9</v>
      </c>
      <c r="Q32" s="32">
        <f t="shared" si="2"/>
        <v>9</v>
      </c>
      <c r="R32" s="32">
        <f t="shared" si="2"/>
        <v>9</v>
      </c>
      <c r="S32" s="32">
        <f t="shared" si="2"/>
        <v>9</v>
      </c>
      <c r="T32" s="32">
        <f t="shared" si="2"/>
        <v>9</v>
      </c>
      <c r="U32" s="32">
        <f t="shared" si="2"/>
        <v>9</v>
      </c>
      <c r="V32" s="32">
        <f>L32</f>
        <v>9</v>
      </c>
      <c r="W32" s="33"/>
      <c r="X32" s="34"/>
    </row>
    <row r="33" spans="1:24" s="6" customFormat="1" x14ac:dyDescent="0.3">
      <c r="A33" s="99"/>
      <c r="B33" s="76" t="s">
        <v>37</v>
      </c>
      <c r="C33" s="76"/>
      <c r="D33" s="76"/>
      <c r="E33" s="76"/>
      <c r="F33" s="29"/>
      <c r="G33" s="86"/>
      <c r="H33" s="30">
        <v>9</v>
      </c>
      <c r="I33" s="31">
        <f t="shared" si="3"/>
        <v>9</v>
      </c>
      <c r="J33" s="31">
        <f t="shared" si="4"/>
        <v>9</v>
      </c>
      <c r="K33" s="31">
        <f t="shared" si="2"/>
        <v>9</v>
      </c>
      <c r="L33" s="32">
        <f t="shared" si="2"/>
        <v>9</v>
      </c>
      <c r="M33" s="32">
        <f t="shared" si="2"/>
        <v>9</v>
      </c>
      <c r="N33" s="32">
        <f t="shared" si="2"/>
        <v>9</v>
      </c>
      <c r="O33" s="32">
        <f t="shared" si="2"/>
        <v>9</v>
      </c>
      <c r="P33" s="32">
        <f t="shared" si="2"/>
        <v>9</v>
      </c>
      <c r="Q33" s="32">
        <f t="shared" si="2"/>
        <v>9</v>
      </c>
      <c r="R33" s="32">
        <f t="shared" si="2"/>
        <v>9</v>
      </c>
      <c r="S33" s="32">
        <f t="shared" si="2"/>
        <v>9</v>
      </c>
      <c r="T33" s="32">
        <f t="shared" si="2"/>
        <v>9</v>
      </c>
      <c r="U33" s="32">
        <f t="shared" si="2"/>
        <v>9</v>
      </c>
      <c r="V33" s="32">
        <f>L33</f>
        <v>9</v>
      </c>
      <c r="W33" s="33"/>
      <c r="X33" s="34"/>
    </row>
    <row r="34" spans="1:24" s="6" customFormat="1" x14ac:dyDescent="0.3">
      <c r="A34" s="99"/>
      <c r="B34" s="76" t="s">
        <v>37</v>
      </c>
      <c r="C34" s="76"/>
      <c r="D34" s="76"/>
      <c r="E34" s="76"/>
      <c r="F34" s="29"/>
      <c r="G34" s="86"/>
      <c r="H34" s="30">
        <v>9</v>
      </c>
      <c r="I34" s="31">
        <f t="shared" si="3"/>
        <v>9</v>
      </c>
      <c r="J34" s="31">
        <f t="shared" si="4"/>
        <v>9</v>
      </c>
      <c r="K34" s="31">
        <f>J34</f>
        <v>9</v>
      </c>
      <c r="L34" s="32">
        <f t="shared" si="2"/>
        <v>9</v>
      </c>
      <c r="M34" s="32">
        <f t="shared" si="2"/>
        <v>9</v>
      </c>
      <c r="N34" s="32">
        <f t="shared" si="2"/>
        <v>9</v>
      </c>
      <c r="O34" s="32">
        <f t="shared" si="2"/>
        <v>9</v>
      </c>
      <c r="P34" s="32">
        <f t="shared" si="2"/>
        <v>9</v>
      </c>
      <c r="Q34" s="32">
        <f t="shared" si="2"/>
        <v>9</v>
      </c>
      <c r="R34" s="32">
        <f t="shared" si="2"/>
        <v>9</v>
      </c>
      <c r="S34" s="32">
        <f t="shared" si="2"/>
        <v>9</v>
      </c>
      <c r="T34" s="32">
        <f t="shared" si="2"/>
        <v>9</v>
      </c>
      <c r="U34" s="32">
        <f t="shared" si="2"/>
        <v>9</v>
      </c>
      <c r="V34" s="32">
        <f>L34</f>
        <v>9</v>
      </c>
      <c r="W34" s="33"/>
      <c r="X34" s="34"/>
    </row>
    <row r="35" spans="1:24" s="6" customFormat="1" x14ac:dyDescent="0.3">
      <c r="A35" s="99"/>
      <c r="B35" s="76" t="s">
        <v>37</v>
      </c>
      <c r="C35" s="76"/>
      <c r="D35" s="76"/>
      <c r="E35" s="76"/>
      <c r="F35" s="29"/>
      <c r="G35" s="86"/>
      <c r="H35" s="30">
        <v>9</v>
      </c>
      <c r="I35" s="31">
        <f t="shared" si="3"/>
        <v>9</v>
      </c>
      <c r="J35" s="31">
        <f t="shared" si="4"/>
        <v>9</v>
      </c>
      <c r="K35" s="31">
        <f>J35</f>
        <v>9</v>
      </c>
      <c r="L35" s="32">
        <f t="shared" si="2"/>
        <v>9</v>
      </c>
      <c r="M35" s="32">
        <f t="shared" si="2"/>
        <v>9</v>
      </c>
      <c r="N35" s="32">
        <f t="shared" si="2"/>
        <v>9</v>
      </c>
      <c r="O35" s="32">
        <f t="shared" si="2"/>
        <v>9</v>
      </c>
      <c r="P35" s="32">
        <f t="shared" si="2"/>
        <v>9</v>
      </c>
      <c r="Q35" s="32">
        <f t="shared" si="2"/>
        <v>9</v>
      </c>
      <c r="R35" s="32">
        <v>0</v>
      </c>
      <c r="S35" s="32">
        <f t="shared" si="2"/>
        <v>0</v>
      </c>
      <c r="T35" s="32">
        <f t="shared" si="2"/>
        <v>0</v>
      </c>
      <c r="U35" s="32">
        <f t="shared" si="2"/>
        <v>0</v>
      </c>
      <c r="V35" s="32">
        <f>L35</f>
        <v>9</v>
      </c>
      <c r="W35" s="33"/>
      <c r="X35" s="34"/>
    </row>
    <row r="36" spans="1:24" s="6" customFormat="1" x14ac:dyDescent="0.3">
      <c r="A36" s="100"/>
      <c r="B36" s="76" t="s">
        <v>37</v>
      </c>
      <c r="C36" s="76"/>
      <c r="D36" s="76"/>
      <c r="E36" s="76"/>
      <c r="F36" s="29"/>
      <c r="G36" s="86"/>
      <c r="H36" s="30">
        <v>9</v>
      </c>
      <c r="I36" s="31">
        <f t="shared" si="3"/>
        <v>9</v>
      </c>
      <c r="J36" s="31">
        <f t="shared" si="4"/>
        <v>9</v>
      </c>
      <c r="K36" s="31">
        <f>J36</f>
        <v>9</v>
      </c>
      <c r="L36" s="32">
        <f t="shared" si="2"/>
        <v>9</v>
      </c>
      <c r="M36" s="32">
        <f t="shared" si="2"/>
        <v>9</v>
      </c>
      <c r="N36" s="32">
        <f t="shared" si="2"/>
        <v>9</v>
      </c>
      <c r="O36" s="32">
        <f t="shared" si="2"/>
        <v>9</v>
      </c>
      <c r="P36" s="32">
        <f t="shared" si="2"/>
        <v>9</v>
      </c>
      <c r="Q36" s="32">
        <f t="shared" si="2"/>
        <v>9</v>
      </c>
      <c r="R36" s="32">
        <f t="shared" si="2"/>
        <v>9</v>
      </c>
      <c r="S36" s="32">
        <f t="shared" si="2"/>
        <v>9</v>
      </c>
      <c r="T36" s="32">
        <f t="shared" si="2"/>
        <v>9</v>
      </c>
      <c r="U36" s="32">
        <f t="shared" si="2"/>
        <v>9</v>
      </c>
      <c r="V36" s="32">
        <f>L36</f>
        <v>9</v>
      </c>
      <c r="W36" s="33"/>
      <c r="X36" s="34"/>
    </row>
    <row r="37" spans="1:24" s="6" customFormat="1" x14ac:dyDescent="0.3">
      <c r="A37" s="101"/>
      <c r="B37" s="77"/>
      <c r="C37" s="77"/>
      <c r="D37" s="77"/>
      <c r="E37" s="77"/>
      <c r="F37" s="35"/>
      <c r="G37" s="87"/>
      <c r="H37" s="36"/>
      <c r="I37" s="37"/>
      <c r="J37" s="37"/>
      <c r="K37" s="37"/>
      <c r="L37" s="38"/>
      <c r="M37" s="38"/>
      <c r="N37" s="38"/>
      <c r="O37" s="38"/>
      <c r="P37" s="38"/>
      <c r="Q37" s="38"/>
      <c r="R37" s="38"/>
      <c r="S37" s="38"/>
      <c r="T37" s="38"/>
      <c r="U37" s="38"/>
      <c r="V37" s="38"/>
      <c r="W37" s="39"/>
      <c r="X37" s="40"/>
    </row>
    <row r="38" spans="1:24" s="75" customFormat="1" x14ac:dyDescent="0.3">
      <c r="A38" s="114" t="s">
        <v>39</v>
      </c>
      <c r="B38" s="115" t="s">
        <v>35</v>
      </c>
      <c r="C38" s="115" t="s">
        <v>61</v>
      </c>
      <c r="D38" s="115" t="s">
        <v>60</v>
      </c>
      <c r="E38" s="115" t="s">
        <v>26</v>
      </c>
      <c r="F38" s="23">
        <v>3</v>
      </c>
      <c r="G38" s="93" t="s">
        <v>36</v>
      </c>
      <c r="H38" s="24">
        <f>IF(F38="","",F38)</f>
        <v>3</v>
      </c>
      <c r="I38" s="25">
        <f>IF(SUM(I39:I46)=0,IF($X38="Y",0,H38),H38)</f>
        <v>3</v>
      </c>
      <c r="J38" s="25">
        <f>IF(SUM(J39:J46)=0,IF($X38="Y",0,I38),I38)</f>
        <v>3</v>
      </c>
      <c r="K38" s="25">
        <f>IF(SUM(K39:K46)=0,IF($X38="Y",0,J38),J38)</f>
        <v>3</v>
      </c>
      <c r="L38" s="26">
        <f>IF(SUM(L39:L46)=0,IF($X38="Y",0,K38),K38)</f>
        <v>3</v>
      </c>
      <c r="M38" s="26">
        <f>IF(SUM(M39:M46)=0,IF($X38="Y",0,L38),L38)</f>
        <v>3</v>
      </c>
      <c r="N38" s="26">
        <f>IF(SUM(N39:N46)=0,IF($X38="Y",0,M38),M38)</f>
        <v>3</v>
      </c>
      <c r="O38" s="26">
        <f>IF(SUM(O39:O46)=0,IF($X38="Y",0,N38),N38)</f>
        <v>3</v>
      </c>
      <c r="P38" s="26">
        <f>IF(SUM(P39:P46)=0,IF($X38="Y",0,O38),O38)</f>
        <v>3</v>
      </c>
      <c r="Q38" s="26">
        <f>IF(SUM(Q39:Q46)=0,IF($X38="Y",0,P38),P38)</f>
        <v>3</v>
      </c>
      <c r="R38" s="26">
        <f>IF(SUM(R39:R46)=0,IF($X38="Y",0,Q38),Q38)</f>
        <v>3</v>
      </c>
      <c r="S38" s="26">
        <f>IF(SUM(S39:S46)=0,IF($X38="Y",0,R38),R38)</f>
        <v>3</v>
      </c>
      <c r="T38" s="26">
        <f>IF(SUM(T39:T46)=0,IF($X38="Y",0,S38),S38)</f>
        <v>3</v>
      </c>
      <c r="U38" s="26">
        <f>IF(SUM(U39:U46)=0,IF($X38="Y",0,T38),T38)</f>
        <v>3</v>
      </c>
      <c r="V38" s="26">
        <f>IF(SUM(V39:V46)=0,IF($X38="Y",0,L38),L38)</f>
        <v>3</v>
      </c>
      <c r="W38" s="27" t="str">
        <f>IF(F38="","",IF(SUM(L39:L46)=0,"Y",""))</f>
        <v/>
      </c>
      <c r="X38" s="28"/>
    </row>
    <row r="39" spans="1:24" s="6" customFormat="1" x14ac:dyDescent="0.3">
      <c r="A39" s="99"/>
      <c r="B39" s="76" t="s">
        <v>37</v>
      </c>
      <c r="C39" s="76"/>
      <c r="D39" s="76"/>
      <c r="E39" s="76"/>
      <c r="F39" s="29"/>
      <c r="G39" s="86"/>
      <c r="H39" s="30">
        <v>9</v>
      </c>
      <c r="I39" s="31">
        <f>H39</f>
        <v>9</v>
      </c>
      <c r="J39" s="31">
        <f>I39</f>
        <v>9</v>
      </c>
      <c r="K39" s="31">
        <f>J39</f>
        <v>9</v>
      </c>
      <c r="L39" s="32">
        <f t="shared" ref="L39:U46" si="5">K39</f>
        <v>9</v>
      </c>
      <c r="M39" s="32">
        <f t="shared" si="5"/>
        <v>9</v>
      </c>
      <c r="N39" s="32">
        <f t="shared" si="5"/>
        <v>9</v>
      </c>
      <c r="O39" s="32">
        <f t="shared" si="5"/>
        <v>9</v>
      </c>
      <c r="P39" s="32">
        <f t="shared" si="5"/>
        <v>9</v>
      </c>
      <c r="Q39" s="32">
        <f t="shared" si="5"/>
        <v>9</v>
      </c>
      <c r="R39" s="32">
        <v>0</v>
      </c>
      <c r="S39" s="32">
        <f t="shared" si="5"/>
        <v>0</v>
      </c>
      <c r="T39" s="32">
        <f t="shared" si="5"/>
        <v>0</v>
      </c>
      <c r="U39" s="32">
        <f t="shared" si="5"/>
        <v>0</v>
      </c>
      <c r="V39" s="32">
        <f>L39</f>
        <v>9</v>
      </c>
      <c r="W39" s="33"/>
      <c r="X39" s="34"/>
    </row>
    <row r="40" spans="1:24" s="6" customFormat="1" x14ac:dyDescent="0.3">
      <c r="A40" s="99"/>
      <c r="B40" s="76" t="s">
        <v>37</v>
      </c>
      <c r="C40" s="76"/>
      <c r="D40" s="76"/>
      <c r="E40" s="76"/>
      <c r="F40" s="29"/>
      <c r="G40" s="86"/>
      <c r="H40" s="30">
        <v>9</v>
      </c>
      <c r="I40" s="31">
        <f t="shared" ref="I40:J46" si="6">H40</f>
        <v>9</v>
      </c>
      <c r="J40" s="31">
        <f t="shared" si="6"/>
        <v>9</v>
      </c>
      <c r="K40" s="31">
        <f t="shared" ref="K40:K46" si="7">J40</f>
        <v>9</v>
      </c>
      <c r="L40" s="32">
        <f t="shared" si="5"/>
        <v>9</v>
      </c>
      <c r="M40" s="32">
        <f t="shared" si="5"/>
        <v>9</v>
      </c>
      <c r="N40" s="32">
        <f t="shared" si="5"/>
        <v>9</v>
      </c>
      <c r="O40" s="32">
        <f t="shared" si="5"/>
        <v>9</v>
      </c>
      <c r="P40" s="32">
        <f t="shared" si="5"/>
        <v>9</v>
      </c>
      <c r="Q40" s="32">
        <f t="shared" si="5"/>
        <v>9</v>
      </c>
      <c r="R40" s="32">
        <f t="shared" si="5"/>
        <v>9</v>
      </c>
      <c r="S40" s="32">
        <f t="shared" si="5"/>
        <v>9</v>
      </c>
      <c r="T40" s="32">
        <f t="shared" si="5"/>
        <v>9</v>
      </c>
      <c r="U40" s="32">
        <f t="shared" si="5"/>
        <v>9</v>
      </c>
      <c r="V40" s="32">
        <f>L40</f>
        <v>9</v>
      </c>
      <c r="W40" s="33"/>
      <c r="X40" s="34"/>
    </row>
    <row r="41" spans="1:24" s="6" customFormat="1" x14ac:dyDescent="0.3">
      <c r="A41" s="99"/>
      <c r="B41" s="76" t="s">
        <v>37</v>
      </c>
      <c r="C41" s="76"/>
      <c r="D41" s="76"/>
      <c r="E41" s="76"/>
      <c r="F41" s="29"/>
      <c r="G41" s="86"/>
      <c r="H41" s="30">
        <v>9</v>
      </c>
      <c r="I41" s="31">
        <f t="shared" si="6"/>
        <v>9</v>
      </c>
      <c r="J41" s="31">
        <f t="shared" si="6"/>
        <v>9</v>
      </c>
      <c r="K41" s="31">
        <f t="shared" si="7"/>
        <v>9</v>
      </c>
      <c r="L41" s="32">
        <f t="shared" si="5"/>
        <v>9</v>
      </c>
      <c r="M41" s="32">
        <f t="shared" si="5"/>
        <v>9</v>
      </c>
      <c r="N41" s="32">
        <f t="shared" si="5"/>
        <v>9</v>
      </c>
      <c r="O41" s="32">
        <f t="shared" si="5"/>
        <v>9</v>
      </c>
      <c r="P41" s="32">
        <f t="shared" si="5"/>
        <v>9</v>
      </c>
      <c r="Q41" s="32">
        <f t="shared" si="5"/>
        <v>9</v>
      </c>
      <c r="R41" s="32">
        <v>0</v>
      </c>
      <c r="S41" s="32">
        <f t="shared" si="5"/>
        <v>0</v>
      </c>
      <c r="T41" s="32">
        <f t="shared" si="5"/>
        <v>0</v>
      </c>
      <c r="U41" s="32">
        <f t="shared" si="5"/>
        <v>0</v>
      </c>
      <c r="V41" s="32">
        <f>L41</f>
        <v>9</v>
      </c>
      <c r="W41" s="33"/>
      <c r="X41" s="34"/>
    </row>
    <row r="42" spans="1:24" s="6" customFormat="1" x14ac:dyDescent="0.3">
      <c r="A42" s="99"/>
      <c r="B42" s="76" t="s">
        <v>37</v>
      </c>
      <c r="C42" s="76"/>
      <c r="D42" s="76"/>
      <c r="E42" s="76"/>
      <c r="F42" s="29"/>
      <c r="G42" s="86"/>
      <c r="H42" s="30">
        <v>9</v>
      </c>
      <c r="I42" s="31">
        <f t="shared" si="6"/>
        <v>9</v>
      </c>
      <c r="J42" s="31">
        <f t="shared" si="6"/>
        <v>9</v>
      </c>
      <c r="K42" s="31">
        <f t="shared" si="7"/>
        <v>9</v>
      </c>
      <c r="L42" s="32">
        <f t="shared" si="5"/>
        <v>9</v>
      </c>
      <c r="M42" s="32">
        <f t="shared" si="5"/>
        <v>9</v>
      </c>
      <c r="N42" s="32">
        <f t="shared" si="5"/>
        <v>9</v>
      </c>
      <c r="O42" s="32">
        <f t="shared" si="5"/>
        <v>9</v>
      </c>
      <c r="P42" s="32">
        <f t="shared" si="5"/>
        <v>9</v>
      </c>
      <c r="Q42" s="32">
        <f t="shared" si="5"/>
        <v>9</v>
      </c>
      <c r="R42" s="32">
        <v>0</v>
      </c>
      <c r="S42" s="32">
        <f t="shared" si="5"/>
        <v>0</v>
      </c>
      <c r="T42" s="32">
        <f t="shared" si="5"/>
        <v>0</v>
      </c>
      <c r="U42" s="32">
        <f t="shared" si="5"/>
        <v>0</v>
      </c>
      <c r="V42" s="32">
        <f>L42</f>
        <v>9</v>
      </c>
      <c r="W42" s="33"/>
      <c r="X42" s="34"/>
    </row>
    <row r="43" spans="1:24" s="6" customFormat="1" x14ac:dyDescent="0.3">
      <c r="A43" s="99"/>
      <c r="B43" s="76" t="s">
        <v>37</v>
      </c>
      <c r="C43" s="76"/>
      <c r="D43" s="76"/>
      <c r="E43" s="76"/>
      <c r="F43" s="29"/>
      <c r="G43" s="86"/>
      <c r="H43" s="30">
        <v>9</v>
      </c>
      <c r="I43" s="31">
        <f t="shared" si="6"/>
        <v>9</v>
      </c>
      <c r="J43" s="31">
        <f t="shared" si="6"/>
        <v>9</v>
      </c>
      <c r="K43" s="31">
        <f t="shared" si="7"/>
        <v>9</v>
      </c>
      <c r="L43" s="32">
        <f t="shared" si="5"/>
        <v>9</v>
      </c>
      <c r="M43" s="32">
        <f t="shared" si="5"/>
        <v>9</v>
      </c>
      <c r="N43" s="32">
        <f t="shared" si="5"/>
        <v>9</v>
      </c>
      <c r="O43" s="32">
        <f t="shared" si="5"/>
        <v>9</v>
      </c>
      <c r="P43" s="32">
        <f t="shared" si="5"/>
        <v>9</v>
      </c>
      <c r="Q43" s="32">
        <f t="shared" si="5"/>
        <v>9</v>
      </c>
      <c r="R43" s="32">
        <f t="shared" si="5"/>
        <v>9</v>
      </c>
      <c r="S43" s="32">
        <f t="shared" si="5"/>
        <v>9</v>
      </c>
      <c r="T43" s="32">
        <f t="shared" si="5"/>
        <v>9</v>
      </c>
      <c r="U43" s="32">
        <f t="shared" si="5"/>
        <v>9</v>
      </c>
      <c r="V43" s="32">
        <f>L43</f>
        <v>9</v>
      </c>
      <c r="W43" s="33"/>
      <c r="X43" s="34"/>
    </row>
    <row r="44" spans="1:24" s="6" customFormat="1" x14ac:dyDescent="0.3">
      <c r="A44" s="99"/>
      <c r="B44" s="76" t="s">
        <v>37</v>
      </c>
      <c r="C44" s="76"/>
      <c r="D44" s="76"/>
      <c r="E44" s="76"/>
      <c r="F44" s="29"/>
      <c r="G44" s="86"/>
      <c r="H44" s="30">
        <v>9</v>
      </c>
      <c r="I44" s="31">
        <f t="shared" si="6"/>
        <v>9</v>
      </c>
      <c r="J44" s="31">
        <f t="shared" si="6"/>
        <v>9</v>
      </c>
      <c r="K44" s="31">
        <f t="shared" si="7"/>
        <v>9</v>
      </c>
      <c r="L44" s="32">
        <f t="shared" si="5"/>
        <v>9</v>
      </c>
      <c r="M44" s="32">
        <f t="shared" si="5"/>
        <v>9</v>
      </c>
      <c r="N44" s="32">
        <f t="shared" si="5"/>
        <v>9</v>
      </c>
      <c r="O44" s="32">
        <f t="shared" si="5"/>
        <v>9</v>
      </c>
      <c r="P44" s="32">
        <f t="shared" si="5"/>
        <v>9</v>
      </c>
      <c r="Q44" s="32">
        <f t="shared" si="5"/>
        <v>9</v>
      </c>
      <c r="R44" s="32">
        <f t="shared" si="5"/>
        <v>9</v>
      </c>
      <c r="S44" s="32">
        <f t="shared" si="5"/>
        <v>9</v>
      </c>
      <c r="T44" s="32">
        <f t="shared" si="5"/>
        <v>9</v>
      </c>
      <c r="U44" s="32">
        <f t="shared" si="5"/>
        <v>9</v>
      </c>
      <c r="V44" s="32">
        <f>L44</f>
        <v>9</v>
      </c>
      <c r="W44" s="33"/>
      <c r="X44" s="34"/>
    </row>
    <row r="45" spans="1:24" s="6" customFormat="1" x14ac:dyDescent="0.3">
      <c r="A45" s="99"/>
      <c r="B45" s="76" t="s">
        <v>37</v>
      </c>
      <c r="C45" s="76"/>
      <c r="D45" s="76"/>
      <c r="E45" s="76"/>
      <c r="F45" s="29"/>
      <c r="G45" s="86"/>
      <c r="H45" s="30">
        <v>9</v>
      </c>
      <c r="I45" s="31">
        <f t="shared" si="6"/>
        <v>9</v>
      </c>
      <c r="J45" s="31">
        <f t="shared" si="6"/>
        <v>9</v>
      </c>
      <c r="K45" s="31">
        <f t="shared" si="7"/>
        <v>9</v>
      </c>
      <c r="L45" s="32">
        <f t="shared" si="5"/>
        <v>9</v>
      </c>
      <c r="M45" s="32">
        <f t="shared" si="5"/>
        <v>9</v>
      </c>
      <c r="N45" s="32">
        <f t="shared" si="5"/>
        <v>9</v>
      </c>
      <c r="O45" s="32">
        <f t="shared" si="5"/>
        <v>9</v>
      </c>
      <c r="P45" s="32">
        <f t="shared" si="5"/>
        <v>9</v>
      </c>
      <c r="Q45" s="32">
        <f t="shared" si="5"/>
        <v>9</v>
      </c>
      <c r="R45" s="32">
        <f t="shared" si="5"/>
        <v>9</v>
      </c>
      <c r="S45" s="32">
        <f t="shared" si="5"/>
        <v>9</v>
      </c>
      <c r="T45" s="32">
        <f t="shared" si="5"/>
        <v>9</v>
      </c>
      <c r="U45" s="32">
        <f t="shared" si="5"/>
        <v>9</v>
      </c>
      <c r="V45" s="32">
        <f>L45</f>
        <v>9</v>
      </c>
      <c r="W45" s="33"/>
      <c r="X45" s="34"/>
    </row>
    <row r="46" spans="1:24" s="6" customFormat="1" x14ac:dyDescent="0.3">
      <c r="A46" s="100"/>
      <c r="B46" s="76" t="s">
        <v>37</v>
      </c>
      <c r="C46" s="76"/>
      <c r="D46" s="76"/>
      <c r="E46" s="76"/>
      <c r="F46" s="29"/>
      <c r="G46" s="86"/>
      <c r="H46" s="30">
        <v>9</v>
      </c>
      <c r="I46" s="31">
        <f t="shared" si="6"/>
        <v>9</v>
      </c>
      <c r="J46" s="31">
        <f t="shared" si="6"/>
        <v>9</v>
      </c>
      <c r="K46" s="31">
        <f t="shared" si="7"/>
        <v>9</v>
      </c>
      <c r="L46" s="32">
        <f t="shared" si="5"/>
        <v>9</v>
      </c>
      <c r="M46" s="32">
        <f t="shared" si="5"/>
        <v>9</v>
      </c>
      <c r="N46" s="32">
        <f t="shared" si="5"/>
        <v>9</v>
      </c>
      <c r="O46" s="32">
        <f t="shared" si="5"/>
        <v>9</v>
      </c>
      <c r="P46" s="32">
        <f t="shared" si="5"/>
        <v>9</v>
      </c>
      <c r="Q46" s="32">
        <f t="shared" si="5"/>
        <v>9</v>
      </c>
      <c r="R46" s="32">
        <f t="shared" si="5"/>
        <v>9</v>
      </c>
      <c r="S46" s="32">
        <f t="shared" si="5"/>
        <v>9</v>
      </c>
      <c r="T46" s="32">
        <f t="shared" si="5"/>
        <v>9</v>
      </c>
      <c r="U46" s="32">
        <f t="shared" si="5"/>
        <v>9</v>
      </c>
      <c r="V46" s="32">
        <f>L46</f>
        <v>9</v>
      </c>
      <c r="W46" s="33"/>
      <c r="X46" s="34"/>
    </row>
    <row r="47" spans="1:24" s="6" customFormat="1" x14ac:dyDescent="0.3">
      <c r="A47" s="101"/>
      <c r="B47" s="78"/>
      <c r="C47" s="78"/>
      <c r="D47" s="78"/>
      <c r="E47" s="78"/>
      <c r="F47" s="41"/>
      <c r="G47" s="88"/>
      <c r="H47" s="36"/>
      <c r="I47" s="37"/>
      <c r="J47" s="37"/>
      <c r="K47" s="37"/>
      <c r="L47" s="38"/>
      <c r="M47" s="38"/>
      <c r="N47" s="38"/>
      <c r="O47" s="38"/>
      <c r="P47" s="38"/>
      <c r="Q47" s="38"/>
      <c r="R47" s="38"/>
      <c r="S47" s="38"/>
      <c r="T47" s="38"/>
      <c r="U47" s="38"/>
      <c r="V47" s="38"/>
      <c r="W47" s="42"/>
      <c r="X47" s="43"/>
    </row>
    <row r="48" spans="1:24" s="75" customFormat="1" x14ac:dyDescent="0.3">
      <c r="A48" s="114" t="s">
        <v>39</v>
      </c>
      <c r="B48" s="115" t="s">
        <v>35</v>
      </c>
      <c r="C48" s="115" t="s">
        <v>61</v>
      </c>
      <c r="D48" s="115" t="s">
        <v>60</v>
      </c>
      <c r="E48" s="115" t="s">
        <v>26</v>
      </c>
      <c r="F48" s="23">
        <v>2</v>
      </c>
      <c r="G48" s="93" t="s">
        <v>36</v>
      </c>
      <c r="H48" s="24">
        <f>IF(F48="","",F48)</f>
        <v>2</v>
      </c>
      <c r="I48" s="25">
        <f>IF(SUM(I49:I56)=0,IF($X48="Y",0,H48),H48)</f>
        <v>2</v>
      </c>
      <c r="J48" s="25">
        <f>IF(SUM(J49:J56)=0,IF($X48="Y",0,I48),I48)</f>
        <v>2</v>
      </c>
      <c r="K48" s="25">
        <f>IF(SUM(K49:K56)=0,IF($X48="Y",0,J48),J48)</f>
        <v>2</v>
      </c>
      <c r="L48" s="26">
        <f>IF(SUM(L49:L56)=0,IF($X48="Y",0,K48),K48)</f>
        <v>2</v>
      </c>
      <c r="M48" s="26">
        <f>IF(SUM(M49:M56)=0,IF($X48="Y",0,L48),L48)</f>
        <v>2</v>
      </c>
      <c r="N48" s="26">
        <f>IF(SUM(N49:N56)=0,IF($X48="Y",0,M48),M48)</f>
        <v>2</v>
      </c>
      <c r="O48" s="26">
        <f>IF(SUM(O49:O56)=0,IF($X48="Y",0,N48),N48)</f>
        <v>2</v>
      </c>
      <c r="P48" s="26">
        <f>IF(SUM(P49:P56)=0,IF($X48="Y",0,O48),O48)</f>
        <v>2</v>
      </c>
      <c r="Q48" s="26">
        <f>IF(SUM(Q49:Q56)=0,IF($X48="Y",0,P48),P48)</f>
        <v>2</v>
      </c>
      <c r="R48" s="26">
        <f>IF(SUM(R49:R56)=0,IF($X48="Y",0,Q48),Q48)</f>
        <v>2</v>
      </c>
      <c r="S48" s="26">
        <f>IF(SUM(S49:S56)=0,IF($X48="Y",0,R48),R48)</f>
        <v>2</v>
      </c>
      <c r="T48" s="26">
        <f>IF(SUM(T49:T56)=0,IF($X48="Y",0,S48),S48)</f>
        <v>2</v>
      </c>
      <c r="U48" s="26">
        <f>IF(SUM(U49:U56)=0,IF($X48="Y",0,T48),T48)</f>
        <v>2</v>
      </c>
      <c r="V48" s="26">
        <f>IF(SUM(V49:V56)=0,IF($X48="Y",0,L48),L48)</f>
        <v>2</v>
      </c>
      <c r="W48" s="27" t="str">
        <f>IF(F48="","",IF(SUM(L49:L56)=0,"Y",""))</f>
        <v/>
      </c>
      <c r="X48" s="28"/>
    </row>
    <row r="49" spans="1:24" s="6" customFormat="1" x14ac:dyDescent="0.3">
      <c r="A49" s="99"/>
      <c r="B49" s="76" t="s">
        <v>37</v>
      </c>
      <c r="C49" s="76"/>
      <c r="D49" s="76"/>
      <c r="E49" s="76"/>
      <c r="F49" s="29"/>
      <c r="G49" s="86"/>
      <c r="H49" s="30">
        <v>5</v>
      </c>
      <c r="I49" s="31">
        <f>H49</f>
        <v>5</v>
      </c>
      <c r="J49" s="31">
        <f>I49</f>
        <v>5</v>
      </c>
      <c r="K49" s="31">
        <f>J49</f>
        <v>5</v>
      </c>
      <c r="L49" s="32">
        <f t="shared" ref="K49:U57" si="8">K49</f>
        <v>5</v>
      </c>
      <c r="M49" s="32">
        <f t="shared" si="8"/>
        <v>5</v>
      </c>
      <c r="N49" s="32">
        <f t="shared" si="8"/>
        <v>5</v>
      </c>
      <c r="O49" s="32">
        <f t="shared" si="8"/>
        <v>5</v>
      </c>
      <c r="P49" s="32">
        <f t="shared" si="8"/>
        <v>5</v>
      </c>
      <c r="Q49" s="32">
        <f t="shared" si="8"/>
        <v>5</v>
      </c>
      <c r="R49" s="32">
        <f t="shared" si="8"/>
        <v>5</v>
      </c>
      <c r="S49" s="32">
        <f t="shared" si="8"/>
        <v>5</v>
      </c>
      <c r="T49" s="32">
        <f t="shared" si="8"/>
        <v>5</v>
      </c>
      <c r="U49" s="32">
        <f t="shared" si="8"/>
        <v>5</v>
      </c>
      <c r="V49" s="32">
        <f>L49</f>
        <v>5</v>
      </c>
      <c r="W49" s="33"/>
      <c r="X49" s="44"/>
    </row>
    <row r="50" spans="1:24" s="6" customFormat="1" x14ac:dyDescent="0.3">
      <c r="A50" s="99"/>
      <c r="B50" s="76" t="s">
        <v>37</v>
      </c>
      <c r="C50" s="76"/>
      <c r="D50" s="76"/>
      <c r="E50" s="76"/>
      <c r="F50" s="29"/>
      <c r="G50" s="86"/>
      <c r="H50" s="30">
        <v>5</v>
      </c>
      <c r="I50" s="31">
        <f t="shared" ref="I50:J57" si="9">H50</f>
        <v>5</v>
      </c>
      <c r="J50" s="31">
        <f t="shared" si="9"/>
        <v>5</v>
      </c>
      <c r="K50" s="31">
        <f>J50</f>
        <v>5</v>
      </c>
      <c r="L50" s="32">
        <f t="shared" si="8"/>
        <v>5</v>
      </c>
      <c r="M50" s="32">
        <f t="shared" si="8"/>
        <v>5</v>
      </c>
      <c r="N50" s="32">
        <f t="shared" si="8"/>
        <v>5</v>
      </c>
      <c r="O50" s="32">
        <f t="shared" si="8"/>
        <v>5</v>
      </c>
      <c r="P50" s="32">
        <f t="shared" si="8"/>
        <v>5</v>
      </c>
      <c r="Q50" s="32">
        <f t="shared" si="8"/>
        <v>5</v>
      </c>
      <c r="R50" s="32">
        <f t="shared" si="8"/>
        <v>5</v>
      </c>
      <c r="S50" s="32">
        <f t="shared" si="8"/>
        <v>5</v>
      </c>
      <c r="T50" s="32">
        <f t="shared" si="8"/>
        <v>5</v>
      </c>
      <c r="U50" s="32">
        <f t="shared" si="8"/>
        <v>5</v>
      </c>
      <c r="V50" s="32">
        <f>L50</f>
        <v>5</v>
      </c>
      <c r="W50" s="33"/>
      <c r="X50" s="44"/>
    </row>
    <row r="51" spans="1:24" s="6" customFormat="1" x14ac:dyDescent="0.3">
      <c r="A51" s="99"/>
      <c r="B51" s="76" t="s">
        <v>37</v>
      </c>
      <c r="C51" s="76"/>
      <c r="D51" s="76"/>
      <c r="E51" s="76"/>
      <c r="F51" s="29"/>
      <c r="G51" s="86"/>
      <c r="H51" s="30">
        <v>5</v>
      </c>
      <c r="I51" s="31">
        <f t="shared" si="9"/>
        <v>5</v>
      </c>
      <c r="J51" s="31">
        <f t="shared" si="9"/>
        <v>5</v>
      </c>
      <c r="K51" s="31">
        <f>J51</f>
        <v>5</v>
      </c>
      <c r="L51" s="32">
        <f t="shared" si="8"/>
        <v>5</v>
      </c>
      <c r="M51" s="32">
        <f t="shared" si="8"/>
        <v>5</v>
      </c>
      <c r="N51" s="32">
        <f t="shared" si="8"/>
        <v>5</v>
      </c>
      <c r="O51" s="32">
        <f t="shared" si="8"/>
        <v>5</v>
      </c>
      <c r="P51" s="32">
        <f t="shared" si="8"/>
        <v>5</v>
      </c>
      <c r="Q51" s="32">
        <f t="shared" si="8"/>
        <v>5</v>
      </c>
      <c r="R51" s="32">
        <f t="shared" si="8"/>
        <v>5</v>
      </c>
      <c r="S51" s="32">
        <f t="shared" si="8"/>
        <v>5</v>
      </c>
      <c r="T51" s="32">
        <f t="shared" si="8"/>
        <v>5</v>
      </c>
      <c r="U51" s="32">
        <f t="shared" si="8"/>
        <v>5</v>
      </c>
      <c r="V51" s="32">
        <f>L51</f>
        <v>5</v>
      </c>
      <c r="W51" s="33"/>
      <c r="X51" s="44"/>
    </row>
    <row r="52" spans="1:24" s="6" customFormat="1" x14ac:dyDescent="0.3">
      <c r="A52" s="99"/>
      <c r="B52" s="76" t="s">
        <v>37</v>
      </c>
      <c r="C52" s="76"/>
      <c r="D52" s="76"/>
      <c r="E52" s="76"/>
      <c r="F52" s="29"/>
      <c r="G52" s="86"/>
      <c r="H52" s="30">
        <v>5</v>
      </c>
      <c r="I52" s="31">
        <f t="shared" si="9"/>
        <v>5</v>
      </c>
      <c r="J52" s="31">
        <f t="shared" si="9"/>
        <v>5</v>
      </c>
      <c r="K52" s="31">
        <f t="shared" si="8"/>
        <v>5</v>
      </c>
      <c r="L52" s="32">
        <f t="shared" si="8"/>
        <v>5</v>
      </c>
      <c r="M52" s="32">
        <f t="shared" si="8"/>
        <v>5</v>
      </c>
      <c r="N52" s="32">
        <f t="shared" si="8"/>
        <v>5</v>
      </c>
      <c r="O52" s="32">
        <f t="shared" si="8"/>
        <v>5</v>
      </c>
      <c r="P52" s="32">
        <f t="shared" si="8"/>
        <v>5</v>
      </c>
      <c r="Q52" s="32">
        <f t="shared" si="8"/>
        <v>5</v>
      </c>
      <c r="R52" s="32">
        <f t="shared" si="8"/>
        <v>5</v>
      </c>
      <c r="S52" s="32">
        <f t="shared" si="8"/>
        <v>5</v>
      </c>
      <c r="T52" s="32">
        <f t="shared" si="8"/>
        <v>5</v>
      </c>
      <c r="U52" s="32">
        <f t="shared" si="8"/>
        <v>5</v>
      </c>
      <c r="V52" s="32">
        <f>L52</f>
        <v>5</v>
      </c>
      <c r="W52" s="33"/>
      <c r="X52" s="44"/>
    </row>
    <row r="53" spans="1:24" s="6" customFormat="1" x14ac:dyDescent="0.3">
      <c r="A53" s="99"/>
      <c r="B53" s="76" t="s">
        <v>37</v>
      </c>
      <c r="C53" s="76"/>
      <c r="D53" s="76"/>
      <c r="E53" s="76"/>
      <c r="F53" s="29"/>
      <c r="G53" s="86"/>
      <c r="H53" s="30">
        <v>5</v>
      </c>
      <c r="I53" s="31">
        <f t="shared" si="9"/>
        <v>5</v>
      </c>
      <c r="J53" s="31">
        <f t="shared" si="9"/>
        <v>5</v>
      </c>
      <c r="K53" s="31">
        <f t="shared" si="8"/>
        <v>5</v>
      </c>
      <c r="L53" s="32">
        <f t="shared" si="8"/>
        <v>5</v>
      </c>
      <c r="M53" s="32">
        <f t="shared" si="8"/>
        <v>5</v>
      </c>
      <c r="N53" s="32">
        <f t="shared" si="8"/>
        <v>5</v>
      </c>
      <c r="O53" s="32">
        <f t="shared" si="8"/>
        <v>5</v>
      </c>
      <c r="P53" s="32">
        <f t="shared" si="8"/>
        <v>5</v>
      </c>
      <c r="Q53" s="32">
        <f t="shared" si="8"/>
        <v>5</v>
      </c>
      <c r="R53" s="32">
        <f t="shared" si="8"/>
        <v>5</v>
      </c>
      <c r="S53" s="32">
        <f t="shared" si="8"/>
        <v>5</v>
      </c>
      <c r="T53" s="32">
        <f t="shared" si="8"/>
        <v>5</v>
      </c>
      <c r="U53" s="32">
        <f t="shared" si="8"/>
        <v>5</v>
      </c>
      <c r="V53" s="32">
        <f>L53</f>
        <v>5</v>
      </c>
      <c r="W53" s="33"/>
      <c r="X53" s="44"/>
    </row>
    <row r="54" spans="1:24" s="6" customFormat="1" x14ac:dyDescent="0.3">
      <c r="A54" s="99"/>
      <c r="B54" s="76" t="s">
        <v>37</v>
      </c>
      <c r="C54" s="76"/>
      <c r="D54" s="76"/>
      <c r="E54" s="76"/>
      <c r="F54" s="29"/>
      <c r="G54" s="86"/>
      <c r="H54" s="30">
        <v>5</v>
      </c>
      <c r="I54" s="31">
        <v>9</v>
      </c>
      <c r="J54" s="31">
        <f t="shared" si="9"/>
        <v>9</v>
      </c>
      <c r="K54" s="31">
        <f t="shared" si="8"/>
        <v>9</v>
      </c>
      <c r="L54" s="32">
        <f t="shared" si="8"/>
        <v>9</v>
      </c>
      <c r="M54" s="32">
        <f t="shared" si="8"/>
        <v>9</v>
      </c>
      <c r="N54" s="32">
        <f t="shared" si="8"/>
        <v>9</v>
      </c>
      <c r="O54" s="32">
        <f t="shared" si="8"/>
        <v>9</v>
      </c>
      <c r="P54" s="32">
        <f t="shared" si="8"/>
        <v>9</v>
      </c>
      <c r="Q54" s="32">
        <f t="shared" si="8"/>
        <v>9</v>
      </c>
      <c r="R54" s="32">
        <f t="shared" si="8"/>
        <v>9</v>
      </c>
      <c r="S54" s="32">
        <f t="shared" si="8"/>
        <v>9</v>
      </c>
      <c r="T54" s="32">
        <f t="shared" si="8"/>
        <v>9</v>
      </c>
      <c r="U54" s="32">
        <f t="shared" si="8"/>
        <v>9</v>
      </c>
      <c r="V54" s="32">
        <f>L54</f>
        <v>9</v>
      </c>
      <c r="W54" s="33"/>
      <c r="X54" s="44"/>
    </row>
    <row r="55" spans="1:24" s="6" customFormat="1" x14ac:dyDescent="0.3">
      <c r="A55" s="99"/>
      <c r="B55" s="76" t="s">
        <v>37</v>
      </c>
      <c r="C55" s="76"/>
      <c r="D55" s="76"/>
      <c r="E55" s="76"/>
      <c r="F55" s="29"/>
      <c r="G55" s="86"/>
      <c r="H55" s="30">
        <v>6</v>
      </c>
      <c r="I55" s="31">
        <f t="shared" si="9"/>
        <v>6</v>
      </c>
      <c r="J55" s="31">
        <f t="shared" si="9"/>
        <v>6</v>
      </c>
      <c r="K55" s="31">
        <f t="shared" si="8"/>
        <v>6</v>
      </c>
      <c r="L55" s="32">
        <f t="shared" si="8"/>
        <v>6</v>
      </c>
      <c r="M55" s="32">
        <f t="shared" si="8"/>
        <v>6</v>
      </c>
      <c r="N55" s="32">
        <f t="shared" si="8"/>
        <v>6</v>
      </c>
      <c r="O55" s="32">
        <f t="shared" si="8"/>
        <v>6</v>
      </c>
      <c r="P55" s="32">
        <f t="shared" si="8"/>
        <v>6</v>
      </c>
      <c r="Q55" s="32">
        <f t="shared" si="8"/>
        <v>6</v>
      </c>
      <c r="R55" s="32">
        <f t="shared" si="8"/>
        <v>6</v>
      </c>
      <c r="S55" s="32">
        <f t="shared" si="8"/>
        <v>6</v>
      </c>
      <c r="T55" s="32">
        <f t="shared" si="8"/>
        <v>6</v>
      </c>
      <c r="U55" s="32">
        <f t="shared" si="8"/>
        <v>6</v>
      </c>
      <c r="V55" s="32">
        <f>L55</f>
        <v>6</v>
      </c>
      <c r="W55" s="33"/>
      <c r="X55" s="44"/>
    </row>
    <row r="56" spans="1:24" s="6" customFormat="1" x14ac:dyDescent="0.3">
      <c r="A56" s="100"/>
      <c r="B56" s="76" t="s">
        <v>37</v>
      </c>
      <c r="C56" s="76"/>
      <c r="D56" s="76"/>
      <c r="E56" s="76"/>
      <c r="F56" s="29"/>
      <c r="G56" s="86"/>
      <c r="H56" s="30">
        <v>6</v>
      </c>
      <c r="I56" s="31">
        <f t="shared" si="9"/>
        <v>6</v>
      </c>
      <c r="J56" s="31">
        <f t="shared" si="9"/>
        <v>6</v>
      </c>
      <c r="K56" s="31">
        <f t="shared" si="8"/>
        <v>6</v>
      </c>
      <c r="L56" s="32">
        <f t="shared" si="8"/>
        <v>6</v>
      </c>
      <c r="M56" s="32">
        <f t="shared" si="8"/>
        <v>6</v>
      </c>
      <c r="N56" s="32">
        <f t="shared" si="8"/>
        <v>6</v>
      </c>
      <c r="O56" s="32">
        <f t="shared" si="8"/>
        <v>6</v>
      </c>
      <c r="P56" s="32">
        <f t="shared" si="8"/>
        <v>6</v>
      </c>
      <c r="Q56" s="32">
        <f t="shared" si="8"/>
        <v>6</v>
      </c>
      <c r="R56" s="32">
        <f t="shared" si="8"/>
        <v>6</v>
      </c>
      <c r="S56" s="32">
        <f t="shared" si="8"/>
        <v>6</v>
      </c>
      <c r="T56" s="32">
        <f t="shared" si="8"/>
        <v>6</v>
      </c>
      <c r="U56" s="32">
        <f t="shared" si="8"/>
        <v>6</v>
      </c>
      <c r="V56" s="32">
        <f>L56</f>
        <v>6</v>
      </c>
      <c r="W56" s="33"/>
      <c r="X56" s="44"/>
    </row>
    <row r="57" spans="1:24" s="6" customFormat="1" x14ac:dyDescent="0.3">
      <c r="A57" s="101"/>
      <c r="B57" s="78"/>
      <c r="C57" s="78"/>
      <c r="D57" s="78"/>
      <c r="E57" s="78"/>
      <c r="F57" s="41"/>
      <c r="G57" s="88"/>
      <c r="H57" s="36"/>
      <c r="I57" s="37"/>
      <c r="J57" s="37"/>
      <c r="K57" s="37"/>
      <c r="L57" s="38"/>
      <c r="M57" s="38"/>
      <c r="N57" s="38"/>
      <c r="O57" s="38"/>
      <c r="P57" s="38"/>
      <c r="Q57" s="38"/>
      <c r="R57" s="38"/>
      <c r="S57" s="38"/>
      <c r="T57" s="38"/>
      <c r="U57" s="38"/>
      <c r="V57" s="38"/>
      <c r="W57" s="42"/>
      <c r="X57" s="43"/>
    </row>
    <row r="58" spans="1:24" s="75" customFormat="1" x14ac:dyDescent="0.3">
      <c r="A58" s="114" t="s">
        <v>39</v>
      </c>
      <c r="B58" s="115" t="s">
        <v>35</v>
      </c>
      <c r="C58" s="115" t="s">
        <v>61</v>
      </c>
      <c r="D58" s="115" t="s">
        <v>60</v>
      </c>
      <c r="E58" s="115" t="s">
        <v>26</v>
      </c>
      <c r="F58" s="23">
        <v>1</v>
      </c>
      <c r="G58" s="93" t="s">
        <v>36</v>
      </c>
      <c r="H58" s="24">
        <f>IF(F58="","",F58)</f>
        <v>1</v>
      </c>
      <c r="I58" s="25">
        <f>IF(SUM(I59:I66)=0,IF($X58="Y",0,H58),H58)</f>
        <v>1</v>
      </c>
      <c r="J58" s="25">
        <f>IF(SUM(J59:J66)=0,IF($X58="Y",0,I58),I58)</f>
        <v>1</v>
      </c>
      <c r="K58" s="25">
        <f>IF(SUM(K59:K66)=0,IF($X58="Y",0,J58),J58)</f>
        <v>1</v>
      </c>
      <c r="L58" s="26">
        <f>IF(SUM(L59:L66)=0,IF($X58="Y",0,K58),K58)</f>
        <v>1</v>
      </c>
      <c r="M58" s="26">
        <f>IF(SUM(M59:M66)=0,IF($X58="Y",0,L58),L58)</f>
        <v>1</v>
      </c>
      <c r="N58" s="26">
        <f>IF(SUM(N59:N66)=0,IF($X58="Y",0,M58),M58)</f>
        <v>1</v>
      </c>
      <c r="O58" s="26">
        <f>IF(SUM(O59:O66)=0,IF($X58="Y",0,N58),N58)</f>
        <v>1</v>
      </c>
      <c r="P58" s="26">
        <f>IF(SUM(P59:P66)=0,IF($X58="Y",0,O58),O58)</f>
        <v>1</v>
      </c>
      <c r="Q58" s="26">
        <f>IF(SUM(Q59:Q66)=0,IF($X58="Y",0,P58),P58)</f>
        <v>1</v>
      </c>
      <c r="R58" s="26">
        <f>IF(SUM(R59:R66)=0,IF($X58="Y",0,Q58),Q58)</f>
        <v>1</v>
      </c>
      <c r="S58" s="26">
        <f>IF(SUM(S59:S66)=0,IF($X58="Y",0,R58),R58)</f>
        <v>1</v>
      </c>
      <c r="T58" s="26">
        <f>IF(SUM(T59:T66)=0,IF($X58="Y",0,S58),S58)</f>
        <v>1</v>
      </c>
      <c r="U58" s="26">
        <f>IF(SUM(U59:U66)=0,IF($X58="Y",0,T58),T58)</f>
        <v>1</v>
      </c>
      <c r="V58" s="26">
        <f>IF(SUM(V59:V66)=0,IF($X58="Y",0,L58),L58)</f>
        <v>1</v>
      </c>
      <c r="W58" s="27" t="str">
        <f>IF(F58="","",IF(SUM(L59:L66)=0,"Y",""))</f>
        <v/>
      </c>
      <c r="X58" s="28"/>
    </row>
    <row r="59" spans="1:24" s="6" customFormat="1" x14ac:dyDescent="0.3">
      <c r="A59" s="99"/>
      <c r="B59" s="76" t="s">
        <v>37</v>
      </c>
      <c r="C59" s="76"/>
      <c r="D59" s="76"/>
      <c r="E59" s="76"/>
      <c r="F59" s="29"/>
      <c r="G59" s="86"/>
      <c r="H59" s="30">
        <v>7</v>
      </c>
      <c r="I59" s="31">
        <f>H59</f>
        <v>7</v>
      </c>
      <c r="J59" s="31">
        <f>I59</f>
        <v>7</v>
      </c>
      <c r="K59" s="31">
        <f t="shared" ref="K59:U66" si="10">J59</f>
        <v>7</v>
      </c>
      <c r="L59" s="32">
        <f t="shared" si="10"/>
        <v>7</v>
      </c>
      <c r="M59" s="32">
        <f t="shared" si="10"/>
        <v>7</v>
      </c>
      <c r="N59" s="32">
        <f t="shared" si="10"/>
        <v>7</v>
      </c>
      <c r="O59" s="32">
        <f t="shared" si="10"/>
        <v>7</v>
      </c>
      <c r="P59" s="32">
        <f t="shared" si="10"/>
        <v>7</v>
      </c>
      <c r="Q59" s="32">
        <f t="shared" si="10"/>
        <v>7</v>
      </c>
      <c r="R59" s="32">
        <f t="shared" si="10"/>
        <v>7</v>
      </c>
      <c r="S59" s="32">
        <f t="shared" si="10"/>
        <v>7</v>
      </c>
      <c r="T59" s="32">
        <f t="shared" si="10"/>
        <v>7</v>
      </c>
      <c r="U59" s="32">
        <f t="shared" si="10"/>
        <v>7</v>
      </c>
      <c r="V59" s="32">
        <f>L59</f>
        <v>7</v>
      </c>
      <c r="W59" s="33"/>
      <c r="X59" s="44"/>
    </row>
    <row r="60" spans="1:24" s="6" customFormat="1" x14ac:dyDescent="0.3">
      <c r="A60" s="99"/>
      <c r="B60" s="76" t="s">
        <v>37</v>
      </c>
      <c r="C60" s="76"/>
      <c r="D60" s="76"/>
      <c r="E60" s="76"/>
      <c r="F60" s="29"/>
      <c r="G60" s="86"/>
      <c r="H60" s="30">
        <v>4</v>
      </c>
      <c r="I60" s="31">
        <f t="shared" ref="I60:J66" si="11">H60</f>
        <v>4</v>
      </c>
      <c r="J60" s="31">
        <f t="shared" si="11"/>
        <v>4</v>
      </c>
      <c r="K60" s="31">
        <f t="shared" si="10"/>
        <v>4</v>
      </c>
      <c r="L60" s="32">
        <f t="shared" si="10"/>
        <v>4</v>
      </c>
      <c r="M60" s="32">
        <f t="shared" si="10"/>
        <v>4</v>
      </c>
      <c r="N60" s="32">
        <f t="shared" si="10"/>
        <v>4</v>
      </c>
      <c r="O60" s="32">
        <f t="shared" si="10"/>
        <v>4</v>
      </c>
      <c r="P60" s="32">
        <f t="shared" si="10"/>
        <v>4</v>
      </c>
      <c r="Q60" s="32">
        <f t="shared" si="10"/>
        <v>4</v>
      </c>
      <c r="R60" s="32">
        <f t="shared" si="10"/>
        <v>4</v>
      </c>
      <c r="S60" s="32">
        <f t="shared" si="10"/>
        <v>4</v>
      </c>
      <c r="T60" s="32">
        <f t="shared" si="10"/>
        <v>4</v>
      </c>
      <c r="U60" s="32">
        <f t="shared" si="10"/>
        <v>4</v>
      </c>
      <c r="V60" s="32">
        <f>L60</f>
        <v>4</v>
      </c>
      <c r="W60" s="33"/>
      <c r="X60" s="44"/>
    </row>
    <row r="61" spans="1:24" s="6" customFormat="1" x14ac:dyDescent="0.3">
      <c r="A61" s="99"/>
      <c r="B61" s="76" t="s">
        <v>37</v>
      </c>
      <c r="C61" s="76"/>
      <c r="D61" s="76"/>
      <c r="E61" s="76"/>
      <c r="F61" s="29"/>
      <c r="G61" s="86"/>
      <c r="H61" s="30">
        <v>9</v>
      </c>
      <c r="I61" s="31">
        <v>9</v>
      </c>
      <c r="J61" s="31">
        <f t="shared" si="11"/>
        <v>9</v>
      </c>
      <c r="K61" s="31">
        <f t="shared" si="10"/>
        <v>9</v>
      </c>
      <c r="L61" s="32">
        <v>9</v>
      </c>
      <c r="M61" s="32">
        <v>9</v>
      </c>
      <c r="N61" s="32">
        <v>9</v>
      </c>
      <c r="O61" s="32">
        <v>9</v>
      </c>
      <c r="P61" s="32">
        <v>9</v>
      </c>
      <c r="Q61" s="32">
        <v>9</v>
      </c>
      <c r="R61" s="32">
        <v>9</v>
      </c>
      <c r="S61" s="32">
        <v>9</v>
      </c>
      <c r="T61" s="32">
        <v>9</v>
      </c>
      <c r="U61" s="32">
        <v>9</v>
      </c>
      <c r="V61" s="32">
        <f>L61</f>
        <v>9</v>
      </c>
      <c r="W61" s="33"/>
      <c r="X61" s="44"/>
    </row>
    <row r="62" spans="1:24" s="6" customFormat="1" x14ac:dyDescent="0.3">
      <c r="A62" s="99"/>
      <c r="B62" s="76" t="s">
        <v>37</v>
      </c>
      <c r="C62" s="76"/>
      <c r="D62" s="76"/>
      <c r="E62" s="76"/>
      <c r="F62" s="29"/>
      <c r="G62" s="86"/>
      <c r="H62" s="30">
        <v>5</v>
      </c>
      <c r="I62" s="31">
        <f t="shared" si="11"/>
        <v>5</v>
      </c>
      <c r="J62" s="31">
        <f t="shared" si="11"/>
        <v>5</v>
      </c>
      <c r="K62" s="31">
        <f t="shared" si="10"/>
        <v>5</v>
      </c>
      <c r="L62" s="32">
        <f t="shared" si="10"/>
        <v>5</v>
      </c>
      <c r="M62" s="32">
        <f t="shared" si="10"/>
        <v>5</v>
      </c>
      <c r="N62" s="32">
        <f t="shared" si="10"/>
        <v>5</v>
      </c>
      <c r="O62" s="32">
        <f t="shared" si="10"/>
        <v>5</v>
      </c>
      <c r="P62" s="32">
        <f t="shared" si="10"/>
        <v>5</v>
      </c>
      <c r="Q62" s="32">
        <f t="shared" si="10"/>
        <v>5</v>
      </c>
      <c r="R62" s="32">
        <f t="shared" si="10"/>
        <v>5</v>
      </c>
      <c r="S62" s="32">
        <f t="shared" si="10"/>
        <v>5</v>
      </c>
      <c r="T62" s="32">
        <f t="shared" si="10"/>
        <v>5</v>
      </c>
      <c r="U62" s="32">
        <f t="shared" si="10"/>
        <v>5</v>
      </c>
      <c r="V62" s="32">
        <f>L62</f>
        <v>5</v>
      </c>
      <c r="W62" s="33"/>
      <c r="X62" s="44"/>
    </row>
    <row r="63" spans="1:24" s="6" customFormat="1" x14ac:dyDescent="0.3">
      <c r="A63" s="99"/>
      <c r="B63" s="76" t="s">
        <v>37</v>
      </c>
      <c r="C63" s="76"/>
      <c r="D63" s="76"/>
      <c r="E63" s="76"/>
      <c r="F63" s="29"/>
      <c r="G63" s="86"/>
      <c r="H63" s="30">
        <v>9</v>
      </c>
      <c r="I63" s="31">
        <v>1</v>
      </c>
      <c r="J63" s="31">
        <f t="shared" si="11"/>
        <v>1</v>
      </c>
      <c r="K63" s="31">
        <f t="shared" si="10"/>
        <v>1</v>
      </c>
      <c r="L63" s="32">
        <f t="shared" si="10"/>
        <v>1</v>
      </c>
      <c r="M63" s="32">
        <f t="shared" si="10"/>
        <v>1</v>
      </c>
      <c r="N63" s="32">
        <f t="shared" si="10"/>
        <v>1</v>
      </c>
      <c r="O63" s="32">
        <f t="shared" si="10"/>
        <v>1</v>
      </c>
      <c r="P63" s="32">
        <f t="shared" si="10"/>
        <v>1</v>
      </c>
      <c r="Q63" s="32">
        <f t="shared" si="10"/>
        <v>1</v>
      </c>
      <c r="R63" s="32">
        <f t="shared" si="10"/>
        <v>1</v>
      </c>
      <c r="S63" s="32">
        <f t="shared" si="10"/>
        <v>1</v>
      </c>
      <c r="T63" s="32">
        <f t="shared" si="10"/>
        <v>1</v>
      </c>
      <c r="U63" s="32">
        <f t="shared" si="10"/>
        <v>1</v>
      </c>
      <c r="V63" s="32">
        <v>1</v>
      </c>
      <c r="W63" s="33"/>
      <c r="X63" s="44"/>
    </row>
    <row r="64" spans="1:24" s="6" customFormat="1" x14ac:dyDescent="0.3">
      <c r="A64" s="99"/>
      <c r="B64" s="76" t="s">
        <v>37</v>
      </c>
      <c r="C64" s="76"/>
      <c r="D64" s="76"/>
      <c r="E64" s="76"/>
      <c r="F64" s="29"/>
      <c r="G64" s="86"/>
      <c r="H64" s="30">
        <v>8</v>
      </c>
      <c r="I64" s="31">
        <f t="shared" si="11"/>
        <v>8</v>
      </c>
      <c r="J64" s="31">
        <f t="shared" si="11"/>
        <v>8</v>
      </c>
      <c r="K64" s="31">
        <f t="shared" si="10"/>
        <v>8</v>
      </c>
      <c r="L64" s="32">
        <v>2</v>
      </c>
      <c r="M64" s="32">
        <v>2</v>
      </c>
      <c r="N64" s="32">
        <v>2</v>
      </c>
      <c r="O64" s="32">
        <v>2</v>
      </c>
      <c r="P64" s="32">
        <v>2</v>
      </c>
      <c r="Q64" s="32">
        <v>2</v>
      </c>
      <c r="R64" s="32">
        <v>2</v>
      </c>
      <c r="S64" s="32">
        <v>2</v>
      </c>
      <c r="T64" s="32">
        <v>2</v>
      </c>
      <c r="U64" s="32">
        <v>2</v>
      </c>
      <c r="V64" s="32">
        <f>L64</f>
        <v>2</v>
      </c>
      <c r="W64" s="33"/>
      <c r="X64" s="44"/>
    </row>
    <row r="65" spans="1:24" s="6" customFormat="1" x14ac:dyDescent="0.3">
      <c r="A65" s="99"/>
      <c r="B65" s="76" t="s">
        <v>37</v>
      </c>
      <c r="C65" s="76"/>
      <c r="D65" s="76"/>
      <c r="E65" s="76"/>
      <c r="F65" s="29"/>
      <c r="G65" s="86"/>
      <c r="H65" s="30">
        <v>7</v>
      </c>
      <c r="I65" s="31">
        <f t="shared" si="11"/>
        <v>7</v>
      </c>
      <c r="J65" s="31">
        <f t="shared" si="11"/>
        <v>7</v>
      </c>
      <c r="K65" s="31">
        <f t="shared" si="10"/>
        <v>7</v>
      </c>
      <c r="L65" s="32">
        <f t="shared" si="10"/>
        <v>7</v>
      </c>
      <c r="M65" s="32">
        <f t="shared" si="10"/>
        <v>7</v>
      </c>
      <c r="N65" s="32">
        <f t="shared" si="10"/>
        <v>7</v>
      </c>
      <c r="O65" s="32">
        <f t="shared" si="10"/>
        <v>7</v>
      </c>
      <c r="P65" s="32">
        <f t="shared" si="10"/>
        <v>7</v>
      </c>
      <c r="Q65" s="32">
        <f t="shared" si="10"/>
        <v>7</v>
      </c>
      <c r="R65" s="32">
        <f t="shared" si="10"/>
        <v>7</v>
      </c>
      <c r="S65" s="32">
        <f t="shared" si="10"/>
        <v>7</v>
      </c>
      <c r="T65" s="32">
        <f t="shared" si="10"/>
        <v>7</v>
      </c>
      <c r="U65" s="32">
        <f t="shared" si="10"/>
        <v>7</v>
      </c>
      <c r="V65" s="32">
        <f>L65</f>
        <v>7</v>
      </c>
      <c r="W65" s="33"/>
      <c r="X65" s="44"/>
    </row>
    <row r="66" spans="1:24" s="6" customFormat="1" x14ac:dyDescent="0.3">
      <c r="A66" s="100"/>
      <c r="B66" s="76" t="s">
        <v>37</v>
      </c>
      <c r="C66" s="76"/>
      <c r="D66" s="76"/>
      <c r="E66" s="76"/>
      <c r="F66" s="29"/>
      <c r="G66" s="86"/>
      <c r="H66" s="30">
        <v>6</v>
      </c>
      <c r="I66" s="31">
        <f t="shared" si="11"/>
        <v>6</v>
      </c>
      <c r="J66" s="31">
        <f t="shared" si="11"/>
        <v>6</v>
      </c>
      <c r="K66" s="31">
        <f t="shared" si="10"/>
        <v>6</v>
      </c>
      <c r="L66" s="32">
        <v>1</v>
      </c>
      <c r="M66" s="32">
        <v>1</v>
      </c>
      <c r="N66" s="32">
        <v>1</v>
      </c>
      <c r="O66" s="32">
        <v>1</v>
      </c>
      <c r="P66" s="32">
        <v>1</v>
      </c>
      <c r="Q66" s="32">
        <v>1</v>
      </c>
      <c r="R66" s="32">
        <v>1</v>
      </c>
      <c r="S66" s="32">
        <v>1</v>
      </c>
      <c r="T66" s="32">
        <v>1</v>
      </c>
      <c r="U66" s="32">
        <v>1</v>
      </c>
      <c r="V66" s="32">
        <f>L66</f>
        <v>1</v>
      </c>
      <c r="W66" s="33"/>
      <c r="X66" s="44"/>
    </row>
    <row r="67" spans="1:24" x14ac:dyDescent="0.3">
      <c r="A67" s="102"/>
      <c r="B67" s="79"/>
      <c r="C67" s="79"/>
      <c r="D67" s="79"/>
      <c r="E67" s="79"/>
      <c r="F67" s="45"/>
      <c r="G67" s="89"/>
      <c r="H67" s="46"/>
      <c r="I67" s="47"/>
      <c r="J67" s="47"/>
      <c r="K67" s="47"/>
      <c r="L67" s="48"/>
      <c r="M67" s="48"/>
      <c r="N67" s="48"/>
      <c r="O67" s="48"/>
      <c r="P67" s="48"/>
      <c r="Q67" s="48"/>
      <c r="R67" s="48"/>
      <c r="S67" s="48"/>
      <c r="T67" s="48"/>
      <c r="U67" s="48"/>
      <c r="V67" s="48"/>
      <c r="W67" s="49"/>
      <c r="X67" s="50"/>
    </row>
    <row r="68" spans="1:24" x14ac:dyDescent="0.3">
      <c r="A68" s="103" t="s">
        <v>2</v>
      </c>
      <c r="B68" s="80"/>
      <c r="C68" s="80"/>
      <c r="D68" s="80"/>
      <c r="E68" s="80"/>
      <c r="F68" s="51"/>
      <c r="G68" s="52"/>
      <c r="H68" s="53">
        <f>SUMIF($F18:$F67,"",H18:H67)</f>
        <v>264</v>
      </c>
      <c r="I68" s="54">
        <f>SUMIF($F18:$F67,"",I18:I67)</f>
        <v>266</v>
      </c>
      <c r="J68" s="54">
        <f>SUMIF($F18:$F67,"",J18:J67)</f>
        <v>267</v>
      </c>
      <c r="K68" s="54">
        <f>SUMIF($F18:$F67,"",K18:K67)</f>
        <v>262</v>
      </c>
      <c r="L68" s="55">
        <f>SUMIF($F18:$F67,"",L18:L67)</f>
        <v>251</v>
      </c>
      <c r="M68" s="55">
        <f>SUMIF($F18:$F67,"",M18:M67)</f>
        <v>251</v>
      </c>
      <c r="N68" s="55">
        <f>SUMIF($F18:$F67,"",N18:N67)</f>
        <v>251</v>
      </c>
      <c r="O68" s="55">
        <f>SUMIF($F18:$F67,"",O18:O67)</f>
        <v>251</v>
      </c>
      <c r="P68" s="55">
        <f>SUMIF($F18:$F67,"",P18:P67)</f>
        <v>251</v>
      </c>
      <c r="Q68" s="55">
        <f>SUMIF($F18:$F67,"",Q18:Q67)</f>
        <v>237</v>
      </c>
      <c r="R68" s="55">
        <f>SUMIF($F18:$F67,"",R18:R67)</f>
        <v>201</v>
      </c>
      <c r="S68" s="55">
        <f>SUMIF($F18:$F67,"",S18:S67)</f>
        <v>201</v>
      </c>
      <c r="T68" s="55">
        <f>SUMIF($F18:$F67,"",T18:T67)</f>
        <v>201</v>
      </c>
      <c r="U68" s="55">
        <f>SUMIF($F18:$F67,"",U18:U67)</f>
        <v>201</v>
      </c>
      <c r="V68" s="55">
        <f>SUMIF($F18:$F67,"",V18:V67)</f>
        <v>251</v>
      </c>
      <c r="W68" s="56"/>
      <c r="X68" s="57"/>
    </row>
    <row r="69" spans="1:24" x14ac:dyDescent="0.3">
      <c r="A69" s="104" t="s">
        <v>3</v>
      </c>
      <c r="B69" s="81"/>
      <c r="C69" s="81"/>
      <c r="D69" s="81"/>
      <c r="E69" s="81"/>
      <c r="F69" s="58"/>
      <c r="G69" s="90"/>
      <c r="H69" s="59">
        <f>SUM($V$11)</f>
        <v>313</v>
      </c>
      <c r="I69" s="60">
        <f>SUM(H69-$H69/4)</f>
        <v>234.75</v>
      </c>
      <c r="J69" s="60">
        <f>SUM(I69-$H69/4)</f>
        <v>156.5</v>
      </c>
      <c r="K69" s="60">
        <f>SUM(J69-$H69/4)</f>
        <v>78.25</v>
      </c>
      <c r="L69" s="61">
        <f>SUM(K69-$H69/4)</f>
        <v>0</v>
      </c>
      <c r="M69" s="61">
        <f>SUM(L69-$H69/4)</f>
        <v>-78.25</v>
      </c>
      <c r="N69" s="61">
        <f>SUM(M69-$H69/4)</f>
        <v>-156.5</v>
      </c>
      <c r="O69" s="61">
        <f>SUM(N69-$H69/4)</f>
        <v>-234.75</v>
      </c>
      <c r="P69" s="61">
        <f>SUM(O69-$H69/4)</f>
        <v>-313</v>
      </c>
      <c r="Q69" s="61">
        <f>SUM(P69-$H69/4)</f>
        <v>-391.25</v>
      </c>
      <c r="R69" s="61">
        <f>SUM(Q69-$H69/4)</f>
        <v>-469.5</v>
      </c>
      <c r="S69" s="61">
        <f>SUM(R69-$H69/4)</f>
        <v>-547.75</v>
      </c>
      <c r="T69" s="61">
        <f>SUM(S69-$H69/4)</f>
        <v>-626</v>
      </c>
      <c r="U69" s="61">
        <f>SUM(T69-$H69/4)</f>
        <v>-704.25</v>
      </c>
      <c r="V69" s="61">
        <f>SUM(L69-$H69/4)</f>
        <v>-78.25</v>
      </c>
      <c r="W69" s="62"/>
      <c r="X69" s="63"/>
    </row>
    <row r="70" spans="1:24" x14ac:dyDescent="0.3">
      <c r="A70" s="105" t="s">
        <v>9</v>
      </c>
      <c r="B70" s="82"/>
      <c r="C70" s="82"/>
      <c r="D70" s="82"/>
      <c r="E70" s="82"/>
      <c r="F70" s="64"/>
      <c r="G70" s="91"/>
      <c r="H70" s="65">
        <f>SUMIF($F18:$F67,"&lt;&gt;",H18:H67)</f>
        <v>50</v>
      </c>
      <c r="I70" s="65">
        <f>SUMIF($F18:$F67,"&lt;&gt;",I18:I67)</f>
        <v>50</v>
      </c>
      <c r="J70" s="65">
        <f>SUMIF($F18:$F67,"&lt;&gt;",J18:J67)</f>
        <v>50</v>
      </c>
      <c r="K70" s="65">
        <f>SUMIF($F18:$F67,"&lt;&gt;",K18:K67)</f>
        <v>50</v>
      </c>
      <c r="L70" s="66">
        <f>SUMIF($F18:$F67,"&lt;&gt;",L18:L67)</f>
        <v>50</v>
      </c>
      <c r="M70" s="66">
        <f>SUMIF($F18:$F67,"&lt;&gt;",M18:M67)</f>
        <v>50</v>
      </c>
      <c r="N70" s="66">
        <f>SUMIF($F18:$F67,"&lt;&gt;",N18:N67)</f>
        <v>50</v>
      </c>
      <c r="O70" s="66">
        <f>SUMIF($F18:$F67,"&lt;&gt;",O18:O67)</f>
        <v>50</v>
      </c>
      <c r="P70" s="66">
        <f>SUMIF($F18:$F67,"&lt;&gt;",P18:P67)</f>
        <v>50</v>
      </c>
      <c r="Q70" s="66">
        <f>SUMIF($F18:$F67,"&lt;&gt;",Q18:Q67)</f>
        <v>50</v>
      </c>
      <c r="R70" s="66">
        <f>SUMIF($F18:$F67,"&lt;&gt;",R18:R67)</f>
        <v>50</v>
      </c>
      <c r="S70" s="66">
        <f>SUMIF($F18:$F67,"&lt;&gt;",S18:S67)</f>
        <v>50</v>
      </c>
      <c r="T70" s="66">
        <f>SUMIF($F18:$F67,"&lt;&gt;",T18:T67)</f>
        <v>50</v>
      </c>
      <c r="U70" s="66">
        <f>SUMIF($F18:$F67,"&lt;&gt;",U18:U67)</f>
        <v>50</v>
      </c>
      <c r="V70" s="66">
        <f>SUMIF($F18:$F67,"&lt;&gt;",V18:V67)</f>
        <v>50</v>
      </c>
      <c r="W70" s="67"/>
      <c r="X70" s="68"/>
    </row>
    <row r="71" spans="1:24" ht="14.5" thickBot="1" x14ac:dyDescent="0.35">
      <c r="A71" s="106"/>
      <c r="B71" s="83"/>
      <c r="C71" s="83"/>
      <c r="D71" s="83"/>
      <c r="E71" s="83"/>
      <c r="F71" s="69"/>
      <c r="G71" s="92" t="s">
        <v>4</v>
      </c>
      <c r="H71" s="70">
        <v>1</v>
      </c>
      <c r="I71" s="71">
        <f>H71+1</f>
        <v>2</v>
      </c>
      <c r="J71" s="71">
        <v>3</v>
      </c>
      <c r="K71" s="71">
        <v>4</v>
      </c>
      <c r="L71" s="72">
        <v>5</v>
      </c>
      <c r="M71" s="72">
        <v>6</v>
      </c>
      <c r="N71" s="72">
        <v>7</v>
      </c>
      <c r="O71" s="72">
        <v>8</v>
      </c>
      <c r="P71" s="72">
        <v>9</v>
      </c>
      <c r="Q71" s="72">
        <v>10</v>
      </c>
      <c r="R71" s="72">
        <v>11</v>
      </c>
      <c r="S71" s="72">
        <v>12</v>
      </c>
      <c r="T71" s="72">
        <v>13</v>
      </c>
      <c r="U71" s="72">
        <v>14</v>
      </c>
      <c r="V71" s="72">
        <v>15</v>
      </c>
      <c r="W71" s="73"/>
      <c r="X71" s="74"/>
    </row>
    <row r="72" spans="1:24" ht="18" x14ac:dyDescent="0.4">
      <c r="A72" s="7" t="s">
        <v>5</v>
      </c>
      <c r="C72" s="18"/>
    </row>
    <row r="73" spans="1:24" ht="18" x14ac:dyDescent="0.4">
      <c r="A73" s="8" t="s">
        <v>7</v>
      </c>
      <c r="C73" s="19"/>
    </row>
    <row r="74" spans="1:24" x14ac:dyDescent="0.3">
      <c r="A74" s="9" t="s">
        <v>6</v>
      </c>
      <c r="C74" s="14"/>
    </row>
    <row r="75" spans="1:24" x14ac:dyDescent="0.3">
      <c r="A75" s="9"/>
      <c r="C75" s="14"/>
    </row>
    <row r="76" spans="1:24" x14ac:dyDescent="0.3">
      <c r="A76" s="9"/>
      <c r="C76" s="14"/>
    </row>
    <row r="77" spans="1:24" ht="18" x14ac:dyDescent="0.4">
      <c r="A77" s="8" t="s">
        <v>7</v>
      </c>
      <c r="C77" s="19"/>
    </row>
    <row r="78" spans="1:24" x14ac:dyDescent="0.3">
      <c r="A78" s="9" t="s">
        <v>6</v>
      </c>
      <c r="C78" s="14"/>
    </row>
    <row r="79" spans="1:24" x14ac:dyDescent="0.3">
      <c r="A79" s="9" t="s">
        <v>6</v>
      </c>
      <c r="C79" s="14"/>
      <c r="D79" s="14"/>
      <c r="E79" s="14"/>
    </row>
    <row r="80" spans="1:24" x14ac:dyDescent="0.3">
      <c r="B80" s="9"/>
      <c r="C80" s="14"/>
      <c r="D80" s="14"/>
      <c r="E80" s="14"/>
    </row>
  </sheetData>
  <mergeCells count="1">
    <mergeCell ref="A5:D5"/>
  </mergeCells>
  <conditionalFormatting sqref="L72:L1048576 V15 K4 K6 X16:X71">
    <cfRule type="cellIs" dxfId="17" priority="14" operator="equal">
      <formula>"N"</formula>
    </cfRule>
  </conditionalFormatting>
  <conditionalFormatting sqref="K7">
    <cfRule type="cellIs" dxfId="16" priority="13" operator="equal">
      <formula>"N"</formula>
    </cfRule>
  </conditionalFormatting>
  <conditionalFormatting sqref="K8">
    <cfRule type="cellIs" dxfId="15" priority="12" operator="equal">
      <formula>"N"</formula>
    </cfRule>
  </conditionalFormatting>
  <conditionalFormatting sqref="K9">
    <cfRule type="cellIs" dxfId="14" priority="11" operator="equal">
      <formula>"N"</formula>
    </cfRule>
  </conditionalFormatting>
  <conditionalFormatting sqref="K10">
    <cfRule type="cellIs" dxfId="13" priority="10" operator="equal">
      <formula>"N"</formula>
    </cfRule>
  </conditionalFormatting>
  <conditionalFormatting sqref="M72:M1048576">
    <cfRule type="cellIs" dxfId="12" priority="9" operator="equal">
      <formula>"N"</formula>
    </cfRule>
  </conditionalFormatting>
  <conditionalFormatting sqref="N72:N1048576">
    <cfRule type="cellIs" dxfId="11" priority="8" operator="equal">
      <formula>"N"</formula>
    </cfRule>
  </conditionalFormatting>
  <conditionalFormatting sqref="O72:O1048576">
    <cfRule type="cellIs" dxfId="10" priority="7" operator="equal">
      <formula>"N"</formula>
    </cfRule>
  </conditionalFormatting>
  <conditionalFormatting sqref="P72:P1048576">
    <cfRule type="cellIs" dxfId="9" priority="6" operator="equal">
      <formula>"N"</formula>
    </cfRule>
  </conditionalFormatting>
  <conditionalFormatting sqref="Q72:Q1048576">
    <cfRule type="cellIs" dxfId="8" priority="5" operator="equal">
      <formula>"N"</formula>
    </cfRule>
  </conditionalFormatting>
  <conditionalFormatting sqref="R72:R1048576">
    <cfRule type="cellIs" dxfId="7" priority="4" operator="equal">
      <formula>"N"</formula>
    </cfRule>
  </conditionalFormatting>
  <conditionalFormatting sqref="S72:S1048576">
    <cfRule type="cellIs" dxfId="6" priority="3" operator="equal">
      <formula>"N"</formula>
    </cfRule>
  </conditionalFormatting>
  <conditionalFormatting sqref="T72:T1048576">
    <cfRule type="cellIs" dxfId="5" priority="2" operator="equal">
      <formula>"N"</formula>
    </cfRule>
  </conditionalFormatting>
  <conditionalFormatting sqref="U72:U1048576">
    <cfRule type="cellIs" dxfId="4" priority="1" operator="equal">
      <formula>"N"</formula>
    </cfRule>
  </conditionalFormatting>
  <dataValidations count="3">
    <dataValidation allowBlank="1" showInputMessage="1" showErrorMessage="1" promptTitle="Hint:" prompt="Enter the number of hours REMAINING at the end of the previous day." sqref="I39:V46 I29:V36 I19:V26 I59:V66 I49:V56"/>
    <dataValidation allowBlank="1" showInputMessage="1" showErrorMessage="1" promptTitle="Warning!" prompt="Do not modify this cell. A formula automatically updates its value." sqref="H68:V70 H28:W28 H48:W48 H58:W58 H38:W38 H18:W18"/>
    <dataValidation type="custom" showErrorMessage="1" errorTitle="Sorry -" error="You cannot accept this item until all tasks have been completed." sqref="X18 X28 X38 X48 X58">
      <formula1>W18&lt;&gt;""</formula1>
    </dataValidation>
  </dataValidations>
  <printOptions horizontalCentered="1"/>
  <pageMargins left="0.5" right="0.5" top="0.5" bottom="0.5" header="0.25" footer="0.25"/>
  <pageSetup scale="71" fitToHeight="0" orientation="landscape" r:id="rId1"/>
  <headerFooter>
    <oddHeader>&amp;F</oddHeader>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L28" sqref="L28"/>
    </sheetView>
  </sheetViews>
  <sheetFormatPr defaultColWidth="8.81640625" defaultRowHeight="14.5" x14ac:dyDescent="0.35"/>
  <sheetData>
    <row r="1" ht="48" customHeight="1"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vt:lpstr>
      <vt:lpstr>Product Backlog </vt:lpstr>
      <vt:lpstr>Sprint 1 Backlog - Week 8-9</vt:lpstr>
      <vt:lpstr>Sprint 2 Backlog - Week 8-9</vt:lpstr>
      <vt:lpstr>Burndown Patterns Reference</vt:lpstr>
      <vt:lpstr>'Sprint 1 Backlog - Week 8-9'!Print_Area</vt:lpstr>
      <vt:lpstr>'Sprint 2 Backlog - Week 8-9'!Print_Area</vt:lpstr>
      <vt:lpstr>'Sprint 1 Backlog - Week 8-9'!Saturday</vt:lpstr>
      <vt:lpstr>Saturday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ayman</cp:lastModifiedBy>
  <cp:lastPrinted>2011-09-28T22:28:35Z</cp:lastPrinted>
  <dcterms:created xsi:type="dcterms:W3CDTF">2008-12-01T17:23:02Z</dcterms:created>
  <dcterms:modified xsi:type="dcterms:W3CDTF">2018-09-16T19:15:20Z</dcterms:modified>
</cp:coreProperties>
</file>