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EE-CS-AI-25\Task_10\"/>
    </mc:Choice>
  </mc:AlternateContent>
  <xr:revisionPtr revIDLastSave="0" documentId="13_ncr:1_{3BF9335C-B487-4510-9CF0-272FE16798F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fit_by_region" sheetId="3" r:id="rId1"/>
    <sheet name="Quantity_per_month" sheetId="5" r:id="rId2"/>
    <sheet name="visualization" sheetId="6" r:id="rId3"/>
    <sheet name="Dataset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<sst xmlns="http://schemas.openxmlformats.org/spreadsheetml/2006/main" count="203" uniqueCount="36">
  <si>
    <t>Date</t>
  </si>
  <si>
    <t>Product</t>
  </si>
  <si>
    <t>Quantity</t>
  </si>
  <si>
    <t>Price</t>
  </si>
  <si>
    <t>Region</t>
  </si>
  <si>
    <t>Salesperson</t>
  </si>
  <si>
    <t>Profit</t>
  </si>
  <si>
    <t>Smartphone</t>
  </si>
  <si>
    <t>Laptop</t>
  </si>
  <si>
    <t>Smartwatch</t>
  </si>
  <si>
    <t>Headphones</t>
  </si>
  <si>
    <t>Tablet</t>
  </si>
  <si>
    <t>South</t>
  </si>
  <si>
    <t>West</t>
  </si>
  <si>
    <t>East</t>
  </si>
  <si>
    <t>North</t>
  </si>
  <si>
    <t>Omar</t>
  </si>
  <si>
    <t>Ali</t>
  </si>
  <si>
    <t>Youssef</t>
  </si>
  <si>
    <t>Laila</t>
  </si>
  <si>
    <t>Mona</t>
  </si>
  <si>
    <t>Sara</t>
  </si>
  <si>
    <t>DATA_Quant_more_than_10</t>
  </si>
  <si>
    <t>Bonus Rate</t>
  </si>
  <si>
    <t>Profit_Rate</t>
  </si>
  <si>
    <t>Column Labels</t>
  </si>
  <si>
    <t>Grand Total</t>
  </si>
  <si>
    <t>Row Labels</t>
  </si>
  <si>
    <t>Sum of Profit</t>
  </si>
  <si>
    <t>Total Sum of Profit</t>
  </si>
  <si>
    <t>Total Sum of Bonus Amount</t>
  </si>
  <si>
    <t>Sum of Bonus Amount</t>
  </si>
  <si>
    <t>Sum of Quantity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</si>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</sst>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4" fontId="0" fillId="0" borderId="0" xfId="1" applyFont="1"/>
    <xf numFmtId="0" fontId="1" fillId="0" borderId="1" xfId="0" applyFont="1" applyBorder="1"/>
    <xf numFmtId="9" fontId="0" fillId="0" borderId="0" xfId="2" applyFont="1"/>
    <xf numFmtId="0" fontId="1" fillId="0" borderId="1" xfId="0" applyFont="1" applyBorder="1" applyAlignment="1">
      <alignment horizontal="center" vertical="top"/>
    </xf>
    <xf numFmtId="44" fontId="0" fillId="0" borderId="0" xfId="0" applyNumberFormat="1"/>
    <xf numFmtId="44" fontId="1" fillId="0" borderId="1" xfId="0" applyNumberFormat="1" applyFont="1" applyBorder="1" applyAlignment="1">
      <alignment horizontal="center" vertical="top"/>
    </xf>
    <xf numFmtId="9" fontId="1" fillId="0" borderId="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[Sales_Data.xlsx]visualization!PivotTable1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visualization!$B$3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visualization!$B$4:$B$8</c:f>
              <c:numCache>
                <c:formatCode>_("$"* #,##0.00_);_("$"* \(#,##0.00\);_("$"* "-"??_);_(@_)</c:formatCode>
                <c:ptCount val="4"/>
                <c:pt idx="0">
                  <c:v>21295.98</c:v>
                </c:pt>
                <c:pt idx="1">
                  <c:v>11495.73</c:v>
                </c:pt>
                <c:pt idx="2">
                  <c:v>9761.17</c:v>
                </c:pt>
                <c:pt idx="3">
                  <c:v>10083.58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6-4ABD-9541-84869FB1B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419951"/>
        <c:axId val="621432431"/>
      </c:barChart>
      <c:lineChart>
        <c:grouping val="standard"/>
        <c:varyColors val="0"/>
        <c:ser>
          <c:idx val="1"/>
          <c:order val="1"/>
          <c:tx>
            <c:strRef>
              <c:f>visualization!$C$3</c:f>
              <c:strCache>
                <c:ptCount val="1"/>
                <c:pt idx="0">
                  <c:v>Sum of Quantity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visualization!$A$4:$A$8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visualization!$C$4:$C$8</c:f>
              <c:numCache>
                <c:formatCode>General</c:formatCode>
                <c:ptCount val="4"/>
                <c:pt idx="0">
                  <c:v>117</c:v>
                </c:pt>
                <c:pt idx="1">
                  <c:v>59</c:v>
                </c:pt>
                <c:pt idx="2">
                  <c:v>89</c:v>
                </c:pt>
                <c:pt idx="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6-4ABD-9541-84869FB1B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445391"/>
        <c:axId val="621446831"/>
      </c:lineChart>
      <c:catAx>
        <c:axId val="62141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32431"/>
        <c:crosses val="autoZero"/>
        <c:auto val="1"/>
        <c:lblAlgn val="ctr"/>
        <c:lblOffset val="100"/>
        <c:noMultiLvlLbl val="0"/>
      </c:catAx>
      <c:valAx>
        <c:axId val="62143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19951"/>
        <c:crosses val="autoZero"/>
        <c:crossBetween val="between"/>
      </c:valAx>
      <c:valAx>
        <c:axId val="62144683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45391"/>
        <c:crosses val="max"/>
        <c:crossBetween val="between"/>
      </c:valAx>
      <c:catAx>
        <c:axId val="621445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144683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1</xdr:row>
      <xdr:rowOff>99060</xdr:rowOff>
    </xdr:from>
    <xdr:to>
      <xdr:col>12</xdr:col>
      <xdr:colOff>533400</xdr:colOff>
      <xdr:row>19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604365-6520-FD2A-A8E0-32B256B5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43.845101851854" createdVersion="8" refreshedVersion="8" minRefreshableVersion="3" recordCount="50" xr:uid="{063A8CFA-CA79-4062-B334-DB05B270E2D0}">
  <cacheSource type="worksheet">
    <worksheetSource name="Main"/>
  </cacheSource>
  <cacheFields count="11">
    <cacheField name="Date" numFmtId="14">
      <sharedItems containsSemiMixedTypes="0" containsNonDate="0" containsDate="1" containsString="0" minDate="2024-01-02T00:00:00" maxDate="2024-03-31T00:00:00" count="34">
        <d v="2024-03-18T00:00:00"/>
        <d v="2024-02-24T00:00:00"/>
        <d v="2024-02-16T00:00:00"/>
        <d v="2024-03-30T00:00:00"/>
        <d v="2024-01-23T00:00:00"/>
        <d v="2024-01-02T00:00:00"/>
        <d v="2024-01-09T00:00:00"/>
        <d v="2024-02-13T00:00:00"/>
        <d v="2024-02-26T00:00:00"/>
        <d v="2024-01-18T00:00:00"/>
        <d v="2024-02-05T00:00:00"/>
        <d v="2024-02-11T00:00:00"/>
        <d v="2024-02-17T00:00:00"/>
        <d v="2024-01-21T00:00:00"/>
        <d v="2024-02-22T00:00:00"/>
        <d v="2024-02-01T00:00:00"/>
        <d v="2024-01-12T00:00:00"/>
        <d v="2024-02-27T00:00:00"/>
        <d v="2024-03-15T00:00:00"/>
        <d v="2024-03-07T00:00:00"/>
        <d v="2024-03-03T00:00:00"/>
        <d v="2024-02-02T00:00:00"/>
        <d v="2024-03-05T00:00:00"/>
        <d v="2024-03-08T00:00:00"/>
        <d v="2024-03-11T00:00:00"/>
        <d v="2024-01-29T00:00:00"/>
        <d v="2024-01-28T00:00:00"/>
        <d v="2024-02-07T00:00:00"/>
        <d v="2024-02-14T00:00:00"/>
        <d v="2024-01-05T00:00:00"/>
        <d v="2024-01-11T00:00:00"/>
        <d v="2024-01-13T00:00:00"/>
        <d v="2024-03-09T00:00:00"/>
        <d v="2024-01-07T00:00:00"/>
      </sharedItems>
      <fieldGroup par="10"/>
    </cacheField>
    <cacheField name="Product" numFmtId="0">
      <sharedItems/>
    </cacheField>
    <cacheField name="Quantity" numFmtId="0">
      <sharedItems containsSemiMixedTypes="0" containsString="0" containsNumber="1" containsInteger="1" minValue="1" maxValue="22"/>
    </cacheField>
    <cacheField name="Price" numFmtId="44">
      <sharedItems containsSemiMixedTypes="0" containsString="0" containsNumber="1" containsInteger="1" minValue="25" maxValue="1836"/>
    </cacheField>
    <cacheField name="Region" numFmtId="0">
      <sharedItems count="4">
        <s v="East"/>
        <s v="North"/>
        <s v="South"/>
        <s v="West"/>
      </sharedItems>
    </cacheField>
    <cacheField name="Salesperson" numFmtId="0">
      <sharedItems count="6">
        <s v="Youssef"/>
        <s v="Mona"/>
        <s v="Omar"/>
        <s v="Ali"/>
        <s v="Laila"/>
        <s v="Sara"/>
      </sharedItems>
    </cacheField>
    <cacheField name="Profit" numFmtId="44">
      <sharedItems containsSemiMixedTypes="0" containsString="0" containsNumber="1" minValue="53.93" maxValue="3491.56" count="50">
        <n v="3491.56"/>
        <n v="3295.43"/>
        <n v="2716.39"/>
        <n v="2644.35"/>
        <n v="2205.7600000000002"/>
        <n v="2169.59"/>
        <n v="2073.17"/>
        <n v="2052.21"/>
        <n v="2029.95"/>
        <n v="1918.1"/>
        <n v="1900.96"/>
        <n v="1838.49"/>
        <n v="1801.36"/>
        <n v="1747"/>
        <n v="1709.63"/>
        <n v="1487.01"/>
        <n v="1337.48"/>
        <n v="1213.5999999999999"/>
        <n v="1191.83"/>
        <n v="995.27"/>
        <n v="946.21"/>
        <n v="879.2"/>
        <n v="862.18"/>
        <n v="814.27"/>
        <n v="737.83"/>
        <n v="736.97"/>
        <n v="708.5"/>
        <n v="638.48"/>
        <n v="501.4"/>
        <n v="489.66"/>
        <n v="467.47"/>
        <n v="452.32"/>
        <n v="447.83"/>
        <n v="435.24"/>
        <n v="422.71"/>
        <n v="376.36"/>
        <n v="353.4"/>
        <n v="319.36"/>
        <n v="310.33999999999997"/>
        <n v="307.82"/>
        <n v="307.27"/>
        <n v="276.39999999999998"/>
        <n v="241.7"/>
        <n v="213.27"/>
        <n v="132.66999999999999"/>
        <n v="120.57"/>
        <n v="113.53"/>
        <n v="93.48"/>
        <n v="56.95"/>
        <n v="53.93"/>
      </sharedItems>
    </cacheField>
    <cacheField name="Profit_Rate" numFmtId="44">
      <sharedItems/>
    </cacheField>
    <cacheField name="Bonus Rate" numFmtId="9">
      <sharedItems containsSemiMixedTypes="0" containsString="0" containsNumber="1" minValue="0.1" maxValue="0.25"/>
    </cacheField>
    <cacheField name="Bonus Amount" numFmtId="0" formula="Profit*'Bonus Rate'" databaseField="0"/>
    <cacheField name="Months (Date)" numFmtId="0" databaseField="0">
      <fieldGroup base="0">
        <rangePr groupBy="months" startDate="2024-01-02T00:00:00" endDate="2024-03-31T00:00:00"/>
        <groupItems count="14">
          <s v="&lt;1/2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s v="Tablet"/>
    <n v="10"/>
    <n v="1630"/>
    <x v="0"/>
    <x v="0"/>
    <x v="0"/>
    <s v="High"/>
    <n v="0.25"/>
  </r>
  <r>
    <x v="1"/>
    <s v="Laptop"/>
    <n v="8"/>
    <n v="1491"/>
    <x v="1"/>
    <x v="1"/>
    <x v="1"/>
    <s v="High"/>
    <n v="0.25"/>
  </r>
  <r>
    <x v="2"/>
    <s v="Smartwatch"/>
    <n v="6"/>
    <n v="70"/>
    <x v="2"/>
    <x v="2"/>
    <x v="2"/>
    <s v="High"/>
    <n v="0.245"/>
  </r>
  <r>
    <x v="3"/>
    <s v="Headphones"/>
    <n v="9"/>
    <n v="1049"/>
    <x v="0"/>
    <x v="3"/>
    <x v="3"/>
    <s v="High"/>
    <n v="0.245"/>
  </r>
  <r>
    <x v="4"/>
    <s v="Headphones"/>
    <n v="11"/>
    <n v="989"/>
    <x v="3"/>
    <x v="2"/>
    <x v="4"/>
    <s v="High"/>
    <n v="0.22"/>
  </r>
  <r>
    <x v="1"/>
    <s v="Headphones"/>
    <n v="10"/>
    <n v="50"/>
    <x v="1"/>
    <x v="4"/>
    <x v="5"/>
    <s v="High"/>
    <n v="0.22"/>
  </r>
  <r>
    <x v="1"/>
    <s v="Tablet"/>
    <n v="4"/>
    <n v="1770"/>
    <x v="2"/>
    <x v="4"/>
    <x v="6"/>
    <s v="High"/>
    <n v="0.22"/>
  </r>
  <r>
    <x v="5"/>
    <s v="Smartwatch"/>
    <n v="5"/>
    <n v="1383"/>
    <x v="0"/>
    <x v="5"/>
    <x v="7"/>
    <s v="High"/>
    <n v="0.22"/>
  </r>
  <r>
    <x v="6"/>
    <s v="Smartphone"/>
    <n v="5"/>
    <n v="1836"/>
    <x v="2"/>
    <x v="2"/>
    <x v="8"/>
    <s v="High"/>
    <n v="0.22"/>
  </r>
  <r>
    <x v="7"/>
    <s v="Headphones"/>
    <n v="16"/>
    <n v="25"/>
    <x v="1"/>
    <x v="4"/>
    <x v="9"/>
    <s v="High"/>
    <n v="0.2"/>
  </r>
  <r>
    <x v="8"/>
    <s v="Smartphone"/>
    <n v="15"/>
    <n v="978"/>
    <x v="0"/>
    <x v="1"/>
    <x v="10"/>
    <s v="High"/>
    <n v="0.2"/>
  </r>
  <r>
    <x v="9"/>
    <s v="Tablet"/>
    <n v="5"/>
    <n v="1836"/>
    <x v="1"/>
    <x v="5"/>
    <x v="11"/>
    <s v="High"/>
    <n v="0.2"/>
  </r>
  <r>
    <x v="10"/>
    <s v="Smartphone"/>
    <n v="10"/>
    <n v="1270"/>
    <x v="0"/>
    <x v="0"/>
    <x v="12"/>
    <s v="High"/>
    <n v="0.2"/>
  </r>
  <r>
    <x v="11"/>
    <s v="Smartphone"/>
    <n v="9"/>
    <n v="808"/>
    <x v="0"/>
    <x v="3"/>
    <x v="13"/>
    <s v="High"/>
    <n v="0.2"/>
  </r>
  <r>
    <x v="12"/>
    <s v="Tablet"/>
    <n v="4"/>
    <n v="1769"/>
    <x v="3"/>
    <x v="5"/>
    <x v="14"/>
    <s v="High"/>
    <n v="0.2"/>
  </r>
  <r>
    <x v="13"/>
    <s v="Headphones"/>
    <n v="8"/>
    <n v="897"/>
    <x v="3"/>
    <x v="3"/>
    <x v="15"/>
    <s v="High"/>
    <n v="0.17499999999999999"/>
  </r>
  <r>
    <x v="14"/>
    <s v="Laptop"/>
    <n v="9"/>
    <n v="1419"/>
    <x v="1"/>
    <x v="1"/>
    <x v="16"/>
    <s v="High"/>
    <n v="0.17499999999999999"/>
  </r>
  <r>
    <x v="15"/>
    <s v="Smartphone"/>
    <n v="5"/>
    <n v="1339"/>
    <x v="0"/>
    <x v="2"/>
    <x v="17"/>
    <s v="High"/>
    <n v="0.17499999999999999"/>
  </r>
  <r>
    <x v="16"/>
    <s v="Smartwatch"/>
    <n v="3"/>
    <n v="1454"/>
    <x v="0"/>
    <x v="0"/>
    <x v="18"/>
    <s v="High"/>
    <n v="0.17499999999999999"/>
  </r>
  <r>
    <x v="11"/>
    <s v="Headphones"/>
    <n v="2"/>
    <n v="1800"/>
    <x v="3"/>
    <x v="4"/>
    <x v="19"/>
    <s v="High"/>
    <n v="0.15"/>
  </r>
  <r>
    <x v="17"/>
    <s v="Tablet"/>
    <n v="15"/>
    <n v="769"/>
    <x v="3"/>
    <x v="1"/>
    <x v="20"/>
    <s v="High"/>
    <n v="0.15"/>
  </r>
  <r>
    <x v="9"/>
    <s v="Tablet"/>
    <n v="2"/>
    <n v="1661"/>
    <x v="0"/>
    <x v="1"/>
    <x v="21"/>
    <s v="High"/>
    <n v="0.15"/>
  </r>
  <r>
    <x v="18"/>
    <s v="Tablet"/>
    <n v="7"/>
    <n v="610"/>
    <x v="0"/>
    <x v="3"/>
    <x v="22"/>
    <s v="High"/>
    <n v="0.15"/>
  </r>
  <r>
    <x v="19"/>
    <s v="Laptop"/>
    <n v="8"/>
    <n v="701"/>
    <x v="3"/>
    <x v="3"/>
    <x v="23"/>
    <s v="High"/>
    <n v="0.15"/>
  </r>
  <r>
    <x v="20"/>
    <s v="Headphones"/>
    <n v="6"/>
    <n v="546"/>
    <x v="0"/>
    <x v="4"/>
    <x v="24"/>
    <s v="High"/>
    <n v="0.15"/>
  </r>
  <r>
    <x v="11"/>
    <s v="Tablet"/>
    <n v="2"/>
    <n v="1419"/>
    <x v="3"/>
    <x v="3"/>
    <x v="25"/>
    <s v="High"/>
    <n v="0.15"/>
  </r>
  <r>
    <x v="21"/>
    <s v="Smartwatch"/>
    <n v="10"/>
    <n v="577"/>
    <x v="0"/>
    <x v="2"/>
    <x v="26"/>
    <s v="High"/>
    <n v="0.15"/>
  </r>
  <r>
    <x v="22"/>
    <s v="Laptop"/>
    <n v="9"/>
    <n v="283"/>
    <x v="0"/>
    <x v="2"/>
    <x v="27"/>
    <s v="High"/>
    <n v="0.15"/>
  </r>
  <r>
    <x v="8"/>
    <s v="Laptop"/>
    <n v="2"/>
    <n v="962"/>
    <x v="1"/>
    <x v="2"/>
    <x v="28"/>
    <s v="High"/>
    <n v="0.15"/>
  </r>
  <r>
    <x v="23"/>
    <s v="Headphones"/>
    <n v="10"/>
    <n v="403"/>
    <x v="2"/>
    <x v="2"/>
    <x v="29"/>
    <s v="High"/>
    <n v="0.1"/>
  </r>
  <r>
    <x v="24"/>
    <s v="Smartwatch"/>
    <n v="4"/>
    <n v="440"/>
    <x v="2"/>
    <x v="2"/>
    <x v="30"/>
    <s v="High"/>
    <n v="0.1"/>
  </r>
  <r>
    <x v="10"/>
    <s v="Smartphone"/>
    <n v="6"/>
    <n v="279"/>
    <x v="0"/>
    <x v="0"/>
    <x v="31"/>
    <s v="High"/>
    <n v="0.1"/>
  </r>
  <r>
    <x v="25"/>
    <s v="Laptop"/>
    <n v="2"/>
    <n v="1748"/>
    <x v="3"/>
    <x v="0"/>
    <x v="32"/>
    <s v="High"/>
    <n v="0.1"/>
  </r>
  <r>
    <x v="26"/>
    <s v="Laptop"/>
    <n v="9"/>
    <n v="404"/>
    <x v="1"/>
    <x v="2"/>
    <x v="33"/>
    <s v="High"/>
    <n v="0.1"/>
  </r>
  <r>
    <x v="27"/>
    <s v="Smartphone"/>
    <n v="5"/>
    <n v="380"/>
    <x v="0"/>
    <x v="3"/>
    <x v="34"/>
    <s v="High"/>
    <n v="0.1"/>
  </r>
  <r>
    <x v="28"/>
    <s v="Smartwatch"/>
    <n v="20"/>
    <n v="60"/>
    <x v="3"/>
    <x v="0"/>
    <x v="35"/>
    <s v="High"/>
    <n v="0.1"/>
  </r>
  <r>
    <x v="22"/>
    <s v="Smartwatch"/>
    <n v="2"/>
    <n v="696"/>
    <x v="2"/>
    <x v="1"/>
    <x v="36"/>
    <s v="High"/>
    <n v="0.1"/>
  </r>
  <r>
    <x v="29"/>
    <s v="Tablet"/>
    <n v="1"/>
    <n v="1664"/>
    <x v="2"/>
    <x v="1"/>
    <x v="37"/>
    <s v="High"/>
    <n v="0.1"/>
  </r>
  <r>
    <x v="30"/>
    <s v="Smartphone"/>
    <n v="2"/>
    <n v="1312"/>
    <x v="3"/>
    <x v="3"/>
    <x v="38"/>
    <s v="High"/>
    <n v="0.1"/>
  </r>
  <r>
    <x v="31"/>
    <s v="Tablet"/>
    <n v="10"/>
    <n v="103"/>
    <x v="2"/>
    <x v="2"/>
    <x v="39"/>
    <s v="High"/>
    <n v="0.1"/>
  </r>
  <r>
    <x v="19"/>
    <s v="Smartphone"/>
    <n v="1"/>
    <n v="1083"/>
    <x v="2"/>
    <x v="4"/>
    <x v="40"/>
    <s v="High"/>
    <n v="0.1"/>
  </r>
  <r>
    <x v="9"/>
    <s v="Smartphone"/>
    <n v="22"/>
    <n v="516"/>
    <x v="2"/>
    <x v="2"/>
    <x v="41"/>
    <s v="Low"/>
    <n v="0.1"/>
  </r>
  <r>
    <x v="6"/>
    <s v="Smartphone"/>
    <n v="1"/>
    <n v="919"/>
    <x v="0"/>
    <x v="1"/>
    <x v="42"/>
    <s v="Low"/>
    <n v="0.1"/>
  </r>
  <r>
    <x v="4"/>
    <s v="Tablet"/>
    <n v="1"/>
    <n v="1345"/>
    <x v="2"/>
    <x v="2"/>
    <x v="43"/>
    <s v="Low"/>
    <n v="0.1"/>
  </r>
  <r>
    <x v="9"/>
    <s v="Laptop"/>
    <n v="1"/>
    <n v="928"/>
    <x v="0"/>
    <x v="5"/>
    <x v="44"/>
    <s v="Low"/>
    <n v="0.1"/>
  </r>
  <r>
    <x v="14"/>
    <s v="Tablet"/>
    <n v="3"/>
    <n v="373"/>
    <x v="0"/>
    <x v="4"/>
    <x v="45"/>
    <s v="Low"/>
    <n v="0.1"/>
  </r>
  <r>
    <x v="32"/>
    <s v="Smartwatch"/>
    <n v="4"/>
    <n v="245"/>
    <x v="2"/>
    <x v="2"/>
    <x v="46"/>
    <s v="Low"/>
    <n v="0.1"/>
  </r>
  <r>
    <x v="16"/>
    <s v="Laptop"/>
    <n v="19"/>
    <n v="430"/>
    <x v="2"/>
    <x v="1"/>
    <x v="47"/>
    <s v="Low"/>
    <n v="0.1"/>
  </r>
  <r>
    <x v="33"/>
    <s v="Smartphone"/>
    <n v="1"/>
    <n v="387"/>
    <x v="0"/>
    <x v="5"/>
    <x v="48"/>
    <s v="Low"/>
    <n v="0.1"/>
  </r>
  <r>
    <x v="8"/>
    <s v="Laptop"/>
    <n v="1"/>
    <n v="342"/>
    <x v="3"/>
    <x v="3"/>
    <x v="49"/>
    <s v="Low"/>
    <n v="0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818232-7740-4858-BFD1-6DB62AF3EE1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O10" firstHeaderRow="1" firstDataRow="3" firstDataCol="1"/>
  <pivotFields count="11">
    <pivotField showAll="0">
      <items count="35">
        <item x="5"/>
        <item x="29"/>
        <item x="33"/>
        <item x="6"/>
        <item x="30"/>
        <item x="16"/>
        <item x="31"/>
        <item x="9"/>
        <item x="13"/>
        <item x="4"/>
        <item x="26"/>
        <item x="25"/>
        <item x="15"/>
        <item x="21"/>
        <item x="10"/>
        <item x="27"/>
        <item x="11"/>
        <item x="7"/>
        <item x="28"/>
        <item x="2"/>
        <item x="12"/>
        <item x="14"/>
        <item x="1"/>
        <item x="8"/>
        <item x="17"/>
        <item x="20"/>
        <item x="22"/>
        <item x="19"/>
        <item x="23"/>
        <item x="32"/>
        <item x="24"/>
        <item x="18"/>
        <item x="0"/>
        <item x="3"/>
        <item t="default"/>
      </items>
    </pivotField>
    <pivotField showAll="0"/>
    <pivotField showAll="0"/>
    <pivotField numFmtId="44"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7">
        <item x="3"/>
        <item x="4"/>
        <item x="1"/>
        <item x="2"/>
        <item x="5"/>
        <item x="0"/>
        <item t="default"/>
      </items>
    </pivotField>
    <pivotField dataField="1" numFmtId="44" showAll="0"/>
    <pivotField showAll="0"/>
    <pivotField numFmtId="9" showAll="0"/>
    <pivotField dataField="1"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2">
    <field x="5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Sum of Profit" fld="6" baseField="0" baseItem="0" numFmtId="44"/>
    <dataField name="Sum of Bonus Amoun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78AC2-3EC6-4845-8905-4CCD6553A12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1">
    <pivotField showAll="0">
      <items count="35">
        <item x="5"/>
        <item x="29"/>
        <item x="33"/>
        <item x="6"/>
        <item x="30"/>
        <item x="16"/>
        <item x="31"/>
        <item x="9"/>
        <item x="13"/>
        <item x="4"/>
        <item x="26"/>
        <item x="25"/>
        <item x="15"/>
        <item x="21"/>
        <item x="10"/>
        <item x="27"/>
        <item x="11"/>
        <item x="7"/>
        <item x="28"/>
        <item x="2"/>
        <item x="12"/>
        <item x="14"/>
        <item x="1"/>
        <item x="8"/>
        <item x="17"/>
        <item x="20"/>
        <item x="22"/>
        <item x="19"/>
        <item x="23"/>
        <item x="32"/>
        <item x="24"/>
        <item x="18"/>
        <item x="0"/>
        <item x="3"/>
        <item t="default"/>
      </items>
    </pivotField>
    <pivotField showAll="0"/>
    <pivotField dataField="1" showAll="0"/>
    <pivotField numFmtId="44" showAll="0"/>
    <pivotField showAll="0"/>
    <pivotField showAll="0"/>
    <pivotField numFmtId="44" showAll="0"/>
    <pivotField showAll="0"/>
    <pivotField numFmtId="9" showAll="0"/>
    <pivotField dragToRow="0" dragToCol="0" dragToPage="0" showAll="0" defaultSubtota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BF2128-4294-4DAE-83A5-DA30FDBFA62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C8" firstHeaderRow="0" firstDataRow="1" firstDataCol="1"/>
  <pivotFields count="11">
    <pivotField numFmtId="14" showAll="0">
      <items count="35">
        <item x="5"/>
        <item x="29"/>
        <item x="33"/>
        <item x="6"/>
        <item x="30"/>
        <item x="16"/>
        <item x="31"/>
        <item x="9"/>
        <item x="13"/>
        <item x="4"/>
        <item x="26"/>
        <item x="25"/>
        <item x="15"/>
        <item x="21"/>
        <item x="10"/>
        <item x="27"/>
        <item x="11"/>
        <item x="7"/>
        <item x="28"/>
        <item x="2"/>
        <item x="12"/>
        <item x="14"/>
        <item x="1"/>
        <item x="8"/>
        <item x="17"/>
        <item x="20"/>
        <item x="22"/>
        <item x="19"/>
        <item x="23"/>
        <item x="32"/>
        <item x="24"/>
        <item x="18"/>
        <item x="0"/>
        <item x="3"/>
        <item t="default"/>
      </items>
    </pivotField>
    <pivotField showAll="0"/>
    <pivotField dataField="1" showAll="0"/>
    <pivotField numFmtId="44"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numFmtId="44" showAll="0">
      <items count="51"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numFmtId="9" showAll="0"/>
    <pivotField dragToRow="0" dragToCol="0" dragToPage="0"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6" baseField="0" baseItem="0" numFmtId="44"/>
    <dataField name="Sum of Quantity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F705D-2BAD-43B2-9922-46A6A2EB19EB}" name="Bonus_Rate" displayName="Bonus_Rate" ref="S1:T8" totalsRowShown="0" headerRowDxfId="12" headerRowBorderDxfId="11" tableBorderDxfId="10">
  <autoFilter ref="S1:T8" xr:uid="{445F705D-2BAD-43B2-9922-46A6A2EB19EB}"/>
  <tableColumns count="2">
    <tableColumn id="1" xr3:uid="{EB58030C-8C28-48B6-92C9-F118DB95CAC3}" name="Profit"/>
    <tableColumn id="2" xr3:uid="{94F90951-F76A-4C4F-8BEF-B74E7F764DA4}" name="Bonus R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3A51BB-ABC8-4648-BC01-5D5EA67473A2}" name="Main" displayName="Main" ref="A1:I51" totalsRowShown="0" headerRowDxfId="9" headerRowBorderDxfId="8" tableBorderDxfId="7">
  <autoFilter ref="A1:I51" xr:uid="{0D3A51BB-ABC8-4648-BC01-5D5EA67473A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B33EFEC5-8D73-4FD6-A5FC-40397F9425C8}" name="Date" dataDxfId="6"/>
    <tableColumn id="2" xr3:uid="{B0E8F5FC-724A-42AF-8FD3-3B25774D890E}" name="Product"/>
    <tableColumn id="3" xr3:uid="{2FDF5310-2013-4D12-B361-62CD357C03E5}" name="Quantity"/>
    <tableColumn id="4" xr3:uid="{9A387D88-EB20-43DD-89B8-92B30C613C50}" name="Price" dataDxfId="5" dataCellStyle="Currency"/>
    <tableColumn id="5" xr3:uid="{1B7E64BD-3FDE-455F-9208-A7B33FF73EF6}" name="Region"/>
    <tableColumn id="6" xr3:uid="{F1515B75-4973-4237-84A8-6282126D0F46}" name="Salesperson"/>
    <tableColumn id="7" xr3:uid="{B53DC19B-05B3-4CE5-89CC-44A1F14DAAA3}" name="Profit" dataDxfId="4" dataCellStyle="Currency"/>
    <tableColumn id="10" xr3:uid="{02B3032C-417A-4DE7-8E96-15EBA09B167F}" name="Profit_Rate" dataDxfId="3" dataCellStyle="Currency">
      <calculatedColumnFormula>IF(Main[[#This Row],[Profit]]&gt;300,"High","Low")</calculatedColumnFormula>
    </tableColumn>
    <tableColumn id="9" xr3:uid="{2544149A-A7D2-4DE2-9D7B-734E903D3DB5}" name="Bonus Rate" dataDxfId="2" dataCellStyle="Percent">
      <calculatedColumnFormula>VLOOKUP(G2,Bonus_Rate[],2,TRUE)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01DA-6221-4ECB-91D4-1B003CD64886}">
  <dimension ref="A3:O10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20.21875" bestFit="1" customWidth="1"/>
    <col min="4" max="4" width="12.109375" bestFit="1" customWidth="1"/>
    <col min="5" max="5" width="20.21875" bestFit="1" customWidth="1"/>
    <col min="6" max="6" width="12.109375" bestFit="1" customWidth="1"/>
    <col min="7" max="7" width="20.21875" bestFit="1" customWidth="1"/>
    <col min="8" max="8" width="12.109375" bestFit="1" customWidth="1"/>
    <col min="9" max="9" width="20.21875" bestFit="1" customWidth="1"/>
    <col min="10" max="10" width="12.109375" bestFit="1" customWidth="1"/>
    <col min="11" max="11" width="20.21875" bestFit="1" customWidth="1"/>
    <col min="12" max="12" width="12.109375" bestFit="1" customWidth="1"/>
    <col min="13" max="13" width="20.21875" bestFit="1" customWidth="1"/>
    <col min="14" max="14" width="16.88671875" bestFit="1" customWidth="1"/>
    <col min="15" max="15" width="25" bestFit="1" customWidth="1"/>
  </cols>
  <sheetData>
    <row r="3" spans="1:15" x14ac:dyDescent="0.3">
      <c r="B3" s="9" t="s">
        <v>25</v>
      </c>
    </row>
    <row r="4" spans="1:15" x14ac:dyDescent="0.3">
      <c r="B4" t="s">
        <v>17</v>
      </c>
      <c r="D4" t="s">
        <v>19</v>
      </c>
      <c r="F4" t="s">
        <v>20</v>
      </c>
      <c r="H4" t="s">
        <v>16</v>
      </c>
      <c r="J4" t="s">
        <v>21</v>
      </c>
      <c r="L4" t="s">
        <v>18</v>
      </c>
      <c r="N4" t="s">
        <v>29</v>
      </c>
      <c r="O4" t="s">
        <v>30</v>
      </c>
    </row>
    <row r="5" spans="1:15" x14ac:dyDescent="0.3">
      <c r="A5" s="9" t="s">
        <v>27</v>
      </c>
      <c r="B5" t="s">
        <v>28</v>
      </c>
      <c r="C5" t="s">
        <v>31</v>
      </c>
      <c r="D5" t="s">
        <v>28</v>
      </c>
      <c r="E5" t="s">
        <v>31</v>
      </c>
      <c r="F5" t="s">
        <v>28</v>
      </c>
      <c r="G5" t="s">
        <v>31</v>
      </c>
      <c r="H5" t="s">
        <v>28</v>
      </c>
      <c r="I5" t="s">
        <v>31</v>
      </c>
      <c r="J5" t="s">
        <v>28</v>
      </c>
      <c r="K5" t="s">
        <v>31</v>
      </c>
      <c r="L5" t="s">
        <v>28</v>
      </c>
      <c r="M5" t="s">
        <v>31</v>
      </c>
    </row>
    <row r="6" spans="1:15" x14ac:dyDescent="0.3">
      <c r="A6" s="10" t="s">
        <v>14</v>
      </c>
      <c r="B6" s="6">
        <v>5676.2400000000007</v>
      </c>
      <c r="C6">
        <v>3944.9868000000001</v>
      </c>
      <c r="D6" s="6">
        <v>858.40000000000009</v>
      </c>
      <c r="E6">
        <v>214.60000000000002</v>
      </c>
      <c r="F6" s="6">
        <v>3021.8599999999997</v>
      </c>
      <c r="G6">
        <v>1359.8369999999998</v>
      </c>
      <c r="H6" s="6">
        <v>2560.58</v>
      </c>
      <c r="I6">
        <v>1216.2755</v>
      </c>
      <c r="J6" s="6">
        <v>2241.83</v>
      </c>
      <c r="K6">
        <v>941.56860000000006</v>
      </c>
      <c r="L6" s="6">
        <v>6937.07</v>
      </c>
      <c r="M6">
        <v>5029.3757499999992</v>
      </c>
      <c r="N6" s="6">
        <v>21295.98</v>
      </c>
      <c r="O6">
        <v>64207.379700000012</v>
      </c>
    </row>
    <row r="7" spans="1:15" x14ac:dyDescent="0.3">
      <c r="A7" s="10" t="s">
        <v>15</v>
      </c>
      <c r="B7" s="6"/>
      <c r="C7">
        <v>0</v>
      </c>
      <c r="D7" s="6">
        <v>4087.69</v>
      </c>
      <c r="E7">
        <v>1716.8298000000002</v>
      </c>
      <c r="F7" s="6">
        <v>4632.91</v>
      </c>
      <c r="G7">
        <v>1968.9867499999998</v>
      </c>
      <c r="H7" s="6">
        <v>936.64</v>
      </c>
      <c r="I7">
        <v>234.16</v>
      </c>
      <c r="J7" s="6">
        <v>1838.49</v>
      </c>
      <c r="K7">
        <v>367.69800000000004</v>
      </c>
      <c r="L7" s="6"/>
      <c r="M7">
        <v>0</v>
      </c>
      <c r="N7" s="6">
        <v>11495.73</v>
      </c>
      <c r="O7">
        <v>14886.970349999998</v>
      </c>
    </row>
    <row r="8" spans="1:15" x14ac:dyDescent="0.3">
      <c r="A8" s="10" t="s">
        <v>12</v>
      </c>
      <c r="B8" s="6"/>
      <c r="C8">
        <v>0</v>
      </c>
      <c r="D8" s="6">
        <v>2380.44</v>
      </c>
      <c r="E8">
        <v>761.74080000000004</v>
      </c>
      <c r="F8" s="6">
        <v>766.24</v>
      </c>
      <c r="G8">
        <v>229.87200000000004</v>
      </c>
      <c r="H8" s="6">
        <v>6614.49</v>
      </c>
      <c r="I8">
        <v>7044.431849999999</v>
      </c>
      <c r="J8" s="6"/>
      <c r="K8">
        <v>0</v>
      </c>
      <c r="L8" s="6"/>
      <c r="M8">
        <v>0</v>
      </c>
      <c r="N8" s="6">
        <v>9761.17</v>
      </c>
      <c r="O8">
        <v>16447.571450000007</v>
      </c>
    </row>
    <row r="9" spans="1:15" x14ac:dyDescent="0.3">
      <c r="A9" s="10" t="s">
        <v>13</v>
      </c>
      <c r="B9" s="6">
        <v>3402.52</v>
      </c>
      <c r="C9">
        <v>2296.7009999999996</v>
      </c>
      <c r="D9" s="6">
        <v>995.27</v>
      </c>
      <c r="E9">
        <v>149.29049999999998</v>
      </c>
      <c r="F9" s="6">
        <v>946.21</v>
      </c>
      <c r="G9">
        <v>141.9315</v>
      </c>
      <c r="H9" s="6">
        <v>2205.7600000000002</v>
      </c>
      <c r="I9">
        <v>485.26720000000006</v>
      </c>
      <c r="J9" s="6">
        <v>1709.63</v>
      </c>
      <c r="K9">
        <v>341.92600000000004</v>
      </c>
      <c r="L9" s="6">
        <v>824.19</v>
      </c>
      <c r="M9">
        <v>164.83800000000002</v>
      </c>
      <c r="N9" s="6">
        <v>10083.58</v>
      </c>
      <c r="O9">
        <v>16083.310100000002</v>
      </c>
    </row>
    <row r="10" spans="1:15" x14ac:dyDescent="0.3">
      <c r="A10" s="10" t="s">
        <v>26</v>
      </c>
      <c r="B10" s="6">
        <v>9078.76</v>
      </c>
      <c r="C10">
        <v>12437.901199999998</v>
      </c>
      <c r="D10" s="6">
        <v>8321.8000000000011</v>
      </c>
      <c r="E10">
        <v>9486.8520000000008</v>
      </c>
      <c r="F10" s="6">
        <v>9367.2200000000012</v>
      </c>
      <c r="G10">
        <v>12411.566499999997</v>
      </c>
      <c r="H10" s="6">
        <v>12317.47</v>
      </c>
      <c r="I10">
        <v>24758.114700000009</v>
      </c>
      <c r="J10" s="6">
        <v>5789.95</v>
      </c>
      <c r="K10">
        <v>4747.759</v>
      </c>
      <c r="L10" s="6">
        <v>7761.26</v>
      </c>
      <c r="M10">
        <v>7179.1654999999992</v>
      </c>
      <c r="N10" s="6">
        <v>52636.46</v>
      </c>
      <c r="O10">
        <v>399510.73140000011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254F-1342-4C33-AA8C-465F84DCF8A3}">
  <dimension ref="A3:B7"/>
  <sheetViews>
    <sheetView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9" t="s">
        <v>27</v>
      </c>
      <c r="B3" t="s">
        <v>32</v>
      </c>
    </row>
    <row r="4" spans="1:2" x14ac:dyDescent="0.3">
      <c r="A4" s="10" t="s">
        <v>33</v>
      </c>
      <c r="B4">
        <v>108</v>
      </c>
    </row>
    <row r="5" spans="1:2" x14ac:dyDescent="0.3">
      <c r="A5" s="10" t="s">
        <v>34</v>
      </c>
      <c r="B5">
        <v>162</v>
      </c>
    </row>
    <row r="6" spans="1:2" x14ac:dyDescent="0.3">
      <c r="A6" s="10" t="s">
        <v>35</v>
      </c>
      <c r="B6">
        <v>70</v>
      </c>
    </row>
    <row r="7" spans="1:2" x14ac:dyDescent="0.3">
      <c r="A7" s="10" t="s">
        <v>26</v>
      </c>
      <c r="B7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64D2-2D48-4C27-990A-FCAF89269FFB}">
  <dimension ref="A3:C8"/>
  <sheetViews>
    <sheetView tabSelected="1" workbookViewId="0">
      <selection activeCell="G22" sqref="G22"/>
    </sheetView>
  </sheetViews>
  <sheetFormatPr defaultRowHeight="14.4" x14ac:dyDescent="0.3"/>
  <cols>
    <col min="1" max="1" width="12.5546875" bestFit="1" customWidth="1"/>
    <col min="2" max="2" width="12.109375" bestFit="1" customWidth="1"/>
    <col min="3" max="3" width="14.88671875" bestFit="1" customWidth="1"/>
    <col min="4" max="4" width="7.88671875" bestFit="1" customWidth="1"/>
    <col min="5" max="6" width="8.88671875" bestFit="1" customWidth="1"/>
    <col min="33" max="51" width="10.44140625" bestFit="1" customWidth="1"/>
    <col min="52" max="52" width="12.109375" bestFit="1" customWidth="1"/>
  </cols>
  <sheetData>
    <row r="3" spans="1:3" x14ac:dyDescent="0.3">
      <c r="A3" s="9" t="s">
        <v>27</v>
      </c>
      <c r="B3" t="s">
        <v>28</v>
      </c>
      <c r="C3" t="s">
        <v>32</v>
      </c>
    </row>
    <row r="4" spans="1:3" x14ac:dyDescent="0.3">
      <c r="A4" s="10" t="s">
        <v>14</v>
      </c>
      <c r="B4" s="6">
        <v>21295.98</v>
      </c>
      <c r="C4" s="13">
        <v>117</v>
      </c>
    </row>
    <row r="5" spans="1:3" x14ac:dyDescent="0.3">
      <c r="A5" s="10" t="s">
        <v>15</v>
      </c>
      <c r="B5" s="6">
        <v>11495.73</v>
      </c>
      <c r="C5" s="13">
        <v>59</v>
      </c>
    </row>
    <row r="6" spans="1:3" x14ac:dyDescent="0.3">
      <c r="A6" s="10" t="s">
        <v>12</v>
      </c>
      <c r="B6" s="6">
        <v>9761.17</v>
      </c>
      <c r="C6" s="13">
        <v>89</v>
      </c>
    </row>
    <row r="7" spans="1:3" x14ac:dyDescent="0.3">
      <c r="A7" s="10" t="s">
        <v>13</v>
      </c>
      <c r="B7" s="6">
        <v>10083.58</v>
      </c>
      <c r="C7" s="13">
        <v>75</v>
      </c>
    </row>
    <row r="8" spans="1:3" x14ac:dyDescent="0.3">
      <c r="A8" s="10" t="s">
        <v>26</v>
      </c>
      <c r="B8" s="6">
        <v>52636.46</v>
      </c>
      <c r="C8" s="13">
        <v>340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opLeftCell="A2" workbookViewId="0"/>
  </sheetViews>
  <sheetFormatPr defaultRowHeight="14.4" x14ac:dyDescent="0.3"/>
  <cols>
    <col min="1" max="1" width="9.5546875" style="11" bestFit="1" customWidth="1"/>
    <col min="2" max="2" width="9.5546875" customWidth="1"/>
    <col min="3" max="3" width="10.21875" customWidth="1"/>
    <col min="4" max="4" width="10.109375" style="2" bestFit="1" customWidth="1"/>
    <col min="6" max="6" width="12.88671875" customWidth="1"/>
    <col min="7" max="7" width="10.109375" style="2" bestFit="1" customWidth="1"/>
    <col min="8" max="8" width="11.77734375" style="2" bestFit="1" customWidth="1"/>
    <col min="9" max="9" width="12.33203125" style="4" customWidth="1"/>
    <col min="11" max="11" width="11.33203125" customWidth="1"/>
    <col min="20" max="20" width="12.33203125" customWidth="1"/>
  </cols>
  <sheetData>
    <row r="1" spans="1:20" x14ac:dyDescent="0.3">
      <c r="A1" s="12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7" t="s">
        <v>6</v>
      </c>
      <c r="H1" s="7" t="s">
        <v>24</v>
      </c>
      <c r="I1" s="8" t="s">
        <v>23</v>
      </c>
      <c r="K1" s="1" t="s">
        <v>22</v>
      </c>
      <c r="S1" s="3" t="s">
        <v>6</v>
      </c>
      <c r="T1" s="3" t="s">
        <v>23</v>
      </c>
    </row>
    <row r="2" spans="1:20" x14ac:dyDescent="0.3">
      <c r="A2" s="11">
        <v>45369</v>
      </c>
      <c r="B2" t="s">
        <v>11</v>
      </c>
      <c r="C2">
        <v>10</v>
      </c>
      <c r="D2" s="2">
        <v>1630</v>
      </c>
      <c r="E2" t="s">
        <v>14</v>
      </c>
      <c r="F2" t="s">
        <v>18</v>
      </c>
      <c r="G2" s="2">
        <v>3491.56</v>
      </c>
      <c r="H2" s="2" t="str">
        <f>IF(Main[[#This Row],[Profit]]&gt;300,"High","Low")</f>
        <v>High</v>
      </c>
      <c r="I2" s="4">
        <f>VLOOKUP(G2,Bonus_Rate[],2,TRUE)</f>
        <v>0.25</v>
      </c>
      <c r="K2" cm="1">
        <f t="array" ref="K2:Q8">_xlfn._xlws.FILTER(A2:G51,C2:C51&gt;10,"None")</f>
        <v>45314</v>
      </c>
      <c r="L2" t="str">
        <v>Headphones</v>
      </c>
      <c r="M2">
        <v>11</v>
      </c>
      <c r="N2">
        <v>989</v>
      </c>
      <c r="O2" t="str">
        <v>West</v>
      </c>
      <c r="P2" t="str">
        <v>Omar</v>
      </c>
      <c r="Q2">
        <v>2205.7600000000002</v>
      </c>
      <c r="S2">
        <v>0</v>
      </c>
      <c r="T2">
        <v>0.1</v>
      </c>
    </row>
    <row r="3" spans="1:20" x14ac:dyDescent="0.3">
      <c r="A3" s="11">
        <v>45346</v>
      </c>
      <c r="B3" t="s">
        <v>8</v>
      </c>
      <c r="C3">
        <v>8</v>
      </c>
      <c r="D3" s="2">
        <v>1491</v>
      </c>
      <c r="E3" t="s">
        <v>15</v>
      </c>
      <c r="F3" t="s">
        <v>20</v>
      </c>
      <c r="G3" s="2">
        <v>3295.43</v>
      </c>
      <c r="H3" s="2" t="str">
        <f>IF(Main[[#This Row],[Profit]]&gt;300,"High","Low")</f>
        <v>High</v>
      </c>
      <c r="I3" s="4">
        <f>VLOOKUP(G3,Bonus_Rate[],2,TRUE)</f>
        <v>0.25</v>
      </c>
      <c r="K3">
        <v>45335</v>
      </c>
      <c r="L3" t="str">
        <v>Headphones</v>
      </c>
      <c r="M3">
        <v>16</v>
      </c>
      <c r="N3">
        <v>25</v>
      </c>
      <c r="O3" t="str">
        <v>North</v>
      </c>
      <c r="P3" t="str">
        <v>Laila</v>
      </c>
      <c r="Q3">
        <v>1918.1</v>
      </c>
      <c r="S3">
        <v>500</v>
      </c>
      <c r="T3">
        <v>0.15</v>
      </c>
    </row>
    <row r="4" spans="1:20" x14ac:dyDescent="0.3">
      <c r="A4" s="11">
        <v>45338</v>
      </c>
      <c r="B4" t="s">
        <v>9</v>
      </c>
      <c r="C4">
        <v>6</v>
      </c>
      <c r="D4" s="2">
        <v>70</v>
      </c>
      <c r="E4" t="s">
        <v>12</v>
      </c>
      <c r="F4" t="s">
        <v>16</v>
      </c>
      <c r="G4" s="2">
        <v>2716.39</v>
      </c>
      <c r="H4" s="2" t="str">
        <f>IF(Main[[#This Row],[Profit]]&gt;300,"High","Low")</f>
        <v>High</v>
      </c>
      <c r="I4" s="4">
        <f>VLOOKUP(G4,Bonus_Rate[],2,TRUE)</f>
        <v>0.245</v>
      </c>
      <c r="K4">
        <v>45348</v>
      </c>
      <c r="L4" t="str">
        <v>Smartphone</v>
      </c>
      <c r="M4">
        <v>15</v>
      </c>
      <c r="N4">
        <v>978</v>
      </c>
      <c r="O4" t="str">
        <v>East</v>
      </c>
      <c r="P4" t="str">
        <v>Mona</v>
      </c>
      <c r="Q4">
        <v>1900.96</v>
      </c>
      <c r="S4">
        <v>1000</v>
      </c>
      <c r="T4">
        <v>0.17499999999999999</v>
      </c>
    </row>
    <row r="5" spans="1:20" x14ac:dyDescent="0.3">
      <c r="A5" s="11">
        <v>45381</v>
      </c>
      <c r="B5" t="s">
        <v>10</v>
      </c>
      <c r="C5">
        <v>9</v>
      </c>
      <c r="D5" s="2">
        <v>1049</v>
      </c>
      <c r="E5" t="s">
        <v>14</v>
      </c>
      <c r="F5" t="s">
        <v>17</v>
      </c>
      <c r="G5" s="2">
        <v>2644.35</v>
      </c>
      <c r="H5" s="2" t="str">
        <f>IF(Main[[#This Row],[Profit]]&gt;300,"High","Low")</f>
        <v>High</v>
      </c>
      <c r="I5" s="4">
        <f>VLOOKUP(G5,Bonus_Rate[],2,TRUE)</f>
        <v>0.245</v>
      </c>
      <c r="K5">
        <v>45349</v>
      </c>
      <c r="L5" t="str">
        <v>Tablet</v>
      </c>
      <c r="M5">
        <v>15</v>
      </c>
      <c r="N5">
        <v>769</v>
      </c>
      <c r="O5" t="str">
        <v>West</v>
      </c>
      <c r="P5" t="str">
        <v>Mona</v>
      </c>
      <c r="Q5">
        <v>946.21</v>
      </c>
      <c r="S5">
        <v>1500</v>
      </c>
      <c r="T5">
        <v>0.2</v>
      </c>
    </row>
    <row r="6" spans="1:20" x14ac:dyDescent="0.3">
      <c r="A6" s="11">
        <v>45314</v>
      </c>
      <c r="B6" t="s">
        <v>10</v>
      </c>
      <c r="C6">
        <v>11</v>
      </c>
      <c r="D6" s="2">
        <v>989</v>
      </c>
      <c r="E6" t="s">
        <v>13</v>
      </c>
      <c r="F6" t="s">
        <v>16</v>
      </c>
      <c r="G6" s="2">
        <v>2205.7600000000002</v>
      </c>
      <c r="H6" s="2" t="str">
        <f>IF(Main[[#This Row],[Profit]]&gt;300,"High","Low")</f>
        <v>High</v>
      </c>
      <c r="I6" s="4">
        <f>VLOOKUP(G6,Bonus_Rate[],2,TRUE)</f>
        <v>0.22</v>
      </c>
      <c r="K6">
        <v>45336</v>
      </c>
      <c r="L6" t="str">
        <v>Smartwatch</v>
      </c>
      <c r="M6">
        <v>20</v>
      </c>
      <c r="N6">
        <v>60</v>
      </c>
      <c r="O6" t="str">
        <v>West</v>
      </c>
      <c r="P6" t="str">
        <v>Youssef</v>
      </c>
      <c r="Q6">
        <v>376.36</v>
      </c>
      <c r="S6">
        <v>2000</v>
      </c>
      <c r="T6">
        <v>0.22</v>
      </c>
    </row>
    <row r="7" spans="1:20" x14ac:dyDescent="0.3">
      <c r="A7" s="11">
        <v>45346</v>
      </c>
      <c r="B7" t="s">
        <v>10</v>
      </c>
      <c r="C7">
        <v>10</v>
      </c>
      <c r="D7" s="2">
        <v>50</v>
      </c>
      <c r="E7" t="s">
        <v>15</v>
      </c>
      <c r="F7" t="s">
        <v>19</v>
      </c>
      <c r="G7" s="2">
        <v>2169.59</v>
      </c>
      <c r="H7" s="2" t="str">
        <f>IF(Main[[#This Row],[Profit]]&gt;300,"High","Low")</f>
        <v>High</v>
      </c>
      <c r="I7" s="4">
        <f>VLOOKUP(G7,Bonus_Rate[],2,TRUE)</f>
        <v>0.22</v>
      </c>
      <c r="K7">
        <v>45309</v>
      </c>
      <c r="L7" t="str">
        <v>Smartphone</v>
      </c>
      <c r="M7">
        <v>22</v>
      </c>
      <c r="N7">
        <v>516</v>
      </c>
      <c r="O7" t="str">
        <v>South</v>
      </c>
      <c r="P7" t="str">
        <v>Omar</v>
      </c>
      <c r="Q7">
        <v>276.39999999999998</v>
      </c>
      <c r="S7">
        <v>2500</v>
      </c>
      <c r="T7">
        <v>0.245</v>
      </c>
    </row>
    <row r="8" spans="1:20" x14ac:dyDescent="0.3">
      <c r="A8" s="11">
        <v>45346</v>
      </c>
      <c r="B8" t="s">
        <v>11</v>
      </c>
      <c r="C8">
        <v>4</v>
      </c>
      <c r="D8" s="2">
        <v>1770</v>
      </c>
      <c r="E8" t="s">
        <v>12</v>
      </c>
      <c r="F8" t="s">
        <v>19</v>
      </c>
      <c r="G8" s="2">
        <v>2073.17</v>
      </c>
      <c r="H8" s="2" t="str">
        <f>IF(Main[[#This Row],[Profit]]&gt;300,"High","Low")</f>
        <v>High</v>
      </c>
      <c r="I8" s="4">
        <f>VLOOKUP(G8,Bonus_Rate[],2,TRUE)</f>
        <v>0.22</v>
      </c>
      <c r="K8">
        <v>45303</v>
      </c>
      <c r="L8" t="str">
        <v>Laptop</v>
      </c>
      <c r="M8">
        <v>19</v>
      </c>
      <c r="N8">
        <v>430</v>
      </c>
      <c r="O8" t="str">
        <v>South</v>
      </c>
      <c r="P8" t="str">
        <v>Mona</v>
      </c>
      <c r="Q8">
        <v>93.48</v>
      </c>
      <c r="S8">
        <v>3000</v>
      </c>
      <c r="T8">
        <v>0.25</v>
      </c>
    </row>
    <row r="9" spans="1:20" x14ac:dyDescent="0.3">
      <c r="A9" s="11">
        <v>45293</v>
      </c>
      <c r="B9" t="s">
        <v>9</v>
      </c>
      <c r="C9">
        <v>5</v>
      </c>
      <c r="D9" s="2">
        <v>1383</v>
      </c>
      <c r="E9" t="s">
        <v>14</v>
      </c>
      <c r="F9" t="s">
        <v>21</v>
      </c>
      <c r="G9" s="2">
        <v>2052.21</v>
      </c>
      <c r="H9" s="2" t="str">
        <f>IF(Main[[#This Row],[Profit]]&gt;300,"High","Low")</f>
        <v>High</v>
      </c>
      <c r="I9" s="4">
        <f>VLOOKUP(G9,Bonus_Rate[],2,TRUE)</f>
        <v>0.22</v>
      </c>
    </row>
    <row r="10" spans="1:20" x14ac:dyDescent="0.3">
      <c r="A10" s="11">
        <v>45300</v>
      </c>
      <c r="B10" t="s">
        <v>7</v>
      </c>
      <c r="C10">
        <v>5</v>
      </c>
      <c r="D10" s="2">
        <v>1836</v>
      </c>
      <c r="E10" t="s">
        <v>12</v>
      </c>
      <c r="F10" t="s">
        <v>16</v>
      </c>
      <c r="G10" s="2">
        <v>2029.95</v>
      </c>
      <c r="H10" s="2" t="str">
        <f>IF(Main[[#This Row],[Profit]]&gt;300,"High","Low")</f>
        <v>High</v>
      </c>
      <c r="I10" s="4">
        <f>VLOOKUP(G10,Bonus_Rate[],2,TRUE)</f>
        <v>0.22</v>
      </c>
    </row>
    <row r="11" spans="1:20" x14ac:dyDescent="0.3">
      <c r="A11" s="11">
        <v>45335</v>
      </c>
      <c r="B11" t="s">
        <v>10</v>
      </c>
      <c r="C11">
        <v>16</v>
      </c>
      <c r="D11" s="2">
        <v>25</v>
      </c>
      <c r="E11" t="s">
        <v>15</v>
      </c>
      <c r="F11" t="s">
        <v>19</v>
      </c>
      <c r="G11" s="2">
        <v>1918.1</v>
      </c>
      <c r="H11" s="2" t="str">
        <f>IF(Main[[#This Row],[Profit]]&gt;300,"High","Low")</f>
        <v>High</v>
      </c>
      <c r="I11" s="4">
        <f>VLOOKUP(G11,Bonus_Rate[],2,TRUE)</f>
        <v>0.2</v>
      </c>
    </row>
    <row r="12" spans="1:20" x14ac:dyDescent="0.3">
      <c r="A12" s="11">
        <v>45348</v>
      </c>
      <c r="B12" t="s">
        <v>7</v>
      </c>
      <c r="C12">
        <v>15</v>
      </c>
      <c r="D12" s="2">
        <v>978</v>
      </c>
      <c r="E12" t="s">
        <v>14</v>
      </c>
      <c r="F12" t="s">
        <v>20</v>
      </c>
      <c r="G12" s="2">
        <v>1900.96</v>
      </c>
      <c r="H12" s="2" t="str">
        <f>IF(Main[[#This Row],[Profit]]&gt;300,"High","Low")</f>
        <v>High</v>
      </c>
      <c r="I12" s="4">
        <f>VLOOKUP(G12,Bonus_Rate[],2,TRUE)</f>
        <v>0.2</v>
      </c>
    </row>
    <row r="13" spans="1:20" x14ac:dyDescent="0.3">
      <c r="A13" s="11">
        <v>45309</v>
      </c>
      <c r="B13" t="s">
        <v>11</v>
      </c>
      <c r="C13">
        <v>5</v>
      </c>
      <c r="D13" s="2">
        <v>1836</v>
      </c>
      <c r="E13" t="s">
        <v>15</v>
      </c>
      <c r="F13" t="s">
        <v>21</v>
      </c>
      <c r="G13" s="2">
        <v>1838.49</v>
      </c>
      <c r="H13" s="2" t="str">
        <f>IF(Main[[#This Row],[Profit]]&gt;300,"High","Low")</f>
        <v>High</v>
      </c>
      <c r="I13" s="4">
        <f>VLOOKUP(G13,Bonus_Rate[],2,TRUE)</f>
        <v>0.2</v>
      </c>
    </row>
    <row r="14" spans="1:20" x14ac:dyDescent="0.3">
      <c r="A14" s="11">
        <v>45327</v>
      </c>
      <c r="B14" t="s">
        <v>7</v>
      </c>
      <c r="C14">
        <v>10</v>
      </c>
      <c r="D14" s="2">
        <v>1270</v>
      </c>
      <c r="E14" t="s">
        <v>14</v>
      </c>
      <c r="F14" t="s">
        <v>18</v>
      </c>
      <c r="G14" s="2">
        <v>1801.36</v>
      </c>
      <c r="H14" s="2" t="str">
        <f>IF(Main[[#This Row],[Profit]]&gt;300,"High","Low")</f>
        <v>High</v>
      </c>
      <c r="I14" s="4">
        <f>VLOOKUP(G14,Bonus_Rate[],2,TRUE)</f>
        <v>0.2</v>
      </c>
    </row>
    <row r="15" spans="1:20" x14ac:dyDescent="0.3">
      <c r="A15" s="11">
        <v>45333</v>
      </c>
      <c r="B15" t="s">
        <v>7</v>
      </c>
      <c r="C15">
        <v>9</v>
      </c>
      <c r="D15" s="2">
        <v>808</v>
      </c>
      <c r="E15" t="s">
        <v>14</v>
      </c>
      <c r="F15" t="s">
        <v>17</v>
      </c>
      <c r="G15" s="2">
        <v>1747</v>
      </c>
      <c r="H15" s="2" t="str">
        <f>IF(Main[[#This Row],[Profit]]&gt;300,"High","Low")</f>
        <v>High</v>
      </c>
      <c r="I15" s="4">
        <f>VLOOKUP(G15,Bonus_Rate[],2,TRUE)</f>
        <v>0.2</v>
      </c>
    </row>
    <row r="16" spans="1:20" x14ac:dyDescent="0.3">
      <c r="A16" s="11">
        <v>45339</v>
      </c>
      <c r="B16" t="s">
        <v>11</v>
      </c>
      <c r="C16">
        <v>4</v>
      </c>
      <c r="D16" s="2">
        <v>1769</v>
      </c>
      <c r="E16" t="s">
        <v>13</v>
      </c>
      <c r="F16" t="s">
        <v>21</v>
      </c>
      <c r="G16" s="2">
        <v>1709.63</v>
      </c>
      <c r="H16" s="2" t="str">
        <f>IF(Main[[#This Row],[Profit]]&gt;300,"High","Low")</f>
        <v>High</v>
      </c>
      <c r="I16" s="4">
        <f>VLOOKUP(G16,Bonus_Rate[],2,TRUE)</f>
        <v>0.2</v>
      </c>
    </row>
    <row r="17" spans="1:9" x14ac:dyDescent="0.3">
      <c r="A17" s="11">
        <v>45312</v>
      </c>
      <c r="B17" t="s">
        <v>10</v>
      </c>
      <c r="C17">
        <v>8</v>
      </c>
      <c r="D17" s="2">
        <v>897</v>
      </c>
      <c r="E17" t="s">
        <v>13</v>
      </c>
      <c r="F17" t="s">
        <v>17</v>
      </c>
      <c r="G17" s="2">
        <v>1487.01</v>
      </c>
      <c r="H17" s="2" t="str">
        <f>IF(Main[[#This Row],[Profit]]&gt;300,"High","Low")</f>
        <v>High</v>
      </c>
      <c r="I17" s="4">
        <f>VLOOKUP(G17,Bonus_Rate[],2,TRUE)</f>
        <v>0.17499999999999999</v>
      </c>
    </row>
    <row r="18" spans="1:9" x14ac:dyDescent="0.3">
      <c r="A18" s="11">
        <v>45344</v>
      </c>
      <c r="B18" t="s">
        <v>8</v>
      </c>
      <c r="C18">
        <v>9</v>
      </c>
      <c r="D18" s="2">
        <v>1419</v>
      </c>
      <c r="E18" t="s">
        <v>15</v>
      </c>
      <c r="F18" t="s">
        <v>20</v>
      </c>
      <c r="G18" s="2">
        <v>1337.48</v>
      </c>
      <c r="H18" s="2" t="str">
        <f>IF(Main[[#This Row],[Profit]]&gt;300,"High","Low")</f>
        <v>High</v>
      </c>
      <c r="I18" s="4">
        <f>VLOOKUP(G18,Bonus_Rate[],2,TRUE)</f>
        <v>0.17499999999999999</v>
      </c>
    </row>
    <row r="19" spans="1:9" x14ac:dyDescent="0.3">
      <c r="A19" s="11">
        <v>45323</v>
      </c>
      <c r="B19" t="s">
        <v>7</v>
      </c>
      <c r="C19">
        <v>5</v>
      </c>
      <c r="D19" s="2">
        <v>1339</v>
      </c>
      <c r="E19" t="s">
        <v>14</v>
      </c>
      <c r="F19" t="s">
        <v>16</v>
      </c>
      <c r="G19" s="2">
        <v>1213.5999999999999</v>
      </c>
      <c r="H19" s="2" t="str">
        <f>IF(Main[[#This Row],[Profit]]&gt;300,"High","Low")</f>
        <v>High</v>
      </c>
      <c r="I19" s="4">
        <f>VLOOKUP(G19,Bonus_Rate[],2,TRUE)</f>
        <v>0.17499999999999999</v>
      </c>
    </row>
    <row r="20" spans="1:9" x14ac:dyDescent="0.3">
      <c r="A20" s="11">
        <v>45303</v>
      </c>
      <c r="B20" t="s">
        <v>9</v>
      </c>
      <c r="C20">
        <v>3</v>
      </c>
      <c r="D20" s="2">
        <v>1454</v>
      </c>
      <c r="E20" t="s">
        <v>14</v>
      </c>
      <c r="F20" t="s">
        <v>18</v>
      </c>
      <c r="G20" s="2">
        <v>1191.83</v>
      </c>
      <c r="H20" s="2" t="str">
        <f>IF(Main[[#This Row],[Profit]]&gt;300,"High","Low")</f>
        <v>High</v>
      </c>
      <c r="I20" s="4">
        <f>VLOOKUP(G20,Bonus_Rate[],2,TRUE)</f>
        <v>0.17499999999999999</v>
      </c>
    </row>
    <row r="21" spans="1:9" x14ac:dyDescent="0.3">
      <c r="A21" s="11">
        <v>45333</v>
      </c>
      <c r="B21" t="s">
        <v>10</v>
      </c>
      <c r="C21">
        <v>2</v>
      </c>
      <c r="D21" s="2">
        <v>1800</v>
      </c>
      <c r="E21" t="s">
        <v>13</v>
      </c>
      <c r="F21" t="s">
        <v>19</v>
      </c>
      <c r="G21" s="2">
        <v>995.27</v>
      </c>
      <c r="H21" s="2" t="str">
        <f>IF(Main[[#This Row],[Profit]]&gt;300,"High","Low")</f>
        <v>High</v>
      </c>
      <c r="I21" s="4">
        <f>VLOOKUP(G21,Bonus_Rate[],2,TRUE)</f>
        <v>0.15</v>
      </c>
    </row>
    <row r="22" spans="1:9" x14ac:dyDescent="0.3">
      <c r="A22" s="11">
        <v>45349</v>
      </c>
      <c r="B22" t="s">
        <v>11</v>
      </c>
      <c r="C22">
        <v>15</v>
      </c>
      <c r="D22" s="2">
        <v>769</v>
      </c>
      <c r="E22" t="s">
        <v>13</v>
      </c>
      <c r="F22" t="s">
        <v>20</v>
      </c>
      <c r="G22" s="2">
        <v>946.21</v>
      </c>
      <c r="H22" s="2" t="str">
        <f>IF(Main[[#This Row],[Profit]]&gt;300,"High","Low")</f>
        <v>High</v>
      </c>
      <c r="I22" s="4">
        <f>VLOOKUP(G22,Bonus_Rate[],2,TRUE)</f>
        <v>0.15</v>
      </c>
    </row>
    <row r="23" spans="1:9" x14ac:dyDescent="0.3">
      <c r="A23" s="11">
        <v>45309</v>
      </c>
      <c r="B23" t="s">
        <v>11</v>
      </c>
      <c r="C23">
        <v>2</v>
      </c>
      <c r="D23" s="2">
        <v>1661</v>
      </c>
      <c r="E23" t="s">
        <v>14</v>
      </c>
      <c r="F23" t="s">
        <v>20</v>
      </c>
      <c r="G23" s="2">
        <v>879.2</v>
      </c>
      <c r="H23" s="2" t="str">
        <f>IF(Main[[#This Row],[Profit]]&gt;300,"High","Low")</f>
        <v>High</v>
      </c>
      <c r="I23" s="4">
        <f>VLOOKUP(G23,Bonus_Rate[],2,TRUE)</f>
        <v>0.15</v>
      </c>
    </row>
    <row r="24" spans="1:9" x14ac:dyDescent="0.3">
      <c r="A24" s="11">
        <v>45366</v>
      </c>
      <c r="B24" t="s">
        <v>11</v>
      </c>
      <c r="C24">
        <v>7</v>
      </c>
      <c r="D24" s="2">
        <v>610</v>
      </c>
      <c r="E24" t="s">
        <v>14</v>
      </c>
      <c r="F24" t="s">
        <v>17</v>
      </c>
      <c r="G24" s="2">
        <v>862.18</v>
      </c>
      <c r="H24" s="2" t="str">
        <f>IF(Main[[#This Row],[Profit]]&gt;300,"High","Low")</f>
        <v>High</v>
      </c>
      <c r="I24" s="4">
        <f>VLOOKUP(G24,Bonus_Rate[],2,TRUE)</f>
        <v>0.15</v>
      </c>
    </row>
    <row r="25" spans="1:9" x14ac:dyDescent="0.3">
      <c r="A25" s="11">
        <v>45358</v>
      </c>
      <c r="B25" t="s">
        <v>8</v>
      </c>
      <c r="C25">
        <v>8</v>
      </c>
      <c r="D25" s="2">
        <v>701</v>
      </c>
      <c r="E25" t="s">
        <v>13</v>
      </c>
      <c r="F25" t="s">
        <v>17</v>
      </c>
      <c r="G25" s="2">
        <v>814.27</v>
      </c>
      <c r="H25" s="2" t="str">
        <f>IF(Main[[#This Row],[Profit]]&gt;300,"High","Low")</f>
        <v>High</v>
      </c>
      <c r="I25" s="4">
        <f>VLOOKUP(G25,Bonus_Rate[],2,TRUE)</f>
        <v>0.15</v>
      </c>
    </row>
    <row r="26" spans="1:9" x14ac:dyDescent="0.3">
      <c r="A26" s="11">
        <v>45354</v>
      </c>
      <c r="B26" t="s">
        <v>10</v>
      </c>
      <c r="C26">
        <v>6</v>
      </c>
      <c r="D26" s="2">
        <v>546</v>
      </c>
      <c r="E26" t="s">
        <v>14</v>
      </c>
      <c r="F26" t="s">
        <v>19</v>
      </c>
      <c r="G26" s="2">
        <v>737.83</v>
      </c>
      <c r="H26" s="2" t="str">
        <f>IF(Main[[#This Row],[Profit]]&gt;300,"High","Low")</f>
        <v>High</v>
      </c>
      <c r="I26" s="4">
        <f>VLOOKUP(G26,Bonus_Rate[],2,TRUE)</f>
        <v>0.15</v>
      </c>
    </row>
    <row r="27" spans="1:9" x14ac:dyDescent="0.3">
      <c r="A27" s="11">
        <v>45333</v>
      </c>
      <c r="B27" t="s">
        <v>11</v>
      </c>
      <c r="C27">
        <v>2</v>
      </c>
      <c r="D27" s="2">
        <v>1419</v>
      </c>
      <c r="E27" t="s">
        <v>13</v>
      </c>
      <c r="F27" t="s">
        <v>17</v>
      </c>
      <c r="G27" s="2">
        <v>736.97</v>
      </c>
      <c r="H27" s="2" t="str">
        <f>IF(Main[[#This Row],[Profit]]&gt;300,"High","Low")</f>
        <v>High</v>
      </c>
      <c r="I27" s="4">
        <f>VLOOKUP(G27,Bonus_Rate[],2,TRUE)</f>
        <v>0.15</v>
      </c>
    </row>
    <row r="28" spans="1:9" x14ac:dyDescent="0.3">
      <c r="A28" s="11">
        <v>45324</v>
      </c>
      <c r="B28" t="s">
        <v>9</v>
      </c>
      <c r="C28">
        <v>10</v>
      </c>
      <c r="D28" s="2">
        <v>577</v>
      </c>
      <c r="E28" t="s">
        <v>14</v>
      </c>
      <c r="F28" t="s">
        <v>16</v>
      </c>
      <c r="G28" s="2">
        <v>708.5</v>
      </c>
      <c r="H28" s="2" t="str">
        <f>IF(Main[[#This Row],[Profit]]&gt;300,"High","Low")</f>
        <v>High</v>
      </c>
      <c r="I28" s="4">
        <f>VLOOKUP(G28,Bonus_Rate[],2,TRUE)</f>
        <v>0.15</v>
      </c>
    </row>
    <row r="29" spans="1:9" x14ac:dyDescent="0.3">
      <c r="A29" s="11">
        <v>45356</v>
      </c>
      <c r="B29" t="s">
        <v>8</v>
      </c>
      <c r="C29">
        <v>9</v>
      </c>
      <c r="D29" s="2">
        <v>283</v>
      </c>
      <c r="E29" t="s">
        <v>14</v>
      </c>
      <c r="F29" t="s">
        <v>16</v>
      </c>
      <c r="G29" s="2">
        <v>638.48</v>
      </c>
      <c r="H29" s="2" t="str">
        <f>IF(Main[[#This Row],[Profit]]&gt;300,"High","Low")</f>
        <v>High</v>
      </c>
      <c r="I29" s="4">
        <f>VLOOKUP(G29,Bonus_Rate[],2,TRUE)</f>
        <v>0.15</v>
      </c>
    </row>
    <row r="30" spans="1:9" x14ac:dyDescent="0.3">
      <c r="A30" s="11">
        <v>45348</v>
      </c>
      <c r="B30" t="s">
        <v>8</v>
      </c>
      <c r="C30">
        <v>2</v>
      </c>
      <c r="D30" s="2">
        <v>962</v>
      </c>
      <c r="E30" t="s">
        <v>15</v>
      </c>
      <c r="F30" t="s">
        <v>16</v>
      </c>
      <c r="G30" s="2">
        <v>501.4</v>
      </c>
      <c r="H30" s="2" t="str">
        <f>IF(Main[[#This Row],[Profit]]&gt;300,"High","Low")</f>
        <v>High</v>
      </c>
      <c r="I30" s="4">
        <f>VLOOKUP(G30,Bonus_Rate[],2,TRUE)</f>
        <v>0.15</v>
      </c>
    </row>
    <row r="31" spans="1:9" x14ac:dyDescent="0.3">
      <c r="A31" s="11">
        <v>45359</v>
      </c>
      <c r="B31" t="s">
        <v>10</v>
      </c>
      <c r="C31">
        <v>10</v>
      </c>
      <c r="D31" s="2">
        <v>403</v>
      </c>
      <c r="E31" t="s">
        <v>12</v>
      </c>
      <c r="F31" t="s">
        <v>16</v>
      </c>
      <c r="G31" s="2">
        <v>489.66</v>
      </c>
      <c r="H31" s="2" t="str">
        <f>IF(Main[[#This Row],[Profit]]&gt;300,"High","Low")</f>
        <v>High</v>
      </c>
      <c r="I31" s="4">
        <f>VLOOKUP(G31,Bonus_Rate[],2,TRUE)</f>
        <v>0.1</v>
      </c>
    </row>
    <row r="32" spans="1:9" x14ac:dyDescent="0.3">
      <c r="A32" s="11">
        <v>45362</v>
      </c>
      <c r="B32" t="s">
        <v>9</v>
      </c>
      <c r="C32">
        <v>4</v>
      </c>
      <c r="D32" s="2">
        <v>440</v>
      </c>
      <c r="E32" t="s">
        <v>12</v>
      </c>
      <c r="F32" t="s">
        <v>16</v>
      </c>
      <c r="G32" s="2">
        <v>467.47</v>
      </c>
      <c r="H32" s="2" t="str">
        <f>IF(Main[[#This Row],[Profit]]&gt;300,"High","Low")</f>
        <v>High</v>
      </c>
      <c r="I32" s="4">
        <f>VLOOKUP(G32,Bonus_Rate[],2,TRUE)</f>
        <v>0.1</v>
      </c>
    </row>
    <row r="33" spans="1:9" x14ac:dyDescent="0.3">
      <c r="A33" s="11">
        <v>45327</v>
      </c>
      <c r="B33" t="s">
        <v>7</v>
      </c>
      <c r="C33">
        <v>6</v>
      </c>
      <c r="D33" s="2">
        <v>279</v>
      </c>
      <c r="E33" t="s">
        <v>14</v>
      </c>
      <c r="F33" t="s">
        <v>18</v>
      </c>
      <c r="G33" s="2">
        <v>452.32</v>
      </c>
      <c r="H33" s="2" t="str">
        <f>IF(Main[[#This Row],[Profit]]&gt;300,"High","Low")</f>
        <v>High</v>
      </c>
      <c r="I33" s="4">
        <f>VLOOKUP(G33,Bonus_Rate[],2,TRUE)</f>
        <v>0.1</v>
      </c>
    </row>
    <row r="34" spans="1:9" x14ac:dyDescent="0.3">
      <c r="A34" s="11">
        <v>45320</v>
      </c>
      <c r="B34" t="s">
        <v>8</v>
      </c>
      <c r="C34">
        <v>2</v>
      </c>
      <c r="D34" s="2">
        <v>1748</v>
      </c>
      <c r="E34" t="s">
        <v>13</v>
      </c>
      <c r="F34" t="s">
        <v>18</v>
      </c>
      <c r="G34" s="2">
        <v>447.83</v>
      </c>
      <c r="H34" s="2" t="str">
        <f>IF(Main[[#This Row],[Profit]]&gt;300,"High","Low")</f>
        <v>High</v>
      </c>
      <c r="I34" s="4">
        <f>VLOOKUP(G34,Bonus_Rate[],2,TRUE)</f>
        <v>0.1</v>
      </c>
    </row>
    <row r="35" spans="1:9" x14ac:dyDescent="0.3">
      <c r="A35" s="11">
        <v>45319</v>
      </c>
      <c r="B35" t="s">
        <v>8</v>
      </c>
      <c r="C35">
        <v>9</v>
      </c>
      <c r="D35" s="2">
        <v>404</v>
      </c>
      <c r="E35" t="s">
        <v>15</v>
      </c>
      <c r="F35" t="s">
        <v>16</v>
      </c>
      <c r="G35" s="2">
        <v>435.24</v>
      </c>
      <c r="H35" s="2" t="str">
        <f>IF(Main[[#This Row],[Profit]]&gt;300,"High","Low")</f>
        <v>High</v>
      </c>
      <c r="I35" s="4">
        <f>VLOOKUP(G35,Bonus_Rate[],2,TRUE)</f>
        <v>0.1</v>
      </c>
    </row>
    <row r="36" spans="1:9" x14ac:dyDescent="0.3">
      <c r="A36" s="11">
        <v>45329</v>
      </c>
      <c r="B36" t="s">
        <v>7</v>
      </c>
      <c r="C36">
        <v>5</v>
      </c>
      <c r="D36" s="2">
        <v>380</v>
      </c>
      <c r="E36" t="s">
        <v>14</v>
      </c>
      <c r="F36" t="s">
        <v>17</v>
      </c>
      <c r="G36" s="2">
        <v>422.71</v>
      </c>
      <c r="H36" s="2" t="str">
        <f>IF(Main[[#This Row],[Profit]]&gt;300,"High","Low")</f>
        <v>High</v>
      </c>
      <c r="I36" s="4">
        <f>VLOOKUP(G36,Bonus_Rate[],2,TRUE)</f>
        <v>0.1</v>
      </c>
    </row>
    <row r="37" spans="1:9" x14ac:dyDescent="0.3">
      <c r="A37" s="11">
        <v>45336</v>
      </c>
      <c r="B37" t="s">
        <v>9</v>
      </c>
      <c r="C37">
        <v>20</v>
      </c>
      <c r="D37" s="2">
        <v>60</v>
      </c>
      <c r="E37" t="s">
        <v>13</v>
      </c>
      <c r="F37" t="s">
        <v>18</v>
      </c>
      <c r="G37" s="2">
        <v>376.36</v>
      </c>
      <c r="H37" s="2" t="str">
        <f>IF(Main[[#This Row],[Profit]]&gt;300,"High","Low")</f>
        <v>High</v>
      </c>
      <c r="I37" s="4">
        <f>VLOOKUP(G37,Bonus_Rate[],2,TRUE)</f>
        <v>0.1</v>
      </c>
    </row>
    <row r="38" spans="1:9" x14ac:dyDescent="0.3">
      <c r="A38" s="11">
        <v>45356</v>
      </c>
      <c r="B38" t="s">
        <v>9</v>
      </c>
      <c r="C38">
        <v>2</v>
      </c>
      <c r="D38" s="2">
        <v>696</v>
      </c>
      <c r="E38" t="s">
        <v>12</v>
      </c>
      <c r="F38" t="s">
        <v>20</v>
      </c>
      <c r="G38" s="2">
        <v>353.4</v>
      </c>
      <c r="H38" s="2" t="str">
        <f>IF(Main[[#This Row],[Profit]]&gt;300,"High","Low")</f>
        <v>High</v>
      </c>
      <c r="I38" s="4">
        <f>VLOOKUP(G38,Bonus_Rate[],2,TRUE)</f>
        <v>0.1</v>
      </c>
    </row>
    <row r="39" spans="1:9" x14ac:dyDescent="0.3">
      <c r="A39" s="11">
        <v>45296</v>
      </c>
      <c r="B39" t="s">
        <v>11</v>
      </c>
      <c r="C39">
        <v>1</v>
      </c>
      <c r="D39" s="2">
        <v>1664</v>
      </c>
      <c r="E39" t="s">
        <v>12</v>
      </c>
      <c r="F39" t="s">
        <v>20</v>
      </c>
      <c r="G39" s="2">
        <v>319.36</v>
      </c>
      <c r="H39" s="2" t="str">
        <f>IF(Main[[#This Row],[Profit]]&gt;300,"High","Low")</f>
        <v>High</v>
      </c>
      <c r="I39" s="4">
        <f>VLOOKUP(G39,Bonus_Rate[],2,TRUE)</f>
        <v>0.1</v>
      </c>
    </row>
    <row r="40" spans="1:9" x14ac:dyDescent="0.3">
      <c r="A40" s="11">
        <v>45302</v>
      </c>
      <c r="B40" t="s">
        <v>7</v>
      </c>
      <c r="C40">
        <v>2</v>
      </c>
      <c r="D40" s="2">
        <v>1312</v>
      </c>
      <c r="E40" t="s">
        <v>13</v>
      </c>
      <c r="F40" t="s">
        <v>17</v>
      </c>
      <c r="G40" s="2">
        <v>310.33999999999997</v>
      </c>
      <c r="H40" s="2" t="str">
        <f>IF(Main[[#This Row],[Profit]]&gt;300,"High","Low")</f>
        <v>High</v>
      </c>
      <c r="I40" s="4">
        <f>VLOOKUP(G40,Bonus_Rate[],2,TRUE)</f>
        <v>0.1</v>
      </c>
    </row>
    <row r="41" spans="1:9" x14ac:dyDescent="0.3">
      <c r="A41" s="11">
        <v>45304</v>
      </c>
      <c r="B41" t="s">
        <v>11</v>
      </c>
      <c r="C41">
        <v>10</v>
      </c>
      <c r="D41" s="2">
        <v>103</v>
      </c>
      <c r="E41" t="s">
        <v>12</v>
      </c>
      <c r="F41" t="s">
        <v>16</v>
      </c>
      <c r="G41" s="2">
        <v>307.82</v>
      </c>
      <c r="H41" s="2" t="str">
        <f>IF(Main[[#This Row],[Profit]]&gt;300,"High","Low")</f>
        <v>High</v>
      </c>
      <c r="I41" s="4">
        <f>VLOOKUP(G41,Bonus_Rate[],2,TRUE)</f>
        <v>0.1</v>
      </c>
    </row>
    <row r="42" spans="1:9" x14ac:dyDescent="0.3">
      <c r="A42" s="11">
        <v>45358</v>
      </c>
      <c r="B42" t="s">
        <v>7</v>
      </c>
      <c r="C42">
        <v>1</v>
      </c>
      <c r="D42" s="2">
        <v>1083</v>
      </c>
      <c r="E42" t="s">
        <v>12</v>
      </c>
      <c r="F42" t="s">
        <v>19</v>
      </c>
      <c r="G42" s="2">
        <v>307.27</v>
      </c>
      <c r="H42" s="2" t="str">
        <f>IF(Main[[#This Row],[Profit]]&gt;300,"High","Low")</f>
        <v>High</v>
      </c>
      <c r="I42" s="4">
        <f>VLOOKUP(G42,Bonus_Rate[],2,TRUE)</f>
        <v>0.1</v>
      </c>
    </row>
    <row r="43" spans="1:9" x14ac:dyDescent="0.3">
      <c r="A43" s="11">
        <v>45309</v>
      </c>
      <c r="B43" t="s">
        <v>7</v>
      </c>
      <c r="C43">
        <v>22</v>
      </c>
      <c r="D43" s="2">
        <v>516</v>
      </c>
      <c r="E43" t="s">
        <v>12</v>
      </c>
      <c r="F43" t="s">
        <v>16</v>
      </c>
      <c r="G43" s="2">
        <v>276.39999999999998</v>
      </c>
      <c r="H43" s="2" t="str">
        <f>IF(Main[[#This Row],[Profit]]&gt;300,"High","Low")</f>
        <v>Low</v>
      </c>
      <c r="I43" s="4">
        <f>VLOOKUP(G43,Bonus_Rate[],2,TRUE)</f>
        <v>0.1</v>
      </c>
    </row>
    <row r="44" spans="1:9" x14ac:dyDescent="0.3">
      <c r="A44" s="11">
        <v>45300</v>
      </c>
      <c r="B44" t="s">
        <v>7</v>
      </c>
      <c r="C44">
        <v>1</v>
      </c>
      <c r="D44" s="2">
        <v>919</v>
      </c>
      <c r="E44" t="s">
        <v>14</v>
      </c>
      <c r="F44" t="s">
        <v>20</v>
      </c>
      <c r="G44" s="2">
        <v>241.7</v>
      </c>
      <c r="H44" s="2" t="str">
        <f>IF(Main[[#This Row],[Profit]]&gt;300,"High","Low")</f>
        <v>Low</v>
      </c>
      <c r="I44" s="4">
        <f>VLOOKUP(G44,Bonus_Rate[],2,TRUE)</f>
        <v>0.1</v>
      </c>
    </row>
    <row r="45" spans="1:9" x14ac:dyDescent="0.3">
      <c r="A45" s="11">
        <v>45314</v>
      </c>
      <c r="B45" t="s">
        <v>11</v>
      </c>
      <c r="C45">
        <v>1</v>
      </c>
      <c r="D45" s="2">
        <v>1345</v>
      </c>
      <c r="E45" t="s">
        <v>12</v>
      </c>
      <c r="F45" t="s">
        <v>16</v>
      </c>
      <c r="G45" s="2">
        <v>213.27</v>
      </c>
      <c r="H45" s="2" t="str">
        <f>IF(Main[[#This Row],[Profit]]&gt;300,"High","Low")</f>
        <v>Low</v>
      </c>
      <c r="I45" s="4">
        <f>VLOOKUP(G45,Bonus_Rate[],2,TRUE)</f>
        <v>0.1</v>
      </c>
    </row>
    <row r="46" spans="1:9" x14ac:dyDescent="0.3">
      <c r="A46" s="11">
        <v>45309</v>
      </c>
      <c r="B46" t="s">
        <v>8</v>
      </c>
      <c r="C46">
        <v>1</v>
      </c>
      <c r="D46" s="2">
        <v>928</v>
      </c>
      <c r="E46" t="s">
        <v>14</v>
      </c>
      <c r="F46" t="s">
        <v>21</v>
      </c>
      <c r="G46" s="2">
        <v>132.66999999999999</v>
      </c>
      <c r="H46" s="2" t="str">
        <f>IF(Main[[#This Row],[Profit]]&gt;300,"High","Low")</f>
        <v>Low</v>
      </c>
      <c r="I46" s="4">
        <f>VLOOKUP(G46,Bonus_Rate[],2,TRUE)</f>
        <v>0.1</v>
      </c>
    </row>
    <row r="47" spans="1:9" x14ac:dyDescent="0.3">
      <c r="A47" s="11">
        <v>45344</v>
      </c>
      <c r="B47" t="s">
        <v>11</v>
      </c>
      <c r="C47">
        <v>3</v>
      </c>
      <c r="D47" s="2">
        <v>373</v>
      </c>
      <c r="E47" t="s">
        <v>14</v>
      </c>
      <c r="F47" t="s">
        <v>19</v>
      </c>
      <c r="G47" s="2">
        <v>120.57</v>
      </c>
      <c r="H47" s="2" t="str">
        <f>IF(Main[[#This Row],[Profit]]&gt;300,"High","Low")</f>
        <v>Low</v>
      </c>
      <c r="I47" s="4">
        <f>VLOOKUP(G47,Bonus_Rate[],2,TRUE)</f>
        <v>0.1</v>
      </c>
    </row>
    <row r="48" spans="1:9" x14ac:dyDescent="0.3">
      <c r="A48" s="11">
        <v>45360</v>
      </c>
      <c r="B48" t="s">
        <v>9</v>
      </c>
      <c r="C48">
        <v>4</v>
      </c>
      <c r="D48" s="2">
        <v>245</v>
      </c>
      <c r="E48" t="s">
        <v>12</v>
      </c>
      <c r="F48" t="s">
        <v>16</v>
      </c>
      <c r="G48" s="2">
        <v>113.53</v>
      </c>
      <c r="H48" s="2" t="str">
        <f>IF(Main[[#This Row],[Profit]]&gt;300,"High","Low")</f>
        <v>Low</v>
      </c>
      <c r="I48" s="4">
        <f>VLOOKUP(G48,Bonus_Rate[],2,TRUE)</f>
        <v>0.1</v>
      </c>
    </row>
    <row r="49" spans="1:9" x14ac:dyDescent="0.3">
      <c r="A49" s="11">
        <v>45303</v>
      </c>
      <c r="B49" t="s">
        <v>8</v>
      </c>
      <c r="C49">
        <v>19</v>
      </c>
      <c r="D49" s="2">
        <v>430</v>
      </c>
      <c r="E49" t="s">
        <v>12</v>
      </c>
      <c r="F49" t="s">
        <v>20</v>
      </c>
      <c r="G49" s="2">
        <v>93.48</v>
      </c>
      <c r="H49" s="2" t="str">
        <f>IF(Main[[#This Row],[Profit]]&gt;300,"High","Low")</f>
        <v>Low</v>
      </c>
      <c r="I49" s="4">
        <f>VLOOKUP(G49,Bonus_Rate[],2,TRUE)</f>
        <v>0.1</v>
      </c>
    </row>
    <row r="50" spans="1:9" x14ac:dyDescent="0.3">
      <c r="A50" s="11">
        <v>45298</v>
      </c>
      <c r="B50" t="s">
        <v>7</v>
      </c>
      <c r="C50">
        <v>1</v>
      </c>
      <c r="D50" s="2">
        <v>387</v>
      </c>
      <c r="E50" t="s">
        <v>14</v>
      </c>
      <c r="F50" t="s">
        <v>21</v>
      </c>
      <c r="G50" s="2">
        <v>56.95</v>
      </c>
      <c r="H50" s="2" t="str">
        <f>IF(Main[[#This Row],[Profit]]&gt;300,"High","Low")</f>
        <v>Low</v>
      </c>
      <c r="I50" s="4">
        <f>VLOOKUP(G50,Bonus_Rate[],2,TRUE)</f>
        <v>0.1</v>
      </c>
    </row>
    <row r="51" spans="1:9" x14ac:dyDescent="0.3">
      <c r="A51" s="11">
        <v>45348</v>
      </c>
      <c r="B51" t="s">
        <v>8</v>
      </c>
      <c r="C51">
        <v>1</v>
      </c>
      <c r="D51" s="2">
        <v>342</v>
      </c>
      <c r="E51" t="s">
        <v>13</v>
      </c>
      <c r="F51" t="s">
        <v>17</v>
      </c>
      <c r="G51" s="2">
        <v>53.93</v>
      </c>
      <c r="H51" s="2" t="str">
        <f>IF(Main[[#This Row],[Profit]]&gt;300,"High","Low")</f>
        <v>Low</v>
      </c>
      <c r="I51" s="4">
        <f>VLOOKUP(G51,Bonus_Rate[],2,TRUE)</f>
        <v>0.1</v>
      </c>
    </row>
  </sheetData>
  <sortState xmlns:xlrd2="http://schemas.microsoft.com/office/spreadsheetml/2017/richdata2" ref="A2:G51">
    <sortCondition descending="1" ref="G2:G51"/>
    <sortCondition ref="E2:E51"/>
  </sortState>
  <conditionalFormatting sqref="G2:G51">
    <cfRule type="cellIs" dxfId="1" priority="1" operator="lessThan">
      <formula>100</formula>
    </cfRule>
    <cfRule type="cellIs" dxfId="0" priority="2" operator="greaterThan">
      <formula>500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Profit_by_region</vt:lpstr>
      <vt:lpstr>Quantity_per_month</vt:lpstr>
      <vt:lpstr>visualization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20812022100404</cp:lastModifiedBy>
  <dcterms:created xsi:type="dcterms:W3CDTF">2025-03-27T14:59:09Z</dcterms:created>
  <dcterms:modified xsi:type="dcterms:W3CDTF">2025-03-27T18:33:54Z</dcterms:modified>
</cp:coreProperties>
</file>