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Coding\Python\python-scripts\Youtube_Playlist\"/>
    </mc:Choice>
  </mc:AlternateContent>
  <xr:revisionPtr revIDLastSave="0" documentId="8_{971CF6C2-B205-439C-AA33-4DB7F0BE3A4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rcGISforServer" sheetId="1" r:id="rId1"/>
    <sheet name="ArcGISJavascriptAPI4.x" sheetId="2" r:id="rId2"/>
    <sheet name="ArcGISServerTalk" sheetId="3" r:id="rId3"/>
    <sheet name="ArcObjects" sheetId="4" r:id="rId4"/>
    <sheet name="ArcObjectsbyExampleC#" sheetId="5" r:id="rId5"/>
    <sheet name="BackendEngineering(Advanced)" sheetId="6" r:id="rId6"/>
    <sheet name="BackendEngineering(Beginner)" sheetId="7" r:id="rId7"/>
    <sheet name="BackendEngineering(Intermediate" sheetId="8" r:id="rId8"/>
    <sheet name="BrowserAPI" sheetId="9" r:id="rId9"/>
    <sheet name="Cookies" sheetId="10" r:id="rId10"/>
    <sheet name="DatabaseEngineering" sheetId="11" r:id="rId11"/>
    <sheet name="DistributedSystems" sheetId="12" r:id="rId12"/>
    <sheet name="Docker" sheetId="13" r:id="rId13"/>
    <sheet name="GeodatabaseTalk" sheetId="14" r:id="rId14"/>
    <sheet name="HAProxy" sheetId="15" r:id="rId15"/>
    <sheet name="HighAvailability" sheetId="16" r:id="rId16"/>
    <sheet name="HTTP" sheetId="17" r:id="rId17"/>
    <sheet name="HTTP_2" sheetId="18" r:id="rId18"/>
    <sheet name="IGeometryPodcast" sheetId="19" r:id="rId19"/>
    <sheet name="JavascriptbyExample-Level1" sheetId="20" r:id="rId20"/>
    <sheet name="JavascriptbyExample" sheetId="21" r:id="rId21"/>
    <sheet name="LearnProgrammingwithVB.NET(Pizz" sheetId="22" r:id="rId22"/>
    <sheet name="LiveStreams" sheetId="23" r:id="rId23"/>
    <sheet name="LoadBalancing" sheetId="24" r:id="rId24"/>
    <sheet name="MembersOnly" sheetId="25" r:id="rId25"/>
    <sheet name="MessageQueues&amp;PubSubSystems" sheetId="26" r:id="rId26"/>
    <sheet name="MinuteEngineering" sheetId="27" r:id="rId27"/>
    <sheet name="Motivation" sheetId="28" r:id="rId28"/>
    <sheet name="Multi-UserGeodatabase" sheetId="29" r:id="rId29"/>
    <sheet name="NetworkEngineering" sheetId="30" r:id="rId30"/>
    <sheet name="NginX" sheetId="31" r:id="rId31"/>
    <sheet name="PostgresSQL" sheetId="32" r:id="rId32"/>
    <sheet name="ProgrammingPatterns" sheetId="33" r:id="rId33"/>
    <sheet name="Proxies" sheetId="34" r:id="rId34"/>
    <sheet name="PythonbyExample" sheetId="35" r:id="rId35"/>
    <sheet name="ReverseEngineeringSeries" sheetId="36" r:id="rId36"/>
    <sheet name="SoftwareArchitecture" sheetId="37" r:id="rId37"/>
    <sheet name="SoftwareChat" sheetId="38" r:id="rId38"/>
    <sheet name="SoftwareEngineeringbyExample" sheetId="39" r:id="rId39"/>
    <sheet name="SoftwareEngineeringHighlights" sheetId="40" r:id="rId40"/>
    <sheet name="SoftwareNews" sheetId="41" r:id="rId41"/>
    <sheet name="SoftwareTalk" sheetId="42" r:id="rId42"/>
    <sheet name="SystemDesigns" sheetId="43" r:id="rId43"/>
    <sheet name="TCP" sheetId="44" r:id="rId44"/>
    <sheet name="TLS" sheetId="45" r:id="rId45"/>
    <sheet name="TLSCertificates" sheetId="46" r:id="rId46"/>
    <sheet name="VLog" sheetId="47" r:id="rId47"/>
    <sheet name="WebSecurity" sheetId="48" r:id="rId48"/>
    <sheet name="WebSockets" sheetId="49" r:id="rId49"/>
    <sheet name="WiresharkingAllProtocols" sheetId="50" r:id="rId50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50" l="1"/>
  <c r="D9" i="50"/>
  <c r="D8" i="50"/>
  <c r="D7" i="50"/>
  <c r="D6" i="50"/>
  <c r="D5" i="50"/>
  <c r="D4" i="50"/>
  <c r="D3" i="50"/>
  <c r="D2" i="50"/>
  <c r="D8" i="49"/>
  <c r="D7" i="49"/>
  <c r="D6" i="49"/>
  <c r="D5" i="49"/>
  <c r="D4" i="49"/>
  <c r="D3" i="49"/>
  <c r="D2" i="49"/>
  <c r="D50" i="48"/>
  <c r="D49" i="48"/>
  <c r="D48" i="48"/>
  <c r="D47" i="48"/>
  <c r="D46" i="48"/>
  <c r="D45" i="48"/>
  <c r="D44" i="48"/>
  <c r="D43" i="48"/>
  <c r="D42" i="48"/>
  <c r="D41" i="48"/>
  <c r="D40" i="48"/>
  <c r="D39" i="48"/>
  <c r="D38" i="48"/>
  <c r="D37" i="48"/>
  <c r="D36" i="48"/>
  <c r="D35" i="48"/>
  <c r="D34" i="48"/>
  <c r="D33" i="48"/>
  <c r="D32" i="48"/>
  <c r="D31" i="48"/>
  <c r="D30" i="48"/>
  <c r="D29" i="48"/>
  <c r="D28" i="48"/>
  <c r="D27" i="48"/>
  <c r="D26" i="48"/>
  <c r="D25" i="48"/>
  <c r="D24" i="48"/>
  <c r="D23" i="48"/>
  <c r="D22" i="48"/>
  <c r="D21" i="48"/>
  <c r="D20" i="48"/>
  <c r="D19" i="48"/>
  <c r="D18" i="48"/>
  <c r="D17" i="48"/>
  <c r="D16" i="48"/>
  <c r="D15" i="48"/>
  <c r="D14" i="48"/>
  <c r="D13" i="48"/>
  <c r="D12" i="48"/>
  <c r="D11" i="48"/>
  <c r="D10" i="48"/>
  <c r="D9" i="48"/>
  <c r="D8" i="48"/>
  <c r="D7" i="48"/>
  <c r="D6" i="48"/>
  <c r="D5" i="48"/>
  <c r="D4" i="48"/>
  <c r="D3" i="48"/>
  <c r="D2" i="48"/>
  <c r="D38" i="47"/>
  <c r="D37" i="47"/>
  <c r="D36" i="47"/>
  <c r="D35" i="47"/>
  <c r="D34" i="47"/>
  <c r="D33" i="47"/>
  <c r="D32" i="47"/>
  <c r="D31" i="47"/>
  <c r="D30" i="47"/>
  <c r="D29" i="47"/>
  <c r="D28" i="47"/>
  <c r="D27" i="47"/>
  <c r="D26" i="47"/>
  <c r="D25" i="47"/>
  <c r="D24" i="47"/>
  <c r="D23" i="47"/>
  <c r="D22" i="47"/>
  <c r="D21" i="47"/>
  <c r="D20" i="47"/>
  <c r="D19" i="47"/>
  <c r="D18" i="47"/>
  <c r="D17" i="47"/>
  <c r="D16" i="47"/>
  <c r="D15" i="47"/>
  <c r="D14" i="47"/>
  <c r="D13" i="47"/>
  <c r="D12" i="47"/>
  <c r="D11" i="47"/>
  <c r="D10" i="47"/>
  <c r="D9" i="47"/>
  <c r="D8" i="47"/>
  <c r="D7" i="47"/>
  <c r="D6" i="47"/>
  <c r="D5" i="47"/>
  <c r="D4" i="47"/>
  <c r="D3" i="47"/>
  <c r="D2" i="47"/>
  <c r="D8" i="46"/>
  <c r="D7" i="46"/>
  <c r="D6" i="46"/>
  <c r="D5" i="46"/>
  <c r="D4" i="46"/>
  <c r="D3" i="46"/>
  <c r="D2" i="46"/>
  <c r="D26" i="45"/>
  <c r="D25" i="45"/>
  <c r="D24" i="45"/>
  <c r="D23" i="45"/>
  <c r="D22" i="45"/>
  <c r="D21" i="45"/>
  <c r="D20" i="45"/>
  <c r="D19" i="45"/>
  <c r="D18" i="45"/>
  <c r="D17" i="45"/>
  <c r="D16" i="45"/>
  <c r="D15" i="45"/>
  <c r="D14" i="45"/>
  <c r="D13" i="45"/>
  <c r="D12" i="45"/>
  <c r="D11" i="45"/>
  <c r="D10" i="45"/>
  <c r="D9" i="45"/>
  <c r="D8" i="45"/>
  <c r="D7" i="45"/>
  <c r="D6" i="45"/>
  <c r="D5" i="45"/>
  <c r="D4" i="45"/>
  <c r="D3" i="45"/>
  <c r="D2" i="45"/>
  <c r="D14" i="44"/>
  <c r="D13" i="44"/>
  <c r="D12" i="44"/>
  <c r="D11" i="44"/>
  <c r="D10" i="44"/>
  <c r="D9" i="44"/>
  <c r="D8" i="44"/>
  <c r="D7" i="44"/>
  <c r="D6" i="44"/>
  <c r="D5" i="44"/>
  <c r="D4" i="44"/>
  <c r="D3" i="44"/>
  <c r="D2" i="44"/>
  <c r="D10" i="43"/>
  <c r="D9" i="43"/>
  <c r="D8" i="43"/>
  <c r="D7" i="43"/>
  <c r="D6" i="43"/>
  <c r="D5" i="43"/>
  <c r="D4" i="43"/>
  <c r="D3" i="43"/>
  <c r="D2" i="43"/>
  <c r="D9" i="42"/>
  <c r="D8" i="42"/>
  <c r="D7" i="42"/>
  <c r="D6" i="42"/>
  <c r="D5" i="42"/>
  <c r="D4" i="42"/>
  <c r="D3" i="42"/>
  <c r="D2" i="42"/>
  <c r="D49" i="41"/>
  <c r="D48" i="41"/>
  <c r="D47" i="41"/>
  <c r="D46" i="41"/>
  <c r="D45" i="41"/>
  <c r="D44" i="41"/>
  <c r="D43" i="41"/>
  <c r="D42" i="41"/>
  <c r="D41" i="41"/>
  <c r="D40" i="41"/>
  <c r="D39" i="41"/>
  <c r="D38" i="41"/>
  <c r="D37" i="41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4" i="41"/>
  <c r="D3" i="41"/>
  <c r="D2" i="41"/>
  <c r="D38" i="40"/>
  <c r="D37" i="40"/>
  <c r="D36" i="40"/>
  <c r="D35" i="40"/>
  <c r="D34" i="40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6" i="40"/>
  <c r="D5" i="40"/>
  <c r="D4" i="40"/>
  <c r="D3" i="40"/>
  <c r="D2" i="40"/>
  <c r="D51" i="39"/>
  <c r="D50" i="39"/>
  <c r="D49" i="39"/>
  <c r="D48" i="39"/>
  <c r="D47" i="39"/>
  <c r="D46" i="39"/>
  <c r="D45" i="39"/>
  <c r="D44" i="39"/>
  <c r="D43" i="39"/>
  <c r="D42" i="39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6" i="39"/>
  <c r="D25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2" i="39"/>
  <c r="D11" i="39"/>
  <c r="D10" i="39"/>
  <c r="D9" i="39"/>
  <c r="D8" i="39"/>
  <c r="D7" i="39"/>
  <c r="D6" i="39"/>
  <c r="D5" i="39"/>
  <c r="D4" i="39"/>
  <c r="D3" i="39"/>
  <c r="D2" i="39"/>
  <c r="D4" i="38"/>
  <c r="D3" i="38"/>
  <c r="D2" i="38"/>
  <c r="D51" i="37"/>
  <c r="D50" i="37"/>
  <c r="D49" i="37"/>
  <c r="D48" i="37"/>
  <c r="D47" i="37"/>
  <c r="D46" i="37"/>
  <c r="D45" i="37"/>
  <c r="D44" i="37"/>
  <c r="D43" i="37"/>
  <c r="D42" i="37"/>
  <c r="D41" i="37"/>
  <c r="D40" i="37"/>
  <c r="D39" i="37"/>
  <c r="D38" i="37"/>
  <c r="D37" i="37"/>
  <c r="D36" i="37"/>
  <c r="D35" i="37"/>
  <c r="D34" i="37"/>
  <c r="D33" i="37"/>
  <c r="D32" i="37"/>
  <c r="D31" i="37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8" i="36"/>
  <c r="D7" i="36"/>
  <c r="D6" i="36"/>
  <c r="D5" i="36"/>
  <c r="D4" i="36"/>
  <c r="D3" i="36"/>
  <c r="D2" i="36"/>
  <c r="D7" i="35"/>
  <c r="D6" i="35"/>
  <c r="D5" i="35"/>
  <c r="D4" i="35"/>
  <c r="D3" i="35"/>
  <c r="D2" i="35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6" i="33"/>
  <c r="D5" i="33"/>
  <c r="D4" i="33"/>
  <c r="D3" i="33"/>
  <c r="D2" i="33"/>
  <c r="D14" i="32"/>
  <c r="D13" i="32"/>
  <c r="D12" i="32"/>
  <c r="D11" i="32"/>
  <c r="D10" i="32"/>
  <c r="D9" i="32"/>
  <c r="D8" i="32"/>
  <c r="D7" i="32"/>
  <c r="D6" i="32"/>
  <c r="D5" i="32"/>
  <c r="D4" i="32"/>
  <c r="D3" i="32"/>
  <c r="D2" i="32"/>
  <c r="D10" i="31"/>
  <c r="D9" i="31"/>
  <c r="D8" i="31"/>
  <c r="D7" i="31"/>
  <c r="D6" i="31"/>
  <c r="D5" i="31"/>
  <c r="D4" i="31"/>
  <c r="D3" i="31"/>
  <c r="D2" i="31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4" i="30"/>
  <c r="D3" i="30"/>
  <c r="D2" i="30"/>
  <c r="D11" i="29"/>
  <c r="D10" i="29"/>
  <c r="D9" i="29"/>
  <c r="D8" i="29"/>
  <c r="D7" i="29"/>
  <c r="D6" i="29"/>
  <c r="D5" i="29"/>
  <c r="D4" i="29"/>
  <c r="D3" i="29"/>
  <c r="D2" i="29"/>
  <c r="D7" i="28"/>
  <c r="D6" i="28"/>
  <c r="D5" i="28"/>
  <c r="D4" i="28"/>
  <c r="D3" i="28"/>
  <c r="D2" i="28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D3" i="26"/>
  <c r="D2" i="26"/>
  <c r="D9" i="25"/>
  <c r="D8" i="25"/>
  <c r="D7" i="25"/>
  <c r="D6" i="25"/>
  <c r="D5" i="25"/>
  <c r="D4" i="25"/>
  <c r="D3" i="25"/>
  <c r="D2" i="25"/>
  <c r="D8" i="24"/>
  <c r="D7" i="24"/>
  <c r="D6" i="24"/>
  <c r="D5" i="24"/>
  <c r="D4" i="24"/>
  <c r="D3" i="24"/>
  <c r="D2" i="24"/>
  <c r="D6" i="23"/>
  <c r="D5" i="23"/>
  <c r="D4" i="23"/>
  <c r="D3" i="23"/>
  <c r="D2" i="23"/>
  <c r="D11" i="22"/>
  <c r="D10" i="22"/>
  <c r="D9" i="22"/>
  <c r="D8" i="22"/>
  <c r="D7" i="22"/>
  <c r="D6" i="22"/>
  <c r="D5" i="22"/>
  <c r="D4" i="22"/>
  <c r="D3" i="22"/>
  <c r="D2" i="22"/>
  <c r="D24" i="21"/>
  <c r="D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10" i="21"/>
  <c r="D9" i="21"/>
  <c r="D8" i="21"/>
  <c r="D7" i="21"/>
  <c r="D6" i="21"/>
  <c r="D5" i="21"/>
  <c r="D4" i="21"/>
  <c r="D3" i="21"/>
  <c r="D2" i="21"/>
  <c r="D11" i="20"/>
  <c r="D10" i="20"/>
  <c r="D9" i="20"/>
  <c r="D8" i="20"/>
  <c r="D7" i="20"/>
  <c r="D6" i="20"/>
  <c r="D5" i="20"/>
  <c r="D4" i="20"/>
  <c r="D3" i="20"/>
  <c r="D2" i="20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D4" i="19"/>
  <c r="D3" i="19"/>
  <c r="D2" i="19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" i="16"/>
  <c r="D5" i="16"/>
  <c r="D4" i="16"/>
  <c r="D3" i="16"/>
  <c r="D2" i="16"/>
  <c r="D10" i="15"/>
  <c r="D9" i="15"/>
  <c r="D8" i="15"/>
  <c r="D7" i="15"/>
  <c r="D6" i="15"/>
  <c r="D5" i="15"/>
  <c r="D4" i="15"/>
  <c r="D3" i="15"/>
  <c r="D2" i="15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9" i="12"/>
  <c r="D8" i="12"/>
  <c r="D7" i="12"/>
  <c r="D6" i="12"/>
  <c r="D5" i="12"/>
  <c r="D4" i="12"/>
  <c r="D3" i="12"/>
  <c r="D2" i="12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9" i="10"/>
  <c r="D8" i="10"/>
  <c r="D7" i="10"/>
  <c r="D6" i="10"/>
  <c r="D5" i="10"/>
  <c r="D4" i="10"/>
  <c r="D3" i="10"/>
  <c r="D2" i="10"/>
  <c r="D6" i="9"/>
  <c r="D5" i="9"/>
  <c r="D4" i="9"/>
  <c r="D3" i="9"/>
  <c r="D2" i="9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3" i="3"/>
  <c r="D12" i="3"/>
  <c r="D11" i="3"/>
  <c r="D10" i="3"/>
  <c r="D9" i="3"/>
  <c r="D8" i="3"/>
  <c r="D7" i="3"/>
  <c r="D6" i="3"/>
  <c r="D5" i="3"/>
  <c r="D4" i="3"/>
  <c r="D3" i="3"/>
  <c r="D2" i="3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8" i="1"/>
  <c r="D7" i="1"/>
  <c r="D6" i="1"/>
  <c r="D5" i="1"/>
  <c r="D4" i="1"/>
  <c r="D3" i="1"/>
  <c r="D2" i="1"/>
  <c r="C13" i="1"/>
</calcChain>
</file>

<file path=xl/sharedStrings.xml><?xml version="1.0" encoding="utf-8"?>
<sst xmlns="http://schemas.openxmlformats.org/spreadsheetml/2006/main" count="2015" uniqueCount="1194">
  <si>
    <t>Title</t>
  </si>
  <si>
    <t>URL</t>
  </si>
  <si>
    <t>URLOnly</t>
  </si>
  <si>
    <t>ArcGIS for Server - Installation [Windows]</t>
  </si>
  <si>
    <t>https://www.youtube.com/watch?v=j8pF8imok3Y</t>
  </si>
  <si>
    <t>ArcGIS for Server - Touring the Manager - Pooling</t>
  </si>
  <si>
    <t>https://www.youtube.com/watch?v=7l4PJkpwGcI</t>
  </si>
  <si>
    <t>ArcGIS for Server - Publishing by Value</t>
  </si>
  <si>
    <t>https://www.youtube.com/watch?v=SCIfSBqeFIw</t>
  </si>
  <si>
    <t>ArcGIS for Server - Touring the Manager - Processes</t>
  </si>
  <si>
    <t>https://www.youtube.com/watch?v=eoNFF5nKKhg</t>
  </si>
  <si>
    <t>ArcGIS Server - Installing and Configuring WebAdaptor (IIS)</t>
  </si>
  <si>
    <t>https://www.youtube.com/watch?v=RxspH3ZV9-g</t>
  </si>
  <si>
    <t>ArcGIS Server - Publishing Feature Service (by Reference)</t>
  </si>
  <si>
    <t>https://www.youtube.com/watch?v=5SjwNJFJb8A</t>
  </si>
  <si>
    <t>ArcGIS for Server Architecture Explained</t>
  </si>
  <si>
    <t>https://www.youtube.com/watch?v=DhvUJLwOBsE</t>
  </si>
  <si>
    <t>ArcGIS Javascript API #esrijs 4.x - 01 - Getting Started</t>
  </si>
  <si>
    <t>https://www.youtube.com/watch?v=rft4ZecPQcI</t>
  </si>
  <si>
    <t>ArcGIS Javascript API #esrijs 4.x - 02 - Working with the Map View and Scene View</t>
  </si>
  <si>
    <t>https://www.youtube.com/watch?v=pnx5gzBjAyY</t>
  </si>
  <si>
    <t>ArcGIS Javascript API #esrijs 4.x - 03 - Populating map services in a drop down</t>
  </si>
  <si>
    <t>https://www.youtube.com/watch?v=u1BmUL48dE4</t>
  </si>
  <si>
    <t>ArcGIS Javascript API #esrijs 4.x - 04 - Adding a Map Image Layer to the map</t>
  </si>
  <si>
    <t>https://www.youtube.com/watch?v=Amn5M1ov1nU</t>
  </si>
  <si>
    <t>ArcGIS Javascript API #esrijs 4.x - 05 - Working with Legends</t>
  </si>
  <si>
    <t>https://www.youtube.com/watch?v=jsufTg2kGOI</t>
  </si>
  <si>
    <t>ArcGIS Javascript API #esrijs 4.x - 06 - One Map view, multiple maps</t>
  </si>
  <si>
    <t>https://www.youtube.com/watch?v=o4-pzB0tHic</t>
  </si>
  <si>
    <t>ArcGIS Javascript API #esrijs 4.x - 07 - Building basemaps gallery</t>
  </si>
  <si>
    <t>https://www.youtube.com/watch?v=xhTyoPmY7O0</t>
  </si>
  <si>
    <t>ArcGIS Javascript API #esrijs 4.x - 08 - Building layers table of content from scratch</t>
  </si>
  <si>
    <t>https://www.youtube.com/watch?v=qsBnbO4nZf8</t>
  </si>
  <si>
    <t>ArcGIS Javascript API #esrijs 4.x - 09 - Code cleanup and refactoring</t>
  </si>
  <si>
    <t>https://www.youtube.com/watch?v=2vKxsw6DiSs</t>
  </si>
  <si>
    <t>ArcGIS Javascript API #esrijs 4.x - 10 - Building table of content with nested layers recursively</t>
  </si>
  <si>
    <t>https://www.youtube.com/watch?v=K0H7EVx1PF0</t>
  </si>
  <si>
    <t>ArcGIS Javascript API #esrijs 4.x - 11 - Querying features in a layer</t>
  </si>
  <si>
    <t>https://www.youtube.com/watch?v=GxVkS0nwxqY</t>
  </si>
  <si>
    <t>ArcGIS Javascript API #esrijs 4.x - 12 - Query REST end point</t>
  </si>
  <si>
    <t>https://www.youtube.com/watch?v=BoTge-pSQ_w</t>
  </si>
  <si>
    <t>ArcGIS Javascript API #esrijs 4.x - 13 - Populate basemaps in a list</t>
  </si>
  <si>
    <t>https://www.youtube.com/watch?v=8A-859IdYwQ</t>
  </si>
  <si>
    <t>ArcGIS Javascript API #esrijs 4.x - 14 - Working with the search widget</t>
  </si>
  <si>
    <t>https://www.youtube.com/watch?v=5BwuWz5pYIc</t>
  </si>
  <si>
    <t>ArcGIS Javascript API #esrijs 4.x - 15 - Building an attributes viewer table ( like ArcMap and Pro)</t>
  </si>
  <si>
    <t>https://www.youtube.com/watch?v=bHVJphm0fAg</t>
  </si>
  <si>
    <t>ArcGIS Javascript API #esrijs 4.x - 16 -  Load Map service on start of application</t>
  </si>
  <si>
    <t>https://www.youtube.com/watch?v=3btRZRBmJqM</t>
  </si>
  <si>
    <t>ArcGIS Javascript API #esrijs 4.x - 17 - EPOCH to Date</t>
  </si>
  <si>
    <t>https://www.youtube.com/watch?v=w2i0g2Nup0c</t>
  </si>
  <si>
    <t>ArcGIS Javascript API #esrijs 4.x- 18 - Offline</t>
  </si>
  <si>
    <t>https://www.youtube.com/watch?v=G3sB1I8CB80</t>
  </si>
  <si>
    <t>ArcGIS Javascript API #esrijs 4.x - 19 - Code Cleanup</t>
  </si>
  <si>
    <t>https://www.youtube.com/watch?v=mov7RmFhSPw</t>
  </si>
  <si>
    <t>ArcGIS Javascript API #esrijs 4.x - 20 - Paging</t>
  </si>
  <si>
    <t>https://www.youtube.com/watch?v=X9tQmjKJ_mg</t>
  </si>
  <si>
    <t>ArcGIS Javascript API #esrijs 4.x - 21 - Paging (Cont)</t>
  </si>
  <si>
    <t>https://www.youtube.com/watch?v=mxBF9sNMu2g</t>
  </si>
  <si>
    <t>ArcGIS Javascript API #esrijs 4.x - 22 - Moving to Node Js, Express, npm, git</t>
  </si>
  <si>
    <t>https://www.youtube.com/watch?v=pOmAn__77uk</t>
  </si>
  <si>
    <t>ArcGIS Javascript API #esrijs 4.x- 23 - The Point Geometry</t>
  </si>
  <si>
    <t>https://www.youtube.com/watch?v=ZTFSmG7YknY</t>
  </si>
  <si>
    <t>ArcGIS Javascript API #esrijs 4.x - 24 - The Polyline Geometry</t>
  </si>
  <si>
    <t>https://www.youtube.com/watch?v=aQ2IjQJVhzE</t>
  </si>
  <si>
    <t>ArcGIS Javascript API #esrijs 4.x- 25 - The Polygon Geometry</t>
  </si>
  <si>
    <t>https://www.youtube.com/watch?v=XF0zJgOaUJU</t>
  </si>
  <si>
    <t>ArcGIS Javascript API #esrijs 4.x- 26 - Refactor html js code into .js classes</t>
  </si>
  <si>
    <t>https://www.youtube.com/watch?v=_VSwzUMXu4E</t>
  </si>
  <si>
    <t>ArcGIS Javascript API #esrijs 4.x- 27 - List services in any ArcGIS Server instance</t>
  </si>
  <si>
    <t>https://www.youtube.com/watch?v=j06ZmKq0SL4</t>
  </si>
  <si>
    <t>ArcGIS Javascript API #esrijs 4.x- 28 - Projecting Spatial Reference with Geometry Service</t>
  </si>
  <si>
    <t>https://www.youtube.com/watch?v=HKiomfTd1W8</t>
  </si>
  <si>
    <t>ArcGIS Javascript API #esrijs 4.x- 29 - Software Testing</t>
  </si>
  <si>
    <t>https://www.youtube.com/watch?v=YjvpzLrS5aA</t>
  </si>
  <si>
    <t>ArcGIS Javascript API #esrijs 4.x - 30 - Zoom to Feature</t>
  </si>
  <si>
    <t>https://www.youtube.com/watch?v=Qa7m1DP05ns</t>
  </si>
  <si>
    <t>ArcGIS Javascript API #esrijs 4.x - 31 - Default page selection</t>
  </si>
  <si>
    <t>https://www.youtube.com/watch?v=Fq7r4nLgUag</t>
  </si>
  <si>
    <t>ArcGIS Javascript API #esrijs 4.x - 32 - Filter results based on the current map extent</t>
  </si>
  <si>
    <t>https://www.youtube.com/watch?v=m2L2GEcuSOw</t>
  </si>
  <si>
    <t>ArcGIS Javascript API #esrijs 4.x - 33 - Listing the first “n” pages in the attribute table viewer</t>
  </si>
  <si>
    <t>https://www.youtube.com/watch?v=5ZaAGkc7RGE</t>
  </si>
  <si>
    <t>ArcGIS Javascript API #esrijs 4.x - 34 - Upgrading to version 4.9!</t>
  </si>
  <si>
    <t>https://www.youtube.com/watch?v=TFMWDjjzfS8</t>
  </si>
  <si>
    <t>My New GIS Book 2018 Just published on Kindle - Learn GIS Programming</t>
  </si>
  <si>
    <t>https://www.youtube.com/watch?v=q38IHVcBBFQ</t>
  </si>
  <si>
    <t>ArcGIS Server Talk - Episode 1 - What is Server?</t>
  </si>
  <si>
    <t>https://www.youtube.com/watch?v=ROxr8K0zDZg</t>
  </si>
  <si>
    <t>ArcGIS Server Talk - Episode 2 - Server Site</t>
  </si>
  <si>
    <t>https://www.youtube.com/watch?v=AEFye66eE5Y</t>
  </si>
  <si>
    <t>ArcGIS Server Talk - Episode 3 - Clusters</t>
  </si>
  <si>
    <t>https://www.youtube.com/watch?v=SfdXcFlOWGk</t>
  </si>
  <si>
    <t>ArcGIS Server Talk - Episode 4 - ArcSOC.exe Isolation</t>
  </si>
  <si>
    <t>https://www.youtube.com/watch?v=n4R8K_arxE0</t>
  </si>
  <si>
    <t>ArcGIS Server Talk - Episode 5 - Pooling</t>
  </si>
  <si>
    <t>https://www.youtube.com/watch?v=McRLYsDG_7o</t>
  </si>
  <si>
    <t>ArcGIS Server Talk - Episode 6 - Asynchronous Geoprocessing Service</t>
  </si>
  <si>
    <t>https://www.youtube.com/watch?v=SYzke2gqHCY</t>
  </si>
  <si>
    <t>ArcGIS Server Talk - Episode 7 - Logging</t>
  </si>
  <si>
    <t>https://www.youtube.com/watch?v=pcCXKhE8If4</t>
  </si>
  <si>
    <t>ArcGIS Server Talk - Episode 8 - ApplyEdits</t>
  </si>
  <si>
    <t>https://www.youtube.com/watch?v=CQIltlpaSGQ</t>
  </si>
  <si>
    <t>ArcGIS Server Talk - Episode 9 - Database Schema Lock</t>
  </si>
  <si>
    <t>https://www.youtube.com/watch?v=m6B16zb3IZQ</t>
  </si>
  <si>
    <t>ArcGIS Server Talk - Episode 10 - Max SOC Heap Size</t>
  </si>
  <si>
    <t>https://www.youtube.com/watch?v=p1-na4bOaRs</t>
  </si>
  <si>
    <t>🎧The Evolution of the ArcGIS Feature Service</t>
  </si>
  <si>
    <t>https://www.youtube.com/watch?v=rWmhW3wdBH0</t>
  </si>
  <si>
    <t>ArcGIS Server Talk - Episode 13 - SOE v. SOI</t>
  </si>
  <si>
    <t>https://www.youtube.com/watch?v=Elhcb3G_BRk</t>
  </si>
  <si>
    <t>Set up an ArcGIS Desktop Development Environment</t>
  </si>
  <si>
    <t>https://www.youtube.com/watch?v=wcvwBCF0Gag</t>
  </si>
  <si>
    <t>Creating a button on ArcMap</t>
  </si>
  <si>
    <t>https://www.youtube.com/watch?v=pMRZurfDJR8</t>
  </si>
  <si>
    <t>ArcObjects - Creating Polygon Features</t>
  </si>
  <si>
    <t>https://www.youtube.com/watch?v=RXf15EB_P3M</t>
  </si>
  <si>
    <t>ArcObjects - Create Line Features</t>
  </si>
  <si>
    <t>https://www.youtube.com/watch?v=t5SxS9ZeyqY</t>
  </si>
  <si>
    <t>ArcObjects - Creating Point Features</t>
  </si>
  <si>
    <t>https://www.youtube.com/watch?v=9qnFWmX5bO0</t>
  </si>
  <si>
    <t>Creating a tool on ArcMap</t>
  </si>
  <si>
    <t>https://www.youtube.com/watch?v=7mZ2oWwdbWY</t>
  </si>
  <si>
    <t>ArcObjects - Inserting bulk features</t>
  </si>
  <si>
    <t>https://www.youtube.com/watch?v=EtGWhmlKXZw</t>
  </si>
  <si>
    <t>ArcObjects - Working with Coded-Value Domains</t>
  </si>
  <si>
    <t>https://www.youtube.com/watch?v=OHGf0FENaiI</t>
  </si>
  <si>
    <t>ArcObjects - Read Cursor with Million Features (Recycling vs NonRecycling)</t>
  </si>
  <si>
    <t>https://www.youtube.com/watch?v=qp7TkUGy9Ck</t>
  </si>
  <si>
    <t>ArcObjects - Create Row in Table</t>
  </si>
  <si>
    <t>https://www.youtube.com/watch?v=3FszqAD6WA0</t>
  </si>
  <si>
    <t>ArcObjects - Discover Workspaces in Map</t>
  </si>
  <si>
    <t>https://www.youtube.com/watch?v=IVMzVexTUlU</t>
  </si>
  <si>
    <t>ArcObjects - Find Layer in ArcMap with ArcObjects</t>
  </si>
  <si>
    <t>https://www.youtube.com/watch?v=OTXf6VJ29cE</t>
  </si>
  <si>
    <t>ArcObjects - Editing a Feature or a Row Attribute</t>
  </si>
  <si>
    <t>https://www.youtube.com/watch?v=TryNPeDn2As</t>
  </si>
  <si>
    <t>ArcObjects - Working with Graphics - Part 1</t>
  </si>
  <si>
    <t>https://www.youtube.com/watch?v=8ZxPFK1klOM</t>
  </si>
  <si>
    <t>ArcObjects - Working with Graphics - Part 2</t>
  </si>
  <si>
    <t>https://www.youtube.com/watch?v=UVp6NgKW8bs</t>
  </si>
  <si>
    <t>ArcObjects - Add commands to existing ArcMap/ArcCatalog Context Menus</t>
  </si>
  <si>
    <t>https://www.youtube.com/watch?v=X2ppv-TwYgk</t>
  </si>
  <si>
    <t>ArcObjects by Example C# (IGeometry) - Part 1 - Extending ArcObjects vs Add-ins</t>
  </si>
  <si>
    <t>https://www.youtube.com/watch?v=nn4mtxdi19A</t>
  </si>
  <si>
    <t>ArcObjects by Example C# (IGeometry) - Part 2 - Building the Data Model</t>
  </si>
  <si>
    <t>https://www.youtube.com/watch?v=aN-jUsPmxP4</t>
  </si>
  <si>
    <t>ArcObjects by Example C# (IGeometry) - Part 3 - ArcObjects COM</t>
  </si>
  <si>
    <t>https://www.youtube.com/watch?v=8Iub09eO368</t>
  </si>
  <si>
    <t>ArcObjects by Example C# (IGeometry) - Part 4 - Creating Add-ins</t>
  </si>
  <si>
    <t>https://www.youtube.com/watch?v=xI_HQM3Wnd4</t>
  </si>
  <si>
    <t>ArcObjects by Example C# (IGeometry) - Part 5 - Designing Class diagram UML</t>
  </si>
  <si>
    <t>https://www.youtube.com/watch?v=O3p-1_VPk-o</t>
  </si>
  <si>
    <t>ArcObjects by Example C# (IGeometry) - Part 6 - Writing first function to query the database</t>
  </si>
  <si>
    <t>https://www.youtube.com/watch?v=88Z-3w8P_o0</t>
  </si>
  <si>
    <t>ArcObjects by Example C# (IGeometry) - Part 7 - Spatial Queries</t>
  </si>
  <si>
    <t>https://www.youtube.com/watch?v=2_Z47-4QdSE</t>
  </si>
  <si>
    <t>ArcObjects by Example C# (IGeometry) - Part 8 - Donut geometries</t>
  </si>
  <si>
    <t>https://www.youtube.com/watch?v=vJJBDUv-JTU</t>
  </si>
  <si>
    <t>ArcObjects by Example C# (IGeometry) - Part 9 - Row caching for performance</t>
  </si>
  <si>
    <t>https://www.youtube.com/watch?v=gqyZ8c8yMC4</t>
  </si>
  <si>
    <t>ArcObjects by Example C# (IGeometry) - Part 10 - Geolocation</t>
  </si>
  <si>
    <t>https://www.youtube.com/watch?v=iueDeR7T-z4</t>
  </si>
  <si>
    <t>ArcObjects by Example C# (IGeometry) - Part 11 - Geometry intersection</t>
  </si>
  <si>
    <t>https://www.youtube.com/watch?v=SpAR150EVGs</t>
  </si>
  <si>
    <t>ArcObjects by Example C# (IGeometry) - Part 12 - Symmetric Difference</t>
  </si>
  <si>
    <t>https://www.youtube.com/watch?v=NQudkLKFLUw</t>
  </si>
  <si>
    <t>ArcObjects by Example C# (IGeometry) - Part 13 - Redesign</t>
  </si>
  <si>
    <t>https://www.youtube.com/watch?v=TgyXLV3yEwA</t>
  </si>
  <si>
    <t>ArcObjects by Example C# (IGeometry) - Part 14 - Persisting Timestamps</t>
  </si>
  <si>
    <t>https://www.youtube.com/watch?v=TIN1Fp4mroc</t>
  </si>
  <si>
    <t>ArcObjects by Example C# (IGeometry) - Part 15 [Finale]</t>
  </si>
  <si>
    <t>https://www.youtube.com/watch?v=21quPLwfRSM</t>
  </si>
  <si>
    <t>I wish I can change the name of this book</t>
  </si>
  <si>
    <t>https://www.youtube.com/watch?v=DzHxrCkWIpQ</t>
  </si>
  <si>
    <t>How much can you learn about the Backend from its API?</t>
  </si>
  <si>
    <t>https://www.youtube.com/watch?v=P39KP7fpxQE</t>
  </si>
  <si>
    <t>Have a Database User for each REST Route - Best Practices for Backend Application with Postgres</t>
  </si>
  <si>
    <t>https://www.youtube.com/watch?v=T8gic7Hb-dk</t>
  </si>
  <si>
    <t>Multi-player System Game Design - Pros &amp; Cons of Proposed Designs &amp; System Design Interviews Advice</t>
  </si>
  <si>
    <t>https://www.youtube.com/watch?v=vJ5cOfiJRgM</t>
  </si>
  <si>
    <t>What is a Distributed Transaction in Microservices?</t>
  </si>
  <si>
    <t>https://www.youtube.com/watch?v=H6F4BorD49g</t>
  </si>
  <si>
    <t>When to use UDP vs TCP in Building a Backend Application?</t>
  </si>
  <si>
    <t>https://www.youtube.com/watch?v=G86axGfnWag</t>
  </si>
  <si>
    <t>Doordash moves their Backend to Apache Kafka from RabbitMQ, VERY interesting! Let us discuss it!</t>
  </si>
  <si>
    <t>https://www.youtube.com/watch?v=sXjWTLMGmVY</t>
  </si>
  <si>
    <t>Is there a Limit to Number of Connections a Backend can handle?</t>
  </si>
  <si>
    <t>https://www.youtube.com/watch?v=o-EkdZW4zbA</t>
  </si>
  <si>
    <t>Good Doc, Bad Doc - How do you identify good software documentation from bad ones</t>
  </si>
  <si>
    <t>https://www.youtube.com/watch?v=PTEv9n0vlUo</t>
  </si>
  <si>
    <t>Best Practices Building Backend Application With Node JS Express and Postgres</t>
  </si>
  <si>
    <t>https://www.youtube.com/watch?v=6zHWU7zBep0</t>
  </si>
  <si>
    <t>HTTP/2 Critical Limitation that led to HTTP/3 &amp; QUIC (Explained by Example)</t>
  </si>
  <si>
    <t>https://www.youtube.com/watch?v=GriONb4EfPY</t>
  </si>
  <si>
    <t>Should RabbitMQ Implement QUIC Protocol for their Channels Message Queue?</t>
  </si>
  <si>
    <t>https://www.youtube.com/watch?v=4Z3MAsdrEi8</t>
  </si>
  <si>
    <t>Can the QUIC Protocol improve Database Performance within Web Applications?</t>
  </si>
  <si>
    <t>https://www.youtube.com/watch?v=1yeGkoN514k</t>
  </si>
  <si>
    <t>Database Partitioning Crash Course (with Postgres)</t>
  </si>
  <si>
    <t>https://www.youtube.com/watch?v=sitUYx2EfhY</t>
  </si>
  <si>
    <t>Explaining Key vs Non-Key Column Database Indexing and How it can Improve Performance</t>
  </si>
  <si>
    <t>https://www.youtube.com/watch?v=9v3GqKtbqzQ</t>
  </si>
  <si>
    <t>Database Replication Crash Course ( with Postgres 13 )</t>
  </si>
  <si>
    <t>https://www.youtube.com/watch?v=9aFu7APZQmY</t>
  </si>
  <si>
    <t>WebRTC Crash Course</t>
  </si>
  <si>
    <t>https://www.youtube.com/watch?v=FExZvpVvYxA</t>
  </si>
  <si>
    <t>Facebook Moves their Backend and Frontend to QUIC, Wasn’t smooth but it Paid Off, let us discuss</t>
  </si>
  <si>
    <t>https://www.youtube.com/watch?v=UroWECETMEw</t>
  </si>
  <si>
    <t>How to Become a Good Backend Engineer (Fundamentals)</t>
  </si>
  <si>
    <t>https://www.youtube.com/watch?v=V3ZPPPKEipA</t>
  </si>
  <si>
    <t>Advice for Junior backend engineers who just started their new jobs in software companies</t>
  </si>
  <si>
    <t>https://www.youtube.com/watch?v=V3C0VvNrFZ8</t>
  </si>
  <si>
    <t>The OSI Model - Explained by Example</t>
  </si>
  <si>
    <t>https://www.youtube.com/watch?v=7IS7gigunyI</t>
  </si>
  <si>
    <t>TCP vs UDP Crash Course</t>
  </si>
  <si>
    <t>https://www.youtube.com/watch?v=qqRYkcta6IE</t>
  </si>
  <si>
    <t>Network Address Translation Explained</t>
  </si>
  <si>
    <t>https://www.youtube.com/watch?v=RG97rvw1eUo</t>
  </si>
  <si>
    <t>I ask this question to every Backend Engineer I interview</t>
  </si>
  <si>
    <t>https://www.youtube.com/watch?v=bDIB2eIzIC8</t>
  </si>
  <si>
    <t>Hyper Text Transfer Protocol Crash Course - HTTP 1.0, 1.1, HTTP/2, HTTP/3</t>
  </si>
  <si>
    <t>https://www.youtube.com/watch?v=0OrmKCB0UrQ</t>
  </si>
  <si>
    <t>What are web servers and how do they work (with examples httpd and nodejs)</t>
  </si>
  <si>
    <t>https://www.youtube.com/watch?v=JhpUch6lWMw</t>
  </si>
  <si>
    <t>Symmetrical vs asymmetrical Encryption Pros and Cons by Example</t>
  </si>
  <si>
    <t>https://www.youtube.com/watch?v=Z3FwixsBE94</t>
  </si>
  <si>
    <t>Transport Layer Security, TLS 1.2 and 1.3 (Explained by Example)</t>
  </si>
  <si>
    <t>https://www.youtube.com/watch?v=AlE5X1NlHgg</t>
  </si>
  <si>
    <t>What Recruiters really look for in a Backend Engineer? (Unpopular opinion)</t>
  </si>
  <si>
    <t>https://www.youtube.com/watch?v=aTdGt_Mr4Fk</t>
  </si>
  <si>
    <t>Proxy vs Reverse Proxy Server Explained</t>
  </si>
  <si>
    <t>https://www.youtube.com/watch?v=SqqrOspasag</t>
  </si>
  <si>
    <t>Relational Database ACID Transactions (Explained by Example)</t>
  </si>
  <si>
    <t>https://www.youtube.com/watch?v=pomxJOFVcQs</t>
  </si>
  <si>
    <t>Publish-Subscribe Architecture (Explained by Example)</t>
  </si>
  <si>
    <t>https://www.youtube.com/watch?v=O1PgqUqZKTA</t>
  </si>
  <si>
    <t>What makes a GOOD Software Tester? - And Why great software testers get paid a lot of $ to find bugs</t>
  </si>
  <si>
    <t>https://www.youtube.com/watch?v=nw-RLWwgbP4</t>
  </si>
  <si>
    <t>Asynchronous vs Multithreading and Multiprocessing Programming (The Main Difference)</t>
  </si>
  <si>
    <t>https://www.youtube.com/watch?v=0vFgKr5bjWI</t>
  </si>
  <si>
    <t>Synchronous vs Asynchronous Applications (Explained by Example)</t>
  </si>
  <si>
    <t>https://www.youtube.com/watch?v=N5Ky-mz6n-8</t>
  </si>
  <si>
    <t>What happens when type google.com into your browser address box and hit enter? (Detailed Analysis)</t>
  </si>
  <si>
    <t>https://www.youtube.com/watch?v=dh406O2v_1c</t>
  </si>
  <si>
    <t>Database Indexing Explained (with PostgreSQL)</t>
  </si>
  <si>
    <t>https://www.youtube.com/watch?v=-qNSXK7s7_w</t>
  </si>
  <si>
    <t>Overengineering in Software</t>
  </si>
  <si>
    <t>https://www.youtube.com/watch?v=HW1uha7h3dY</t>
  </si>
  <si>
    <t>Software Engineering is Overwhelming</t>
  </si>
  <si>
    <t>https://www.youtube.com/watch?v=MbDjrztWtX4</t>
  </si>
  <si>
    <t>Career Path Advice - Moving from a Network Engineer to a Backend Engineer</t>
  </si>
  <si>
    <t>https://www.youtube.com/watch?v=A20hvCH6Drs</t>
  </si>
  <si>
    <t>What is the TCP 3-Way Handshake and Why Backend Engineers should understand it</t>
  </si>
  <si>
    <t>https://www.youtube.com/watch?v=bW_BILl7n0Y</t>
  </si>
  <si>
    <t>Layer 4 vs Layer 7 Proxying In Details Explained with Examples</t>
  </si>
  <si>
    <t>https://www.youtube.com/watch?v=ylkAc9wmKhc</t>
  </si>
  <si>
    <t>How HTTP/2 Works, Performance, Pros &amp; Cons and More</t>
  </si>
  <si>
    <t>https://www.youtube.com/watch?v=fVKPrDrEwTI</t>
  </si>
  <si>
    <t>Load balancing in Layer 4 vs Layer 7 with HAPROXY Examples</t>
  </si>
  <si>
    <t>https://www.youtube.com/watch?v=aKMLgFVxZYk</t>
  </si>
  <si>
    <t>7 Tips to Optimize Your Backend API Without Caching</t>
  </si>
  <si>
    <t>https://www.youtube.com/watch?v=R4NvQMF58K4</t>
  </si>
  <si>
    <t>Your Backend is Also a Frontend - We are both Backend and Frontend engineers at the same time</t>
  </si>
  <si>
    <t>https://www.youtube.com/watch?v=2MXwsOMK3Bg</t>
  </si>
  <si>
    <t>NginX Crash Course (Layer 4 &amp; Layer 7 Proxy, HTTPS, TLS 1.3, HTTP/2 &amp; More)</t>
  </si>
  <si>
    <t>https://www.youtube.com/watch?v=WC2-hNNBWII</t>
  </si>
  <si>
    <t>HAProxy Crash Course (TLS 1.3, HTTPS, HTTP/2 and more)</t>
  </si>
  <si>
    <t>https://www.youtube.com/watch?v=qYnA2DFEELw</t>
  </si>
  <si>
    <t>Fail-over and High-Availability (Explained by Example)</t>
  </si>
  <si>
    <t>https://www.youtube.com/watch?v=Zgy1miPsTNs</t>
  </si>
  <si>
    <t>Active-Active vs Active-Passive Cluster to Achieve High Availability in Scaling Systems</t>
  </si>
  <si>
    <t>https://www.youtube.com/watch?v=d-Bfi5qywFo</t>
  </si>
  <si>
    <t>Connection Pooling with PostgresSQL and NodeJS</t>
  </si>
  <si>
    <t>https://www.youtube.com/watch?v=GTeCtIoV2Tw</t>
  </si>
  <si>
    <t>Database Engines Crash Course (MyISAM, Aria, InnoDB, XtraDB, LevelDB &amp; RocksDB)</t>
  </si>
  <si>
    <t>https://www.youtube.com/watch?v=K9Qd3UMHUQ4</t>
  </si>
  <si>
    <t>Horizontal vs Vertical Database Partitioning</t>
  </si>
  <si>
    <t>https://www.youtube.com/watch?v=QA25cMWp9Tk</t>
  </si>
  <si>
    <t>Database Sharding Crash Course (with Postgres examples)</t>
  </si>
  <si>
    <t>https://www.youtube.com/watch?v=d1fXBLqnFvc</t>
  </si>
  <si>
    <t>Can you get Eventual Consistency in Relational Databases?</t>
  </si>
  <si>
    <t>https://www.youtube.com/watch?v=ryD9IA9i-c8</t>
  </si>
  <si>
    <t>How to Avoid Double Booking and Race Conditions in Online Web Applications</t>
  </si>
  <si>
    <t>https://www.youtube.com/watch?v=_95dCYv2Xv4</t>
  </si>
  <si>
    <t>RabbitMQ Crash Course</t>
  </si>
  <si>
    <t>https://www.youtube.com/watch?v=Cie5v59mrTg</t>
  </si>
  <si>
    <t>Apache Kafka Crash Course</t>
  </si>
  <si>
    <t>https://www.youtube.com/watch?v=R873BlNVUB4</t>
  </si>
  <si>
    <t>Microservices Pros &amp; Cons (Explained by Example)</t>
  </si>
  <si>
    <t>https://www.youtube.com/watch?v=T-m7ZFxeg1A</t>
  </si>
  <si>
    <t>When Designing a Backend System Minimize the “What If” Questions</t>
  </si>
  <si>
    <t>https://www.youtube.com/watch?v=1a7E0qh48gM</t>
  </si>
  <si>
    <t>Building a Multi-player Game with WebSockets</t>
  </si>
  <si>
    <t>https://www.youtube.com/watch?v=cXxEiWudIUY</t>
  </si>
  <si>
    <t>Traefik Crash Course - Architecture, L7 &amp; L4 Proxying, Weighted Round Robin, Enabling TLS 1.2/1.3</t>
  </si>
  <si>
    <t>https://www.youtube.com/watch?v=C6IL8tjwC5E</t>
  </si>
  <si>
    <t>Envoy Proxy Crash Course, Architecture, L7 &amp; L4 Proxying, HTTP/2, Enabling TLS 1.2/1.3 and more</t>
  </si>
  <si>
    <t>https://www.youtube.com/watch?v=40gKzHQWgP0</t>
  </si>
  <si>
    <t>When to Build a Stateless vs Stateful Back-ends using the right protocols (UDP,  HTTP, TCP,  QUIC)</t>
  </si>
  <si>
    <t>https://www.youtube.com/watch?v=3E7HF26XNfU</t>
  </si>
  <si>
    <t>Why you Shouldn't Implement Features Because They are Easy - Backend Engineering</t>
  </si>
  <si>
    <t>https://www.youtube.com/watch?v=bydpDpOTm8s</t>
  </si>
  <si>
    <t>Index Scan vs Index Only Scan on Database Systems (with Postgres)</t>
  </si>
  <si>
    <t>https://www.youtube.com/watch?v=xsPBT5gIQac</t>
  </si>
  <si>
    <t>2 Hours RabbitMQ Course with NodeJS, Pros &amp; Cons, Cloud RMQ, RMQ vs Kafka, RMQ in Wireshark &amp; MORE!</t>
  </si>
  <si>
    <t>https://www.youtube.com/watch?v=e03c3CIGtYU</t>
  </si>
  <si>
    <t>Uber’s new Backend Architecture for Processing Payments</t>
  </si>
  <si>
    <t>https://www.youtube.com/watch?v=mL0fzj7e6WU</t>
  </si>
  <si>
    <t>Using History API to Animate URL and hmm what else?</t>
  </si>
  <si>
    <t>https://www.youtube.com/watch?v=E0TyFbv7gMw</t>
  </si>
  <si>
    <t>Aborting Fetch API Request</t>
  </si>
  <si>
    <t>https://www.youtube.com/watch?v=oPZjrhf6UlQ</t>
  </si>
  <si>
    <t>Fetch API, XMLHTTPRequest replacement</t>
  </si>
  <si>
    <t>https://www.youtube.com/watch?v=Vj7W8pI-L6w</t>
  </si>
  <si>
    <t>Why do we need to call “then” twice on Fetch?</t>
  </si>
  <si>
    <t>https://www.youtube.com/watch?v=ZYwrQsBvZtI</t>
  </si>
  <si>
    <t>Lazy load Images with Javascript</t>
  </si>
  <si>
    <t>https://www.youtube.com/watch?v=KKy5Os2JPgs</t>
  </si>
  <si>
    <t>HTTP Cookies Crash Course</t>
  </si>
  <si>
    <t>https://www.youtube.com/watch?v=sovAIX4doOE</t>
  </si>
  <si>
    <t>SameSite Cookie Attribute Explained by Example (Strict, Lax, None &amp; No SameSite)</t>
  </si>
  <si>
    <t>https://www.youtube.com/watch?v=aUF2QCEudPo</t>
  </si>
  <si>
    <t>How Un-deletable Zombie Cookies work (with implementation example)</t>
  </si>
  <si>
    <t>https://www.youtube.com/watch?v=lq6ZimHh-j4</t>
  </si>
  <si>
    <t>JSON Web Token with NodeJS &amp; Postgres Crash Course</t>
  </si>
  <si>
    <t>https://www.youtube.com/watch?v=T0k-3Ze4NLo</t>
  </si>
  <si>
    <t>FireFox Changes to SameSite Cookie Default Behavior Following Chrome’s footsteps - Great Change</t>
  </si>
  <si>
    <t>https://www.youtube.com/watch?v=J6LxE-D8GNo</t>
  </si>
  <si>
    <t>What are Third Party Cookies, How do they work?</t>
  </si>
  <si>
    <t>https://www.youtube.com/watch?v=m4vatwFryI8</t>
  </si>
  <si>
    <t>A SameSite Cookie Exception was made to avoid Redirect Loop in Single Sign-On (SSO) Let us Discuss</t>
  </si>
  <si>
    <t>https://www.youtube.com/watch?v=4QiD8cvzCN0</t>
  </si>
  <si>
    <t>I got served an Instagram Ad after browsing this website? Let us discuss how that’s possible</t>
  </si>
  <si>
    <t>https://www.youtube.com/watch?v=zGvazErsoH0</t>
  </si>
  <si>
    <t>Spinning MongoDB, MongoShell and Mongo GUI with Docker</t>
  </si>
  <si>
    <t>https://www.youtube.com/watch?v=DzyC8lqbjC8</t>
  </si>
  <si>
    <t>Relational Database Atomicity Explained By Example</t>
  </si>
  <si>
    <t>https://www.youtube.com/watch?v=6vqzOjfZDco</t>
  </si>
  <si>
    <t>Read Committed DBMS Isolation Level - (Explained by Example)</t>
  </si>
  <si>
    <t>https://www.youtube.com/watch?v=7cvU1Q0AJOU</t>
  </si>
  <si>
    <t>Redis Crash Course</t>
  </si>
  <si>
    <t>https://www.youtube.com/watch?v=sVCZo5B8ghE</t>
  </si>
  <si>
    <t>Dirty Read Problem - (Explained by Example)</t>
  </si>
  <si>
    <t>https://www.youtube.com/watch?v=RxIDTbgdcpM</t>
  </si>
  <si>
    <t>Non-Repeatable Read (Fuzzy read) Phenomena - (Explained by Example)</t>
  </si>
  <si>
    <t>https://www.youtube.com/watch?v=uTvQPSi_q1c</t>
  </si>
  <si>
    <t>Phantom Read Phenomena - (Explained by Example)</t>
  </si>
  <si>
    <t>https://www.youtube.com/watch?v=EA1sjQb_qpQ</t>
  </si>
  <si>
    <t>Read Uncommitted DBMS Isolation Level - (Explained By Example)</t>
  </si>
  <si>
    <t>https://www.youtube.com/watch?v=s-UfV8vk-Fw</t>
  </si>
  <si>
    <t>Database Exclusive lock vs Shared Lock (Explained by Example)</t>
  </si>
  <si>
    <t>https://www.youtube.com/watch?v=b7razfltSFM</t>
  </si>
  <si>
    <t>Building a Web API with Express and PostgreSQL to Consume from Browser</t>
  </si>
  <si>
    <t>https://www.youtube.com/watch?v=0JNq46eFuOM</t>
  </si>
  <si>
    <t>IndexedDB Crash Course with Javascript</t>
  </si>
  <si>
    <t>https://www.youtube.com/watch?v=vb7fkBeblcw</t>
  </si>
  <si>
    <t>Postgres Database Cursors in Python with psycopg2</t>
  </si>
  <si>
    <t>https://www.youtube.com/watch?v=dLKZWbTHfgA</t>
  </si>
  <si>
    <t>Step by Step Javascript and Postgres Tutorial using node-postgres</t>
  </si>
  <si>
    <t>https://www.youtube.com/watch?v=ufdHsFClAk0</t>
  </si>
  <si>
    <t>Step-by-Step Python and Postgres Tutorial with psycopg2</t>
  </si>
  <si>
    <t>https://www.youtube.com/watch?v=2PDkXviEMD0</t>
  </si>
  <si>
    <t>Spinning multiple Postgres instances and PGAdmin with Docker</t>
  </si>
  <si>
    <t>https://www.youtube.com/watch?v=5QNL7_i-ay8</t>
  </si>
  <si>
    <t>Atomic Transactions (Explained by Example)</t>
  </si>
  <si>
    <t>https://www.youtube.com/watch?v=mbF2KC8TDOE</t>
  </si>
  <si>
    <t>Repeatable Read DBMS Isolation Level - (Explained by Example)</t>
  </si>
  <si>
    <t>https://www.youtube.com/watch?v=2FTkEhEqzIg</t>
  </si>
  <si>
    <t>Blockchain proof of work Explained &amp; my opinion on this tech</t>
  </si>
  <si>
    <t>https://www.youtube.com/watch?v=k2caqvBkYv8</t>
  </si>
  <si>
    <t>Step by Step Mysql 8.x and Javascript Tutorial  (with mysql2 NodeJs)</t>
  </si>
  <si>
    <t>https://www.youtube.com/watch?v=8nKyNzXAjP8</t>
  </si>
  <si>
    <t>Bloom Filters Explained by Example</t>
  </si>
  <si>
    <t>https://www.youtube.com/watch?v=gBygn3cVP80</t>
  </si>
  <si>
    <t>When should you shard your database?</t>
  </si>
  <si>
    <t>https://www.youtube.com/watch?v=iHNovZUZM3A</t>
  </si>
  <si>
    <t>URL Shortener System Design (Explained with Two proposed Designs with Pro and Cons of each)</t>
  </si>
  <si>
    <t>https://www.youtube.com/watch?v=5uX3rDRaHXw</t>
  </si>
  <si>
    <t>How Do Databases Store Tables on Disk? Explained both SSD &amp; HDD</t>
  </si>
  <si>
    <t>https://www.youtube.com/watch?v=DbxddGtHl70</t>
  </si>
  <si>
    <t>Concurrent Requests and Unique  Keys on Web Applications</t>
  </si>
  <si>
    <t>https://www.youtube.com/watch?v=w6GzQa9R7-4</t>
  </si>
  <si>
    <t>Carnegie Mellon University Advanced Database Course Is a GREAT resource for Backend Engineers!</t>
  </si>
  <si>
    <t>https://www.youtube.com/watch?v=Vy_9luYaPRM</t>
  </si>
  <si>
    <t>Database DeadLock Explained by Example</t>
  </si>
  <si>
    <t>https://www.youtube.com/watch?v=QzvVQ8vRDuM</t>
  </si>
  <si>
    <t>Two Phase Locking Explained (2PL)</t>
  </si>
  <si>
    <t>https://www.youtube.com/watch?v=gv62vmvyy6s</t>
  </si>
  <si>
    <t>Keep your Servers Close and Your Database Closer</t>
  </si>
  <si>
    <t>https://www.youtube.com/watch?v=wNSZLOabpK4</t>
  </si>
  <si>
    <t>What is the Largest SQL Query We can Send Before The Database Process Crashes?</t>
  </si>
  <si>
    <t>https://www.youtube.com/watch?v=7Y_Sh0FKAGo</t>
  </si>
  <si>
    <t>MariaDB vs MySQL SSD NVMe vs SATA Performance - Discussions on the Percona Benchmark</t>
  </si>
  <si>
    <t>https://www.youtube.com/watch?v=T5nqr5-zIJE</t>
  </si>
  <si>
    <t>We Might Know what causes the initial performance “dip” in MariaDB .. Let us discuss</t>
  </si>
  <si>
    <t>https://www.youtube.com/watch?v=xw4HjtRo1Ik</t>
  </si>
  <si>
    <t>Pessimistic concurrency control vs Optimistic concurrency control in Database Systems Explained</t>
  </si>
  <si>
    <t>https://www.youtube.com/watch?v=I8IlO0hCSgY</t>
  </si>
  <si>
    <t>Best Practices Working with Billion-row Tables in Databases</t>
  </si>
  <si>
    <t>https://www.youtube.com/watch?v=wj7KEMEkMUE</t>
  </si>
  <si>
    <t>Why Discord Moved from MongoDB to Apache Cassandra, Let us Discuss</t>
  </si>
  <si>
    <t>https://www.youtube.com/watch?v=86olupkuLlU</t>
  </si>
  <si>
    <t>The Barebones of Distributed Systems</t>
  </si>
  <si>
    <t>https://www.youtube.com/watch?v=uR4YjsrBj14</t>
  </si>
  <si>
    <t>Is MultiProcessing over a Single TCP Connection a Good Idea?</t>
  </si>
  <si>
    <t>https://www.youtube.com/watch?v=NqpM2GYbovo</t>
  </si>
  <si>
    <t>Spin up a lightweight Nodejs docker container running your application</t>
  </si>
  <si>
    <t>https://www.youtube.com/watch?v=vmSMrQ8Ev9w</t>
  </si>
  <si>
    <t>Javascript and Mongodb Tutorial with Mongodb NodeJS Driver</t>
  </si>
  <si>
    <t>https://www.youtube.com/watch?v=M9Fs-CCe0Jo</t>
  </si>
  <si>
    <t>Spinning MySQL Database with Docker</t>
  </si>
  <si>
    <t>https://www.youtube.com/watch?v=kOrGN36ViaU</t>
  </si>
  <si>
    <t>The evolution from virtual machines to containers</t>
  </si>
  <si>
    <t>https://www.youtube.com/watch?v=8qU3hZOXlBE</t>
  </si>
  <si>
    <t>Docker Volumes with PostgreSQL Example</t>
  </si>
  <si>
    <t>https://www.youtube.com/watch?v=G-5c25DYnfI</t>
  </si>
  <si>
    <t>Step by Step Basic Microservices System (3 NodeJS + 1 Load Balancer containers) with Docker</t>
  </si>
  <si>
    <t>https://www.youtube.com/watch?v=9sAg7RooEDc</t>
  </si>
  <si>
    <t>Spin up an Nginx Docker Container as a Load Balancer</t>
  </si>
  <si>
    <t>https://www.youtube.com/watch?v=BRPvjNQsqis</t>
  </si>
  <si>
    <t>Portainer - Lightweight Management UI for Docker</t>
  </si>
  <si>
    <t>https://www.youtube.com/watch?v=8q9k1qzXRk4</t>
  </si>
  <si>
    <t>#Geodatabase Talk - Episode 1 - What is a Geodatabase?</t>
  </si>
  <si>
    <t>https://www.youtube.com/watch?v=WObQDgaFRno</t>
  </si>
  <si>
    <t>#Geodatabase Talk - Episode 2 - Tables</t>
  </si>
  <si>
    <t>https://www.youtube.com/watch?v=FvUBAji0mng</t>
  </si>
  <si>
    <t>#Geodatabase Talk - Episode 3 - Workspaces</t>
  </si>
  <si>
    <t>https://www.youtube.com/watch?v=TMygKY_ykqg</t>
  </si>
  <si>
    <t>#Geodatabase Talk - Episode 4 - Versioning</t>
  </si>
  <si>
    <t>https://www.youtube.com/watch?v=T6__IZliHWc</t>
  </si>
  <si>
    <t>#Geodatabase Talk - Episode 5 - Registration Types</t>
  </si>
  <si>
    <t>https://www.youtube.com/watch?v=R06mnnDYtE0</t>
  </si>
  <si>
    <t>#Geodatabase Talk - Episode 6 - High Isolation</t>
  </si>
  <si>
    <t>https://www.youtube.com/watch?v=iqfB1zUTF5o</t>
  </si>
  <si>
    <t>#Geodatabase Talk - Episode 7 - Stateful DB Connection</t>
  </si>
  <si>
    <t>https://www.youtube.com/watch?v=VrrAYVD1or4</t>
  </si>
  <si>
    <t>#Geodatabase Talk - Episode 8 - Domains</t>
  </si>
  <si>
    <t>https://www.youtube.com/watch?v=DYtfS9cqEJU</t>
  </si>
  <si>
    <t>#Geodatabase Talk - Episode 9 - SDE</t>
  </si>
  <si>
    <t>https://www.youtube.com/watch?v=8HPXF0DQLFs</t>
  </si>
  <si>
    <t>#Geodatabase Talk - Episode 10 - DDL vs DML</t>
  </si>
  <si>
    <t>https://www.youtube.com/watch?v=IBucTu76PLE</t>
  </si>
  <si>
    <t>#Geodatabase Talk - Episode 11 - Archiving</t>
  </si>
  <si>
    <t>https://www.youtube.com/watch?v=mlWaf_53emA</t>
  </si>
  <si>
    <t>#Geodatabase Talk - Episode 12 - Undo edits through services</t>
  </si>
  <si>
    <t>https://www.youtube.com/watch?v=h0SzHkp4GqI</t>
  </si>
  <si>
    <t>#Geodatabase Talk - Episode 13 - Split</t>
  </si>
  <si>
    <t>https://www.youtube.com/watch?v=-eJ5IuROX8A</t>
  </si>
  <si>
    <t>#Geodatabase Talk - Episode 14 - SDE Intercepts</t>
  </si>
  <si>
    <t>https://www.youtube.com/watch?v=pEhKD9KWgiw</t>
  </si>
  <si>
    <t>#Geodatabase Talk - Episode 15 - ObjectID</t>
  </si>
  <si>
    <t>https://www.youtube.com/watch?v=P__mdkz5f0M</t>
  </si>
  <si>
    <t>Scaling and Securing WebSockets with HAProxy</t>
  </si>
  <si>
    <t>https://www.youtube.com/watch?v=Rf6AfhqJKxg</t>
  </si>
  <si>
    <t>How HAProxy acts as TCP Proxy &amp; HTTP Proxy Layer 4 vs Layer 7</t>
  </si>
  <si>
    <t>https://www.youtube.com/watch?v=ibnUI-amsj8</t>
  </si>
  <si>
    <t>Hosting 3 WebSites on one IP Address with SNI and HAProxy</t>
  </si>
  <si>
    <t>https://www.youtube.com/watch?v=CxamHNc3U4A</t>
  </si>
  <si>
    <t>Setup Active-Passive Cluster with Keepalived &amp; HAProxy (Two raspberry pis)</t>
  </si>
  <si>
    <t>https://www.youtube.com/watch?v=NizRDkTvxZo</t>
  </si>
  <si>
    <t>Scaling Websockets to Multiple Servers with HAProxy, Redis and Node JS - Group Chat Application</t>
  </si>
  <si>
    <t>https://www.youtube.com/watch?v=gzIcGhJC8hA</t>
  </si>
  <si>
    <t>Server Name Indication (SNI) (Explained by Example)</t>
  </si>
  <si>
    <t>https://www.youtube.com/watch?v=t0zlO5-NWFU</t>
  </si>
  <si>
    <t>Load Balancer vs Reverse Proxy (Explained by Example)</t>
  </si>
  <si>
    <t>https://www.youtube.com/watch?v=S8J2fkN2FeI</t>
  </si>
  <si>
    <t>Getting started with Caddy the HTTPS Web Server from scratch</t>
  </si>
  <si>
    <t>https://www.youtube.com/watch?v=t4naLFSlBpQ</t>
  </si>
  <si>
    <t>WebSockets Crash Course - Handshake, Use-cases, Pros &amp; Cons and more</t>
  </si>
  <si>
    <t>https://www.youtube.com/watch?v=2Nt-ZrNP22A</t>
  </si>
  <si>
    <t>REST API Pros and Cons (Explained by Example)</t>
  </si>
  <si>
    <t>https://www.youtube.com/watch?v=M3XQ6yEC51Q</t>
  </si>
  <si>
    <t>What is an HTTP Proxy? (Transparent, HTTP and Service Mesh Proxy examples)</t>
  </si>
  <si>
    <t>https://www.youtube.com/watch?v=x4E4mbobGEc</t>
  </si>
  <si>
    <t>Setup a Web Server (NodeJS) to serve Simple HTML pages</t>
  </si>
  <si>
    <t>https://www.youtube.com/watch?v=Gp-DXApv4x0</t>
  </si>
  <si>
    <t>Writing a Python HTTP Server with Tornado (Explained with 4 Examples)</t>
  </si>
  <si>
    <t>https://www.youtube.com/watch?v=DQNW9qhl4eA</t>
  </si>
  <si>
    <t>Cross Origin Resource Sharing (Explained by Example)</t>
  </si>
  <si>
    <t>https://www.youtube.com/watch?v=Ka8vG5miErk</t>
  </si>
  <si>
    <t>Turn your laptop into a Web Server to serve static files in minutes with Node Js and Http-server</t>
  </si>
  <si>
    <t>https://www.youtube.com/watch?v=nHU2NC4vXDs</t>
  </si>
  <si>
    <t>Building Image and File Upload Service With Python</t>
  </si>
  <si>
    <t>https://www.youtube.com/watch?v=00bLHDtU7U4</t>
  </si>
  <si>
    <t>Resource vs Query String Parameters (Explained by Example)</t>
  </si>
  <si>
    <t>https://www.youtube.com/watch?v=r9IZnuZstXM</t>
  </si>
  <si>
    <t>Nodejs Express "Hello, World"</t>
  </si>
  <si>
    <t>https://www.youtube.com/watch?v=gTGWXcRPpvE</t>
  </si>
  <si>
    <t>HTTP Caching with E-Tags -  (Explained by Example)</t>
  </si>
  <si>
    <t>https://www.youtube.com/watch?v=TgZnpp5wJWU</t>
  </si>
  <si>
    <t>The Benefits of the 3-Tier Architecture (e.g. REST API)</t>
  </si>
  <si>
    <t>https://www.youtube.com/watch?v=1o7bB4hUPew</t>
  </si>
  <si>
    <t>Varnish - HTTP Accelerator Crash Course</t>
  </si>
  <si>
    <t>https://www.youtube.com/watch?v=-cWs6eoyaLg</t>
  </si>
  <si>
    <t>Web-hooks Tutorial with Discord and Vanilla Javascript (fetch api)</t>
  </si>
  <si>
    <t>https://www.youtube.com/watch?v=-4Lid7tBr6Y</t>
  </si>
  <si>
    <t>HTTP Strict Transport Security (HSTS) and TLS Stripping Explained</t>
  </si>
  <si>
    <t>https://www.youtube.com/watch?v=kYhMnw4aJTw</t>
  </si>
  <si>
    <t>Getting Started with Jupyter Notebook 📒</t>
  </si>
  <si>
    <t>https://www.youtube.com/watch?v=J9_oOHGzegk</t>
  </si>
  <si>
    <t>Beacon Web API (Explained by Example)</t>
  </si>
  <si>
    <t>https://www.youtube.com/watch?v=-aGM4mfDX48</t>
  </si>
  <si>
    <t>gRPC Crash Course - Modes, Examples, Pros &amp; Cons and more</t>
  </si>
  <si>
    <t>https://www.youtube.com/watch?v=Yw4rkaTc0f8</t>
  </si>
  <si>
    <t>When to use HTTP GET vs POST?</t>
  </si>
  <si>
    <t>https://www.youtube.com/watch?v=K8HJ6DN23zI</t>
  </si>
  <si>
    <t>How WebSockets Work with HTTP/2 (RFC8441 Explained) - Audio Low</t>
  </si>
  <si>
    <t>https://www.youtube.com/watch?v=XbUcfGRMoM8</t>
  </si>
  <si>
    <t>Load Balancing in HTTP/2 Explained</t>
  </si>
  <si>
    <t>https://www.youtube.com/watch?v=0avOYByiTRQ</t>
  </si>
  <si>
    <t>Can you Cancel a REST HTTP Request?</t>
  </si>
  <si>
    <t>https://www.youtube.com/watch?v=HAadSWQpB3s</t>
  </si>
  <si>
    <t>Wiresharking CURL - How a single GET request translates to 10 TCP Packets</t>
  </si>
  <si>
    <t>https://www.youtube.com/watch?v=gOEiBliwMUA</t>
  </si>
  <si>
    <t>Building a Deno HTTPS Web Server with Self-Signed Certificate</t>
  </si>
  <si>
    <t>https://www.youtube.com/watch?v=I6TcBmNhB78</t>
  </si>
  <si>
    <t>304 Not Modified HTTP Status (Explained with Code Example and Pros &amp; Cons)</t>
  </si>
  <si>
    <t>https://www.youtube.com/watch?v=0QHmHR55_Lo</t>
  </si>
  <si>
    <t>What is the Largest POST Request the Server can Process?</t>
  </si>
  <si>
    <t>https://www.youtube.com/watch?v=skwb7IH9TtY</t>
  </si>
  <si>
    <t>Server-Sent Events Crash Course</t>
  </si>
  <si>
    <t>https://www.youtube.com/watch?v=4HlNv1qpZFY</t>
  </si>
  <si>
    <t>A Critical Jenkins Bug Discovered - This is why Building a Web Server is Hard</t>
  </si>
  <si>
    <t>https://www.youtube.com/watch?v=apU1j_gWsCQ</t>
  </si>
  <si>
    <t>Building a NodeJS HTTP/2 Server and Secure it with Let’s Encrypt</t>
  </si>
  <si>
    <t>https://www.youtube.com/watch?v=b35Dcz91ItE</t>
  </si>
  <si>
    <t>Enable HTTP/2 and TLS 1.3 on Apache Tomcat 10 with Let's Encrypt</t>
  </si>
  <si>
    <t>https://www.youtube.com/watch?v=UiaJ_Ek3ds0</t>
  </si>
  <si>
    <t>They Turned on HTTP/2 and Regretted it, Let us discuss the Lucidchart Article</t>
  </si>
  <si>
    <t>https://www.youtube.com/watch?v=gejfT1h6LBo</t>
  </si>
  <si>
    <t>Why We Can’t Run Unsecured HTTP/2 on Port 80 - Protocol Ossification Explained</t>
  </si>
  <si>
    <t>https://www.youtube.com/watch?v=1Sd1M2-2GCI</t>
  </si>
  <si>
    <t>Cloudflare fixes a HUGE limitation in HTTP/2 upload implementation in  NGINX - Let us discuss</t>
  </si>
  <si>
    <t>https://www.youtube.com/watch?v=rMO35XQXuLA</t>
  </si>
  <si>
    <t>Your Backend Might not Be Ready for HTTP/2 - Watch This Before Implementing it</t>
  </si>
  <si>
    <t>https://www.youtube.com/watch?v=CUiBVTcgvBU</t>
  </si>
  <si>
    <t>Why Application-Layer Protocol Negotiation (ALPN) is Critical for HTTP/2 Backends</t>
  </si>
  <si>
    <t>https://www.youtube.com/watch?v=lR1uHVS7I-8</t>
  </si>
  <si>
    <t>WOW! HTTP/2 Clear Text (h2c) Smuggling is a SERIOUS flaw and very easy to Execute, Let us discuss!</t>
  </si>
  <si>
    <t>https://www.youtube.com/watch?v=B2VEQ3jFq6Q</t>
  </si>
  <si>
    <t>How WebSockets Work with HTTP/2 (RFC8441 Explained)</t>
  </si>
  <si>
    <t>https://www.youtube.com/watch?v=0TA69aD9onM</t>
  </si>
  <si>
    <t>Wiresharking HTTP/2 - Decrypting Traffic with Wireshark And peeking at Naked HTTP/2 Traffic</t>
  </si>
  <si>
    <t>https://www.youtube.com/watch?v=NnYQ3vg5X9Q</t>
  </si>
  <si>
    <t>GoogleBot Crawler Now Uses HTTP/2 to Index the Web, Let us discuss how this affects our Back-end ..</t>
  </si>
  <si>
    <t>https://www.youtube.com/watch?v=5_pmFByqoz4</t>
  </si>
  <si>
    <t>Synchronous v. Asynchronous</t>
  </si>
  <si>
    <t>https://www.youtube.com/watch?v=fBO_un9szlc</t>
  </si>
  <si>
    <t>Show Your Work. Blog, Vlog, Write, Create and Develop!</t>
  </si>
  <si>
    <t>https://www.youtube.com/watch?v=7fiAhtP7VrQ</t>
  </si>
  <si>
    <t>What Comes First, User Experience or Software Architecture?</t>
  </si>
  <si>
    <t>https://www.youtube.com/watch?v=BmX1WhWT27c</t>
  </si>
  <si>
    <t>Advice for New Software Engineers and Developers</t>
  </si>
  <si>
    <t>https://www.youtube.com/watch?v=cXaUoAW3DZQ</t>
  </si>
  <si>
    <t>Content Persistence: Examples from Siri, Whatsapp and Twitter</t>
  </si>
  <si>
    <t>https://www.youtube.com/watch?v=edB-_JnhoRY</t>
  </si>
  <si>
    <t>Building Scalable Software - SLA, HS, VS</t>
  </si>
  <si>
    <t>https://www.youtube.com/watch?v=FPELK256liQ</t>
  </si>
  <si>
    <t>Stateless v. Stateful Architecture (Podcast)</t>
  </si>
  <si>
    <t>https://www.youtube.com/watch?v=Xe1BSX3g2HI</t>
  </si>
  <si>
    <t>Do Developers Build Bad User Interfaces/Experience?</t>
  </si>
  <si>
    <t>https://www.youtube.com/watch?v=2MdaSGgl5XM</t>
  </si>
  <si>
    <t>Learn By Doing.</t>
  </si>
  <si>
    <t>https://www.youtube.com/watch?v=JGLJimhu_IE</t>
  </si>
  <si>
    <t>I Wrote Bad Front-End Code That Broke Chrome</t>
  </si>
  <si>
    <t>https://www.youtube.com/watch?v=bbJhCE83X9g</t>
  </si>
  <si>
    <t>Can User Experience Help Build Better Rest API?</t>
  </si>
  <si>
    <t>https://www.youtube.com/watch?v=AYfwXG4iKOM</t>
  </si>
  <si>
    <t>Dragons Fight Engineers Too</t>
  </si>
  <si>
    <t>https://www.youtube.com/watch?v=PQaXd5gqXLo</t>
  </si>
  <si>
    <t>Why JSON is so Popular?</t>
  </si>
  <si>
    <t>https://www.youtube.com/watch?v=vv3TmB6O_9Q</t>
  </si>
  <si>
    <t>Should Software Engineers Learn Bleeding-Edge Technologies?</t>
  </si>
  <si>
    <t>https://www.youtube.com/watch?v=1cB27B9nYnE</t>
  </si>
  <si>
    <t>Podcast - Long polling</t>
  </si>
  <si>
    <t>https://www.youtube.com/watch?v=Q-VsoPAvM2o</t>
  </si>
  <si>
    <t>Javascript By Example L1E01 - Getting Started</t>
  </si>
  <si>
    <t>https://www.youtube.com/watch?v=gG1TR5Pktno</t>
  </si>
  <si>
    <t>Javascript By Example L1E02 - Building the Calculator Interface</t>
  </si>
  <si>
    <t>https://www.youtube.com/watch?v=DsRfWivBswI</t>
  </si>
  <si>
    <t>Javascript By Example L1E03 - Displaying the Digits on Calculator Screen</t>
  </si>
  <si>
    <t>https://www.youtube.com/watch?v=ZmyotTE8VDg</t>
  </si>
  <si>
    <t>Javascript By Example L1E04 - Operators, All Clear with Arrow Functions</t>
  </si>
  <si>
    <t>https://www.youtube.com/watch?v=kPy5Flzzw3s</t>
  </si>
  <si>
    <t>Javascript By Example L1E05 -  Evaluate the Calculator Expressions with eval</t>
  </si>
  <si>
    <t>https://www.youtube.com/watch?v=SVKjja_Mwl0</t>
  </si>
  <si>
    <t>Javascript By Example L1E06 -  Fix Leading Zero Bug with Conditions</t>
  </si>
  <si>
    <t>https://www.youtube.com/watch?v=wBkJv3_wK8I</t>
  </si>
  <si>
    <t>Javascript By Example L1E07 - Running our Calculator on the Mobile Phone</t>
  </si>
  <si>
    <t>https://www.youtube.com/watch?v=M7AwXyOxrOc</t>
  </si>
  <si>
    <t>Javascript By Example L1E08 - CSS, Arrays and Loops</t>
  </si>
  <si>
    <t>https://www.youtube.com/watch?v=W5yfZ6R_Ayk</t>
  </si>
  <si>
    <t>Javascript By Example L1E09 - Code simplification and debugging</t>
  </si>
  <si>
    <t>https://www.youtube.com/watch?v=d0of_5-RdzQ</t>
  </si>
  <si>
    <t>Javascript by Example - The Vook</t>
  </si>
  <si>
    <t>https://www.youtube.com/watch?v=fN8Qu5Xu6zM</t>
  </si>
  <si>
    <t>Build a Calculator and Learn Javascript by Example in the process</t>
  </si>
  <si>
    <t>https://www.youtube.com/watch?v=qlhqcyB5Spo</t>
  </si>
  <si>
    <t>Popup Modal Dialog with Javascript and HTML</t>
  </si>
  <si>
    <t>https://www.youtube.com/watch?v=WT7Kc-tSS4s</t>
  </si>
  <si>
    <t>Building a Command Line Utility with Javascript</t>
  </si>
  <si>
    <t>https://www.youtube.com/watch?v=e1KJ47tyCso</t>
  </si>
  <si>
    <t>Javascript Essentials Crash Course for Absolute Beginners (All you need is a browser nothing else)</t>
  </si>
  <si>
    <t>https://www.youtube.com/watch?v=ZM7gXus7BH8</t>
  </si>
  <si>
    <t>Why Programmers use const when declaring variables in Javascript?</t>
  </si>
  <si>
    <t>https://www.youtube.com/watch?v=MknF8Oxdug0</t>
  </si>
  <si>
    <t>Javascript Destructuring assignment</t>
  </si>
  <si>
    <t>https://www.youtube.com/watch?v=hwN9TogY2TU</t>
  </si>
  <si>
    <t>Javascript Promises and async/await Tutorial</t>
  </si>
  <si>
    <t>https://www.youtube.com/watch?v=yTh6q-k2bEA</t>
  </si>
  <si>
    <t>github REST API v3 Crash Course with Vanilla Javascript (No dependencies)</t>
  </si>
  <si>
    <t>https://www.youtube.com/watch?v=5QlE6o-iYcE</t>
  </si>
  <si>
    <t>CreateObjectURL and RevokeObjectURL (Explained by Example)</t>
  </si>
  <si>
    <t>https://www.youtube.com/watch?v=18q6-QR_XXY</t>
  </si>
  <si>
    <t>Step by Step Javascript Classes Tutorial  - PART 2👾☠️🤖</t>
  </si>
  <si>
    <t>https://www.youtube.com/watch?v=tWQuOgRViaI</t>
  </si>
  <si>
    <t>Step by Step JavaScript modules (.mjs) Tutorial</t>
  </si>
  <si>
    <t>https://www.youtube.com/watch?v=6rTgsFJFv5Y</t>
  </si>
  <si>
    <t>Step by Step Javascript Classes Tutorial 👾☠️🤖</t>
  </si>
  <si>
    <t>https://www.youtube.com/watch?v=PXn6jrSHf9k</t>
  </si>
  <si>
    <t>Learn Programming with VB.NET - 01 - Getting Started</t>
  </si>
  <si>
    <t>https://www.youtube.com/watch?v=3s-bgPg7IWc</t>
  </si>
  <si>
    <t>Learn Programming with VB.NET - 02 - Classes and Objects (Part 1)</t>
  </si>
  <si>
    <t>https://www.youtube.com/watch?v=3TqDph6IqzQ</t>
  </si>
  <si>
    <t>Learn Programming with VB.NET - 03 - Classes and Objects (Part 2)</t>
  </si>
  <si>
    <t>https://www.youtube.com/watch?v=j_QtZpnXgjQ</t>
  </si>
  <si>
    <t>Learn Programming with VB.NET - 04 - User Interface</t>
  </si>
  <si>
    <t>https://www.youtube.com/watch?v=x7CstywNijQ</t>
  </si>
  <si>
    <t>Learn Programming with VB.NET - 05 - By Value v. By Reference</t>
  </si>
  <si>
    <t>https://www.youtube.com/watch?v=5TA2z43cRPk</t>
  </si>
  <si>
    <t>Learn Programming with VB.NET - 06 - Variable size, 32 bit vs 64 bit</t>
  </si>
  <si>
    <t>https://www.youtube.com/watch?v=nrKQfQSMNtU</t>
  </si>
  <si>
    <t>Learn Programming with VB.NET - 07 - Conditional Statements</t>
  </si>
  <si>
    <t>https://www.youtube.com/watch?v=Jvl49U1Jwzk</t>
  </si>
  <si>
    <t>Learn Programming with VB.NET - 08 - Inheritance</t>
  </si>
  <si>
    <t>https://www.youtube.com/watch?v=1E-Bsx0uNVo</t>
  </si>
  <si>
    <t>Learn Programming with VB.NET - 09 - Strategy Design Pattern</t>
  </si>
  <si>
    <t>https://www.youtube.com/watch?v=30xJTWhPRBI</t>
  </si>
  <si>
    <t>Learn Programming with VB.NET - 10 -  How did I learn programming</t>
  </si>
  <si>
    <t>https://www.youtube.com/watch?v=FVPs2tOT_zU</t>
  </si>
  <si>
    <t>HTTP - Live Stream (by Hussein Nasser)</t>
  </si>
  <si>
    <t>https://www.youtube.com/watch?v=J6G8DdLgdJ4</t>
  </si>
  <si>
    <t>WebSockets - Live Stream (By Hussein Nasser)</t>
  </si>
  <si>
    <t>https://www.youtube.com/watch?v=brKJFkLQWYo</t>
  </si>
  <si>
    <t>Database ACID - Live Stream (by Hussein Nasser)</t>
  </si>
  <si>
    <t>https://www.youtube.com/watch?v=QCKZ3VZ87Qo</t>
  </si>
  <si>
    <t>TLS - Live Stream (by Hussein Nasser)</t>
  </si>
  <si>
    <t>https://www.youtube.com/watch?v=4H7bfH31AmI</t>
  </si>
  <si>
    <t>GeoDNS, MicroServices, Evil GCs and More! - Backend Engineering Live Stream with Hussein Nasser</t>
  </si>
  <si>
    <t>https://www.youtube.com/watch?v=WaidrbjhwVY</t>
  </si>
  <si>
    <t>2 Hours NginX Crash Course + Bonus Content (Audio Fixed)</t>
  </si>
  <si>
    <t>https://www.youtube.com/watch?v=hcw-NjOh8r0</t>
  </si>
  <si>
    <t>Load Balancing Tutorial with Python and Nginx</t>
  </si>
  <si>
    <t>https://www.youtube.com/watch?v=4xGQS8Pv4io</t>
  </si>
  <si>
    <t>Unimog - The Cloudflare Kernel Layer 4 Load Balancer is an interesting Tech. let us discuss!</t>
  </si>
  <si>
    <t>https://www.youtube.com/watch?v=Q0irm6xzNNk</t>
  </si>
  <si>
    <t>Why Backend Engineers should Learn TCP Handshake</t>
  </si>
  <si>
    <t>https://www.youtube.com/watch?v=dwySzO9xbBI</t>
  </si>
  <si>
    <t>My Struggle with English, Public IP,  Public Key Cert, Wireshark, Over-engineering and more!</t>
  </si>
  <si>
    <t>https://www.youtube.com/watch?v=40rjf-1E81M</t>
  </si>
  <si>
    <t>Wireshark the world, ZeroMQ Research, H2 is nasty, One Year Cert and more</t>
  </si>
  <si>
    <t>https://www.youtube.com/watch?v=IJXoEz7HpSY</t>
  </si>
  <si>
    <t>Traefik struggle, I know nothing about TLS and more</t>
  </si>
  <si>
    <t>https://www.youtube.com/watch?v=MkK4CstRXU0</t>
  </si>
  <si>
    <t>Envoy Proxy Outline (Members only)</t>
  </si>
  <si>
    <t>https://www.youtube.com/watch?v=2yVq2AyroJI</t>
  </si>
  <si>
    <t>Members Intro</t>
  </si>
  <si>
    <t>https://www.youtube.com/watch?v=nos6_RAsm7s</t>
  </si>
  <si>
    <t>I Hate YAML, Envoy Was Interesting, Do I Hate Traefik?</t>
  </si>
  <si>
    <t>https://www.youtube.com/watch?v=QsSlvkugdkY</t>
  </si>
  <si>
    <t>WebRTC Crash Course (Members)</t>
  </si>
  <si>
    <t>https://www.youtube.com/watch?v=TnXqUopa9vk</t>
  </si>
  <si>
    <t>What is Kafka and How does it work?</t>
  </si>
  <si>
    <t>https://www.youtube.com/watch?v=LN_HcJVbySw</t>
  </si>
  <si>
    <t>When to use a Publish-Subscribe System Like Kafka?</t>
  </si>
  <si>
    <t>https://www.youtube.com/watch?v=posIZrz-m7s</t>
  </si>
  <si>
    <t>ZeroMQ (ØMQ) Crash Course</t>
  </si>
  <si>
    <t>https://www.youtube.com/watch?v=UrwtQfSbrOs</t>
  </si>
  <si>
    <t>Spinning a lightweight RabbitMQ instance and Consume it with NodeJS</t>
  </si>
  <si>
    <t>https://www.youtube.com/watch?v=eWiqa5SgxeA</t>
  </si>
  <si>
    <t>What is a Message Queue and When should you use Messaging Queue Systems Like RabbitMQ and Kafka</t>
  </si>
  <si>
    <t>https://www.youtube.com/watch?v=W4_aGb_MOls</t>
  </si>
  <si>
    <t>Kafka Consumer Group is a Brilliant Design Choice and We should Discuss it</t>
  </si>
  <si>
    <t>https://www.youtube.com/watch?v=e5uAhoT1hhU</t>
  </si>
  <si>
    <t>HTTP Pipelining in one minute #shorts</t>
  </si>
  <si>
    <t>https://www.youtube.com/watch?v=ghA9k9wgOSg</t>
  </si>
  <si>
    <t>Idempotent Requests in Microservices (Minute Engineering)</t>
  </si>
  <si>
    <t>https://www.youtube.com/watch?v=w1P7FBBrrig</t>
  </si>
  <si>
    <t>Database Indexing (Minute Engineering)</t>
  </si>
  <si>
    <t>https://www.youtube.com/watch?v=YirvKh1jP9k</t>
  </si>
  <si>
    <t>I should start using mySQL more</t>
  </si>
  <si>
    <t>https://www.youtube.com/watch?v=9iKdn2S41Gs</t>
  </si>
  <si>
    <t>Understand Fundamentals not Tools - WebSockets vs Socket.io, Javascript vs React, Python vs Django</t>
  </si>
  <si>
    <t>https://www.youtube.com/watch?v=AjNIlebLMRw</t>
  </si>
  <si>
    <t>When Learning Backend Engineering Ask Why, not What (Minute Engineering)</t>
  </si>
  <si>
    <t>https://www.youtube.com/watch?v=67DglLwnBTU</t>
  </si>
  <si>
    <t>Application Deployment Explained (From standalone EXE to Containers)</t>
  </si>
  <si>
    <t>https://www.youtube.com/watch?v=Li3H_4f0w0g</t>
  </si>
  <si>
    <t>Head of Line Blocking (HOL) Explained in One Minute #shorts</t>
  </si>
  <si>
    <t>https://www.youtube.com/watch?v=xmOTkJ6Eyo4</t>
  </si>
  <si>
    <t>MAC Address Instead of IP Address? Explained in 60 seconds #shorts_hussein</t>
  </si>
  <si>
    <t>https://www.youtube.com/watch?v=zgQvlR3nwKc</t>
  </si>
  <si>
    <t>TCP in 60 Seconds - Transmission Control Protocol #shorts</t>
  </si>
  <si>
    <t>https://www.youtube.com/watch?v=n-paFbO1hXE</t>
  </si>
  <si>
    <t>HTTP in 60 Seconds - Hypertext Transfer Protocol #shorts_hussein</t>
  </si>
  <si>
    <t>https://www.youtube.com/watch?v=Fbmru6iSee8</t>
  </si>
  <si>
    <t>The Biggest Flaw of HTTP 1.0 in 60 Seconds #shorts_hussein</t>
  </si>
  <si>
    <t>https://www.youtube.com/watch?v=6cncmSaRqzQ</t>
  </si>
  <si>
    <t>How HTTP/1.1 Solves Major Limitation in HTTP/1.0 ( In 60 Seconds )  #shorts_hussein</t>
  </si>
  <si>
    <t>https://www.youtube.com/watch?v=z44Erj8PWNw</t>
  </si>
  <si>
    <t>Backend Message Queues Explained In 60 Seconds #shorts_hussein</t>
  </si>
  <si>
    <t>https://www.youtube.com/watch?v=zwerYz8U7_M</t>
  </si>
  <si>
    <t>Publish/Subscribe Backend Systems Explained In 60 Seconds #shorts_hussein</t>
  </si>
  <si>
    <t>https://www.youtube.com/watch?v=58RRc2rW7l0</t>
  </si>
  <si>
    <t>HTTP/2 In 60 Seconds #shorts_hussein</t>
  </si>
  <si>
    <t>https://www.youtube.com/watch?v=0j_4EDV-nWY</t>
  </si>
  <si>
    <t>Database Partitioning in 60 Seconds</t>
  </si>
  <si>
    <t>https://www.youtube.com/watch?v=GwgcChz1M0M</t>
  </si>
  <si>
    <t>inspiration dies, stop procrastinating and do the work right now!</t>
  </si>
  <si>
    <t>https://www.youtube.com/watch?v=Sz7vnUNoBDw</t>
  </si>
  <si>
    <t>My Story</t>
  </si>
  <si>
    <t>https://www.youtube.com/watch?v=_EZ1tQ0yDo4</t>
  </si>
  <si>
    <t>No Excuses</t>
  </si>
  <si>
    <t>https://www.youtube.com/watch?v=v48Q5Z86CIE</t>
  </si>
  <si>
    <t>Starting a Software Engineering YouTube Channel? This might help</t>
  </si>
  <si>
    <t>https://www.youtube.com/watch?v=iyOC5eTiOXQ</t>
  </si>
  <si>
    <t>How I deal with Stress and being Overwhelmed as a Software Engineer</t>
  </si>
  <si>
    <t>https://www.youtube.com/watch?v=cALteOt_tvU</t>
  </si>
  <si>
    <t>How I Got "Slightly" Better at Communicating my Ideas Effectively as a Software Engineer</t>
  </si>
  <si>
    <t>https://www.youtube.com/watch?v=JI0lCQZLV2U</t>
  </si>
  <si>
    <t>Getting Started with Esri ArcGIS Geodatabase</t>
  </si>
  <si>
    <t>https://www.youtube.com/watch?v=qpZM-2JLZTc</t>
  </si>
  <si>
    <t>Esri Geodatabase - 2- Unversioned Datasets</t>
  </si>
  <si>
    <t>https://www.youtube.com/watch?v=tLYVSnN_mek</t>
  </si>
  <si>
    <t>Esri Geodatabase  UnVersioned w/ Archiving</t>
  </si>
  <si>
    <t>https://www.youtube.com/watch?v=H7H4VMlZif8</t>
  </si>
  <si>
    <t>Geodatabase Versioning - Long Transactions</t>
  </si>
  <si>
    <t>https://www.youtube.com/watch?v=QrxayEAmqZ8</t>
  </si>
  <si>
    <t>Esri Geodatabase - Read phenomenas, Version Trees, Access controls</t>
  </si>
  <si>
    <t>https://www.youtube.com/watch?v=yZYjzWwb8Uc</t>
  </si>
  <si>
    <t>Setting up a PostgreSQL Instance on Linux to work wth ArcGIS</t>
  </si>
  <si>
    <t>https://www.youtube.com/watch?v=aq_Vy_-9ICg</t>
  </si>
  <si>
    <t>Setting up a PostgreSQL Instance on Windows to work with ArcGIS</t>
  </si>
  <si>
    <t>https://www.youtube.com/watch?v=3FVdfq3XMsM</t>
  </si>
  <si>
    <t>Spinning ArcGIS Enterprise Geodatabase on Docker container</t>
  </si>
  <si>
    <t>https://www.youtube.com/watch?v=Uubgl4GUdac</t>
  </si>
  <si>
    <t>PostgreSQL or SQLServer for Enterprise Geodatabase?</t>
  </si>
  <si>
    <t>https://www.youtube.com/watch?v=qjjAqudu1DU</t>
  </si>
  <si>
    <t>ArcGIS Geodatabase - Inserting Million Features Comparison (Versioned vs UnVersioned vs Archiving)</t>
  </si>
  <si>
    <t>https://www.youtube.com/watch?v=qkh4Wso6Q1k</t>
  </si>
  <si>
    <t>Port forwarding with NAT and iptables (transparent proxying) - “Run” your webapp on port 80</t>
  </si>
  <si>
    <t>https://www.youtube.com/watch?v=uuWzk8U4dJE</t>
  </si>
  <si>
    <t>TCP Tunneling Applications Pros and Cons (Explained by Example)</t>
  </si>
  <si>
    <t>https://www.youtube.com/watch?v=iR4jLbG9KXw</t>
  </si>
  <si>
    <t>How much bandwidth do you really need? (Web browsing, streaming and gaming)</t>
  </si>
  <si>
    <t>https://www.youtube.com/watch?v=6Tf80mbhyAQ</t>
  </si>
  <si>
    <t>Denial of Service Attacks Explained</t>
  </si>
  <si>
    <t>https://www.youtube.com/watch?v=4I7tPW8of2g</t>
  </si>
  <si>
    <t>Public IP vs. Private IP and Port Forwarding (Explained by Example)</t>
  </si>
  <si>
    <t>https://www.youtube.com/watch?v=92b-jjBURkw</t>
  </si>
  <si>
    <t>Do you REALLY need a VPN?</t>
  </si>
  <si>
    <t>https://www.youtube.com/watch?v=XCyP8TU6Rkw</t>
  </si>
  <si>
    <t>How Tor Works?  (The Onion Router)</t>
  </si>
  <si>
    <t>https://www.youtube.com/watch?v=gIkzx7-s2RU</t>
  </si>
  <si>
    <t>Programmatically Open External Ports with UPNP</t>
  </si>
  <si>
    <t>https://www.youtube.com/watch?v=Ey9YHcWdjWQ</t>
  </si>
  <si>
    <t>Address Resolution Protocol - ARP</t>
  </si>
  <si>
    <t>https://www.youtube.com/watch?v=mqWEWye-8m8</t>
  </si>
  <si>
    <t>SSL/TLS Termination, TLS Forward Proxy Pros and Cons</t>
  </si>
  <si>
    <t>https://www.youtube.com/watch?v=H0bkLsUe3no</t>
  </si>
  <si>
    <t>How public WIFI can be sniffed?</t>
  </si>
  <si>
    <t>https://www.youtube.com/watch?v=ECukPUUK_74</t>
  </si>
  <si>
    <t>SSH Tunneling - Local &amp; Remote Port Forwarding (by Example)</t>
  </si>
  <si>
    <t>https://www.youtube.com/watch?v=N8f5zv9UUMI</t>
  </si>
  <si>
    <t>A Good Network Engineering Videos Resource Recommendation</t>
  </si>
  <si>
    <t>https://www.youtube.com/watch?v=u3i30gMiqs0</t>
  </si>
  <si>
    <t>Multicast DNS Explained</t>
  </si>
  <si>
    <t>https://www.youtube.com/watch?v=CPOpPTpMSiE</t>
  </si>
  <si>
    <t>What is TCP Slow Start and how Does it affect your Web Application Performance?</t>
  </si>
  <si>
    <t>https://www.youtube.com/watch?v=rgPcxg8gjho</t>
  </si>
  <si>
    <t>Expose Local WebSocket, HTTP and HTTPS WebServers to the Public Internet with Ngrok</t>
  </si>
  <si>
    <t>https://www.youtube.com/watch?v=pR2qNnVIuKE</t>
  </si>
  <si>
    <t>TCP Half-Open Explained</t>
  </si>
  <si>
    <t>https://www.youtube.com/watch?v=SJq61Rhr6N4</t>
  </si>
  <si>
    <t>What is NginX and What are its use cases?</t>
  </si>
  <si>
    <t>https://www.youtube.com/watch?v=WHv_t_yK-QM</t>
  </si>
  <si>
    <t>NginX as a Layer 7 Proxy</t>
  </si>
  <si>
    <t>https://www.youtube.com/watch?v=rYqmshzB8rc</t>
  </si>
  <si>
    <t>Layer 4 Proxying in NginX</t>
  </si>
  <si>
    <t>https://www.youtube.com/watch?v=K2kVi8m38OY</t>
  </si>
  <si>
    <t>6 NginX FrontEnd Timeouts Explained in Details</t>
  </si>
  <si>
    <t>https://www.youtube.com/watch?v=BQY1l0rgDSQ</t>
  </si>
  <si>
    <t>Nginx backend upstream timeouts Explained</t>
  </si>
  <si>
    <t>https://www.youtube.com/watch?v=QbmOyr0HwnM</t>
  </si>
  <si>
    <t>Spinning a lightweight Postgres instance and Consume it with NodeJS</t>
  </si>
  <si>
    <t>https://www.youtube.com/watch?v=fD0DgrnFuCo</t>
  </si>
  <si>
    <t>Enabling TLS/SSL on PostgreSQL with Docker</t>
  </si>
  <si>
    <t>https://www.youtube.com/watch?v=mSuTmVhQ2fc</t>
  </si>
  <si>
    <t>Postgres Vacuum Explained</t>
  </si>
  <si>
    <t>https://www.youtube.com/watch?v=rsRgFhZHGLo</t>
  </si>
  <si>
    <t>PostgreSQL 13 Has Some Performance Boosts! Let us discuss it!</t>
  </si>
  <si>
    <t>https://www.youtube.com/watch?v=wMbTHFXImzI</t>
  </si>
  <si>
    <t>Indexing in PostgreSQL vs MySQL</t>
  </si>
  <si>
    <t>https://www.youtube.com/watch?v=T9n_-_oLrbM</t>
  </si>
  <si>
    <t>Building a non-blocking multi-processes Web Server (Node JS fork example)</t>
  </si>
  <si>
    <t>https://www.youtube.com/watch?v=hmTl5Y4ee_Y</t>
  </si>
  <si>
    <t>C# by Example Crash Course</t>
  </si>
  <si>
    <t>https://www.youtube.com/watch?v=whuccl2FNiI</t>
  </si>
  <si>
    <t>Examples of Stateful vs Stateless web applications with Python</t>
  </si>
  <si>
    <t>https://www.youtube.com/watch?v=nhwZn6v5vT0</t>
  </si>
  <si>
    <t>Understanding State Transfer in REST (Explained by Example)</t>
  </si>
  <si>
    <t>https://www.youtube.com/watch?v=EKCM1oQQrCM</t>
  </si>
  <si>
    <t>Stateful vs Stateless Applications (Explained by Example)</t>
  </si>
  <si>
    <t>https://www.youtube.com/watch?v=nFPzI_Qg3FU</t>
  </si>
  <si>
    <t>Amazon Alexa is a Stateless Application, Here is Why</t>
  </si>
  <si>
    <t>https://www.youtube.com/watch?v=zhwMv5RxGew</t>
  </si>
  <si>
    <t>Synchronous vs Asynchronous Clients (TikTok vs Instagram Example)</t>
  </si>
  <si>
    <t>https://www.youtube.com/watch?v=cHtKtfT-WSA</t>
  </si>
  <si>
    <t>Protocol Buffers Crash Course</t>
  </si>
  <si>
    <t>https://www.youtube.com/watch?v=46O73On0gyI</t>
  </si>
  <si>
    <t>Share Javascript code between Node JS and Browser (New at Node JS 13.x)</t>
  </si>
  <si>
    <t>https://www.youtube.com/watch?v=qO53PbCUv34</t>
  </si>
  <si>
    <t>Lazy Loading vs Eager Loading with Node JS &amp; Express</t>
  </si>
  <si>
    <t>https://www.youtube.com/watch?v=U8wffcXm-TM</t>
  </si>
  <si>
    <t>Lazy Loading Images with HTML only (no scripts) - FireFox 75</t>
  </si>
  <si>
    <t>https://www.youtube.com/watch?v=gtxO_niDC5M</t>
  </si>
  <si>
    <t>When to Switch a Backend Programming Language?</t>
  </si>
  <si>
    <t>https://www.youtube.com/watch?v=tp5xBJ2tKpk</t>
  </si>
  <si>
    <t>Why Idempotency is very critical in Backend Applications</t>
  </si>
  <si>
    <t>https://www.youtube.com/watch?v=4OuaONkZw1I</t>
  </si>
  <si>
    <t>10 FrontEnd Performance Tips To Improve Your Application (Any Programming Language)</t>
  </si>
  <si>
    <t>https://www.youtube.com/watch?v=mnuYVi5pcfQ</t>
  </si>
  <si>
    <t>Proxy vs. Reverse Proxy (Explained by Example)</t>
  </si>
  <si>
    <t>https://www.youtube.com/watch?v=ozhe__GdWC8</t>
  </si>
  <si>
    <t>VPN vs Proxy Explained Pros and Cons</t>
  </si>
  <si>
    <t>https://www.youtube.com/watch?v=npnqyRT77Zc</t>
  </si>
  <si>
    <t>The Bare-Bones of a Service Mesh Proxy</t>
  </si>
  <si>
    <t>https://www.youtube.com/watch?v=cp3Ku1XeOn8</t>
  </si>
  <si>
    <t>Sidecar Proxy Pros &amp; Cons (Explained by Example)</t>
  </si>
  <si>
    <t>https://www.youtube.com/watch?v=g7WeY0DZNJ0</t>
  </si>
  <si>
    <t>What is a DDOS Mitigating Reverse Proxy and is it Worth It? (Commenting on a Security Now Video)</t>
  </si>
  <si>
    <t>https://www.youtube.com/watch?v=UKvK76Rnqus</t>
  </si>
  <si>
    <t>Python and MySQL Tutorial</t>
  </si>
  <si>
    <t>https://www.youtube.com/watch?v=BnzZ7nrKlF0</t>
  </si>
  <si>
    <t>Reverse engineering Instagram in flight mode</t>
  </si>
  <si>
    <t>https://www.youtube.com/watch?v=dVsDBUYA3_Y</t>
  </si>
  <si>
    <t>Reverse engineering Instagram (UX)</t>
  </si>
  <si>
    <t>https://www.youtube.com/watch?v=fyl6jHkfaec</t>
  </si>
  <si>
    <t>YouTube User Experience (Reversed engineered)</t>
  </si>
  <si>
    <t>https://www.youtube.com/watch?v=SOBuWS3g7ns</t>
  </si>
  <si>
    <t>Reverse Engineering YouTube Watch Page</t>
  </si>
  <si>
    <t>https://www.youtube.com/watch?v=uqY0RGGXAKk</t>
  </si>
  <si>
    <t>Reverse Engineering Instagram feed</t>
  </si>
  <si>
    <t>https://www.youtube.com/watch?v=Bfj6HiTXY4I</t>
  </si>
  <si>
    <t>Reverse Engineering YouTube - Video Streaming</t>
  </si>
  <si>
    <t>https://www.youtube.com/watch?v=hkP4_lbJtbY</t>
  </si>
  <si>
    <t>Reverse Engineering Twitter</t>
  </si>
  <si>
    <t>https://www.youtube.com/watch?v=igwG2_su-C0</t>
  </si>
  <si>
    <t>GraphQL Crash Course</t>
  </si>
  <si>
    <t>https://www.youtube.com/watch?v=fVmQCnQ_EPs</t>
  </si>
  <si>
    <t>Step by Step Sidecar Pattern Tutorial</t>
  </si>
  <si>
    <t>https://www.youtube.com/watch?v=SwYGK--qqWM</t>
  </si>
  <si>
    <t>Simple Object Access Protocol Pros and Cons (Explained by Example)</t>
  </si>
  <si>
    <t>https://www.youtube.com/watch?v=it8ybkQuAh8</t>
  </si>
  <si>
    <t>Difference between Client Polling vs Server Push in Notifications</t>
  </si>
  <si>
    <t>https://www.youtube.com/watch?v=8D1NAezC-Dk</t>
  </si>
  <si>
    <t>Canary Deployment (Explained by Example)</t>
  </si>
  <si>
    <t>https://www.youtube.com/watch?v=3IJ5ko8jSIA</t>
  </si>
  <si>
    <t>What is On Demand TLS?</t>
  </si>
  <si>
    <t>https://www.youtube.com/watch?v=JwQTBq3oivw</t>
  </si>
  <si>
    <t>WhatsApp Limits Forwarding of Viral Messages</t>
  </si>
  <si>
    <t>https://www.youtube.com/watch?v=v2whOJWJSiA</t>
  </si>
  <si>
    <t>How End-to-End encryption Works?</t>
  </si>
  <si>
    <t>https://www.youtube.com/watch?v=hwQbPgvEQyw</t>
  </si>
  <si>
    <t>What is a Multitenancy Architecture and Why Is it becoming popular?</t>
  </si>
  <si>
    <t>https://www.youtube.com/watch?v=x8vtmX4vF9I</t>
  </si>
  <si>
    <t>What is Machine Learning? (Explained with Example - Occupancy Detection System HOV)</t>
  </si>
  <si>
    <t>https://www.youtube.com/watch?v=gezpwfbUeUE</t>
  </si>
  <si>
    <t>WhatsApp handles 3 MILLION TCP Connections Per Server! How do they do it? Let us discuss</t>
  </si>
  <si>
    <t>https://www.youtube.com/watch?v=vQ5o4wPvUXg</t>
  </si>
  <si>
    <t>Is YAGNI (You aren’t gonna need it) Still Relevant in Backend Engineering System Design?</t>
  </si>
  <si>
    <t>https://www.youtube.com/watch?v=zHSbMe15c2Q</t>
  </si>
  <si>
    <t>REST API has a major limitation and Vulcain solves it, Let us discuss</t>
  </si>
  <si>
    <t>https://www.youtube.com/watch?v=2tsRAcGac9U</t>
  </si>
  <si>
    <t>Learning at Home, Consistent Hashing, Empathy with Engineers and More - Software Chat</t>
  </si>
  <si>
    <t>https://www.youtube.com/watch?v=6PrR6SW4QGM</t>
  </si>
  <si>
    <t>Copying and Pasting Code, Tutorial Hell, Frontend Frameworks, GitHub PR Trolling - Software Chat</t>
  </si>
  <si>
    <t>https://www.youtube.com/watch?v=o4twb5KQRYo</t>
  </si>
  <si>
    <t>DevOps Explained</t>
  </si>
  <si>
    <t>https://www.youtube.com/watch?v=qWe9YBKSoGQ</t>
  </si>
  <si>
    <t>Agile vs Waterfall Software Development Methodologies Explained</t>
  </si>
  <si>
    <t>https://www.youtube.com/watch?v=XGOxLyWFfl0</t>
  </si>
  <si>
    <t>How Important are Algorithms and Data Structures in Backend Engineering?</t>
  </si>
  <si>
    <t>https://www.youtube.com/watch?v=pG_twkFN6iE</t>
  </si>
  <si>
    <t>My Preferred Method of Learning Backend Engineering Technologies</t>
  </si>
  <si>
    <t>https://www.youtube.com/watch?v=4NsWnT_-FoE</t>
  </si>
  <si>
    <t>System Design in Software Engineering Is An Art</t>
  </si>
  <si>
    <t>https://www.youtube.com/watch?v=rd1VmW7ItD4</t>
  </si>
  <si>
    <t>SameSite, Lax Cookies and Cross Site Request Forgery with example</t>
  </si>
  <si>
    <t>https://www.youtube.com/watch?v=LjP-0d6-5Ew</t>
  </si>
  <si>
    <t>Spin up a Postgres Instance &amp; PGADMIN with Docker</t>
  </si>
  <si>
    <t>https://www.youtube.com/watch?v=3v5VLS-oWKs</t>
  </si>
  <si>
    <t>The good, the bad &amp; the ugly of WebSockets</t>
  </si>
  <si>
    <t>https://www.youtube.com/watch?v=DFlgyrP5HMY</t>
  </si>
  <si>
    <t>Building TCP &amp; UDP Servers with Node JS</t>
  </si>
  <si>
    <t>https://www.youtube.com/watch?v=1acKGwbby-E</t>
  </si>
  <si>
    <t>How IndexedDB Works?</t>
  </si>
  <si>
    <t>https://www.youtube.com/watch?v=SB4vdkieqiI</t>
  </si>
  <si>
    <t>What is Layer 4 Load Balancer?</t>
  </si>
  <si>
    <t>https://www.youtube.com/watch?v=CKrR-pQqtGg</t>
  </si>
  <si>
    <t>What is Layer 7 Load Balancer?</t>
  </si>
  <si>
    <t>https://www.youtube.com/watch?v=LjC-pXALyLM</t>
  </si>
  <si>
    <t>gitHub Authorization REST API</t>
  </si>
  <si>
    <t>https://www.youtube.com/watch?v=8EjSLjHhsIQ</t>
  </si>
  <si>
    <t>How an HTTP Proxy works and How to Build one? (Node JS)</t>
  </si>
  <si>
    <t>https://www.youtube.com/watch?v=KOibBdrdyY0</t>
  </si>
  <si>
    <t>Publish Subscribe In Redis</t>
  </si>
  <si>
    <t>https://www.youtube.com/watch?v=UaKqUgMLus4</t>
  </si>
  <si>
    <t>Redis Networking Transport Protocol</t>
  </si>
  <si>
    <t>https://www.youtube.com/watch?v=4wwoAzkEBmE</t>
  </si>
  <si>
    <t>Spin up Redis on Docker and learn basic commands</t>
  </si>
  <si>
    <t>https://www.youtube.com/watch?v=ZkwKyUZWkp4</t>
  </si>
  <si>
    <t>How HTTPS Work?</t>
  </si>
  <si>
    <t>https://www.youtube.com/watch?v=clK8Wf4-F5k</t>
  </si>
  <si>
    <t>Spin up Kafka Broker and Zookeeper on Docker</t>
  </si>
  <si>
    <t>https://www.youtube.com/watch?v=HX9RsIQktuQ</t>
  </si>
  <si>
    <t>Spin up RabbitMQ on Docker</t>
  </si>
  <si>
    <t>https://www.youtube.com/watch?v=CNipJ0Z5qA0</t>
  </si>
  <si>
    <t>Port forwarding with DNAT and Iptables</t>
  </si>
  <si>
    <t>https://www.youtube.com/watch?v=BMTaucJYe6Q</t>
  </si>
  <si>
    <t>The Huge Flaw HTTP 1.0 Had...</t>
  </si>
  <si>
    <t>https://www.youtube.com/watch?v=hadVnnXHcOo</t>
  </si>
  <si>
    <t>HSTS - HTTP Strict Transport Security - Limitations</t>
  </si>
  <si>
    <t>https://www.youtube.com/watch?v=dhul9MgS12U</t>
  </si>
  <si>
    <t>When to use GraphQL over REST?</t>
  </si>
  <si>
    <t>https://www.youtube.com/watch?v=J5NkUQ7XRYA</t>
  </si>
  <si>
    <t>When do I Monetize My Personal Brand?</t>
  </si>
  <si>
    <t>https://www.youtube.com/watch?v=VPjnrkeJMRw</t>
  </si>
  <si>
    <t>The problem with error management in GraphQL</t>
  </si>
  <si>
    <t>https://www.youtube.com/watch?v=EjTFlaFSwro</t>
  </si>
  <si>
    <t>What is a Database transaction?</t>
  </si>
  <si>
    <t>https://www.youtube.com/watch?v=P80Js_qClUE</t>
  </si>
  <si>
    <t>SNI Limitation and Invention of ESNI</t>
  </si>
  <si>
    <t>https://www.youtube.com/watch?v=NMePCdDfUIA</t>
  </si>
  <si>
    <t>The basic components of RabbitMQ</t>
  </si>
  <si>
    <t>https://www.youtube.com/watch?v=uIx_3EGu9FU</t>
  </si>
  <si>
    <t>Vulnerbility Based Denial of Service Attack Explained</t>
  </si>
  <si>
    <t>https://www.youtube.com/watch?v=NLChKMNyLhc</t>
  </si>
  <si>
    <t>Blocking Single Threaded Web Server</t>
  </si>
  <si>
    <t>https://www.youtube.com/watch?v=Jznz6pYFT30</t>
  </si>
  <si>
    <t>How do Browsers Force HTTPS with HSTS and How it can prevent SSL Stripping?</t>
  </si>
  <si>
    <t>https://www.youtube.com/watch?v=BB2s8K2fWeA</t>
  </si>
  <si>
    <t>Row-Level Database Locks Explained - (Read vs Exclusive)</t>
  </si>
  <si>
    <t>https://www.youtube.com/watch?v=nuBi2XbHH18</t>
  </si>
  <si>
    <t>What is SSL Stripping?</t>
  </si>
  <si>
    <t>https://www.youtube.com/watch?v=99YNg8UAesI</t>
  </si>
  <si>
    <t>Why Browsers have 6 active TCP Connections for each website?</t>
  </si>
  <si>
    <t>https://www.youtube.com/watch?v=Xkr2nm6UPN8</t>
  </si>
  <si>
    <t>This is why gRPC was invented</t>
  </si>
  <si>
    <t>https://www.youtube.com/watch?v=u4LWEXDP7_M</t>
  </si>
  <si>
    <t>gRPC - The good, the bad and the ugly</t>
  </si>
  <si>
    <t>https://www.youtube.com/watch?v=X9N2MP7D6i0</t>
  </si>
  <si>
    <t>Will the New Chrome version 80 finally end Cross-Site Request forgery?</t>
  </si>
  <si>
    <t>https://www.youtube.com/watch?v=ULKEr8Bdjlc</t>
  </si>
  <si>
    <t>PostgreSQL 12 Top Features Explained</t>
  </si>
  <si>
    <t>https://www.youtube.com/watch?v=PfbzNdrecv4</t>
  </si>
  <si>
    <t>Google blocks Embedded browsers sign ins to avoid MITM phishing attacks</t>
  </si>
  <si>
    <t>https://www.youtube.com/watch?v=hVMyRzINrWw</t>
  </si>
  <si>
    <t>Node JS fixes an HTTP Request Smuggling vulnerability</t>
  </si>
  <si>
    <t>https://www.youtube.com/watch?v=h1TZpWbucj0</t>
  </si>
  <si>
    <t>Envoy fixes a critical security bug related to HTTP headers with whitespaces</t>
  </si>
  <si>
    <t>https://www.youtube.com/watch?v=RNloSI2yLp4</t>
  </si>
  <si>
    <t>Firefox deprecates support for TLS 1.0 and 1.1 ( THIS IS GREAT! BUT .... )</t>
  </si>
  <si>
    <t>https://www.youtube.com/watch?v=grVVuGnN9IE</t>
  </si>
  <si>
    <t>I'm in love with these new Javascript features - Javascript Optional Chaining and nullish coalescing</t>
  </si>
  <si>
    <t>https://www.youtube.com/watch?v=m5JPbz2Nrxg</t>
  </si>
  <si>
    <t>Firefox fixes a bug that prevented users from signing into the Royal Bank of Canada (73.1)</t>
  </si>
  <si>
    <t>https://www.youtube.com/watch?v=6fUI-hQAmZo</t>
  </si>
  <si>
    <t>mySQL 8 Atomic DDL is not what you think it is</t>
  </si>
  <si>
    <t>https://www.youtube.com/watch?v=fHmPUYu296Y</t>
  </si>
  <si>
    <t>What is DNS over HTTPS ?</t>
  </si>
  <si>
    <t>https://www.youtube.com/watch?v=SudCPE1Cn6U</t>
  </si>
  <si>
    <t>Firefox re-enables TLS 1.0 &amp; TLS 1.1 to allow access to legacy websites hosting COVID19 information</t>
  </si>
  <si>
    <t>https://www.youtube.com/watch?v=sh3TPId35Ec</t>
  </si>
  <si>
    <t>Chrome follows FireFox steps - Rolling back SameSite cookie change</t>
  </si>
  <si>
    <t>https://www.youtube.com/watch?v=D-l57G-Qdxk</t>
  </si>
  <si>
    <t>SameSite By Default Cookie Breaking Change is Coming Back Mid July 2020</t>
  </si>
  <si>
    <t>https://www.youtube.com/watch?v=TC116RHsws0</t>
  </si>
  <si>
    <t>Remote Code Execution bug found in Popular Node.js changelog library (I go through the code)</t>
  </si>
  <si>
    <t>https://www.youtube.com/watch?v=lvwTgKxOUf4</t>
  </si>
  <si>
    <t>TLS 1.1 is Dead … Well Almost! thanks to Chrome 84 - (Deep Dive Analysis)</t>
  </si>
  <si>
    <t>https://www.youtube.com/watch?v=VhTOJedHzHY</t>
  </si>
  <si>
    <t>MongoDB and ElasticSearch Clusters WIPED! The Meow attack and how Backend Engineers can prevent it</t>
  </si>
  <si>
    <t>https://www.youtube.com/watch?v=hEwJUvxEC84</t>
  </si>
  <si>
    <t>Dropbox migrates to Envoy from NginX - Let us discuss</t>
  </si>
  <si>
    <t>https://www.youtube.com/watch?v=ckraiZ_qa2o</t>
  </si>
  <si>
    <t>How the Twitter Hack really happened? How they got caught and can Homomorphic Encryption help?</t>
  </si>
  <si>
    <t>https://www.youtube.com/watch?v=cx6D6sKj3JE</t>
  </si>
  <si>
    <t>Chrome Blocks Downloads For Files Hosted on HTTP (insecure) URLs - GREAT CHANGE!</t>
  </si>
  <si>
    <t>https://www.youtube.com/watch?v=sL4jGso9c78</t>
  </si>
  <si>
    <t>Tech Support Scammers are actually Smart Engineers, Annoying but Smart</t>
  </si>
  <si>
    <t>https://www.youtube.com/watch?v=4AHBgA8FC6A</t>
  </si>
  <si>
    <t>WOW! China Blocks TLS 1.3 with ESNI - Let us discuss</t>
  </si>
  <si>
    <t>https://www.youtube.com/watch?v=Q8BL2uXVZZY</t>
  </si>
  <si>
    <t>Content Security Policy Can be bypassed in Chrome?</t>
  </si>
  <si>
    <t>https://www.youtube.com/watch?v=nHOuakyHX1E</t>
  </si>
  <si>
    <t>They Web Scraped 235 MILLION YouTube, Instagram and TikTok Accounts and Left their Database Exposed</t>
  </si>
  <si>
    <t>https://www.youtube.com/watch?v=XAyxHlD4uYI</t>
  </si>
  <si>
    <t>Chrome is enabling RAW TCP AND UDP Connections! Let us discuss</t>
  </si>
  <si>
    <t>https://www.youtube.com/watch?v=LGpv01erDdQ</t>
  </si>
  <si>
    <t>Windows 95 is 25 Years Old Today and I am feeling nostalgic, let us discuss</t>
  </si>
  <si>
    <t>https://www.youtube.com/watch?v=kaMeNRP3SKA</t>
  </si>
  <si>
    <t>Inefficient Code in Chrome puts ENORMOUS load on DNS Roots Just for a pretty UX, let us discuss...</t>
  </si>
  <si>
    <t>https://www.youtube.com/watch?v=qpC1YH0FhuY</t>
  </si>
  <si>
    <t>Another Unsecured ElasticSearch Cluster Exposed with 900GB worth of private data, let us discuss</t>
  </si>
  <si>
    <t>https://www.youtube.com/watch?v=17a2w7kp3rg</t>
  </si>
  <si>
    <t>My Opinion on the “Stop Using React” Article</t>
  </si>
  <si>
    <t>https://www.youtube.com/watch?v=qYshJmuqYi0</t>
  </si>
  <si>
    <t>Casting to your TV, Roku or Game Console? Watch out for this major DANGEROUS FireFox bug!</t>
  </si>
  <si>
    <t>https://www.youtube.com/watch?v=04dQxHb5rQ4</t>
  </si>
  <si>
    <t>Russia Follows in China’s footsteps and attempts to block TLS 1.3, ESNI, DoH &amp; DoT, let us discuss</t>
  </si>
  <si>
    <t>https://www.youtube.com/watch?v=sakebksjnGo</t>
  </si>
  <si>
    <t>Microsoft 365 Outage, What Happened and What Caused it? Let us discuss</t>
  </si>
  <si>
    <t>https://www.youtube.com/watch?v=0ozri9APCv0</t>
  </si>
  <si>
    <t>HTTPS and HTTP/3 negotiations are now Faster thanks to Cloudflare, RIP HSTS, Let us Discuss</t>
  </si>
  <si>
    <t>https://www.youtube.com/watch?v=76sgBHUl7iI</t>
  </si>
  <si>
    <t>We Need to Discuss the Microservices Madness - Scaling with Common Sense</t>
  </si>
  <si>
    <t>https://www.youtube.com/watch?v=NsIeAV5aFLE</t>
  </si>
  <si>
    <t>Discord Backend Architecture Discussion</t>
  </si>
  <si>
    <t>https://www.youtube.com/watch?v=S3tLp_eKjbk</t>
  </si>
  <si>
    <t>Is Coding Easy? #softwaretalk</t>
  </si>
  <si>
    <t>https://www.youtube.com/watch?v=iuynM_7vrd8</t>
  </si>
  <si>
    <t>How to become a Better Software Engineer?</t>
  </si>
  <si>
    <t>https://www.youtube.com/watch?v=1T2xcarK5TU</t>
  </si>
  <si>
    <t>User Experience vs API - What Comes First? #softwaretalk</t>
  </si>
  <si>
    <t>https://www.youtube.com/watch?v=cpHPOkqyAk0</t>
  </si>
  <si>
    <t>Product Architect vs Solutions Architect #softwaretalk</t>
  </si>
  <si>
    <t>https://www.youtube.com/watch?v=IViXt1mpYX4</t>
  </si>
  <si>
    <t>Software Troubleshooting is an Art, here is why</t>
  </si>
  <si>
    <t>https://www.youtube.com/watch?v=hw3jHk5uOs4</t>
  </si>
  <si>
    <t>There is no such thing as Top or Best Programming Language (Rant)</t>
  </si>
  <si>
    <t>https://www.youtube.com/watch?v=IjOjiF4_cQc</t>
  </si>
  <si>
    <t>Vlog - Database Locks #softwaretalk</t>
  </si>
  <si>
    <t>https://www.youtube.com/watch?v=dTNzcmTZC18</t>
  </si>
  <si>
    <t>Should you become a Full Stack Engineer?</t>
  </si>
  <si>
    <t>https://www.youtube.com/watch?v=UuAY6Lxkppw</t>
  </si>
  <si>
    <t>Join me in a Blind System Design Exercise for Twitter (I make tons of mistakes and learn from them)</t>
  </si>
  <si>
    <t>https://www.youtube.com/watch?v=XYVWylZqnhM</t>
  </si>
  <si>
    <t>Twitter System Design - Building the "Follow" Feature</t>
  </si>
  <si>
    <t>https://www.youtube.com/watch?v=gfq-LG9ZJQA</t>
  </si>
  <si>
    <t>Apple and Google's Contact Tracing Bluetooth Spec For COVID-19 Explained</t>
  </si>
  <si>
    <t>https://www.youtube.com/watch?v=otkKkFrkN88</t>
  </si>
  <si>
    <t>What is TCP Fast Open and how can it speeds up your Backend Application?</t>
  </si>
  <si>
    <t>https://www.youtube.com/watch?v=G2erltVFchE</t>
  </si>
  <si>
    <t>SYN Flood Attack Explained</t>
  </si>
  <si>
    <t>https://www.youtube.com/watch?v=tClcCMrXzek</t>
  </si>
  <si>
    <t>Transport Layer Security 1.3 Explained - TLS Handshake, Key Exchange, TLS Extensions and MITM</t>
  </si>
  <si>
    <t>https://www.youtube.com/watch?v=ntytZy3i-Jo</t>
  </si>
  <si>
    <t>Perfect Forward Secrecy in TLS Explained</t>
  </si>
  <si>
    <t>https://www.youtube.com/watch?v=zSQtyW_ywZc</t>
  </si>
  <si>
    <t>How Diffie Hellman can be Man In the Middled in TLS 1.3</t>
  </si>
  <si>
    <t>https://www.youtube.com/watch?v=rKVCTVAHK7k</t>
  </si>
  <si>
    <t>TLS 1.3 Handshake Explained In Details (with Math)</t>
  </si>
  <si>
    <t>https://www.youtube.com/watch?v=IE0QLCcOr0I</t>
  </si>
  <si>
    <t>Server Name Indication TLS Extension Explained</t>
  </si>
  <si>
    <t>https://www.youtube.com/watch?v=manTiXESYG0</t>
  </si>
  <si>
    <t>What are SSL/TLS Certificates? Why do we Need them? and How do they Work?</t>
  </si>
  <si>
    <t>https://www.youtube.com/watch?v=r1nJT63BFQ0</t>
  </si>
  <si>
    <t>Google Chrome and Firefox to Join Apple’s Safari in One Year Certificate Validity (My opinion)</t>
  </si>
  <si>
    <t>https://www.youtube.com/watch?v=rIw6CSnjJsY</t>
  </si>
  <si>
    <t>TLS/SSL Certificate Pinning Explained</t>
  </si>
  <si>
    <t>https://www.youtube.com/watch?v=3coPpYJgFro</t>
  </si>
  <si>
    <t>How Homomorphic Encryption will revolutionize Software Engineering (Encrypted Database Search)</t>
  </si>
  <si>
    <t>https://www.youtube.com/watch?v=LXIwIIJUU3Y</t>
  </si>
  <si>
    <t>TLS Passthrough Explained</t>
  </si>
  <si>
    <t>https://www.youtube.com/watch?v=iLHhL-vAPqo</t>
  </si>
  <si>
    <t>TLS Certificates Types - Extended Validation Certificate vs Domain Validated Certificate</t>
  </si>
  <si>
    <t>https://www.youtube.com/watch?v=CrWizvX1Pkk</t>
  </si>
  <si>
    <t>Certificates and Certificate Authority Explained</t>
  </si>
  <si>
    <t>https://www.youtube.com/watch?v=x_I6Qc35PuQ</t>
  </si>
  <si>
    <t>What is Collateral Knowledge?</t>
  </si>
  <si>
    <t>https://www.youtube.com/watch?v=6YKbVpWmeLM</t>
  </si>
  <si>
    <t>The ! Empathetic Engineer: A short story portraying the software engineer archetype</t>
  </si>
  <si>
    <t>https://www.youtube.com/watch?v=lk228q9mwrY</t>
  </si>
  <si>
    <t>Persistent Connections (Pros and Cons)</t>
  </si>
  <si>
    <t>https://www.youtube.com/watch?v=XxM8BZuaKi4</t>
  </si>
  <si>
    <t>Vlog - Client/Server Programming Languages</t>
  </si>
  <si>
    <t>https://www.youtube.com/watch?v=O4N81weRolg</t>
  </si>
  <si>
    <t>Vlog - Keep your servers close and your database closer</t>
  </si>
  <si>
    <t>https://www.youtube.com/watch?v=Ubcwo-e6zRM</t>
  </si>
  <si>
    <t>Fastest Way to Learn Programming Language or Technology</t>
  </si>
  <si>
    <t>https://www.youtube.com/watch?v=ZsXuwIzDczY</t>
  </si>
  <si>
    <t>Vlog - Horizontal vs Vertical Scaling</t>
  </si>
  <si>
    <t>https://www.youtube.com/watch?v=EnnWxq5nQqQ</t>
  </si>
  <si>
    <t>Can you build software that alters its behavior?</t>
  </si>
  <si>
    <t>https://www.youtube.com/watch?v=pMGDuIPDSgU</t>
  </si>
  <si>
    <t>Channel Update and a new announcement</t>
  </si>
  <si>
    <t>https://www.youtube.com/watch?v=IkAsfNuRnkM</t>
  </si>
  <si>
    <t>Vlog - Cash in on Your Passion (Crush it)</t>
  </si>
  <si>
    <t>https://www.youtube.com/watch?v=BJZtHmrYY6g</t>
  </si>
  <si>
    <t>My Book VLog - The Outline</t>
  </si>
  <si>
    <t>https://www.youtube.com/watch?v=JR7PlB8R7ZU</t>
  </si>
  <si>
    <t>Vlog (Istanbul) - Datacenter Proximity</t>
  </si>
  <si>
    <t>https://www.youtube.com/watch?v=9XMHHUgYK2g</t>
  </si>
  <si>
    <t>Vlog - disk</t>
  </si>
  <si>
    <t>https://www.youtube.com/watch?v=OuCmMoPst0Y</t>
  </si>
  <si>
    <t>See you in the Esri Dev Summit 2018! (Mar-6 till Mar-9)</t>
  </si>
  <si>
    <t>https://www.youtube.com/watch?v=CedNJFB9WGU</t>
  </si>
  <si>
    <t>Vlog - Upcoming Tutorials (Javascript/Python/C#)</t>
  </si>
  <si>
    <t>https://www.youtube.com/watch?v=S7jRP2eSmk0</t>
  </si>
  <si>
    <t>3K Subscribers!! Happy Holidays</t>
  </si>
  <si>
    <t>https://www.youtube.com/watch?v=iocs7ls8r-k</t>
  </si>
  <si>
    <t>What is a Request?</t>
  </si>
  <si>
    <t>https://www.youtube.com/watch?v=HwhIz-pnyg4</t>
  </si>
  <si>
    <t>I started Researching WebRTC and…..</t>
  </si>
  <si>
    <t>https://www.youtube.com/watch?v=btKd-VLzNR0</t>
  </si>
  <si>
    <t>Traefik is too complex and hard to understand... let us discuss</t>
  </si>
  <si>
    <t>https://www.youtube.com/watch?v=hEoV_FjtWhE</t>
  </si>
  <si>
    <t>My Struggle with the English Language in the US as an Arab Native Speaker and a Software Engineer</t>
  </si>
  <si>
    <t>https://www.youtube.com/watch?v=8z6G9flQevs</t>
  </si>
  <si>
    <t>I finished Researching Envoy Proxy here is what I think, Let us Discuss</t>
  </si>
  <si>
    <t>https://www.youtube.com/watch?v=J9AYpmw8E7A</t>
  </si>
  <si>
    <t>Backend Engineering Playlists (Beginner, Intermediate and Advanced)</t>
  </si>
  <si>
    <t>https://www.youtube.com/watch?v=emRw8Lg3vys</t>
  </si>
  <si>
    <t>New Udemy Course Alert - Envoy - Edge and Service Proxy Course</t>
  </si>
  <si>
    <t>https://www.youtube.com/watch?v=aHSkNJ4UM2A</t>
  </si>
  <si>
    <t>New Udemy Course Alert - Traefik - Edge Router Course</t>
  </si>
  <si>
    <t>https://www.youtube.com/watch?v=BFLZmWq_-P0</t>
  </si>
  <si>
    <t>New Udemy Course Alert - Introduction to Database Engineering (7 Hours Course)</t>
  </si>
  <si>
    <t>https://www.youtube.com/watch?v=eiNo9y84bxo</t>
  </si>
  <si>
    <t>The Backend Engineering Podcast by Hussein Nasser</t>
  </si>
  <si>
    <t>https://www.youtube.com/watch?v=4Wo2jiWXH2o</t>
  </si>
  <si>
    <t>Update on the WebRTC content</t>
  </si>
  <si>
    <t>https://www.youtube.com/watch?v=BmIpf0zLfIc</t>
  </si>
  <si>
    <t>Sql Injection Explained by Example with Express and PostgreSQL</t>
  </si>
  <si>
    <t>https://www.youtube.com/watch?v=Azo9tDUtC9s</t>
  </si>
  <si>
    <t>MIME and Media Type sniffing explained and the type of attacks it leads to</t>
  </si>
  <si>
    <t>https://www.youtube.com/watch?v=eq6R6dxRuiU</t>
  </si>
  <si>
    <t>Software vs. Hardware AdBlockers (Explained by Example)</t>
  </si>
  <si>
    <t>https://www.youtube.com/watch?v=93Vz2HfUnTw</t>
  </si>
  <si>
    <t>Five Password Authentications From Least to Most Secure (Explained with Node JS &amp; Postgres)</t>
  </si>
  <si>
    <t>https://www.youtube.com/watch?v=_t8EPImx9LI</t>
  </si>
  <si>
    <t>Why you shouldn’t use google.com to search Google</t>
  </si>
  <si>
    <t>https://www.youtube.com/watch?v=U_RKc2UoMTY</t>
  </si>
  <si>
    <t>No, You Don’t have to Encrypt Passwords before sending POST requests and here is why</t>
  </si>
  <si>
    <t>https://www.youtube.com/watch?v=fzwkkZp5WcE</t>
  </si>
  <si>
    <t>A Bug in Certification Path Validation Causes Many services to stop working on May 30 2020</t>
  </si>
  <si>
    <t>https://www.youtube.com/watch?v=haLxy1e_Hwo</t>
  </si>
  <si>
    <t>Can Your ISP block A Single YouTube Video?</t>
  </si>
  <si>
    <t>https://www.youtube.com/watch?v=13v-eWBlvzY</t>
  </si>
  <si>
    <t>Cross Site Request Forgery vs Server Side Request Forgery Explained</t>
  </si>
  <si>
    <t>https://www.youtube.com/watch?v=a7OMdTuYaGc</t>
  </si>
  <si>
    <t>DNS Reflection Attack Explained</t>
  </si>
  <si>
    <t>https://www.youtube.com/watch?v=S6hZcxM3Sz4</t>
  </si>
  <si>
    <t>HOW Would TikTok Be Blocked in the US (Technical Details)</t>
  </si>
  <si>
    <t>https://www.youtube.com/watch?v=ZNGMifZQHxM</t>
  </si>
  <si>
    <t>HTTP Request Smuggling Explained</t>
  </si>
  <si>
    <t>https://www.youtube.com/watch?v=PFllH0QccCs</t>
  </si>
  <si>
    <t>Cross-Site Scripting Explained with Examples and How to Prevent XSS with Content Security Policy</t>
  </si>
  <si>
    <t>https://www.youtube.com/watch?v=pD6C1-zSxIM</t>
  </si>
  <si>
    <t>HTML Ping Attribute Explained  ˂ href = ‘http://youtube.com’ ping = ‘http://localhost:8080’ ˃</t>
  </si>
  <si>
    <t>https://www.youtube.com/watch?v=3AIswRtblYY</t>
  </si>
  <si>
    <t>My Thoughts on The Twitter “Hack”</t>
  </si>
  <si>
    <t>https://www.youtube.com/watch?v=z4C_w1vkbZg</t>
  </si>
  <si>
    <t>Digicert revokes 50,000 EV Certificates</t>
  </si>
  <si>
    <t>https://www.youtube.com/watch?v=L4rD4CU7R-4</t>
  </si>
  <si>
    <t>The Cloudflare Outage - What Happened? And my Thoughts</t>
  </si>
  <si>
    <t>https://www.youtube.com/watch?v=nRjyEezdwsQ</t>
  </si>
  <si>
    <t>1 Hour of Popular Web Attacks (XSS, CSRF, SSRF, SQL Injection, MIME Sniffing, Smuggling and more!)</t>
  </si>
  <si>
    <t>https://www.youtube.com/watch?v=pdC3H8SX-F4</t>
  </si>
  <si>
    <t>My Thoughts on the Massive VPN Leak of 1.2 TB User logs</t>
  </si>
  <si>
    <t>https://www.youtube.com/watch?v=1sjut9xdg58</t>
  </si>
  <si>
    <t>One Line of Code can open you for a MITM attack, Let us Discuss</t>
  </si>
  <si>
    <t>https://www.youtube.com/watch?v=DsJMDLFw1Ys</t>
  </si>
  <si>
    <t>Installing This Twilio Malware NPM Package Opens a Backdoor on Your Developer Machine</t>
  </si>
  <si>
    <t>https://www.youtube.com/watch?v=5XCPyXS_Im8</t>
  </si>
  <si>
    <t>What Really Happens During a WebSockets Connection - Wiresharking WebSockets</t>
  </si>
  <si>
    <t>https://www.youtube.com/watch?v=5tBmkxpeTyE</t>
  </si>
  <si>
    <t>New Udemy Course Alert - A Complete Guide to WebSockets 2020</t>
  </si>
  <si>
    <t>https://www.youtube.com/watch?v=jlp0Q-iYcJc</t>
  </si>
  <si>
    <t>Wiresharking TLS - What happens during TLS 1.2 and TLS 1.3 Handshake</t>
  </si>
  <si>
    <t>https://www.youtube.com/watch?v=06Kq50P01sI</t>
  </si>
  <si>
    <t>Wiresharking RabbitMQ - What Happens when you create a Queue in RabbitMQ behind the scenes ?</t>
  </si>
  <si>
    <t>https://www.youtube.com/watch?v=JT3eMp0hme8</t>
  </si>
  <si>
    <t>Wiresharking PostgreSQL - SELECT * FROM on Postgres behind the scenes</t>
  </si>
  <si>
    <t>https://www.youtube.com/watch?v=vjWt-PF_6tA</t>
  </si>
  <si>
    <t>Wiresharking Server-Sent Events</t>
  </si>
  <si>
    <t>https://www.youtube.com/watch?v=FUL_Buud7jY</t>
  </si>
  <si>
    <t>Wiresharking MongoDB - Decrypting TLS traffic, mongo protocol, cursors and more</t>
  </si>
  <si>
    <t>https://www.youtube.com/watch?v=naJC-yuCZb8</t>
  </si>
  <si>
    <t>Wiresharking Secure Shell (SSH) - Spoiler alert 🚨 : its chatty</t>
  </si>
  <si>
    <t>https://www.youtube.com/watch?v=HVWlMNTNcF4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</si>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</sst>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H13" sqref="H13"/>
    </sheetView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3</v>
      </c>
      <c r="C2" t="s">
        <v>4</v>
      </c>
      <c r="D2" t="str">
        <f>HYPERLINK("https://www.youtube.com/watch?v=j8pF8imok3Y", "Link")</f>
        <v>Link</v>
      </c>
    </row>
    <row r="3" spans="1:4" x14ac:dyDescent="0.25">
      <c r="A3" s="1">
        <v>1</v>
      </c>
      <c r="B3" t="s">
        <v>5</v>
      </c>
      <c r="C3" t="s">
        <v>6</v>
      </c>
      <c r="D3" t="str">
        <f>HYPERLINK("https://www.youtube.com/watch?v=7l4PJkpwGcI", "Link")</f>
        <v>Link</v>
      </c>
    </row>
    <row r="4" spans="1:4" x14ac:dyDescent="0.25">
      <c r="A4" s="1">
        <v>2</v>
      </c>
      <c r="B4" t="s">
        <v>7</v>
      </c>
      <c r="C4" t="s">
        <v>8</v>
      </c>
      <c r="D4" t="str">
        <f>HYPERLINK("https://www.youtube.com/watch?v=SCIfSBqeFIw", "Link")</f>
        <v>Link</v>
      </c>
    </row>
    <row r="5" spans="1:4" x14ac:dyDescent="0.25">
      <c r="A5" s="1">
        <v>3</v>
      </c>
      <c r="B5" t="s">
        <v>9</v>
      </c>
      <c r="C5" t="s">
        <v>10</v>
      </c>
      <c r="D5" t="str">
        <f>HYPERLINK("https://www.youtube.com/watch?v=eoNFF5nKKhg", "Link")</f>
        <v>Link</v>
      </c>
    </row>
    <row r="6" spans="1:4" x14ac:dyDescent="0.25">
      <c r="A6" s="1">
        <v>4</v>
      </c>
      <c r="B6" t="s">
        <v>11</v>
      </c>
      <c r="C6" t="s">
        <v>12</v>
      </c>
      <c r="D6" t="str">
        <f>HYPERLINK("https://www.youtube.com/watch?v=RxspH3ZV9-g", "Link")</f>
        <v>Link</v>
      </c>
    </row>
    <row r="7" spans="1:4" x14ac:dyDescent="0.25">
      <c r="A7" s="1">
        <v>5</v>
      </c>
      <c r="B7" t="s">
        <v>13</v>
      </c>
      <c r="C7" t="s">
        <v>14</v>
      </c>
      <c r="D7" t="str">
        <f>HYPERLINK("https://www.youtube.com/watch?v=5SjwNJFJb8A", "Link")</f>
        <v>Link</v>
      </c>
    </row>
    <row r="8" spans="1:4" x14ac:dyDescent="0.25">
      <c r="A8" s="1">
        <v>6</v>
      </c>
      <c r="B8" t="s">
        <v>15</v>
      </c>
      <c r="C8" t="s">
        <v>16</v>
      </c>
      <c r="D8" t="str">
        <f>HYPERLINK("https://www.youtube.com/watch?v=DhvUJLwOBsE", "Link")</f>
        <v>Link</v>
      </c>
    </row>
    <row r="13" spans="1:4" x14ac:dyDescent="0.25">
      <c r="B13" s="2" t="s">
        <v>1193</v>
      </c>
      <c r="C13" s="3">
        <f ca="1">COUNTA(INDEX(CountSheets,0))</f>
        <v>50</v>
      </c>
    </row>
  </sheetData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9"/>
  <sheetViews>
    <sheetView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319</v>
      </c>
      <c r="C2" t="s">
        <v>320</v>
      </c>
      <c r="D2" t="str">
        <f>HYPERLINK("https://www.youtube.com/watch?v=sovAIX4doOE", "Link")</f>
        <v>Link</v>
      </c>
    </row>
    <row r="3" spans="1:4" x14ac:dyDescent="0.25">
      <c r="A3" s="1">
        <v>1</v>
      </c>
      <c r="B3" t="s">
        <v>321</v>
      </c>
      <c r="C3" t="s">
        <v>322</v>
      </c>
      <c r="D3" t="str">
        <f>HYPERLINK("https://www.youtube.com/watch?v=aUF2QCEudPo", "Link")</f>
        <v>Link</v>
      </c>
    </row>
    <row r="4" spans="1:4" x14ac:dyDescent="0.25">
      <c r="A4" s="1">
        <v>2</v>
      </c>
      <c r="B4" t="s">
        <v>323</v>
      </c>
      <c r="C4" t="s">
        <v>324</v>
      </c>
      <c r="D4" t="str">
        <f>HYPERLINK("https://www.youtube.com/watch?v=lq6ZimHh-j4", "Link")</f>
        <v>Link</v>
      </c>
    </row>
    <row r="5" spans="1:4" x14ac:dyDescent="0.25">
      <c r="A5" s="1">
        <v>3</v>
      </c>
      <c r="B5" t="s">
        <v>325</v>
      </c>
      <c r="C5" t="s">
        <v>326</v>
      </c>
      <c r="D5" t="str">
        <f>HYPERLINK("https://www.youtube.com/watch?v=T0k-3Ze4NLo", "Link")</f>
        <v>Link</v>
      </c>
    </row>
    <row r="6" spans="1:4" x14ac:dyDescent="0.25">
      <c r="A6" s="1">
        <v>4</v>
      </c>
      <c r="B6" t="s">
        <v>327</v>
      </c>
      <c r="C6" t="s">
        <v>328</v>
      </c>
      <c r="D6" t="str">
        <f>HYPERLINK("https://www.youtube.com/watch?v=J6LxE-D8GNo", "Link")</f>
        <v>Link</v>
      </c>
    </row>
    <row r="7" spans="1:4" x14ac:dyDescent="0.25">
      <c r="A7" s="1">
        <v>5</v>
      </c>
      <c r="B7" t="s">
        <v>329</v>
      </c>
      <c r="C7" t="s">
        <v>330</v>
      </c>
      <c r="D7" t="str">
        <f>HYPERLINK("https://www.youtube.com/watch?v=m4vatwFryI8", "Link")</f>
        <v>Link</v>
      </c>
    </row>
    <row r="8" spans="1:4" x14ac:dyDescent="0.25">
      <c r="A8" s="1">
        <v>6</v>
      </c>
      <c r="B8" t="s">
        <v>331</v>
      </c>
      <c r="C8" t="s">
        <v>332</v>
      </c>
      <c r="D8" t="str">
        <f>HYPERLINK("https://www.youtube.com/watch?v=4QiD8cvzCN0", "Link")</f>
        <v>Link</v>
      </c>
    </row>
    <row r="9" spans="1:4" x14ac:dyDescent="0.25">
      <c r="A9" s="1">
        <v>7</v>
      </c>
      <c r="B9" t="s">
        <v>333</v>
      </c>
      <c r="C9" t="s">
        <v>334</v>
      </c>
      <c r="D9" t="str">
        <f>HYPERLINK("https://www.youtube.com/watch?v=zGvazErsoH0", "Link")</f>
        <v>Link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50"/>
  <sheetViews>
    <sheetView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233</v>
      </c>
      <c r="C2" t="s">
        <v>234</v>
      </c>
      <c r="D2" t="str">
        <f>HYPERLINK("https://www.youtube.com/watch?v=pomxJOFVcQs", "Link")</f>
        <v>Link</v>
      </c>
    </row>
    <row r="3" spans="1:4" x14ac:dyDescent="0.25">
      <c r="A3" s="1">
        <v>1</v>
      </c>
      <c r="B3" t="s">
        <v>281</v>
      </c>
      <c r="C3" t="s">
        <v>282</v>
      </c>
      <c r="D3" t="str">
        <f>HYPERLINK("https://www.youtube.com/watch?v=ryD9IA9i-c8", "Link")</f>
        <v>Link</v>
      </c>
    </row>
    <row r="4" spans="1:4" x14ac:dyDescent="0.25">
      <c r="A4" s="1">
        <v>2</v>
      </c>
      <c r="B4" t="s">
        <v>277</v>
      </c>
      <c r="C4" t="s">
        <v>278</v>
      </c>
      <c r="D4" t="str">
        <f>HYPERLINK("https://www.youtube.com/watch?v=QA25cMWp9Tk", "Link")</f>
        <v>Link</v>
      </c>
    </row>
    <row r="5" spans="1:4" x14ac:dyDescent="0.25">
      <c r="A5" s="1">
        <v>3</v>
      </c>
      <c r="B5" t="s">
        <v>335</v>
      </c>
      <c r="C5" t="s">
        <v>336</v>
      </c>
      <c r="D5" t="str">
        <f>HYPERLINK("https://www.youtube.com/watch?v=DzyC8lqbjC8", "Link")</f>
        <v>Link</v>
      </c>
    </row>
    <row r="6" spans="1:4" x14ac:dyDescent="0.25">
      <c r="A6" s="1">
        <v>4</v>
      </c>
      <c r="B6" t="s">
        <v>337</v>
      </c>
      <c r="C6" t="s">
        <v>338</v>
      </c>
      <c r="D6" t="str">
        <f>HYPERLINK("https://www.youtube.com/watch?v=6vqzOjfZDco", "Link")</f>
        <v>Link</v>
      </c>
    </row>
    <row r="7" spans="1:4" x14ac:dyDescent="0.25">
      <c r="A7" s="1">
        <v>5</v>
      </c>
      <c r="B7" t="s">
        <v>339</v>
      </c>
      <c r="C7" t="s">
        <v>340</v>
      </c>
      <c r="D7" t="str">
        <f>HYPERLINK("https://www.youtube.com/watch?v=7cvU1Q0AJOU", "Link")</f>
        <v>Link</v>
      </c>
    </row>
    <row r="8" spans="1:4" x14ac:dyDescent="0.25">
      <c r="A8" s="1">
        <v>6</v>
      </c>
      <c r="B8" t="s">
        <v>341</v>
      </c>
      <c r="C8" t="s">
        <v>342</v>
      </c>
      <c r="D8" t="str">
        <f>HYPERLINK("https://www.youtube.com/watch?v=sVCZo5B8ghE", "Link")</f>
        <v>Link</v>
      </c>
    </row>
    <row r="9" spans="1:4" x14ac:dyDescent="0.25">
      <c r="A9" s="1">
        <v>7</v>
      </c>
      <c r="B9" t="s">
        <v>343</v>
      </c>
      <c r="C9" t="s">
        <v>344</v>
      </c>
      <c r="D9" t="str">
        <f>HYPERLINK("https://www.youtube.com/watch?v=RxIDTbgdcpM", "Link")</f>
        <v>Link</v>
      </c>
    </row>
    <row r="10" spans="1:4" x14ac:dyDescent="0.25">
      <c r="A10" s="1">
        <v>8</v>
      </c>
      <c r="B10" t="s">
        <v>345</v>
      </c>
      <c r="C10" t="s">
        <v>346</v>
      </c>
      <c r="D10" t="str">
        <f>HYPERLINK("https://www.youtube.com/watch?v=uTvQPSi_q1c", "Link")</f>
        <v>Link</v>
      </c>
    </row>
    <row r="11" spans="1:4" x14ac:dyDescent="0.25">
      <c r="A11" s="1">
        <v>9</v>
      </c>
      <c r="B11" t="s">
        <v>347</v>
      </c>
      <c r="C11" t="s">
        <v>348</v>
      </c>
      <c r="D11" t="str">
        <f>HYPERLINK("https://www.youtube.com/watch?v=EA1sjQb_qpQ", "Link")</f>
        <v>Link</v>
      </c>
    </row>
    <row r="12" spans="1:4" x14ac:dyDescent="0.25">
      <c r="A12" s="1">
        <v>10</v>
      </c>
      <c r="B12" t="s">
        <v>349</v>
      </c>
      <c r="C12" t="s">
        <v>350</v>
      </c>
      <c r="D12" t="str">
        <f>HYPERLINK("https://www.youtube.com/watch?v=s-UfV8vk-Fw", "Link")</f>
        <v>Link</v>
      </c>
    </row>
    <row r="13" spans="1:4" x14ac:dyDescent="0.25">
      <c r="A13" s="1">
        <v>11</v>
      </c>
      <c r="B13" t="s">
        <v>351</v>
      </c>
      <c r="C13" t="s">
        <v>352</v>
      </c>
      <c r="D13" t="str">
        <f>HYPERLINK("https://www.youtube.com/watch?v=b7razfltSFM", "Link")</f>
        <v>Link</v>
      </c>
    </row>
    <row r="14" spans="1:4" x14ac:dyDescent="0.25">
      <c r="A14" s="1">
        <v>12</v>
      </c>
      <c r="B14" t="s">
        <v>273</v>
      </c>
      <c r="C14" t="s">
        <v>274</v>
      </c>
      <c r="D14" t="str">
        <f>HYPERLINK("https://www.youtube.com/watch?v=GTeCtIoV2Tw", "Link")</f>
        <v>Link</v>
      </c>
    </row>
    <row r="15" spans="1:4" x14ac:dyDescent="0.25">
      <c r="A15" s="1">
        <v>13</v>
      </c>
      <c r="B15" t="s">
        <v>353</v>
      </c>
      <c r="C15" t="s">
        <v>354</v>
      </c>
      <c r="D15" t="str">
        <f>HYPERLINK("https://www.youtube.com/watch?v=0JNq46eFuOM", "Link")</f>
        <v>Link</v>
      </c>
    </row>
    <row r="16" spans="1:4" x14ac:dyDescent="0.25">
      <c r="A16" s="1">
        <v>14</v>
      </c>
      <c r="B16" t="s">
        <v>279</v>
      </c>
      <c r="C16" t="s">
        <v>280</v>
      </c>
      <c r="D16" t="str">
        <f>HYPERLINK("https://www.youtube.com/watch?v=d1fXBLqnFvc", "Link")</f>
        <v>Link</v>
      </c>
    </row>
    <row r="17" spans="1:4" x14ac:dyDescent="0.25">
      <c r="A17" s="1">
        <v>15</v>
      </c>
      <c r="B17" t="s">
        <v>355</v>
      </c>
      <c r="C17" t="s">
        <v>356</v>
      </c>
      <c r="D17" t="str">
        <f>HYPERLINK("https://www.youtube.com/watch?v=vb7fkBeblcw", "Link")</f>
        <v>Link</v>
      </c>
    </row>
    <row r="18" spans="1:4" x14ac:dyDescent="0.25">
      <c r="A18" s="1">
        <v>16</v>
      </c>
      <c r="B18" t="s">
        <v>357</v>
      </c>
      <c r="C18" t="s">
        <v>358</v>
      </c>
      <c r="D18" t="str">
        <f>HYPERLINK("https://www.youtube.com/watch?v=dLKZWbTHfgA", "Link")</f>
        <v>Link</v>
      </c>
    </row>
    <row r="19" spans="1:4" x14ac:dyDescent="0.25">
      <c r="A19" s="1">
        <v>17</v>
      </c>
      <c r="B19" t="s">
        <v>359</v>
      </c>
      <c r="C19" t="s">
        <v>360</v>
      </c>
      <c r="D19" t="str">
        <f>HYPERLINK("https://www.youtube.com/watch?v=ufdHsFClAk0", "Link")</f>
        <v>Link</v>
      </c>
    </row>
    <row r="20" spans="1:4" x14ac:dyDescent="0.25">
      <c r="A20" s="1">
        <v>18</v>
      </c>
      <c r="B20" t="s">
        <v>361</v>
      </c>
      <c r="C20" t="s">
        <v>362</v>
      </c>
      <c r="D20" t="str">
        <f>HYPERLINK("https://www.youtube.com/watch?v=2PDkXviEMD0", "Link")</f>
        <v>Link</v>
      </c>
    </row>
    <row r="21" spans="1:4" x14ac:dyDescent="0.25">
      <c r="A21" s="1">
        <v>19</v>
      </c>
      <c r="B21" t="s">
        <v>363</v>
      </c>
      <c r="C21" t="s">
        <v>364</v>
      </c>
      <c r="D21" t="str">
        <f>HYPERLINK("https://www.youtube.com/watch?v=5QNL7_i-ay8", "Link")</f>
        <v>Link</v>
      </c>
    </row>
    <row r="22" spans="1:4" x14ac:dyDescent="0.25">
      <c r="A22" s="1">
        <v>20</v>
      </c>
      <c r="B22" t="s">
        <v>365</v>
      </c>
      <c r="C22" t="s">
        <v>366</v>
      </c>
      <c r="D22" t="str">
        <f>HYPERLINK("https://www.youtube.com/watch?v=mbF2KC8TDOE", "Link")</f>
        <v>Link</v>
      </c>
    </row>
    <row r="23" spans="1:4" x14ac:dyDescent="0.25">
      <c r="A23" s="1">
        <v>21</v>
      </c>
      <c r="B23" t="s">
        <v>367</v>
      </c>
      <c r="C23" t="s">
        <v>368</v>
      </c>
      <c r="D23" t="str">
        <f>HYPERLINK("https://www.youtube.com/watch?v=2FTkEhEqzIg", "Link")</f>
        <v>Link</v>
      </c>
    </row>
    <row r="24" spans="1:4" x14ac:dyDescent="0.25">
      <c r="A24" s="1">
        <v>22</v>
      </c>
      <c r="B24" t="s">
        <v>287</v>
      </c>
      <c r="C24" t="s">
        <v>288</v>
      </c>
      <c r="D24" t="str">
        <f>HYPERLINK("https://www.youtube.com/watch?v=R873BlNVUB4", "Link")</f>
        <v>Link</v>
      </c>
    </row>
    <row r="25" spans="1:4" x14ac:dyDescent="0.25">
      <c r="A25" s="1">
        <v>23</v>
      </c>
      <c r="B25" t="s">
        <v>369</v>
      </c>
      <c r="C25" t="s">
        <v>370</v>
      </c>
      <c r="D25" t="str">
        <f>HYPERLINK("https://www.youtube.com/watch?v=k2caqvBkYv8", "Link")</f>
        <v>Link</v>
      </c>
    </row>
    <row r="26" spans="1:4" x14ac:dyDescent="0.25">
      <c r="A26" s="1">
        <v>24</v>
      </c>
      <c r="B26" t="s">
        <v>371</v>
      </c>
      <c r="C26" t="s">
        <v>372</v>
      </c>
      <c r="D26" t="str">
        <f>HYPERLINK("https://www.youtube.com/watch?v=8nKyNzXAjP8", "Link")</f>
        <v>Link</v>
      </c>
    </row>
    <row r="27" spans="1:4" x14ac:dyDescent="0.25">
      <c r="A27" s="1">
        <v>25</v>
      </c>
      <c r="B27" t="s">
        <v>275</v>
      </c>
      <c r="C27" t="s">
        <v>276</v>
      </c>
      <c r="D27" t="str">
        <f>HYPERLINK("https://www.youtube.com/watch?v=K9Qd3UMHUQ4", "Link")</f>
        <v>Link</v>
      </c>
    </row>
    <row r="28" spans="1:4" x14ac:dyDescent="0.25">
      <c r="A28" s="1">
        <v>26</v>
      </c>
      <c r="B28" t="s">
        <v>181</v>
      </c>
      <c r="C28" t="s">
        <v>182</v>
      </c>
      <c r="D28" t="str">
        <f>HYPERLINK("https://www.youtube.com/watch?v=H6F4BorD49g", "Link")</f>
        <v>Link</v>
      </c>
    </row>
    <row r="29" spans="1:4" x14ac:dyDescent="0.25">
      <c r="A29" s="1">
        <v>27</v>
      </c>
      <c r="B29" t="s">
        <v>373</v>
      </c>
      <c r="C29" t="s">
        <v>374</v>
      </c>
      <c r="D29" t="str">
        <f>HYPERLINK("https://www.youtube.com/watch?v=gBygn3cVP80", "Link")</f>
        <v>Link</v>
      </c>
    </row>
    <row r="30" spans="1:4" x14ac:dyDescent="0.25">
      <c r="A30" s="1">
        <v>28</v>
      </c>
      <c r="B30" t="s">
        <v>283</v>
      </c>
      <c r="C30" t="s">
        <v>284</v>
      </c>
      <c r="D30" t="str">
        <f>HYPERLINK("https://www.youtube.com/watch?v=_95dCYv2Xv4", "Link")</f>
        <v>Link</v>
      </c>
    </row>
    <row r="31" spans="1:4" x14ac:dyDescent="0.25">
      <c r="A31" s="1">
        <v>29</v>
      </c>
      <c r="B31" t="s">
        <v>179</v>
      </c>
      <c r="C31" t="s">
        <v>180</v>
      </c>
      <c r="D31" t="str">
        <f>HYPERLINK("https://www.youtube.com/watch?v=vJ5cOfiJRgM", "Link")</f>
        <v>Link</v>
      </c>
    </row>
    <row r="32" spans="1:4" x14ac:dyDescent="0.25">
      <c r="A32" s="1">
        <v>30</v>
      </c>
      <c r="B32" t="s">
        <v>375</v>
      </c>
      <c r="C32" t="s">
        <v>376</v>
      </c>
      <c r="D32" t="str">
        <f>HYPERLINK("https://www.youtube.com/watch?v=iHNovZUZM3A", "Link")</f>
        <v>Link</v>
      </c>
    </row>
    <row r="33" spans="1:4" x14ac:dyDescent="0.25">
      <c r="A33" s="1">
        <v>31</v>
      </c>
      <c r="B33" t="s">
        <v>197</v>
      </c>
      <c r="C33" t="s">
        <v>198</v>
      </c>
      <c r="D33" t="str">
        <f>HYPERLINK("https://www.youtube.com/watch?v=1yeGkoN514k", "Link")</f>
        <v>Link</v>
      </c>
    </row>
    <row r="34" spans="1:4" x14ac:dyDescent="0.25">
      <c r="A34" s="1">
        <v>32</v>
      </c>
      <c r="B34" t="s">
        <v>377</v>
      </c>
      <c r="C34" t="s">
        <v>378</v>
      </c>
      <c r="D34" t="str">
        <f>HYPERLINK("https://www.youtube.com/watch?v=5uX3rDRaHXw", "Link")</f>
        <v>Link</v>
      </c>
    </row>
    <row r="35" spans="1:4" x14ac:dyDescent="0.25">
      <c r="A35" s="1">
        <v>33</v>
      </c>
      <c r="B35" t="s">
        <v>379</v>
      </c>
      <c r="C35" t="s">
        <v>380</v>
      </c>
      <c r="D35" t="str">
        <f>HYPERLINK("https://www.youtube.com/watch?v=DbxddGtHl70", "Link")</f>
        <v>Link</v>
      </c>
    </row>
    <row r="36" spans="1:4" x14ac:dyDescent="0.25">
      <c r="A36" s="1">
        <v>34</v>
      </c>
      <c r="B36" t="s">
        <v>381</v>
      </c>
      <c r="C36" t="s">
        <v>382</v>
      </c>
      <c r="D36" t="str">
        <f>HYPERLINK("https://www.youtube.com/watch?v=w6GzQa9R7-4", "Link")</f>
        <v>Link</v>
      </c>
    </row>
    <row r="37" spans="1:4" x14ac:dyDescent="0.25">
      <c r="A37" s="1">
        <v>35</v>
      </c>
      <c r="B37" t="s">
        <v>383</v>
      </c>
      <c r="C37" t="s">
        <v>384</v>
      </c>
      <c r="D37" t="str">
        <f>HYPERLINK("https://www.youtube.com/watch?v=Vy_9luYaPRM", "Link")</f>
        <v>Link</v>
      </c>
    </row>
    <row r="38" spans="1:4" x14ac:dyDescent="0.25">
      <c r="A38" s="1">
        <v>36</v>
      </c>
      <c r="B38" t="s">
        <v>385</v>
      </c>
      <c r="C38" t="s">
        <v>386</v>
      </c>
      <c r="D38" t="str">
        <f>HYPERLINK("https://www.youtube.com/watch?v=QzvVQ8vRDuM", "Link")</f>
        <v>Link</v>
      </c>
    </row>
    <row r="39" spans="1:4" x14ac:dyDescent="0.25">
      <c r="A39" s="1">
        <v>37</v>
      </c>
      <c r="B39" t="s">
        <v>387</v>
      </c>
      <c r="C39" t="s">
        <v>388</v>
      </c>
      <c r="D39" t="str">
        <f>HYPERLINK("https://www.youtube.com/watch?v=gv62vmvyy6s", "Link")</f>
        <v>Link</v>
      </c>
    </row>
    <row r="40" spans="1:4" x14ac:dyDescent="0.25">
      <c r="A40" s="1">
        <v>38</v>
      </c>
      <c r="B40" t="s">
        <v>389</v>
      </c>
      <c r="C40" t="s">
        <v>390</v>
      </c>
      <c r="D40" t="str">
        <f>HYPERLINK("https://www.youtube.com/watch?v=wNSZLOabpK4", "Link")</f>
        <v>Link</v>
      </c>
    </row>
    <row r="41" spans="1:4" x14ac:dyDescent="0.25">
      <c r="A41" s="1">
        <v>39</v>
      </c>
      <c r="B41" t="s">
        <v>391</v>
      </c>
      <c r="C41" t="s">
        <v>392</v>
      </c>
      <c r="D41" t="str">
        <f>HYPERLINK("https://www.youtube.com/watch?v=7Y_Sh0FKAGo", "Link")</f>
        <v>Link</v>
      </c>
    </row>
    <row r="42" spans="1:4" x14ac:dyDescent="0.25">
      <c r="A42" s="1">
        <v>40</v>
      </c>
      <c r="B42" t="s">
        <v>393</v>
      </c>
      <c r="C42" t="s">
        <v>394</v>
      </c>
      <c r="D42" t="str">
        <f>HYPERLINK("https://www.youtube.com/watch?v=T5nqr5-zIJE", "Link")</f>
        <v>Link</v>
      </c>
    </row>
    <row r="43" spans="1:4" x14ac:dyDescent="0.25">
      <c r="A43" s="1">
        <v>41</v>
      </c>
      <c r="B43" t="s">
        <v>395</v>
      </c>
      <c r="C43" t="s">
        <v>396</v>
      </c>
      <c r="D43" t="str">
        <f>HYPERLINK("https://www.youtube.com/watch?v=xw4HjtRo1Ik", "Link")</f>
        <v>Link</v>
      </c>
    </row>
    <row r="44" spans="1:4" x14ac:dyDescent="0.25">
      <c r="A44" s="1">
        <v>42</v>
      </c>
      <c r="B44" t="s">
        <v>397</v>
      </c>
      <c r="C44" t="s">
        <v>398</v>
      </c>
      <c r="D44" t="str">
        <f>HYPERLINK("https://www.youtube.com/watch?v=I8IlO0hCSgY", "Link")</f>
        <v>Link</v>
      </c>
    </row>
    <row r="45" spans="1:4" x14ac:dyDescent="0.25">
      <c r="A45" s="1">
        <v>43</v>
      </c>
      <c r="B45" t="s">
        <v>399</v>
      </c>
      <c r="C45" t="s">
        <v>400</v>
      </c>
      <c r="D45" t="str">
        <f>HYPERLINK("https://www.youtube.com/watch?v=wj7KEMEkMUE", "Link")</f>
        <v>Link</v>
      </c>
    </row>
    <row r="46" spans="1:4" x14ac:dyDescent="0.25">
      <c r="A46" s="1">
        <v>44</v>
      </c>
      <c r="B46" t="s">
        <v>245</v>
      </c>
      <c r="C46" t="s">
        <v>246</v>
      </c>
      <c r="D46" t="str">
        <f>HYPERLINK("https://www.youtube.com/watch?v=-qNSXK7s7_w", "Link")</f>
        <v>Link</v>
      </c>
    </row>
    <row r="47" spans="1:4" x14ac:dyDescent="0.25">
      <c r="A47" s="1">
        <v>45</v>
      </c>
      <c r="B47" t="s">
        <v>199</v>
      </c>
      <c r="C47" t="s">
        <v>200</v>
      </c>
      <c r="D47" t="str">
        <f>HYPERLINK("https://www.youtube.com/watch?v=sitUYx2EfhY", "Link")</f>
        <v>Link</v>
      </c>
    </row>
    <row r="48" spans="1:4" x14ac:dyDescent="0.25">
      <c r="A48" s="1">
        <v>46</v>
      </c>
      <c r="B48" t="s">
        <v>201</v>
      </c>
      <c r="C48" t="s">
        <v>202</v>
      </c>
      <c r="D48" t="str">
        <f>HYPERLINK("https://www.youtube.com/watch?v=9v3GqKtbqzQ", "Link")</f>
        <v>Link</v>
      </c>
    </row>
    <row r="49" spans="1:4" x14ac:dyDescent="0.25">
      <c r="A49" s="1">
        <v>47</v>
      </c>
      <c r="B49" t="s">
        <v>303</v>
      </c>
      <c r="C49" t="s">
        <v>304</v>
      </c>
      <c r="D49" t="str">
        <f>HYPERLINK("https://www.youtube.com/watch?v=xsPBT5gIQac", "Link")</f>
        <v>Link</v>
      </c>
    </row>
    <row r="50" spans="1:4" x14ac:dyDescent="0.25">
      <c r="A50" s="1">
        <v>48</v>
      </c>
      <c r="B50" t="s">
        <v>401</v>
      </c>
      <c r="C50" t="s">
        <v>402</v>
      </c>
      <c r="D50" t="str">
        <f>HYPERLINK("https://www.youtube.com/watch?v=86olupkuLlU", "Link")</f>
        <v>Link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9"/>
  <sheetViews>
    <sheetView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403</v>
      </c>
      <c r="C2" t="s">
        <v>404</v>
      </c>
      <c r="D2" t="str">
        <f>HYPERLINK("https://www.youtube.com/watch?v=uR4YjsrBj14", "Link")</f>
        <v>Link</v>
      </c>
    </row>
    <row r="3" spans="1:4" x14ac:dyDescent="0.25">
      <c r="A3" s="1">
        <v>1</v>
      </c>
      <c r="B3" t="s">
        <v>405</v>
      </c>
      <c r="C3" t="s">
        <v>406</v>
      </c>
      <c r="D3" t="str">
        <f>HYPERLINK("https://www.youtube.com/watch?v=NqpM2GYbovo", "Link")</f>
        <v>Link</v>
      </c>
    </row>
    <row r="4" spans="1:4" x14ac:dyDescent="0.25">
      <c r="A4" s="1">
        <v>2</v>
      </c>
      <c r="B4" t="s">
        <v>381</v>
      </c>
      <c r="C4" t="s">
        <v>382</v>
      </c>
      <c r="D4" t="str">
        <f>HYPERLINK("https://www.youtube.com/watch?v=w6GzQa9R7-4", "Link")</f>
        <v>Link</v>
      </c>
    </row>
    <row r="5" spans="1:4" x14ac:dyDescent="0.25">
      <c r="A5" s="1">
        <v>3</v>
      </c>
      <c r="B5" t="s">
        <v>181</v>
      </c>
      <c r="C5" t="s">
        <v>182</v>
      </c>
      <c r="D5" t="str">
        <f>HYPERLINK("https://www.youtube.com/watch?v=H6F4BorD49g", "Link")</f>
        <v>Link</v>
      </c>
    </row>
    <row r="6" spans="1:4" x14ac:dyDescent="0.25">
      <c r="A6" s="1">
        <v>4</v>
      </c>
      <c r="B6" t="s">
        <v>283</v>
      </c>
      <c r="C6" t="s">
        <v>284</v>
      </c>
      <c r="D6" t="str">
        <f>HYPERLINK("https://www.youtube.com/watch?v=_95dCYv2Xv4", "Link")</f>
        <v>Link</v>
      </c>
    </row>
    <row r="7" spans="1:4" x14ac:dyDescent="0.25">
      <c r="A7" s="1">
        <v>5</v>
      </c>
      <c r="B7" t="s">
        <v>235</v>
      </c>
      <c r="C7" t="s">
        <v>236</v>
      </c>
      <c r="D7" t="str">
        <f>HYPERLINK("https://www.youtube.com/watch?v=O1PgqUqZKTA", "Link")</f>
        <v>Link</v>
      </c>
    </row>
    <row r="8" spans="1:4" x14ac:dyDescent="0.25">
      <c r="A8" s="1">
        <v>6</v>
      </c>
      <c r="B8" t="s">
        <v>375</v>
      </c>
      <c r="C8" t="s">
        <v>376</v>
      </c>
      <c r="D8" t="str">
        <f>HYPERLINK("https://www.youtube.com/watch?v=iHNovZUZM3A", "Link")</f>
        <v>Link</v>
      </c>
    </row>
    <row r="9" spans="1:4" x14ac:dyDescent="0.25">
      <c r="A9" s="1">
        <v>7</v>
      </c>
      <c r="B9" t="s">
        <v>287</v>
      </c>
      <c r="C9" t="s">
        <v>288</v>
      </c>
      <c r="D9" t="str">
        <f>HYPERLINK("https://www.youtube.com/watch?v=R873BlNVUB4", "Link")</f>
        <v>Link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9"/>
  <sheetViews>
    <sheetView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407</v>
      </c>
      <c r="C2" t="s">
        <v>408</v>
      </c>
      <c r="D2" t="str">
        <f>HYPERLINK("https://www.youtube.com/watch?v=vmSMrQ8Ev9w", "Link")</f>
        <v>Link</v>
      </c>
    </row>
    <row r="3" spans="1:4" x14ac:dyDescent="0.25">
      <c r="A3" s="1">
        <v>1</v>
      </c>
      <c r="B3" t="s">
        <v>287</v>
      </c>
      <c r="C3" t="s">
        <v>288</v>
      </c>
      <c r="D3" t="str">
        <f>HYPERLINK("https://www.youtube.com/watch?v=R873BlNVUB4", "Link")</f>
        <v>Link</v>
      </c>
    </row>
    <row r="4" spans="1:4" x14ac:dyDescent="0.25">
      <c r="A4" s="1">
        <v>2</v>
      </c>
      <c r="B4" t="s">
        <v>279</v>
      </c>
      <c r="C4" t="s">
        <v>280</v>
      </c>
      <c r="D4" t="str">
        <f>HYPERLINK("https://www.youtube.com/watch?v=d1fXBLqnFvc", "Link")</f>
        <v>Link</v>
      </c>
    </row>
    <row r="5" spans="1:4" x14ac:dyDescent="0.25">
      <c r="A5" s="1">
        <v>3</v>
      </c>
      <c r="B5" t="s">
        <v>273</v>
      </c>
      <c r="C5" t="s">
        <v>274</v>
      </c>
      <c r="D5" t="str">
        <f>HYPERLINK("https://www.youtube.com/watch?v=GTeCtIoV2Tw", "Link")</f>
        <v>Link</v>
      </c>
    </row>
    <row r="6" spans="1:4" x14ac:dyDescent="0.25">
      <c r="A6" s="1">
        <v>4</v>
      </c>
      <c r="B6" t="s">
        <v>285</v>
      </c>
      <c r="C6" t="s">
        <v>286</v>
      </c>
      <c r="D6" t="str">
        <f>HYPERLINK("https://www.youtube.com/watch?v=Cie5v59mrTg", "Link")</f>
        <v>Link</v>
      </c>
    </row>
    <row r="7" spans="1:4" x14ac:dyDescent="0.25">
      <c r="A7" s="1">
        <v>5</v>
      </c>
      <c r="B7" t="s">
        <v>409</v>
      </c>
      <c r="C7" t="s">
        <v>410</v>
      </c>
      <c r="D7" t="str">
        <f>HYPERLINK("https://www.youtube.com/watch?v=M9Fs-CCe0Jo", "Link")</f>
        <v>Link</v>
      </c>
    </row>
    <row r="8" spans="1:4" x14ac:dyDescent="0.25">
      <c r="A8" s="1">
        <v>6</v>
      </c>
      <c r="B8" t="s">
        <v>341</v>
      </c>
      <c r="C8" t="s">
        <v>342</v>
      </c>
      <c r="D8" t="str">
        <f>HYPERLINK("https://www.youtube.com/watch?v=sVCZo5B8ghE", "Link")</f>
        <v>Link</v>
      </c>
    </row>
    <row r="9" spans="1:4" x14ac:dyDescent="0.25">
      <c r="A9" s="1">
        <v>7</v>
      </c>
      <c r="B9" t="s">
        <v>335</v>
      </c>
      <c r="C9" t="s">
        <v>336</v>
      </c>
      <c r="D9" t="str">
        <f>HYPERLINK("https://www.youtube.com/watch?v=DzyC8lqbjC8", "Link")</f>
        <v>Link</v>
      </c>
    </row>
    <row r="10" spans="1:4" x14ac:dyDescent="0.25">
      <c r="A10" s="1">
        <v>8</v>
      </c>
      <c r="B10" t="s">
        <v>407</v>
      </c>
      <c r="C10" t="s">
        <v>408</v>
      </c>
      <c r="D10" t="str">
        <f>HYPERLINK("https://www.youtube.com/watch?v=vmSMrQ8Ev9w", "Link")</f>
        <v>Link</v>
      </c>
    </row>
    <row r="11" spans="1:4" x14ac:dyDescent="0.25">
      <c r="A11" s="1">
        <v>9</v>
      </c>
      <c r="B11" t="s">
        <v>335</v>
      </c>
      <c r="C11" t="s">
        <v>336</v>
      </c>
      <c r="D11" t="str">
        <f>HYPERLINK("https://www.youtube.com/watch?v=DzyC8lqbjC8", "Link")</f>
        <v>Link</v>
      </c>
    </row>
    <row r="12" spans="1:4" x14ac:dyDescent="0.25">
      <c r="A12" s="1">
        <v>10</v>
      </c>
      <c r="B12" t="s">
        <v>411</v>
      </c>
      <c r="C12" t="s">
        <v>412</v>
      </c>
      <c r="D12" t="str">
        <f>HYPERLINK("https://www.youtube.com/watch?v=kOrGN36ViaU", "Link")</f>
        <v>Link</v>
      </c>
    </row>
    <row r="13" spans="1:4" x14ac:dyDescent="0.25">
      <c r="A13" s="1">
        <v>11</v>
      </c>
      <c r="B13" t="s">
        <v>363</v>
      </c>
      <c r="C13" t="s">
        <v>364</v>
      </c>
      <c r="D13" t="str">
        <f>HYPERLINK("https://www.youtube.com/watch?v=5QNL7_i-ay8", "Link")</f>
        <v>Link</v>
      </c>
    </row>
    <row r="14" spans="1:4" x14ac:dyDescent="0.25">
      <c r="A14" s="1">
        <v>12</v>
      </c>
      <c r="B14" t="s">
        <v>413</v>
      </c>
      <c r="C14" t="s">
        <v>414</v>
      </c>
      <c r="D14" t="str">
        <f>HYPERLINK("https://www.youtube.com/watch?v=8qU3hZOXlBE", "Link")</f>
        <v>Link</v>
      </c>
    </row>
    <row r="15" spans="1:4" x14ac:dyDescent="0.25">
      <c r="A15" s="1">
        <v>13</v>
      </c>
      <c r="B15" t="s">
        <v>415</v>
      </c>
      <c r="C15" t="s">
        <v>416</v>
      </c>
      <c r="D15" t="str">
        <f>HYPERLINK("https://www.youtube.com/watch?v=G-5c25DYnfI", "Link")</f>
        <v>Link</v>
      </c>
    </row>
    <row r="16" spans="1:4" x14ac:dyDescent="0.25">
      <c r="A16" s="1">
        <v>14</v>
      </c>
      <c r="B16" t="s">
        <v>417</v>
      </c>
      <c r="C16" t="s">
        <v>418</v>
      </c>
      <c r="D16" t="str">
        <f>HYPERLINK("https://www.youtube.com/watch?v=9sAg7RooEDc", "Link")</f>
        <v>Link</v>
      </c>
    </row>
    <row r="17" spans="1:4" x14ac:dyDescent="0.25">
      <c r="A17" s="1">
        <v>15</v>
      </c>
      <c r="B17" t="s">
        <v>419</v>
      </c>
      <c r="C17" t="s">
        <v>420</v>
      </c>
      <c r="D17" t="str">
        <f>HYPERLINK("https://www.youtube.com/watch?v=BRPvjNQsqis", "Link")</f>
        <v>Link</v>
      </c>
    </row>
    <row r="18" spans="1:4" x14ac:dyDescent="0.25">
      <c r="A18" s="1">
        <v>16</v>
      </c>
      <c r="B18" t="s">
        <v>421</v>
      </c>
      <c r="C18" t="s">
        <v>422</v>
      </c>
      <c r="D18" t="str">
        <f>HYPERLINK("https://www.youtube.com/watch?v=8q9k1qzXRk4", "Link")</f>
        <v>Link</v>
      </c>
    </row>
    <row r="19" spans="1:4" x14ac:dyDescent="0.25">
      <c r="A19" s="1">
        <v>17</v>
      </c>
      <c r="B19" t="s">
        <v>421</v>
      </c>
      <c r="C19" t="s">
        <v>422</v>
      </c>
      <c r="D19" t="str">
        <f>HYPERLINK("https://www.youtube.com/watch?v=8q9k1qzXRk4", "Link")</f>
        <v>Link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6"/>
  <sheetViews>
    <sheetView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423</v>
      </c>
      <c r="C2" t="s">
        <v>424</v>
      </c>
      <c r="D2" t="str">
        <f>HYPERLINK("https://www.youtube.com/watch?v=WObQDgaFRno", "Link")</f>
        <v>Link</v>
      </c>
    </row>
    <row r="3" spans="1:4" x14ac:dyDescent="0.25">
      <c r="A3" s="1">
        <v>1</v>
      </c>
      <c r="B3" t="s">
        <v>425</v>
      </c>
      <c r="C3" t="s">
        <v>426</v>
      </c>
      <c r="D3" t="str">
        <f>HYPERLINK("https://www.youtube.com/watch?v=FvUBAji0mng", "Link")</f>
        <v>Link</v>
      </c>
    </row>
    <row r="4" spans="1:4" x14ac:dyDescent="0.25">
      <c r="A4" s="1">
        <v>2</v>
      </c>
      <c r="B4" t="s">
        <v>427</v>
      </c>
      <c r="C4" t="s">
        <v>428</v>
      </c>
      <c r="D4" t="str">
        <f>HYPERLINK("https://www.youtube.com/watch?v=TMygKY_ykqg", "Link")</f>
        <v>Link</v>
      </c>
    </row>
    <row r="5" spans="1:4" x14ac:dyDescent="0.25">
      <c r="A5" s="1">
        <v>3</v>
      </c>
      <c r="B5" t="s">
        <v>429</v>
      </c>
      <c r="C5" t="s">
        <v>430</v>
      </c>
      <c r="D5" t="str">
        <f>HYPERLINK("https://www.youtube.com/watch?v=T6__IZliHWc", "Link")</f>
        <v>Link</v>
      </c>
    </row>
    <row r="6" spans="1:4" x14ac:dyDescent="0.25">
      <c r="A6" s="1">
        <v>4</v>
      </c>
      <c r="B6" t="s">
        <v>431</v>
      </c>
      <c r="C6" t="s">
        <v>432</v>
      </c>
      <c r="D6" t="str">
        <f>HYPERLINK("https://www.youtube.com/watch?v=R06mnnDYtE0", "Link")</f>
        <v>Link</v>
      </c>
    </row>
    <row r="7" spans="1:4" x14ac:dyDescent="0.25">
      <c r="A7" s="1">
        <v>5</v>
      </c>
      <c r="B7" t="s">
        <v>433</v>
      </c>
      <c r="C7" t="s">
        <v>434</v>
      </c>
      <c r="D7" t="str">
        <f>HYPERLINK("https://www.youtube.com/watch?v=iqfB1zUTF5o", "Link")</f>
        <v>Link</v>
      </c>
    </row>
    <row r="8" spans="1:4" x14ac:dyDescent="0.25">
      <c r="A8" s="1">
        <v>6</v>
      </c>
      <c r="B8" t="s">
        <v>435</v>
      </c>
      <c r="C8" t="s">
        <v>436</v>
      </c>
      <c r="D8" t="str">
        <f>HYPERLINK("https://www.youtube.com/watch?v=VrrAYVD1or4", "Link")</f>
        <v>Link</v>
      </c>
    </row>
    <row r="9" spans="1:4" x14ac:dyDescent="0.25">
      <c r="A9" s="1">
        <v>7</v>
      </c>
      <c r="B9" t="s">
        <v>437</v>
      </c>
      <c r="C9" t="s">
        <v>438</v>
      </c>
      <c r="D9" t="str">
        <f>HYPERLINK("https://www.youtube.com/watch?v=DYtfS9cqEJU", "Link")</f>
        <v>Link</v>
      </c>
    </row>
    <row r="10" spans="1:4" x14ac:dyDescent="0.25">
      <c r="A10" s="1">
        <v>8</v>
      </c>
      <c r="B10" t="s">
        <v>439</v>
      </c>
      <c r="C10" t="s">
        <v>440</v>
      </c>
      <c r="D10" t="str">
        <f>HYPERLINK("https://www.youtube.com/watch?v=8HPXF0DQLFs", "Link")</f>
        <v>Link</v>
      </c>
    </row>
    <row r="11" spans="1:4" x14ac:dyDescent="0.25">
      <c r="A11" s="1">
        <v>9</v>
      </c>
      <c r="B11" t="s">
        <v>441</v>
      </c>
      <c r="C11" t="s">
        <v>442</v>
      </c>
      <c r="D11" t="str">
        <f>HYPERLINK("https://www.youtube.com/watch?v=IBucTu76PLE", "Link")</f>
        <v>Link</v>
      </c>
    </row>
    <row r="12" spans="1:4" x14ac:dyDescent="0.25">
      <c r="A12" s="1">
        <v>10</v>
      </c>
      <c r="B12" t="s">
        <v>443</v>
      </c>
      <c r="C12" t="s">
        <v>444</v>
      </c>
      <c r="D12" t="str">
        <f>HYPERLINK("https://www.youtube.com/watch?v=mlWaf_53emA", "Link")</f>
        <v>Link</v>
      </c>
    </row>
    <row r="13" spans="1:4" x14ac:dyDescent="0.25">
      <c r="A13" s="1">
        <v>11</v>
      </c>
      <c r="B13" t="s">
        <v>445</v>
      </c>
      <c r="C13" t="s">
        <v>446</v>
      </c>
      <c r="D13" t="str">
        <f>HYPERLINK("https://www.youtube.com/watch?v=h0SzHkp4GqI", "Link")</f>
        <v>Link</v>
      </c>
    </row>
    <row r="14" spans="1:4" x14ac:dyDescent="0.25">
      <c r="A14" s="1">
        <v>12</v>
      </c>
      <c r="B14" t="s">
        <v>447</v>
      </c>
      <c r="C14" t="s">
        <v>448</v>
      </c>
      <c r="D14" t="str">
        <f>HYPERLINK("https://www.youtube.com/watch?v=-eJ5IuROX8A", "Link")</f>
        <v>Link</v>
      </c>
    </row>
    <row r="15" spans="1:4" x14ac:dyDescent="0.25">
      <c r="A15" s="1">
        <v>13</v>
      </c>
      <c r="B15" t="s">
        <v>449</v>
      </c>
      <c r="C15" t="s">
        <v>450</v>
      </c>
      <c r="D15" t="str">
        <f>HYPERLINK("https://www.youtube.com/watch?v=pEhKD9KWgiw", "Link")</f>
        <v>Link</v>
      </c>
    </row>
    <row r="16" spans="1:4" x14ac:dyDescent="0.25">
      <c r="A16" s="1">
        <v>14</v>
      </c>
      <c r="B16" t="s">
        <v>451</v>
      </c>
      <c r="C16" t="s">
        <v>452</v>
      </c>
      <c r="D16" t="str">
        <f>HYPERLINK("https://www.youtube.com/watch?v=P__mdkz5f0M", "Link")</f>
        <v>Link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0"/>
  <sheetViews>
    <sheetView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267</v>
      </c>
      <c r="C2" t="s">
        <v>268</v>
      </c>
      <c r="D2" t="str">
        <f>HYPERLINK("https://www.youtube.com/watch?v=qYnA2DFEELw", "Link")</f>
        <v>Link</v>
      </c>
    </row>
    <row r="3" spans="1:4" x14ac:dyDescent="0.25">
      <c r="A3" s="1">
        <v>1</v>
      </c>
      <c r="B3" t="s">
        <v>259</v>
      </c>
      <c r="C3" t="s">
        <v>260</v>
      </c>
      <c r="D3" t="str">
        <f>HYPERLINK("https://www.youtube.com/watch?v=aKMLgFVxZYk", "Link")</f>
        <v>Link</v>
      </c>
    </row>
    <row r="4" spans="1:4" x14ac:dyDescent="0.25">
      <c r="A4" s="1">
        <v>2</v>
      </c>
      <c r="B4" t="s">
        <v>453</v>
      </c>
      <c r="C4" t="s">
        <v>454</v>
      </c>
      <c r="D4" t="str">
        <f>HYPERLINK("https://www.youtube.com/watch?v=Rf6AfhqJKxg", "Link")</f>
        <v>Link</v>
      </c>
    </row>
    <row r="5" spans="1:4" x14ac:dyDescent="0.25">
      <c r="A5" s="1">
        <v>3</v>
      </c>
      <c r="B5" t="s">
        <v>455</v>
      </c>
      <c r="C5" t="s">
        <v>456</v>
      </c>
      <c r="D5" t="str">
        <f>HYPERLINK("https://www.youtube.com/watch?v=ibnUI-amsj8", "Link")</f>
        <v>Link</v>
      </c>
    </row>
    <row r="6" spans="1:4" x14ac:dyDescent="0.25">
      <c r="A6" s="1">
        <v>4</v>
      </c>
      <c r="B6" t="s">
        <v>457</v>
      </c>
      <c r="C6" t="s">
        <v>458</v>
      </c>
      <c r="D6" t="str">
        <f>HYPERLINK("https://www.youtube.com/watch?v=CxamHNc3U4A", "Link")</f>
        <v>Link</v>
      </c>
    </row>
    <row r="7" spans="1:4" x14ac:dyDescent="0.25">
      <c r="A7" s="1">
        <v>5</v>
      </c>
      <c r="B7" t="s">
        <v>459</v>
      </c>
      <c r="C7" t="s">
        <v>460</v>
      </c>
      <c r="D7" t="str">
        <f>HYPERLINK("https://www.youtube.com/watch?v=NizRDkTvxZo", "Link")</f>
        <v>Link</v>
      </c>
    </row>
    <row r="8" spans="1:4" x14ac:dyDescent="0.25">
      <c r="A8" s="1">
        <v>6</v>
      </c>
      <c r="B8" t="s">
        <v>461</v>
      </c>
      <c r="C8" t="s">
        <v>462</v>
      </c>
      <c r="D8" t="str">
        <f>HYPERLINK("https://www.youtube.com/watch?v=gzIcGhJC8hA", "Link")</f>
        <v>Link</v>
      </c>
    </row>
    <row r="9" spans="1:4" x14ac:dyDescent="0.25">
      <c r="A9" s="1">
        <v>7</v>
      </c>
      <c r="B9" t="s">
        <v>463</v>
      </c>
      <c r="C9" t="s">
        <v>464</v>
      </c>
      <c r="D9" t="str">
        <f>HYPERLINK("https://www.youtube.com/watch?v=t0zlO5-NWFU", "Link")</f>
        <v>Link</v>
      </c>
    </row>
    <row r="10" spans="1:4" x14ac:dyDescent="0.25">
      <c r="A10" s="1">
        <v>8</v>
      </c>
      <c r="B10" t="s">
        <v>417</v>
      </c>
      <c r="C10" t="s">
        <v>418</v>
      </c>
      <c r="D10" t="str">
        <f>HYPERLINK("https://www.youtube.com/watch?v=9sAg7RooEDc", "Link")</f>
        <v>Link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6"/>
  <sheetViews>
    <sheetView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269</v>
      </c>
      <c r="C2" t="s">
        <v>270</v>
      </c>
      <c r="D2" t="str">
        <f>HYPERLINK("https://www.youtube.com/watch?v=Zgy1miPsTNs", "Link")</f>
        <v>Link</v>
      </c>
    </row>
    <row r="3" spans="1:4" x14ac:dyDescent="0.25">
      <c r="A3" s="1">
        <v>1</v>
      </c>
      <c r="B3" t="s">
        <v>271</v>
      </c>
      <c r="C3" t="s">
        <v>272</v>
      </c>
      <c r="D3" t="str">
        <f>HYPERLINK("https://www.youtube.com/watch?v=d-Bfi5qywFo", "Link")</f>
        <v>Link</v>
      </c>
    </row>
    <row r="4" spans="1:4" x14ac:dyDescent="0.25">
      <c r="A4" s="1">
        <v>2</v>
      </c>
      <c r="B4" t="s">
        <v>459</v>
      </c>
      <c r="C4" t="s">
        <v>460</v>
      </c>
      <c r="D4" t="str">
        <f>HYPERLINK("https://www.youtube.com/watch?v=NizRDkTvxZo", "Link")</f>
        <v>Link</v>
      </c>
    </row>
    <row r="5" spans="1:4" x14ac:dyDescent="0.25">
      <c r="A5" s="1">
        <v>3</v>
      </c>
      <c r="B5" t="s">
        <v>465</v>
      </c>
      <c r="C5" t="s">
        <v>466</v>
      </c>
      <c r="D5" t="str">
        <f>HYPERLINK("https://www.youtube.com/watch?v=S8J2fkN2FeI", "Link")</f>
        <v>Link</v>
      </c>
    </row>
    <row r="6" spans="1:4" x14ac:dyDescent="0.25">
      <c r="A6" s="1">
        <v>4</v>
      </c>
      <c r="B6" t="s">
        <v>259</v>
      </c>
      <c r="C6" t="s">
        <v>260</v>
      </c>
      <c r="D6" t="str">
        <f>HYPERLINK("https://www.youtube.com/watch?v=aKMLgFVxZYk", "Link")</f>
        <v>Link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47"/>
  <sheetViews>
    <sheetView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223</v>
      </c>
      <c r="C2" t="s">
        <v>224</v>
      </c>
      <c r="D2" t="str">
        <f>HYPERLINK("https://www.youtube.com/watch?v=JhpUch6lWMw", "Link")</f>
        <v>Link</v>
      </c>
    </row>
    <row r="3" spans="1:4" x14ac:dyDescent="0.25">
      <c r="A3" s="1">
        <v>1</v>
      </c>
      <c r="B3" t="s">
        <v>467</v>
      </c>
      <c r="C3" t="s">
        <v>468</v>
      </c>
      <c r="D3" t="str">
        <f>HYPERLINK("https://www.youtube.com/watch?v=t4naLFSlBpQ", "Link")</f>
        <v>Link</v>
      </c>
    </row>
    <row r="4" spans="1:4" x14ac:dyDescent="0.25">
      <c r="A4" s="1">
        <v>2</v>
      </c>
      <c r="B4" t="s">
        <v>469</v>
      </c>
      <c r="C4" t="s">
        <v>470</v>
      </c>
      <c r="D4" t="str">
        <f>HYPERLINK("https://www.youtube.com/watch?v=2Nt-ZrNP22A", "Link")</f>
        <v>Link</v>
      </c>
    </row>
    <row r="5" spans="1:4" x14ac:dyDescent="0.25">
      <c r="A5" s="1">
        <v>3</v>
      </c>
      <c r="B5" t="s">
        <v>323</v>
      </c>
      <c r="C5" t="s">
        <v>324</v>
      </c>
      <c r="D5" t="str">
        <f>HYPERLINK("https://www.youtube.com/watch?v=lq6ZimHh-j4", "Link")</f>
        <v>Link</v>
      </c>
    </row>
    <row r="6" spans="1:4" x14ac:dyDescent="0.25">
      <c r="A6" s="1">
        <v>4</v>
      </c>
      <c r="B6" t="s">
        <v>471</v>
      </c>
      <c r="C6" t="s">
        <v>472</v>
      </c>
      <c r="D6" t="str">
        <f>HYPERLINK("https://www.youtube.com/watch?v=M3XQ6yEC51Q", "Link")</f>
        <v>Link</v>
      </c>
    </row>
    <row r="7" spans="1:4" x14ac:dyDescent="0.25">
      <c r="A7" s="1">
        <v>5</v>
      </c>
      <c r="B7" t="s">
        <v>473</v>
      </c>
      <c r="C7" t="s">
        <v>474</v>
      </c>
      <c r="D7" t="str">
        <f>HYPERLINK("https://www.youtube.com/watch?v=x4E4mbobGEc", "Link")</f>
        <v>Link</v>
      </c>
    </row>
    <row r="8" spans="1:4" x14ac:dyDescent="0.25">
      <c r="A8" s="1">
        <v>6</v>
      </c>
      <c r="B8" t="s">
        <v>221</v>
      </c>
      <c r="C8" t="s">
        <v>222</v>
      </c>
      <c r="D8" t="str">
        <f>HYPERLINK("https://www.youtube.com/watch?v=0OrmKCB0UrQ", "Link")</f>
        <v>Link</v>
      </c>
    </row>
    <row r="9" spans="1:4" x14ac:dyDescent="0.25">
      <c r="A9" s="1">
        <v>7</v>
      </c>
      <c r="B9" t="s">
        <v>227</v>
      </c>
      <c r="C9" t="s">
        <v>228</v>
      </c>
      <c r="D9" t="str">
        <f>HYPERLINK("https://www.youtube.com/watch?v=AlE5X1NlHgg", "Link")</f>
        <v>Link</v>
      </c>
    </row>
    <row r="10" spans="1:4" x14ac:dyDescent="0.25">
      <c r="A10" s="1">
        <v>8</v>
      </c>
      <c r="B10" t="s">
        <v>475</v>
      </c>
      <c r="C10" t="s">
        <v>476</v>
      </c>
      <c r="D10" t="str">
        <f>HYPERLINK("https://www.youtube.com/watch?v=Gp-DXApv4x0", "Link")</f>
        <v>Link</v>
      </c>
    </row>
    <row r="11" spans="1:4" x14ac:dyDescent="0.25">
      <c r="A11" s="1">
        <v>9</v>
      </c>
      <c r="B11" t="s">
        <v>477</v>
      </c>
      <c r="C11" t="s">
        <v>478</v>
      </c>
      <c r="D11" t="str">
        <f>HYPERLINK("https://www.youtube.com/watch?v=DQNW9qhl4eA", "Link")</f>
        <v>Link</v>
      </c>
    </row>
    <row r="12" spans="1:4" x14ac:dyDescent="0.25">
      <c r="A12" s="1">
        <v>10</v>
      </c>
      <c r="B12" t="s">
        <v>319</v>
      </c>
      <c r="C12" t="s">
        <v>320</v>
      </c>
      <c r="D12" t="str">
        <f>HYPERLINK("https://www.youtube.com/watch?v=sovAIX4doOE", "Link")</f>
        <v>Link</v>
      </c>
    </row>
    <row r="13" spans="1:4" x14ac:dyDescent="0.25">
      <c r="A13" s="1">
        <v>11</v>
      </c>
      <c r="B13" t="s">
        <v>479</v>
      </c>
      <c r="C13" t="s">
        <v>480</v>
      </c>
      <c r="D13" t="str">
        <f>HYPERLINK("https://www.youtube.com/watch?v=Ka8vG5miErk", "Link")</f>
        <v>Link</v>
      </c>
    </row>
    <row r="14" spans="1:4" x14ac:dyDescent="0.25">
      <c r="A14" s="1">
        <v>12</v>
      </c>
      <c r="B14" t="s">
        <v>481</v>
      </c>
      <c r="C14" t="s">
        <v>482</v>
      </c>
      <c r="D14" t="str">
        <f>HYPERLINK("https://www.youtube.com/watch?v=nHU2NC4vXDs", "Link")</f>
        <v>Link</v>
      </c>
    </row>
    <row r="15" spans="1:4" x14ac:dyDescent="0.25">
      <c r="A15" s="1">
        <v>13</v>
      </c>
      <c r="B15" t="s">
        <v>483</v>
      </c>
      <c r="C15" t="s">
        <v>484</v>
      </c>
      <c r="D15" t="str">
        <f>HYPERLINK("https://www.youtube.com/watch?v=00bLHDtU7U4", "Link")</f>
        <v>Link</v>
      </c>
    </row>
    <row r="16" spans="1:4" x14ac:dyDescent="0.25">
      <c r="A16" s="1">
        <v>14</v>
      </c>
      <c r="B16" t="s">
        <v>485</v>
      </c>
      <c r="C16" t="s">
        <v>486</v>
      </c>
      <c r="D16" t="str">
        <f>HYPERLINK("https://www.youtube.com/watch?v=r9IZnuZstXM", "Link")</f>
        <v>Link</v>
      </c>
    </row>
    <row r="17" spans="1:4" x14ac:dyDescent="0.25">
      <c r="A17" s="1">
        <v>15</v>
      </c>
      <c r="B17" t="s">
        <v>487</v>
      </c>
      <c r="C17" t="s">
        <v>488</v>
      </c>
      <c r="D17" t="str">
        <f>HYPERLINK("https://www.youtube.com/watch?v=gTGWXcRPpvE", "Link")</f>
        <v>Link</v>
      </c>
    </row>
    <row r="18" spans="1:4" x14ac:dyDescent="0.25">
      <c r="A18" s="1">
        <v>16</v>
      </c>
      <c r="B18" t="s">
        <v>489</v>
      </c>
      <c r="C18" t="s">
        <v>490</v>
      </c>
      <c r="D18" t="str">
        <f>HYPERLINK("https://www.youtube.com/watch?v=TgZnpp5wJWU", "Link")</f>
        <v>Link</v>
      </c>
    </row>
    <row r="19" spans="1:4" x14ac:dyDescent="0.25">
      <c r="A19" s="1">
        <v>17</v>
      </c>
      <c r="B19" t="s">
        <v>491</v>
      </c>
      <c r="C19" t="s">
        <v>492</v>
      </c>
      <c r="D19" t="str">
        <f>HYPERLINK("https://www.youtube.com/watch?v=1o7bB4hUPew", "Link")</f>
        <v>Link</v>
      </c>
    </row>
    <row r="20" spans="1:4" x14ac:dyDescent="0.25">
      <c r="A20" s="1">
        <v>18</v>
      </c>
      <c r="B20" t="s">
        <v>257</v>
      </c>
      <c r="C20" t="s">
        <v>258</v>
      </c>
      <c r="D20" t="str">
        <f>HYPERLINK("https://www.youtube.com/watch?v=fVKPrDrEwTI", "Link")</f>
        <v>Link</v>
      </c>
    </row>
    <row r="21" spans="1:4" x14ac:dyDescent="0.25">
      <c r="A21" s="1">
        <v>19</v>
      </c>
      <c r="B21" t="s">
        <v>493</v>
      </c>
      <c r="C21" t="s">
        <v>494</v>
      </c>
      <c r="D21" t="str">
        <f>HYPERLINK("https://www.youtube.com/watch?v=-cWs6eoyaLg", "Link")</f>
        <v>Link</v>
      </c>
    </row>
    <row r="22" spans="1:4" x14ac:dyDescent="0.25">
      <c r="A22" s="1">
        <v>20</v>
      </c>
      <c r="B22" t="s">
        <v>495</v>
      </c>
      <c r="C22" t="s">
        <v>496</v>
      </c>
      <c r="D22" t="str">
        <f>HYPERLINK("https://www.youtube.com/watch?v=-4Lid7tBr6Y", "Link")</f>
        <v>Link</v>
      </c>
    </row>
    <row r="23" spans="1:4" x14ac:dyDescent="0.25">
      <c r="A23" s="1">
        <v>21</v>
      </c>
      <c r="B23" t="s">
        <v>497</v>
      </c>
      <c r="C23" t="s">
        <v>498</v>
      </c>
      <c r="D23" t="str">
        <f>HYPERLINK("https://www.youtube.com/watch?v=kYhMnw4aJTw", "Link")</f>
        <v>Link</v>
      </c>
    </row>
    <row r="24" spans="1:4" x14ac:dyDescent="0.25">
      <c r="A24" s="1">
        <v>22</v>
      </c>
      <c r="B24" t="s">
        <v>267</v>
      </c>
      <c r="C24" t="s">
        <v>268</v>
      </c>
      <c r="D24" t="str">
        <f>HYPERLINK("https://www.youtube.com/watch?v=qYnA2DFEELw", "Link")</f>
        <v>Link</v>
      </c>
    </row>
    <row r="25" spans="1:4" x14ac:dyDescent="0.25">
      <c r="A25" s="1">
        <v>23</v>
      </c>
      <c r="B25" t="s">
        <v>499</v>
      </c>
      <c r="C25" t="s">
        <v>500</v>
      </c>
      <c r="D25" t="str">
        <f>HYPERLINK("https://www.youtube.com/watch?v=J9_oOHGzegk", "Link")</f>
        <v>Link</v>
      </c>
    </row>
    <row r="26" spans="1:4" x14ac:dyDescent="0.25">
      <c r="A26" s="1">
        <v>24</v>
      </c>
      <c r="B26" t="s">
        <v>501</v>
      </c>
      <c r="C26" t="s">
        <v>502</v>
      </c>
      <c r="D26" t="str">
        <f>HYPERLINK("https://www.youtube.com/watch?v=-aGM4mfDX48", "Link")</f>
        <v>Link</v>
      </c>
    </row>
    <row r="27" spans="1:4" x14ac:dyDescent="0.25">
      <c r="A27" s="1">
        <v>25</v>
      </c>
      <c r="B27" t="s">
        <v>243</v>
      </c>
      <c r="C27" t="s">
        <v>244</v>
      </c>
      <c r="D27" t="str">
        <f>HYPERLINK("https://www.youtube.com/watch?v=dh406O2v_1c", "Link")</f>
        <v>Link</v>
      </c>
    </row>
    <row r="28" spans="1:4" x14ac:dyDescent="0.25">
      <c r="A28" s="1">
        <v>26</v>
      </c>
      <c r="B28" t="s">
        <v>463</v>
      </c>
      <c r="C28" t="s">
        <v>464</v>
      </c>
      <c r="D28" t="str">
        <f>HYPERLINK("https://www.youtube.com/watch?v=t0zlO5-NWFU", "Link")</f>
        <v>Link</v>
      </c>
    </row>
    <row r="29" spans="1:4" x14ac:dyDescent="0.25">
      <c r="A29" s="1">
        <v>27</v>
      </c>
      <c r="B29" t="s">
        <v>457</v>
      </c>
      <c r="C29" t="s">
        <v>458</v>
      </c>
      <c r="D29" t="str">
        <f>HYPERLINK("https://www.youtube.com/watch?v=CxamHNc3U4A", "Link")</f>
        <v>Link</v>
      </c>
    </row>
    <row r="30" spans="1:4" x14ac:dyDescent="0.25">
      <c r="A30" s="1">
        <v>28</v>
      </c>
      <c r="B30" t="s">
        <v>265</v>
      </c>
      <c r="C30" t="s">
        <v>266</v>
      </c>
      <c r="D30" t="str">
        <f>HYPERLINK("https://www.youtube.com/watch?v=WC2-hNNBWII", "Link")</f>
        <v>Link</v>
      </c>
    </row>
    <row r="31" spans="1:4" x14ac:dyDescent="0.25">
      <c r="A31" s="1">
        <v>29</v>
      </c>
      <c r="B31" t="s">
        <v>453</v>
      </c>
      <c r="C31" t="s">
        <v>454</v>
      </c>
      <c r="D31" t="str">
        <f>HYPERLINK("https://www.youtube.com/watch?v=Rf6AfhqJKxg", "Link")</f>
        <v>Link</v>
      </c>
    </row>
    <row r="32" spans="1:4" x14ac:dyDescent="0.25">
      <c r="A32" s="1">
        <v>30</v>
      </c>
      <c r="B32" t="s">
        <v>503</v>
      </c>
      <c r="C32" t="s">
        <v>504</v>
      </c>
      <c r="D32" t="str">
        <f>HYPERLINK("https://www.youtube.com/watch?v=Yw4rkaTc0f8", "Link")</f>
        <v>Link</v>
      </c>
    </row>
    <row r="33" spans="1:4" x14ac:dyDescent="0.25">
      <c r="A33" s="1">
        <v>31</v>
      </c>
      <c r="B33" t="s">
        <v>321</v>
      </c>
      <c r="C33" t="s">
        <v>322</v>
      </c>
      <c r="D33" t="str">
        <f>HYPERLINK("https://www.youtube.com/watch?v=aUF2QCEudPo", "Link")</f>
        <v>Link</v>
      </c>
    </row>
    <row r="34" spans="1:4" x14ac:dyDescent="0.25">
      <c r="A34" s="1">
        <v>32</v>
      </c>
      <c r="B34" t="s">
        <v>505</v>
      </c>
      <c r="C34" t="s">
        <v>506</v>
      </c>
      <c r="D34" t="str">
        <f>HYPERLINK("https://www.youtube.com/watch?v=K8HJ6DN23zI", "Link")</f>
        <v>Link</v>
      </c>
    </row>
    <row r="35" spans="1:4" x14ac:dyDescent="0.25">
      <c r="A35" s="1">
        <v>33</v>
      </c>
      <c r="B35" t="s">
        <v>193</v>
      </c>
      <c r="C35" t="s">
        <v>194</v>
      </c>
      <c r="D35" t="str">
        <f>HYPERLINK("https://www.youtube.com/watch?v=GriONb4EfPY", "Link")</f>
        <v>Link</v>
      </c>
    </row>
    <row r="36" spans="1:4" x14ac:dyDescent="0.25">
      <c r="A36" s="1">
        <v>34</v>
      </c>
      <c r="B36" t="s">
        <v>325</v>
      </c>
      <c r="C36" t="s">
        <v>326</v>
      </c>
      <c r="D36" t="str">
        <f>HYPERLINK("https://www.youtube.com/watch?v=T0k-3Ze4NLo", "Link")</f>
        <v>Link</v>
      </c>
    </row>
    <row r="37" spans="1:4" x14ac:dyDescent="0.25">
      <c r="A37" s="1">
        <v>35</v>
      </c>
      <c r="B37" t="s">
        <v>507</v>
      </c>
      <c r="C37" t="s">
        <v>508</v>
      </c>
      <c r="D37" t="str">
        <f>HYPERLINK("https://www.youtube.com/watch?v=XbUcfGRMoM8", "Link")</f>
        <v>Link</v>
      </c>
    </row>
    <row r="38" spans="1:4" x14ac:dyDescent="0.25">
      <c r="A38" s="1">
        <v>36</v>
      </c>
      <c r="B38" t="s">
        <v>509</v>
      </c>
      <c r="C38" t="s">
        <v>510</v>
      </c>
      <c r="D38" t="str">
        <f>HYPERLINK("https://www.youtube.com/watch?v=0avOYByiTRQ", "Link")</f>
        <v>Link</v>
      </c>
    </row>
    <row r="39" spans="1:4" x14ac:dyDescent="0.25">
      <c r="A39" s="1">
        <v>37</v>
      </c>
      <c r="B39" t="s">
        <v>511</v>
      </c>
      <c r="C39" t="s">
        <v>512</v>
      </c>
      <c r="D39" t="str">
        <f>HYPERLINK("https://www.youtube.com/watch?v=HAadSWQpB3s", "Link")</f>
        <v>Link</v>
      </c>
    </row>
    <row r="40" spans="1:4" x14ac:dyDescent="0.25">
      <c r="A40" s="1">
        <v>38</v>
      </c>
      <c r="B40" t="s">
        <v>511</v>
      </c>
      <c r="C40" t="s">
        <v>512</v>
      </c>
      <c r="D40" t="str">
        <f>HYPERLINK("https://www.youtube.com/watch?v=HAadSWQpB3s", "Link")</f>
        <v>Link</v>
      </c>
    </row>
    <row r="41" spans="1:4" x14ac:dyDescent="0.25">
      <c r="A41" s="1">
        <v>39</v>
      </c>
      <c r="B41" t="s">
        <v>513</v>
      </c>
      <c r="C41" t="s">
        <v>514</v>
      </c>
      <c r="D41" t="str">
        <f>HYPERLINK("https://www.youtube.com/watch?v=gOEiBliwMUA", "Link")</f>
        <v>Link</v>
      </c>
    </row>
    <row r="42" spans="1:4" x14ac:dyDescent="0.25">
      <c r="A42" s="1">
        <v>40</v>
      </c>
      <c r="B42" t="s">
        <v>515</v>
      </c>
      <c r="C42" t="s">
        <v>516</v>
      </c>
      <c r="D42" t="str">
        <f>HYPERLINK("https://www.youtube.com/watch?v=I6TcBmNhB78", "Link")</f>
        <v>Link</v>
      </c>
    </row>
    <row r="43" spans="1:4" x14ac:dyDescent="0.25">
      <c r="A43" s="1">
        <v>41</v>
      </c>
      <c r="B43" t="s">
        <v>517</v>
      </c>
      <c r="C43" t="s">
        <v>518</v>
      </c>
      <c r="D43" t="str">
        <f>HYPERLINK("https://www.youtube.com/watch?v=0QHmHR55_Lo", "Link")</f>
        <v>Link</v>
      </c>
    </row>
    <row r="44" spans="1:4" x14ac:dyDescent="0.25">
      <c r="A44" s="1">
        <v>42</v>
      </c>
      <c r="B44" t="s">
        <v>519</v>
      </c>
      <c r="C44" t="s">
        <v>520</v>
      </c>
      <c r="D44" t="str">
        <f>HYPERLINK("https://www.youtube.com/watch?v=skwb7IH9TtY", "Link")</f>
        <v>Link</v>
      </c>
    </row>
    <row r="45" spans="1:4" x14ac:dyDescent="0.25">
      <c r="A45" s="1">
        <v>43</v>
      </c>
      <c r="B45" t="s">
        <v>519</v>
      </c>
      <c r="C45" t="s">
        <v>520</v>
      </c>
      <c r="D45" t="str">
        <f>HYPERLINK("https://www.youtube.com/watch?v=skwb7IH9TtY", "Link")</f>
        <v>Link</v>
      </c>
    </row>
    <row r="46" spans="1:4" x14ac:dyDescent="0.25">
      <c r="A46" s="1">
        <v>44</v>
      </c>
      <c r="B46" t="s">
        <v>521</v>
      </c>
      <c r="C46" t="s">
        <v>522</v>
      </c>
      <c r="D46" t="str">
        <f>HYPERLINK("https://www.youtube.com/watch?v=4HlNv1qpZFY", "Link")</f>
        <v>Link</v>
      </c>
    </row>
    <row r="47" spans="1:4" x14ac:dyDescent="0.25">
      <c r="A47" s="1">
        <v>45</v>
      </c>
      <c r="B47" t="s">
        <v>523</v>
      </c>
      <c r="C47" t="s">
        <v>524</v>
      </c>
      <c r="D47" t="str">
        <f>HYPERLINK("https://www.youtube.com/watch?v=apU1j_gWsCQ", "Link")</f>
        <v>Link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7"/>
  <sheetViews>
    <sheetView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257</v>
      </c>
      <c r="C2" t="s">
        <v>258</v>
      </c>
      <c r="D2" t="str">
        <f>HYPERLINK("https://www.youtube.com/watch?v=fVKPrDrEwTI", "Link")</f>
        <v>Link</v>
      </c>
    </row>
    <row r="3" spans="1:4" x14ac:dyDescent="0.25">
      <c r="A3" s="1">
        <v>1</v>
      </c>
      <c r="B3" t="s">
        <v>221</v>
      </c>
      <c r="C3" t="s">
        <v>222</v>
      </c>
      <c r="D3" t="str">
        <f>HYPERLINK("https://www.youtube.com/watch?v=0OrmKCB0UrQ", "Link")</f>
        <v>Link</v>
      </c>
    </row>
    <row r="4" spans="1:4" x14ac:dyDescent="0.25">
      <c r="A4" s="1">
        <v>2</v>
      </c>
      <c r="B4" t="s">
        <v>267</v>
      </c>
      <c r="C4" t="s">
        <v>268</v>
      </c>
      <c r="D4" t="str">
        <f>HYPERLINK("https://www.youtube.com/watch?v=qYnA2DFEELw", "Link")</f>
        <v>Link</v>
      </c>
    </row>
    <row r="5" spans="1:4" x14ac:dyDescent="0.25">
      <c r="A5" s="1">
        <v>3</v>
      </c>
      <c r="B5" t="s">
        <v>193</v>
      </c>
      <c r="C5" t="s">
        <v>194</v>
      </c>
      <c r="D5" t="str">
        <f>HYPERLINK("https://www.youtube.com/watch?v=GriONb4EfPY", "Link")</f>
        <v>Link</v>
      </c>
    </row>
    <row r="6" spans="1:4" x14ac:dyDescent="0.25">
      <c r="A6" s="1">
        <v>4</v>
      </c>
      <c r="B6" t="s">
        <v>509</v>
      </c>
      <c r="C6" t="s">
        <v>510</v>
      </c>
      <c r="D6" t="str">
        <f>HYPERLINK("https://www.youtube.com/watch?v=0avOYByiTRQ", "Link")</f>
        <v>Link</v>
      </c>
    </row>
    <row r="7" spans="1:4" x14ac:dyDescent="0.25">
      <c r="A7" s="1">
        <v>5</v>
      </c>
      <c r="B7" t="s">
        <v>525</v>
      </c>
      <c r="C7" t="s">
        <v>526</v>
      </c>
      <c r="D7" t="str">
        <f>HYPERLINK("https://www.youtube.com/watch?v=b35Dcz91ItE", "Link")</f>
        <v>Link</v>
      </c>
    </row>
    <row r="8" spans="1:4" x14ac:dyDescent="0.25">
      <c r="A8" s="1">
        <v>6</v>
      </c>
      <c r="B8" t="s">
        <v>527</v>
      </c>
      <c r="C8" t="s">
        <v>528</v>
      </c>
      <c r="D8" t="str">
        <f>HYPERLINK("https://www.youtube.com/watch?v=UiaJ_Ek3ds0", "Link")</f>
        <v>Link</v>
      </c>
    </row>
    <row r="9" spans="1:4" x14ac:dyDescent="0.25">
      <c r="A9" s="1">
        <v>7</v>
      </c>
      <c r="B9" t="s">
        <v>529</v>
      </c>
      <c r="C9" t="s">
        <v>530</v>
      </c>
      <c r="D9" t="str">
        <f>HYPERLINK("https://www.youtube.com/watch?v=gejfT1h6LBo", "Link")</f>
        <v>Link</v>
      </c>
    </row>
    <row r="10" spans="1:4" x14ac:dyDescent="0.25">
      <c r="A10" s="1">
        <v>8</v>
      </c>
      <c r="B10" t="s">
        <v>531</v>
      </c>
      <c r="C10" t="s">
        <v>532</v>
      </c>
      <c r="D10" t="str">
        <f>HYPERLINK("https://www.youtube.com/watch?v=1Sd1M2-2GCI", "Link")</f>
        <v>Link</v>
      </c>
    </row>
    <row r="11" spans="1:4" x14ac:dyDescent="0.25">
      <c r="A11" s="1">
        <v>9</v>
      </c>
      <c r="B11" t="s">
        <v>533</v>
      </c>
      <c r="C11" t="s">
        <v>534</v>
      </c>
      <c r="D11" t="str">
        <f>HYPERLINK("https://www.youtube.com/watch?v=rMO35XQXuLA", "Link")</f>
        <v>Link</v>
      </c>
    </row>
    <row r="12" spans="1:4" x14ac:dyDescent="0.25">
      <c r="A12" s="1">
        <v>10</v>
      </c>
      <c r="B12" t="s">
        <v>535</v>
      </c>
      <c r="C12" t="s">
        <v>536</v>
      </c>
      <c r="D12" t="str">
        <f>HYPERLINK("https://www.youtube.com/watch?v=CUiBVTcgvBU", "Link")</f>
        <v>Link</v>
      </c>
    </row>
    <row r="13" spans="1:4" x14ac:dyDescent="0.25">
      <c r="A13" s="1">
        <v>11</v>
      </c>
      <c r="B13" t="s">
        <v>537</v>
      </c>
      <c r="C13" t="s">
        <v>538</v>
      </c>
      <c r="D13" t="str">
        <f>HYPERLINK("https://www.youtube.com/watch?v=lR1uHVS7I-8", "Link")</f>
        <v>Link</v>
      </c>
    </row>
    <row r="14" spans="1:4" x14ac:dyDescent="0.25">
      <c r="A14" s="1">
        <v>12</v>
      </c>
      <c r="B14" t="s">
        <v>539</v>
      </c>
      <c r="C14" t="s">
        <v>540</v>
      </c>
      <c r="D14" t="str">
        <f>HYPERLINK("https://www.youtube.com/watch?v=B2VEQ3jFq6Q", "Link")</f>
        <v>Link</v>
      </c>
    </row>
    <row r="15" spans="1:4" x14ac:dyDescent="0.25">
      <c r="A15" s="1">
        <v>13</v>
      </c>
      <c r="B15" t="s">
        <v>541</v>
      </c>
      <c r="C15" t="s">
        <v>542</v>
      </c>
      <c r="D15" t="str">
        <f>HYPERLINK("https://www.youtube.com/watch?v=0TA69aD9onM", "Link")</f>
        <v>Link</v>
      </c>
    </row>
    <row r="16" spans="1:4" x14ac:dyDescent="0.25">
      <c r="A16" s="1">
        <v>14</v>
      </c>
      <c r="B16" t="s">
        <v>543</v>
      </c>
      <c r="C16" t="s">
        <v>544</v>
      </c>
      <c r="D16" t="str">
        <f>HYPERLINK("https://www.youtube.com/watch?v=NnYQ3vg5X9Q", "Link")</f>
        <v>Link</v>
      </c>
    </row>
    <row r="17" spans="1:4" x14ac:dyDescent="0.25">
      <c r="A17" s="1">
        <v>15</v>
      </c>
      <c r="B17" t="s">
        <v>545</v>
      </c>
      <c r="C17" t="s">
        <v>546</v>
      </c>
      <c r="D17" t="str">
        <f>HYPERLINK("https://www.youtube.com/watch?v=5_pmFByqoz4", "Link")</f>
        <v>Link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1"/>
  <sheetViews>
    <sheetView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547</v>
      </c>
      <c r="C2" t="s">
        <v>548</v>
      </c>
      <c r="D2" t="str">
        <f>HYPERLINK("https://www.youtube.com/watch?v=fBO_un9szlc", "Link")</f>
        <v>Link</v>
      </c>
    </row>
    <row r="3" spans="1:4" x14ac:dyDescent="0.25">
      <c r="A3" s="1">
        <v>1</v>
      </c>
      <c r="B3" t="s">
        <v>549</v>
      </c>
      <c r="C3" t="s">
        <v>550</v>
      </c>
      <c r="D3" t="str">
        <f>HYPERLINK("https://www.youtube.com/watch?v=7fiAhtP7VrQ", "Link")</f>
        <v>Link</v>
      </c>
    </row>
    <row r="4" spans="1:4" x14ac:dyDescent="0.25">
      <c r="A4" s="1">
        <v>2</v>
      </c>
      <c r="B4" t="s">
        <v>551</v>
      </c>
      <c r="C4" t="s">
        <v>552</v>
      </c>
      <c r="D4" t="str">
        <f>HYPERLINK("https://www.youtube.com/watch?v=BmX1WhWT27c", "Link")</f>
        <v>Link</v>
      </c>
    </row>
    <row r="5" spans="1:4" x14ac:dyDescent="0.25">
      <c r="A5" s="1">
        <v>3</v>
      </c>
      <c r="B5" t="s">
        <v>553</v>
      </c>
      <c r="C5" t="s">
        <v>554</v>
      </c>
      <c r="D5" t="str">
        <f>HYPERLINK("https://www.youtube.com/watch?v=cXaUoAW3DZQ", "Link")</f>
        <v>Link</v>
      </c>
    </row>
    <row r="6" spans="1:4" x14ac:dyDescent="0.25">
      <c r="A6" s="1">
        <v>4</v>
      </c>
      <c r="B6" t="s">
        <v>555</v>
      </c>
      <c r="C6" t="s">
        <v>556</v>
      </c>
      <c r="D6" t="str">
        <f>HYPERLINK("https://www.youtube.com/watch?v=edB-_JnhoRY", "Link")</f>
        <v>Link</v>
      </c>
    </row>
    <row r="7" spans="1:4" x14ac:dyDescent="0.25">
      <c r="A7" s="1">
        <v>5</v>
      </c>
      <c r="B7" t="s">
        <v>557</v>
      </c>
      <c r="C7" t="s">
        <v>558</v>
      </c>
      <c r="D7" t="str">
        <f>HYPERLINK("https://www.youtube.com/watch?v=FPELK256liQ", "Link")</f>
        <v>Link</v>
      </c>
    </row>
    <row r="8" spans="1:4" x14ac:dyDescent="0.25">
      <c r="A8" s="1">
        <v>6</v>
      </c>
      <c r="B8" t="s">
        <v>559</v>
      </c>
      <c r="C8" t="s">
        <v>560</v>
      </c>
      <c r="D8" t="str">
        <f>HYPERLINK("https://www.youtube.com/watch?v=Xe1BSX3g2HI", "Link")</f>
        <v>Link</v>
      </c>
    </row>
    <row r="9" spans="1:4" x14ac:dyDescent="0.25">
      <c r="A9" s="1">
        <v>7</v>
      </c>
      <c r="B9" t="s">
        <v>561</v>
      </c>
      <c r="C9" t="s">
        <v>562</v>
      </c>
      <c r="D9" t="str">
        <f>HYPERLINK("https://www.youtube.com/watch?v=2MdaSGgl5XM", "Link")</f>
        <v>Link</v>
      </c>
    </row>
    <row r="10" spans="1:4" x14ac:dyDescent="0.25">
      <c r="A10" s="1">
        <v>8</v>
      </c>
      <c r="B10" t="s">
        <v>563</v>
      </c>
      <c r="C10" t="s">
        <v>564</v>
      </c>
      <c r="D10" t="str">
        <f>HYPERLINK("https://www.youtube.com/watch?v=JGLJimhu_IE", "Link")</f>
        <v>Link</v>
      </c>
    </row>
    <row r="11" spans="1:4" x14ac:dyDescent="0.25">
      <c r="A11" s="1">
        <v>9</v>
      </c>
      <c r="B11" t="s">
        <v>565</v>
      </c>
      <c r="C11" t="s">
        <v>566</v>
      </c>
      <c r="D11" t="str">
        <f>HYPERLINK("https://www.youtube.com/watch?v=bbJhCE83X9g", "Link")</f>
        <v>Link</v>
      </c>
    </row>
    <row r="12" spans="1:4" x14ac:dyDescent="0.25">
      <c r="A12" s="1">
        <v>10</v>
      </c>
      <c r="B12" t="s">
        <v>567</v>
      </c>
      <c r="C12" t="s">
        <v>568</v>
      </c>
      <c r="D12" t="str">
        <f>HYPERLINK("https://www.youtube.com/watch?v=AYfwXG4iKOM", "Link")</f>
        <v>Link</v>
      </c>
    </row>
    <row r="13" spans="1:4" x14ac:dyDescent="0.25">
      <c r="A13" s="1">
        <v>11</v>
      </c>
      <c r="B13" t="s">
        <v>569</v>
      </c>
      <c r="C13" t="s">
        <v>570</v>
      </c>
      <c r="D13" t="str">
        <f>HYPERLINK("https://www.youtube.com/watch?v=PQaXd5gqXLo", "Link")</f>
        <v>Link</v>
      </c>
    </row>
    <row r="14" spans="1:4" x14ac:dyDescent="0.25">
      <c r="A14" s="1">
        <v>12</v>
      </c>
      <c r="B14" t="s">
        <v>571</v>
      </c>
      <c r="C14" t="s">
        <v>572</v>
      </c>
      <c r="D14" t="str">
        <f>HYPERLINK("https://www.youtube.com/watch?v=vv3TmB6O_9Q", "Link")</f>
        <v>Link</v>
      </c>
    </row>
    <row r="15" spans="1:4" x14ac:dyDescent="0.25">
      <c r="A15" s="1">
        <v>13</v>
      </c>
      <c r="B15" t="s">
        <v>573</v>
      </c>
      <c r="C15" t="s">
        <v>574</v>
      </c>
      <c r="D15" t="str">
        <f>HYPERLINK("https://www.youtube.com/watch?v=1cB27B9nYnE", "Link")</f>
        <v>Link</v>
      </c>
    </row>
    <row r="16" spans="1:4" x14ac:dyDescent="0.25">
      <c r="A16" s="1">
        <v>14</v>
      </c>
      <c r="B16" t="s">
        <v>87</v>
      </c>
      <c r="C16" t="s">
        <v>88</v>
      </c>
      <c r="D16" t="str">
        <f>HYPERLINK("https://www.youtube.com/watch?v=ROxr8K0zDZg", "Link")</f>
        <v>Link</v>
      </c>
    </row>
    <row r="17" spans="1:4" x14ac:dyDescent="0.25">
      <c r="A17" s="1">
        <v>15</v>
      </c>
      <c r="B17" t="s">
        <v>89</v>
      </c>
      <c r="C17" t="s">
        <v>90</v>
      </c>
      <c r="D17" t="str">
        <f>HYPERLINK("https://www.youtube.com/watch?v=AEFye66eE5Y", "Link")</f>
        <v>Link</v>
      </c>
    </row>
    <row r="18" spans="1:4" x14ac:dyDescent="0.25">
      <c r="A18" s="1">
        <v>16</v>
      </c>
      <c r="B18" t="s">
        <v>91</v>
      </c>
      <c r="C18" t="s">
        <v>92</v>
      </c>
      <c r="D18" t="str">
        <f>HYPERLINK("https://www.youtube.com/watch?v=SfdXcFlOWGk", "Link")</f>
        <v>Link</v>
      </c>
    </row>
    <row r="19" spans="1:4" x14ac:dyDescent="0.25">
      <c r="A19" s="1">
        <v>17</v>
      </c>
      <c r="B19" t="s">
        <v>93</v>
      </c>
      <c r="C19" t="s">
        <v>94</v>
      </c>
      <c r="D19" t="str">
        <f>HYPERLINK("https://www.youtube.com/watch?v=n4R8K_arxE0", "Link")</f>
        <v>Link</v>
      </c>
    </row>
    <row r="20" spans="1:4" x14ac:dyDescent="0.25">
      <c r="A20" s="1">
        <v>18</v>
      </c>
      <c r="B20" t="s">
        <v>95</v>
      </c>
      <c r="C20" t="s">
        <v>96</v>
      </c>
      <c r="D20" t="str">
        <f>HYPERLINK("https://www.youtube.com/watch?v=McRLYsDG_7o", "Link")</f>
        <v>Link</v>
      </c>
    </row>
    <row r="21" spans="1:4" x14ac:dyDescent="0.25">
      <c r="A21" s="1">
        <v>19</v>
      </c>
      <c r="B21" t="s">
        <v>575</v>
      </c>
      <c r="C21" t="s">
        <v>576</v>
      </c>
      <c r="D21" t="str">
        <f>HYPERLINK("https://www.youtube.com/watch?v=Q-VsoPAvM2o", "Link")</f>
        <v>Link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"/>
  <sheetViews>
    <sheetView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17</v>
      </c>
      <c r="C2" t="s">
        <v>18</v>
      </c>
      <c r="D2" t="str">
        <f>HYPERLINK("https://www.youtube.com/watch?v=rft4ZecPQcI", "Link")</f>
        <v>Link</v>
      </c>
    </row>
    <row r="3" spans="1:4" x14ac:dyDescent="0.25">
      <c r="A3" s="1">
        <v>1</v>
      </c>
      <c r="B3" t="s">
        <v>19</v>
      </c>
      <c r="C3" t="s">
        <v>20</v>
      </c>
      <c r="D3" t="str">
        <f>HYPERLINK("https://www.youtube.com/watch?v=pnx5gzBjAyY", "Link")</f>
        <v>Link</v>
      </c>
    </row>
    <row r="4" spans="1:4" x14ac:dyDescent="0.25">
      <c r="A4" s="1">
        <v>2</v>
      </c>
      <c r="B4" t="s">
        <v>21</v>
      </c>
      <c r="C4" t="s">
        <v>22</v>
      </c>
      <c r="D4" t="str">
        <f>HYPERLINK("https://www.youtube.com/watch?v=u1BmUL48dE4", "Link")</f>
        <v>Link</v>
      </c>
    </row>
    <row r="5" spans="1:4" x14ac:dyDescent="0.25">
      <c r="A5" s="1">
        <v>3</v>
      </c>
      <c r="B5" t="s">
        <v>23</v>
      </c>
      <c r="C5" t="s">
        <v>24</v>
      </c>
      <c r="D5" t="str">
        <f>HYPERLINK("https://www.youtube.com/watch?v=Amn5M1ov1nU", "Link")</f>
        <v>Link</v>
      </c>
    </row>
    <row r="6" spans="1:4" x14ac:dyDescent="0.25">
      <c r="A6" s="1">
        <v>4</v>
      </c>
      <c r="B6" t="s">
        <v>25</v>
      </c>
      <c r="C6" t="s">
        <v>26</v>
      </c>
      <c r="D6" t="str">
        <f>HYPERLINK("https://www.youtube.com/watch?v=jsufTg2kGOI", "Link")</f>
        <v>Link</v>
      </c>
    </row>
    <row r="7" spans="1:4" x14ac:dyDescent="0.25">
      <c r="A7" s="1">
        <v>5</v>
      </c>
      <c r="B7" t="s">
        <v>27</v>
      </c>
      <c r="C7" t="s">
        <v>28</v>
      </c>
      <c r="D7" t="str">
        <f>HYPERLINK("https://www.youtube.com/watch?v=o4-pzB0tHic", "Link")</f>
        <v>Link</v>
      </c>
    </row>
    <row r="8" spans="1:4" x14ac:dyDescent="0.25">
      <c r="A8" s="1">
        <v>6</v>
      </c>
      <c r="B8" t="s">
        <v>29</v>
      </c>
      <c r="C8" t="s">
        <v>30</v>
      </c>
      <c r="D8" t="str">
        <f>HYPERLINK("https://www.youtube.com/watch?v=xhTyoPmY7O0", "Link")</f>
        <v>Link</v>
      </c>
    </row>
    <row r="9" spans="1:4" x14ac:dyDescent="0.25">
      <c r="A9" s="1">
        <v>7</v>
      </c>
      <c r="B9" t="s">
        <v>31</v>
      </c>
      <c r="C9" t="s">
        <v>32</v>
      </c>
      <c r="D9" t="str">
        <f>HYPERLINK("https://www.youtube.com/watch?v=qsBnbO4nZf8", "Link")</f>
        <v>Link</v>
      </c>
    </row>
    <row r="10" spans="1:4" x14ac:dyDescent="0.25">
      <c r="A10" s="1">
        <v>8</v>
      </c>
      <c r="B10" t="s">
        <v>33</v>
      </c>
      <c r="C10" t="s">
        <v>34</v>
      </c>
      <c r="D10" t="str">
        <f>HYPERLINK("https://www.youtube.com/watch?v=2vKxsw6DiSs", "Link")</f>
        <v>Link</v>
      </c>
    </row>
    <row r="11" spans="1:4" x14ac:dyDescent="0.25">
      <c r="A11" s="1">
        <v>9</v>
      </c>
      <c r="B11" t="s">
        <v>35</v>
      </c>
      <c r="C11" t="s">
        <v>36</v>
      </c>
      <c r="D11" t="str">
        <f>HYPERLINK("https://www.youtube.com/watch?v=K0H7EVx1PF0", "Link")</f>
        <v>Link</v>
      </c>
    </row>
    <row r="12" spans="1:4" x14ac:dyDescent="0.25">
      <c r="A12" s="1">
        <v>10</v>
      </c>
      <c r="B12" t="s">
        <v>37</v>
      </c>
      <c r="C12" t="s">
        <v>38</v>
      </c>
      <c r="D12" t="str">
        <f>HYPERLINK("https://www.youtube.com/watch?v=GxVkS0nwxqY", "Link")</f>
        <v>Link</v>
      </c>
    </row>
    <row r="13" spans="1:4" x14ac:dyDescent="0.25">
      <c r="A13" s="1">
        <v>11</v>
      </c>
      <c r="B13" t="s">
        <v>39</v>
      </c>
      <c r="C13" t="s">
        <v>40</v>
      </c>
      <c r="D13" t="str">
        <f>HYPERLINK("https://www.youtube.com/watch?v=BoTge-pSQ_w", "Link")</f>
        <v>Link</v>
      </c>
    </row>
    <row r="14" spans="1:4" x14ac:dyDescent="0.25">
      <c r="A14" s="1">
        <v>12</v>
      </c>
      <c r="B14" t="s">
        <v>41</v>
      </c>
      <c r="C14" t="s">
        <v>42</v>
      </c>
      <c r="D14" t="str">
        <f>HYPERLINK("https://www.youtube.com/watch?v=8A-859IdYwQ", "Link")</f>
        <v>Link</v>
      </c>
    </row>
    <row r="15" spans="1:4" x14ac:dyDescent="0.25">
      <c r="A15" s="1">
        <v>13</v>
      </c>
      <c r="B15" t="s">
        <v>43</v>
      </c>
      <c r="C15" t="s">
        <v>44</v>
      </c>
      <c r="D15" t="str">
        <f>HYPERLINK("https://www.youtube.com/watch?v=5BwuWz5pYIc", "Link")</f>
        <v>Link</v>
      </c>
    </row>
    <row r="16" spans="1:4" x14ac:dyDescent="0.25">
      <c r="A16" s="1">
        <v>14</v>
      </c>
      <c r="B16" t="s">
        <v>45</v>
      </c>
      <c r="C16" t="s">
        <v>46</v>
      </c>
      <c r="D16" t="str">
        <f>HYPERLINK("https://www.youtube.com/watch?v=bHVJphm0fAg", "Link")</f>
        <v>Link</v>
      </c>
    </row>
    <row r="17" spans="1:4" x14ac:dyDescent="0.25">
      <c r="A17" s="1">
        <v>15</v>
      </c>
      <c r="B17" t="s">
        <v>47</v>
      </c>
      <c r="C17" t="s">
        <v>48</v>
      </c>
      <c r="D17" t="str">
        <f>HYPERLINK("https://www.youtube.com/watch?v=3btRZRBmJqM", "Link")</f>
        <v>Link</v>
      </c>
    </row>
    <row r="18" spans="1:4" x14ac:dyDescent="0.25">
      <c r="A18" s="1">
        <v>16</v>
      </c>
      <c r="B18" t="s">
        <v>49</v>
      </c>
      <c r="C18" t="s">
        <v>50</v>
      </c>
      <c r="D18" t="str">
        <f>HYPERLINK("https://www.youtube.com/watch?v=w2i0g2Nup0c", "Link")</f>
        <v>Link</v>
      </c>
    </row>
    <row r="19" spans="1:4" x14ac:dyDescent="0.25">
      <c r="A19" s="1">
        <v>17</v>
      </c>
      <c r="B19" t="s">
        <v>51</v>
      </c>
      <c r="C19" t="s">
        <v>52</v>
      </c>
      <c r="D19" t="str">
        <f>HYPERLINK("https://www.youtube.com/watch?v=G3sB1I8CB80", "Link")</f>
        <v>Link</v>
      </c>
    </row>
    <row r="20" spans="1:4" x14ac:dyDescent="0.25">
      <c r="A20" s="1">
        <v>18</v>
      </c>
      <c r="B20" t="s">
        <v>53</v>
      </c>
      <c r="C20" t="s">
        <v>54</v>
      </c>
      <c r="D20" t="str">
        <f>HYPERLINK("https://www.youtube.com/watch?v=mov7RmFhSPw", "Link")</f>
        <v>Link</v>
      </c>
    </row>
    <row r="21" spans="1:4" x14ac:dyDescent="0.25">
      <c r="A21" s="1">
        <v>19</v>
      </c>
      <c r="B21" t="s">
        <v>55</v>
      </c>
      <c r="C21" t="s">
        <v>56</v>
      </c>
      <c r="D21" t="str">
        <f>HYPERLINK("https://www.youtube.com/watch?v=X9tQmjKJ_mg", "Link")</f>
        <v>Link</v>
      </c>
    </row>
    <row r="22" spans="1:4" x14ac:dyDescent="0.25">
      <c r="A22" s="1">
        <v>20</v>
      </c>
      <c r="B22" t="s">
        <v>57</v>
      </c>
      <c r="C22" t="s">
        <v>58</v>
      </c>
      <c r="D22" t="str">
        <f>HYPERLINK("https://www.youtube.com/watch?v=mxBF9sNMu2g", "Link")</f>
        <v>Link</v>
      </c>
    </row>
    <row r="23" spans="1:4" x14ac:dyDescent="0.25">
      <c r="A23" s="1">
        <v>21</v>
      </c>
      <c r="B23" t="s">
        <v>59</v>
      </c>
      <c r="C23" t="s">
        <v>60</v>
      </c>
      <c r="D23" t="str">
        <f>HYPERLINK("https://www.youtube.com/watch?v=pOmAn__77uk", "Link")</f>
        <v>Link</v>
      </c>
    </row>
    <row r="24" spans="1:4" x14ac:dyDescent="0.25">
      <c r="A24" s="1">
        <v>22</v>
      </c>
      <c r="B24" t="s">
        <v>61</v>
      </c>
      <c r="C24" t="s">
        <v>62</v>
      </c>
      <c r="D24" t="str">
        <f>HYPERLINK("https://www.youtube.com/watch?v=ZTFSmG7YknY", "Link")</f>
        <v>Link</v>
      </c>
    </row>
    <row r="25" spans="1:4" x14ac:dyDescent="0.25">
      <c r="A25" s="1">
        <v>23</v>
      </c>
      <c r="B25" t="s">
        <v>63</v>
      </c>
      <c r="C25" t="s">
        <v>64</v>
      </c>
      <c r="D25" t="str">
        <f>HYPERLINK("https://www.youtube.com/watch?v=aQ2IjQJVhzE", "Link")</f>
        <v>Link</v>
      </c>
    </row>
    <row r="26" spans="1:4" x14ac:dyDescent="0.25">
      <c r="A26" s="1">
        <v>24</v>
      </c>
      <c r="B26" t="s">
        <v>65</v>
      </c>
      <c r="C26" t="s">
        <v>66</v>
      </c>
      <c r="D26" t="str">
        <f>HYPERLINK("https://www.youtube.com/watch?v=XF0zJgOaUJU", "Link")</f>
        <v>Link</v>
      </c>
    </row>
    <row r="27" spans="1:4" x14ac:dyDescent="0.25">
      <c r="A27" s="1">
        <v>25</v>
      </c>
      <c r="B27" t="s">
        <v>67</v>
      </c>
      <c r="C27" t="s">
        <v>68</v>
      </c>
      <c r="D27" t="str">
        <f>HYPERLINK("https://www.youtube.com/watch?v=_VSwzUMXu4E", "Link")</f>
        <v>Link</v>
      </c>
    </row>
    <row r="28" spans="1:4" x14ac:dyDescent="0.25">
      <c r="A28" s="1">
        <v>26</v>
      </c>
      <c r="B28" t="s">
        <v>69</v>
      </c>
      <c r="C28" t="s">
        <v>70</v>
      </c>
      <c r="D28" t="str">
        <f>HYPERLINK("https://www.youtube.com/watch?v=j06ZmKq0SL4", "Link")</f>
        <v>Link</v>
      </c>
    </row>
    <row r="29" spans="1:4" x14ac:dyDescent="0.25">
      <c r="A29" s="1">
        <v>27</v>
      </c>
      <c r="B29" t="s">
        <v>71</v>
      </c>
      <c r="C29" t="s">
        <v>72</v>
      </c>
      <c r="D29" t="str">
        <f>HYPERLINK("https://www.youtube.com/watch?v=HKiomfTd1W8", "Link")</f>
        <v>Link</v>
      </c>
    </row>
    <row r="30" spans="1:4" x14ac:dyDescent="0.25">
      <c r="A30" s="1">
        <v>28</v>
      </c>
      <c r="B30" t="s">
        <v>73</v>
      </c>
      <c r="C30" t="s">
        <v>74</v>
      </c>
      <c r="D30" t="str">
        <f>HYPERLINK("https://www.youtube.com/watch?v=YjvpzLrS5aA", "Link")</f>
        <v>Link</v>
      </c>
    </row>
    <row r="31" spans="1:4" x14ac:dyDescent="0.25">
      <c r="A31" s="1">
        <v>29</v>
      </c>
      <c r="B31" t="s">
        <v>75</v>
      </c>
      <c r="C31" t="s">
        <v>76</v>
      </c>
      <c r="D31" t="str">
        <f>HYPERLINK("https://www.youtube.com/watch?v=Qa7m1DP05ns", "Link")</f>
        <v>Link</v>
      </c>
    </row>
    <row r="32" spans="1:4" x14ac:dyDescent="0.25">
      <c r="A32" s="1">
        <v>30</v>
      </c>
      <c r="B32" t="s">
        <v>77</v>
      </c>
      <c r="C32" t="s">
        <v>78</v>
      </c>
      <c r="D32" t="str">
        <f>HYPERLINK("https://www.youtube.com/watch?v=Fq7r4nLgUag", "Link")</f>
        <v>Link</v>
      </c>
    </row>
    <row r="33" spans="1:4" x14ac:dyDescent="0.25">
      <c r="A33" s="1">
        <v>31</v>
      </c>
      <c r="B33" t="s">
        <v>79</v>
      </c>
      <c r="C33" t="s">
        <v>80</v>
      </c>
      <c r="D33" t="str">
        <f>HYPERLINK("https://www.youtube.com/watch?v=m2L2GEcuSOw", "Link")</f>
        <v>Link</v>
      </c>
    </row>
    <row r="34" spans="1:4" x14ac:dyDescent="0.25">
      <c r="A34" s="1">
        <v>32</v>
      </c>
      <c r="B34" t="s">
        <v>81</v>
      </c>
      <c r="C34" t="s">
        <v>82</v>
      </c>
      <c r="D34" t="str">
        <f>HYPERLINK("https://www.youtube.com/watch?v=5ZaAGkc7RGE", "Link")</f>
        <v>Link</v>
      </c>
    </row>
    <row r="35" spans="1:4" x14ac:dyDescent="0.25">
      <c r="A35" s="1">
        <v>33</v>
      </c>
      <c r="B35" t="s">
        <v>83</v>
      </c>
      <c r="C35" t="s">
        <v>84</v>
      </c>
      <c r="D35" t="str">
        <f>HYPERLINK("https://www.youtube.com/watch?v=TFMWDjjzfS8", "Link")</f>
        <v>Link</v>
      </c>
    </row>
    <row r="36" spans="1:4" x14ac:dyDescent="0.25">
      <c r="A36" s="1">
        <v>34</v>
      </c>
      <c r="B36" t="s">
        <v>85</v>
      </c>
      <c r="C36" t="s">
        <v>86</v>
      </c>
      <c r="D36" t="str">
        <f>HYPERLINK("https://www.youtube.com/watch?v=q38IHVcBBFQ", "Link")</f>
        <v>Link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11"/>
  <sheetViews>
    <sheetView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577</v>
      </c>
      <c r="C2" t="s">
        <v>578</v>
      </c>
      <c r="D2" t="str">
        <f>HYPERLINK("https://www.youtube.com/watch?v=gG1TR5Pktno", "Link")</f>
        <v>Link</v>
      </c>
    </row>
    <row r="3" spans="1:4" x14ac:dyDescent="0.25">
      <c r="A3" s="1">
        <v>1</v>
      </c>
      <c r="B3" t="s">
        <v>579</v>
      </c>
      <c r="C3" t="s">
        <v>580</v>
      </c>
      <c r="D3" t="str">
        <f>HYPERLINK("https://www.youtube.com/watch?v=DsRfWivBswI", "Link")</f>
        <v>Link</v>
      </c>
    </row>
    <row r="4" spans="1:4" x14ac:dyDescent="0.25">
      <c r="A4" s="1">
        <v>2</v>
      </c>
      <c r="B4" t="s">
        <v>581</v>
      </c>
      <c r="C4" t="s">
        <v>582</v>
      </c>
      <c r="D4" t="str">
        <f>HYPERLINK("https://www.youtube.com/watch?v=ZmyotTE8VDg", "Link")</f>
        <v>Link</v>
      </c>
    </row>
    <row r="5" spans="1:4" x14ac:dyDescent="0.25">
      <c r="A5" s="1">
        <v>3</v>
      </c>
      <c r="B5" t="s">
        <v>583</v>
      </c>
      <c r="C5" t="s">
        <v>584</v>
      </c>
      <c r="D5" t="str">
        <f>HYPERLINK("https://www.youtube.com/watch?v=kPy5Flzzw3s", "Link")</f>
        <v>Link</v>
      </c>
    </row>
    <row r="6" spans="1:4" x14ac:dyDescent="0.25">
      <c r="A6" s="1">
        <v>4</v>
      </c>
      <c r="B6" t="s">
        <v>585</v>
      </c>
      <c r="C6" t="s">
        <v>586</v>
      </c>
      <c r="D6" t="str">
        <f>HYPERLINK("https://www.youtube.com/watch?v=SVKjja_Mwl0", "Link")</f>
        <v>Link</v>
      </c>
    </row>
    <row r="7" spans="1:4" x14ac:dyDescent="0.25">
      <c r="A7" s="1">
        <v>5</v>
      </c>
      <c r="B7" t="s">
        <v>587</v>
      </c>
      <c r="C7" t="s">
        <v>588</v>
      </c>
      <c r="D7" t="str">
        <f>HYPERLINK("https://www.youtube.com/watch?v=wBkJv3_wK8I", "Link")</f>
        <v>Link</v>
      </c>
    </row>
    <row r="8" spans="1:4" x14ac:dyDescent="0.25">
      <c r="A8" s="1">
        <v>6</v>
      </c>
      <c r="B8" t="s">
        <v>589</v>
      </c>
      <c r="C8" t="s">
        <v>590</v>
      </c>
      <c r="D8" t="str">
        <f>HYPERLINK("https://www.youtube.com/watch?v=M7AwXyOxrOc", "Link")</f>
        <v>Link</v>
      </c>
    </row>
    <row r="9" spans="1:4" x14ac:dyDescent="0.25">
      <c r="A9" s="1">
        <v>7</v>
      </c>
      <c r="B9" t="s">
        <v>591</v>
      </c>
      <c r="C9" t="s">
        <v>592</v>
      </c>
      <c r="D9" t="str">
        <f>HYPERLINK("https://www.youtube.com/watch?v=W5yfZ6R_Ayk", "Link")</f>
        <v>Link</v>
      </c>
    </row>
    <row r="10" spans="1:4" x14ac:dyDescent="0.25">
      <c r="A10" s="1">
        <v>8</v>
      </c>
      <c r="B10" t="s">
        <v>593</v>
      </c>
      <c r="C10" t="s">
        <v>594</v>
      </c>
      <c r="D10" t="str">
        <f>HYPERLINK("https://www.youtube.com/watch?v=d0of_5-RdzQ", "Link")</f>
        <v>Link</v>
      </c>
    </row>
    <row r="11" spans="1:4" x14ac:dyDescent="0.25">
      <c r="A11" s="1">
        <v>9</v>
      </c>
      <c r="B11" t="s">
        <v>595</v>
      </c>
      <c r="C11" t="s">
        <v>596</v>
      </c>
      <c r="D11" t="str">
        <f>HYPERLINK("https://www.youtube.com/watch?v=fN8Qu5Xu6zM", "Link")</f>
        <v>Link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4"/>
  <sheetViews>
    <sheetView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371</v>
      </c>
      <c r="C2" t="s">
        <v>372</v>
      </c>
      <c r="D2" t="str">
        <f>HYPERLINK("https://www.youtube.com/watch?v=8nKyNzXAjP8", "Link")</f>
        <v>Link</v>
      </c>
    </row>
    <row r="3" spans="1:4" x14ac:dyDescent="0.25">
      <c r="A3" s="1">
        <v>1</v>
      </c>
      <c r="B3" t="s">
        <v>407</v>
      </c>
      <c r="C3" t="s">
        <v>408</v>
      </c>
      <c r="D3" t="str">
        <f>HYPERLINK("https://www.youtube.com/watch?v=vmSMrQ8Ev9w", "Link")</f>
        <v>Link</v>
      </c>
    </row>
    <row r="4" spans="1:4" x14ac:dyDescent="0.25">
      <c r="A4" s="1">
        <v>2</v>
      </c>
      <c r="B4" t="s">
        <v>597</v>
      </c>
      <c r="C4" t="s">
        <v>598</v>
      </c>
      <c r="D4" t="str">
        <f>HYPERLINK("https://www.youtube.com/watch?v=qlhqcyB5Spo", "Link")</f>
        <v>Link</v>
      </c>
    </row>
    <row r="5" spans="1:4" x14ac:dyDescent="0.25">
      <c r="A5" s="1">
        <v>3</v>
      </c>
      <c r="B5" t="s">
        <v>597</v>
      </c>
      <c r="C5" t="s">
        <v>598</v>
      </c>
      <c r="D5" t="str">
        <f>HYPERLINK("https://www.youtube.com/watch?v=qlhqcyB5Spo", "Link")</f>
        <v>Link</v>
      </c>
    </row>
    <row r="6" spans="1:4" x14ac:dyDescent="0.25">
      <c r="A6" s="1">
        <v>4</v>
      </c>
      <c r="B6" t="s">
        <v>597</v>
      </c>
      <c r="C6" t="s">
        <v>598</v>
      </c>
      <c r="D6" t="str">
        <f>HYPERLINK("https://www.youtube.com/watch?v=qlhqcyB5Spo", "Link")</f>
        <v>Link</v>
      </c>
    </row>
    <row r="7" spans="1:4" x14ac:dyDescent="0.25">
      <c r="A7" s="1">
        <v>5</v>
      </c>
      <c r="B7" t="s">
        <v>599</v>
      </c>
      <c r="C7" t="s">
        <v>600</v>
      </c>
      <c r="D7" t="str">
        <f>HYPERLINK("https://www.youtube.com/watch?v=WT7Kc-tSS4s", "Link")</f>
        <v>Link</v>
      </c>
    </row>
    <row r="8" spans="1:4" x14ac:dyDescent="0.25">
      <c r="A8" s="1">
        <v>6</v>
      </c>
      <c r="B8" t="s">
        <v>601</v>
      </c>
      <c r="C8" t="s">
        <v>602</v>
      </c>
      <c r="D8" t="str">
        <f>HYPERLINK("https://www.youtube.com/watch?v=e1KJ47tyCso", "Link")</f>
        <v>Link</v>
      </c>
    </row>
    <row r="9" spans="1:4" x14ac:dyDescent="0.25">
      <c r="A9" s="1">
        <v>7</v>
      </c>
      <c r="B9" t="s">
        <v>409</v>
      </c>
      <c r="C9" t="s">
        <v>410</v>
      </c>
      <c r="D9" t="str">
        <f>HYPERLINK("https://www.youtube.com/watch?v=M9Fs-CCe0Jo", "Link")</f>
        <v>Link</v>
      </c>
    </row>
    <row r="10" spans="1:4" x14ac:dyDescent="0.25">
      <c r="A10" s="1">
        <v>8</v>
      </c>
      <c r="B10" t="s">
        <v>603</v>
      </c>
      <c r="C10" t="s">
        <v>604</v>
      </c>
      <c r="D10" t="str">
        <f>HYPERLINK("https://www.youtube.com/watch?v=ZM7gXus7BH8", "Link")</f>
        <v>Link</v>
      </c>
    </row>
    <row r="11" spans="1:4" x14ac:dyDescent="0.25">
      <c r="A11" s="1">
        <v>9</v>
      </c>
      <c r="B11" t="s">
        <v>311</v>
      </c>
      <c r="C11" t="s">
        <v>312</v>
      </c>
      <c r="D11" t="str">
        <f>HYPERLINK("https://www.youtube.com/watch?v=oPZjrhf6UlQ", "Link")</f>
        <v>Link</v>
      </c>
    </row>
    <row r="12" spans="1:4" x14ac:dyDescent="0.25">
      <c r="A12" s="1">
        <v>10</v>
      </c>
      <c r="B12" t="s">
        <v>353</v>
      </c>
      <c r="C12" t="s">
        <v>354</v>
      </c>
      <c r="D12" t="str">
        <f>HYPERLINK("https://www.youtube.com/watch?v=0JNq46eFuOM", "Link")</f>
        <v>Link</v>
      </c>
    </row>
    <row r="13" spans="1:4" x14ac:dyDescent="0.25">
      <c r="A13" s="1">
        <v>11</v>
      </c>
      <c r="B13" t="s">
        <v>605</v>
      </c>
      <c r="C13" t="s">
        <v>606</v>
      </c>
      <c r="D13" t="str">
        <f>HYPERLINK("https://www.youtube.com/watch?v=MknF8Oxdug0", "Link")</f>
        <v>Link</v>
      </c>
    </row>
    <row r="14" spans="1:4" x14ac:dyDescent="0.25">
      <c r="A14" s="1">
        <v>12</v>
      </c>
      <c r="B14" t="s">
        <v>607</v>
      </c>
      <c r="C14" t="s">
        <v>608</v>
      </c>
      <c r="D14" t="str">
        <f>HYPERLINK("https://www.youtube.com/watch?v=hwN9TogY2TU", "Link")</f>
        <v>Link</v>
      </c>
    </row>
    <row r="15" spans="1:4" x14ac:dyDescent="0.25">
      <c r="A15" s="1">
        <v>13</v>
      </c>
      <c r="B15" t="s">
        <v>609</v>
      </c>
      <c r="C15" t="s">
        <v>610</v>
      </c>
      <c r="D15" t="str">
        <f>HYPERLINK("https://www.youtube.com/watch?v=yTh6q-k2bEA", "Link")</f>
        <v>Link</v>
      </c>
    </row>
    <row r="16" spans="1:4" x14ac:dyDescent="0.25">
      <c r="A16" s="1">
        <v>14</v>
      </c>
      <c r="B16" t="s">
        <v>611</v>
      </c>
      <c r="C16" t="s">
        <v>612</v>
      </c>
      <c r="D16" t="str">
        <f>HYPERLINK("https://www.youtube.com/watch?v=5QlE6o-iYcE", "Link")</f>
        <v>Link</v>
      </c>
    </row>
    <row r="17" spans="1:4" x14ac:dyDescent="0.25">
      <c r="A17" s="1">
        <v>15</v>
      </c>
      <c r="B17" t="s">
        <v>613</v>
      </c>
      <c r="C17" t="s">
        <v>614</v>
      </c>
      <c r="D17" t="str">
        <f>HYPERLINK("https://www.youtube.com/watch?v=18q6-QR_XXY", "Link")</f>
        <v>Link</v>
      </c>
    </row>
    <row r="18" spans="1:4" x14ac:dyDescent="0.25">
      <c r="A18" s="1">
        <v>16</v>
      </c>
      <c r="B18" t="s">
        <v>317</v>
      </c>
      <c r="C18" t="s">
        <v>318</v>
      </c>
      <c r="D18" t="str">
        <f>HYPERLINK("https://www.youtube.com/watch?v=KKy5Os2JPgs", "Link")</f>
        <v>Link</v>
      </c>
    </row>
    <row r="19" spans="1:4" x14ac:dyDescent="0.25">
      <c r="A19" s="1">
        <v>17</v>
      </c>
      <c r="B19" t="s">
        <v>615</v>
      </c>
      <c r="C19" t="s">
        <v>616</v>
      </c>
      <c r="D19" t="str">
        <f>HYPERLINK("https://www.youtube.com/watch?v=tWQuOgRViaI", "Link")</f>
        <v>Link</v>
      </c>
    </row>
    <row r="20" spans="1:4" x14ac:dyDescent="0.25">
      <c r="A20" s="1">
        <v>18</v>
      </c>
      <c r="B20" t="s">
        <v>313</v>
      </c>
      <c r="C20" t="s">
        <v>314</v>
      </c>
      <c r="D20" t="str">
        <f>HYPERLINK("https://www.youtube.com/watch?v=Vj7W8pI-L6w", "Link")</f>
        <v>Link</v>
      </c>
    </row>
    <row r="21" spans="1:4" x14ac:dyDescent="0.25">
      <c r="A21" s="1">
        <v>19</v>
      </c>
      <c r="B21" t="s">
        <v>617</v>
      </c>
      <c r="C21" t="s">
        <v>618</v>
      </c>
      <c r="D21" t="str">
        <f>HYPERLINK("https://www.youtube.com/watch?v=6rTgsFJFv5Y", "Link")</f>
        <v>Link</v>
      </c>
    </row>
    <row r="22" spans="1:4" x14ac:dyDescent="0.25">
      <c r="A22" s="1">
        <v>20</v>
      </c>
      <c r="B22" t="s">
        <v>619</v>
      </c>
      <c r="C22" t="s">
        <v>620</v>
      </c>
      <c r="D22" t="str">
        <f>HYPERLINK("https://www.youtube.com/watch?v=PXn6jrSHf9k", "Link")</f>
        <v>Link</v>
      </c>
    </row>
    <row r="23" spans="1:4" x14ac:dyDescent="0.25">
      <c r="A23" s="1">
        <v>21</v>
      </c>
      <c r="B23" t="s">
        <v>355</v>
      </c>
      <c r="C23" t="s">
        <v>356</v>
      </c>
      <c r="D23" t="str">
        <f>HYPERLINK("https://www.youtube.com/watch?v=vb7fkBeblcw", "Link")</f>
        <v>Link</v>
      </c>
    </row>
    <row r="24" spans="1:4" x14ac:dyDescent="0.25">
      <c r="A24" s="1">
        <v>22</v>
      </c>
      <c r="B24" t="s">
        <v>359</v>
      </c>
      <c r="C24" t="s">
        <v>360</v>
      </c>
      <c r="D24" t="str">
        <f>HYPERLINK("https://www.youtube.com/watch?v=ufdHsFClAk0", "Link")</f>
        <v>Link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11"/>
  <sheetViews>
    <sheetView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621</v>
      </c>
      <c r="C2" t="s">
        <v>622</v>
      </c>
      <c r="D2" t="str">
        <f>HYPERLINK("https://www.youtube.com/watch?v=3s-bgPg7IWc", "Link")</f>
        <v>Link</v>
      </c>
    </row>
    <row r="3" spans="1:4" x14ac:dyDescent="0.25">
      <c r="A3" s="1">
        <v>1</v>
      </c>
      <c r="B3" t="s">
        <v>623</v>
      </c>
      <c r="C3" t="s">
        <v>624</v>
      </c>
      <c r="D3" t="str">
        <f>HYPERLINK("https://www.youtube.com/watch?v=3TqDph6IqzQ", "Link")</f>
        <v>Link</v>
      </c>
    </row>
    <row r="4" spans="1:4" x14ac:dyDescent="0.25">
      <c r="A4" s="1">
        <v>2</v>
      </c>
      <c r="B4" t="s">
        <v>625</v>
      </c>
      <c r="C4" t="s">
        <v>626</v>
      </c>
      <c r="D4" t="str">
        <f>HYPERLINK("https://www.youtube.com/watch?v=j_QtZpnXgjQ", "Link")</f>
        <v>Link</v>
      </c>
    </row>
    <row r="5" spans="1:4" x14ac:dyDescent="0.25">
      <c r="A5" s="1">
        <v>3</v>
      </c>
      <c r="B5" t="s">
        <v>627</v>
      </c>
      <c r="C5" t="s">
        <v>628</v>
      </c>
      <c r="D5" t="str">
        <f>HYPERLINK("https://www.youtube.com/watch?v=x7CstywNijQ", "Link")</f>
        <v>Link</v>
      </c>
    </row>
    <row r="6" spans="1:4" x14ac:dyDescent="0.25">
      <c r="A6" s="1">
        <v>4</v>
      </c>
      <c r="B6" t="s">
        <v>629</v>
      </c>
      <c r="C6" t="s">
        <v>630</v>
      </c>
      <c r="D6" t="str">
        <f>HYPERLINK("https://www.youtube.com/watch?v=5TA2z43cRPk", "Link")</f>
        <v>Link</v>
      </c>
    </row>
    <row r="7" spans="1:4" x14ac:dyDescent="0.25">
      <c r="A7" s="1">
        <v>5</v>
      </c>
      <c r="B7" t="s">
        <v>631</v>
      </c>
      <c r="C7" t="s">
        <v>632</v>
      </c>
      <c r="D7" t="str">
        <f>HYPERLINK("https://www.youtube.com/watch?v=nrKQfQSMNtU", "Link")</f>
        <v>Link</v>
      </c>
    </row>
    <row r="8" spans="1:4" x14ac:dyDescent="0.25">
      <c r="A8" s="1">
        <v>6</v>
      </c>
      <c r="B8" t="s">
        <v>633</v>
      </c>
      <c r="C8" t="s">
        <v>634</v>
      </c>
      <c r="D8" t="str">
        <f>HYPERLINK("https://www.youtube.com/watch?v=Jvl49U1Jwzk", "Link")</f>
        <v>Link</v>
      </c>
    </row>
    <row r="9" spans="1:4" x14ac:dyDescent="0.25">
      <c r="A9" s="1">
        <v>7</v>
      </c>
      <c r="B9" t="s">
        <v>635</v>
      </c>
      <c r="C9" t="s">
        <v>636</v>
      </c>
      <c r="D9" t="str">
        <f>HYPERLINK("https://www.youtube.com/watch?v=1E-Bsx0uNVo", "Link")</f>
        <v>Link</v>
      </c>
    </row>
    <row r="10" spans="1:4" x14ac:dyDescent="0.25">
      <c r="A10" s="1">
        <v>8</v>
      </c>
      <c r="B10" t="s">
        <v>637</v>
      </c>
      <c r="C10" t="s">
        <v>638</v>
      </c>
      <c r="D10" t="str">
        <f>HYPERLINK("https://www.youtube.com/watch?v=30xJTWhPRBI", "Link")</f>
        <v>Link</v>
      </c>
    </row>
    <row r="11" spans="1:4" x14ac:dyDescent="0.25">
      <c r="A11" s="1">
        <v>9</v>
      </c>
      <c r="B11" t="s">
        <v>639</v>
      </c>
      <c r="C11" t="s">
        <v>640</v>
      </c>
      <c r="D11" t="str">
        <f>HYPERLINK("https://www.youtube.com/watch?v=FVPs2tOT_zU", "Link")</f>
        <v>Link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6"/>
  <sheetViews>
    <sheetView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641</v>
      </c>
      <c r="C2" t="s">
        <v>642</v>
      </c>
      <c r="D2" t="str">
        <f>HYPERLINK("https://www.youtube.com/watch?v=J6G8DdLgdJ4", "Link")</f>
        <v>Link</v>
      </c>
    </row>
    <row r="3" spans="1:4" x14ac:dyDescent="0.25">
      <c r="A3" s="1">
        <v>1</v>
      </c>
      <c r="B3" t="s">
        <v>643</v>
      </c>
      <c r="C3" t="s">
        <v>644</v>
      </c>
      <c r="D3" t="str">
        <f>HYPERLINK("https://www.youtube.com/watch?v=brKJFkLQWYo", "Link")</f>
        <v>Link</v>
      </c>
    </row>
    <row r="4" spans="1:4" x14ac:dyDescent="0.25">
      <c r="A4" s="1">
        <v>2</v>
      </c>
      <c r="B4" t="s">
        <v>645</v>
      </c>
      <c r="C4" t="s">
        <v>646</v>
      </c>
      <c r="D4" t="str">
        <f>HYPERLINK("https://www.youtube.com/watch?v=QCKZ3VZ87Qo", "Link")</f>
        <v>Link</v>
      </c>
    </row>
    <row r="5" spans="1:4" x14ac:dyDescent="0.25">
      <c r="A5" s="1">
        <v>3</v>
      </c>
      <c r="B5" t="s">
        <v>647</v>
      </c>
      <c r="C5" t="s">
        <v>648</v>
      </c>
      <c r="D5" t="str">
        <f>HYPERLINK("https://www.youtube.com/watch?v=4H7bfH31AmI", "Link")</f>
        <v>Link</v>
      </c>
    </row>
    <row r="6" spans="1:4" x14ac:dyDescent="0.25">
      <c r="A6" s="1">
        <v>4</v>
      </c>
      <c r="B6" t="s">
        <v>649</v>
      </c>
      <c r="C6" t="s">
        <v>650</v>
      </c>
      <c r="D6" t="str">
        <f>HYPERLINK("https://www.youtube.com/watch?v=WaidrbjhwVY", "Link")</f>
        <v>Link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8"/>
  <sheetViews>
    <sheetView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259</v>
      </c>
      <c r="C2" t="s">
        <v>260</v>
      </c>
      <c r="D2" t="str">
        <f>HYPERLINK("https://www.youtube.com/watch?v=aKMLgFVxZYk", "Link")</f>
        <v>Link</v>
      </c>
    </row>
    <row r="3" spans="1:4" x14ac:dyDescent="0.25">
      <c r="A3" s="1">
        <v>1</v>
      </c>
      <c r="B3" t="s">
        <v>651</v>
      </c>
      <c r="C3" t="s">
        <v>652</v>
      </c>
      <c r="D3" t="str">
        <f>HYPERLINK("https://www.youtube.com/watch?v=hcw-NjOh8r0", "Link")</f>
        <v>Link</v>
      </c>
    </row>
    <row r="4" spans="1:4" x14ac:dyDescent="0.25">
      <c r="A4" s="1">
        <v>2</v>
      </c>
      <c r="B4" t="s">
        <v>653</v>
      </c>
      <c r="C4" t="s">
        <v>654</v>
      </c>
      <c r="D4" t="str">
        <f>HYPERLINK("https://www.youtube.com/watch?v=4xGQS8Pv4io", "Link")</f>
        <v>Link</v>
      </c>
    </row>
    <row r="5" spans="1:4" x14ac:dyDescent="0.25">
      <c r="A5" s="1">
        <v>3</v>
      </c>
      <c r="B5" t="s">
        <v>417</v>
      </c>
      <c r="C5" t="s">
        <v>418</v>
      </c>
      <c r="D5" t="str">
        <f>HYPERLINK("https://www.youtube.com/watch?v=9sAg7RooEDc", "Link")</f>
        <v>Link</v>
      </c>
    </row>
    <row r="6" spans="1:4" x14ac:dyDescent="0.25">
      <c r="A6" s="1">
        <v>4</v>
      </c>
      <c r="B6" t="s">
        <v>419</v>
      </c>
      <c r="C6" t="s">
        <v>420</v>
      </c>
      <c r="D6" t="str">
        <f>HYPERLINK("https://www.youtube.com/watch?v=BRPvjNQsqis", "Link")</f>
        <v>Link</v>
      </c>
    </row>
    <row r="7" spans="1:4" x14ac:dyDescent="0.25">
      <c r="A7" s="1">
        <v>5</v>
      </c>
      <c r="B7" t="s">
        <v>509</v>
      </c>
      <c r="C7" t="s">
        <v>510</v>
      </c>
      <c r="D7" t="str">
        <f>HYPERLINK("https://www.youtube.com/watch?v=0avOYByiTRQ", "Link")</f>
        <v>Link</v>
      </c>
    </row>
    <row r="8" spans="1:4" x14ac:dyDescent="0.25">
      <c r="A8" s="1">
        <v>6</v>
      </c>
      <c r="B8" t="s">
        <v>655</v>
      </c>
      <c r="C8" t="s">
        <v>656</v>
      </c>
      <c r="D8" t="str">
        <f>HYPERLINK("https://www.youtube.com/watch?v=Q0irm6xzNNk", "Link")</f>
        <v>Link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9"/>
  <sheetViews>
    <sheetView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657</v>
      </c>
      <c r="C2" t="s">
        <v>658</v>
      </c>
      <c r="D2" t="str">
        <f>HYPERLINK("https://www.youtube.com/watch?v=dwySzO9xbBI", "Link")</f>
        <v>Link</v>
      </c>
    </row>
    <row r="3" spans="1:4" x14ac:dyDescent="0.25">
      <c r="A3" s="1">
        <v>1</v>
      </c>
      <c r="B3" t="s">
        <v>659</v>
      </c>
      <c r="C3" t="s">
        <v>660</v>
      </c>
      <c r="D3" t="str">
        <f>HYPERLINK("https://www.youtube.com/watch?v=40rjf-1E81M", "Link")</f>
        <v>Link</v>
      </c>
    </row>
    <row r="4" spans="1:4" x14ac:dyDescent="0.25">
      <c r="A4" s="1">
        <v>2</v>
      </c>
      <c r="B4" t="s">
        <v>661</v>
      </c>
      <c r="C4" t="s">
        <v>662</v>
      </c>
      <c r="D4" t="str">
        <f>HYPERLINK("https://www.youtube.com/watch?v=IJXoEz7HpSY", "Link")</f>
        <v>Link</v>
      </c>
    </row>
    <row r="5" spans="1:4" x14ac:dyDescent="0.25">
      <c r="A5" s="1">
        <v>3</v>
      </c>
      <c r="B5" t="s">
        <v>663</v>
      </c>
      <c r="C5" t="s">
        <v>664</v>
      </c>
      <c r="D5" t="str">
        <f>HYPERLINK("https://www.youtube.com/watch?v=MkK4CstRXU0", "Link")</f>
        <v>Link</v>
      </c>
    </row>
    <row r="6" spans="1:4" x14ac:dyDescent="0.25">
      <c r="A6" s="1">
        <v>4</v>
      </c>
      <c r="B6" t="s">
        <v>665</v>
      </c>
      <c r="C6" t="s">
        <v>666</v>
      </c>
      <c r="D6" t="str">
        <f>HYPERLINK("https://www.youtube.com/watch?v=2yVq2AyroJI", "Link")</f>
        <v>Link</v>
      </c>
    </row>
    <row r="7" spans="1:4" x14ac:dyDescent="0.25">
      <c r="A7" s="1">
        <v>5</v>
      </c>
      <c r="B7" t="s">
        <v>667</v>
      </c>
      <c r="C7" t="s">
        <v>668</v>
      </c>
      <c r="D7" t="str">
        <f>HYPERLINK("https://www.youtube.com/watch?v=nos6_RAsm7s", "Link")</f>
        <v>Link</v>
      </c>
    </row>
    <row r="8" spans="1:4" x14ac:dyDescent="0.25">
      <c r="A8" s="1">
        <v>6</v>
      </c>
      <c r="B8" t="s">
        <v>669</v>
      </c>
      <c r="C8" t="s">
        <v>670</v>
      </c>
      <c r="D8" t="str">
        <f>HYPERLINK("https://www.youtube.com/watch?v=QsSlvkugdkY", "Link")</f>
        <v>Link</v>
      </c>
    </row>
    <row r="9" spans="1:4" x14ac:dyDescent="0.25">
      <c r="A9" s="1">
        <v>7</v>
      </c>
      <c r="B9" t="s">
        <v>671</v>
      </c>
      <c r="C9" t="s">
        <v>672</v>
      </c>
      <c r="D9" t="str">
        <f>HYPERLINK("https://www.youtube.com/watch?v=TnXqUopa9vk", "Link")</f>
        <v>Link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16"/>
  <sheetViews>
    <sheetView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195</v>
      </c>
      <c r="C2" t="s">
        <v>196</v>
      </c>
      <c r="D2" t="str">
        <f>HYPERLINK("https://www.youtube.com/watch?v=4Z3MAsdrEi8", "Link")</f>
        <v>Link</v>
      </c>
    </row>
    <row r="3" spans="1:4" x14ac:dyDescent="0.25">
      <c r="A3" s="1">
        <v>1</v>
      </c>
      <c r="B3" t="s">
        <v>287</v>
      </c>
      <c r="C3" t="s">
        <v>288</v>
      </c>
      <c r="D3" t="str">
        <f>HYPERLINK("https://www.youtube.com/watch?v=R873BlNVUB4", "Link")</f>
        <v>Link</v>
      </c>
    </row>
    <row r="4" spans="1:4" x14ac:dyDescent="0.25">
      <c r="A4" s="1">
        <v>2</v>
      </c>
      <c r="B4" t="s">
        <v>285</v>
      </c>
      <c r="C4" t="s">
        <v>286</v>
      </c>
      <c r="D4" t="str">
        <f>HYPERLINK("https://www.youtube.com/watch?v=Cie5v59mrTg", "Link")</f>
        <v>Link</v>
      </c>
    </row>
    <row r="5" spans="1:4" x14ac:dyDescent="0.25">
      <c r="A5" s="1">
        <v>3</v>
      </c>
      <c r="B5" t="s">
        <v>235</v>
      </c>
      <c r="C5" t="s">
        <v>236</v>
      </c>
      <c r="D5" t="str">
        <f>HYPERLINK("https://www.youtube.com/watch?v=O1PgqUqZKTA", "Link")</f>
        <v>Link</v>
      </c>
    </row>
    <row r="6" spans="1:4" x14ac:dyDescent="0.25">
      <c r="A6" s="1">
        <v>4</v>
      </c>
      <c r="B6" t="s">
        <v>239</v>
      </c>
      <c r="C6" t="s">
        <v>240</v>
      </c>
      <c r="D6" t="str">
        <f>HYPERLINK("https://www.youtube.com/watch?v=0vFgKr5bjWI", "Link")</f>
        <v>Link</v>
      </c>
    </row>
    <row r="7" spans="1:4" x14ac:dyDescent="0.25">
      <c r="A7" s="1">
        <v>5</v>
      </c>
      <c r="B7" t="s">
        <v>673</v>
      </c>
      <c r="C7" t="s">
        <v>674</v>
      </c>
      <c r="D7" t="str">
        <f>HYPERLINK("https://www.youtube.com/watch?v=LN_HcJVbySw", "Link")</f>
        <v>Link</v>
      </c>
    </row>
    <row r="8" spans="1:4" x14ac:dyDescent="0.25">
      <c r="A8" s="1">
        <v>6</v>
      </c>
      <c r="B8" t="s">
        <v>675</v>
      </c>
      <c r="C8" t="s">
        <v>676</v>
      </c>
      <c r="D8" t="str">
        <f>HYPERLINK("https://www.youtube.com/watch?v=posIZrz-m7s", "Link")</f>
        <v>Link</v>
      </c>
    </row>
    <row r="9" spans="1:4" x14ac:dyDescent="0.25">
      <c r="A9" s="1">
        <v>7</v>
      </c>
      <c r="B9" t="s">
        <v>677</v>
      </c>
      <c r="C9" t="s">
        <v>678</v>
      </c>
      <c r="D9" t="str">
        <f>HYPERLINK("https://www.youtube.com/watch?v=UrwtQfSbrOs", "Link")</f>
        <v>Link</v>
      </c>
    </row>
    <row r="10" spans="1:4" x14ac:dyDescent="0.25">
      <c r="A10" s="1">
        <v>8</v>
      </c>
      <c r="B10" t="s">
        <v>679</v>
      </c>
      <c r="C10" t="s">
        <v>680</v>
      </c>
      <c r="D10" t="str">
        <f>HYPERLINK("https://www.youtube.com/watch?v=eWiqa5SgxeA", "Link")</f>
        <v>Link</v>
      </c>
    </row>
    <row r="11" spans="1:4" x14ac:dyDescent="0.25">
      <c r="A11" s="1">
        <v>9</v>
      </c>
      <c r="B11" t="s">
        <v>681</v>
      </c>
      <c r="C11" t="s">
        <v>682</v>
      </c>
      <c r="D11" t="str">
        <f>HYPERLINK("https://www.youtube.com/watch?v=W4_aGb_MOls", "Link")</f>
        <v>Link</v>
      </c>
    </row>
    <row r="12" spans="1:4" x14ac:dyDescent="0.25">
      <c r="A12" s="1">
        <v>10</v>
      </c>
      <c r="B12" t="s">
        <v>185</v>
      </c>
      <c r="C12" t="s">
        <v>186</v>
      </c>
      <c r="D12" t="str">
        <f>HYPERLINK("https://www.youtube.com/watch?v=sXjWTLMGmVY", "Link")</f>
        <v>Link</v>
      </c>
    </row>
    <row r="13" spans="1:4" x14ac:dyDescent="0.25">
      <c r="A13" s="1">
        <v>11</v>
      </c>
      <c r="B13" t="s">
        <v>683</v>
      </c>
      <c r="C13" t="s">
        <v>684</v>
      </c>
      <c r="D13" t="str">
        <f>HYPERLINK("https://www.youtube.com/watch?v=e5uAhoT1hhU", "Link")</f>
        <v>Link</v>
      </c>
    </row>
    <row r="14" spans="1:4" x14ac:dyDescent="0.25">
      <c r="A14" s="1">
        <v>12</v>
      </c>
      <c r="B14" t="s">
        <v>289</v>
      </c>
      <c r="C14" t="s">
        <v>290</v>
      </c>
      <c r="D14" t="str">
        <f>HYPERLINK("https://www.youtube.com/watch?v=T-m7ZFxeg1A", "Link")</f>
        <v>Link</v>
      </c>
    </row>
    <row r="15" spans="1:4" x14ac:dyDescent="0.25">
      <c r="A15" s="1">
        <v>13</v>
      </c>
      <c r="B15" t="s">
        <v>305</v>
      </c>
      <c r="C15" t="s">
        <v>306</v>
      </c>
      <c r="D15" t="str">
        <f>HYPERLINK("https://www.youtube.com/watch?v=e03c3CIGtYU", "Link")</f>
        <v>Link</v>
      </c>
    </row>
    <row r="16" spans="1:4" x14ac:dyDescent="0.25">
      <c r="A16" s="1">
        <v>14</v>
      </c>
      <c r="B16" t="s">
        <v>307</v>
      </c>
      <c r="C16" t="s">
        <v>308</v>
      </c>
      <c r="D16" t="str">
        <f>HYPERLINK("https://www.youtube.com/watch?v=mL0fzj7e6WU", "Link")</f>
        <v>Link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19"/>
  <sheetViews>
    <sheetView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685</v>
      </c>
      <c r="C2" t="s">
        <v>686</v>
      </c>
      <c r="D2" t="str">
        <f>HYPERLINK("https://www.youtube.com/watch?v=ghA9k9wgOSg", "Link")</f>
        <v>Link</v>
      </c>
    </row>
    <row r="3" spans="1:4" x14ac:dyDescent="0.25">
      <c r="A3" s="1">
        <v>1</v>
      </c>
      <c r="B3" t="s">
        <v>687</v>
      </c>
      <c r="C3" t="s">
        <v>688</v>
      </c>
      <c r="D3" t="str">
        <f>HYPERLINK("https://www.youtube.com/watch?v=w1P7FBBrrig", "Link")</f>
        <v>Link</v>
      </c>
    </row>
    <row r="4" spans="1:4" x14ac:dyDescent="0.25">
      <c r="A4" s="1">
        <v>2</v>
      </c>
      <c r="B4" t="s">
        <v>689</v>
      </c>
      <c r="C4" t="s">
        <v>690</v>
      </c>
      <c r="D4" t="str">
        <f>HYPERLINK("https://www.youtube.com/watch?v=YirvKh1jP9k", "Link")</f>
        <v>Link</v>
      </c>
    </row>
    <row r="5" spans="1:4" x14ac:dyDescent="0.25">
      <c r="A5" s="1">
        <v>3</v>
      </c>
      <c r="B5" t="s">
        <v>691</v>
      </c>
      <c r="C5" t="s">
        <v>692</v>
      </c>
      <c r="D5" t="str">
        <f>HYPERLINK("https://www.youtube.com/watch?v=9iKdn2S41Gs", "Link")</f>
        <v>Link</v>
      </c>
    </row>
    <row r="6" spans="1:4" x14ac:dyDescent="0.25">
      <c r="A6" s="1">
        <v>4</v>
      </c>
      <c r="B6" t="s">
        <v>693</v>
      </c>
      <c r="C6" t="s">
        <v>694</v>
      </c>
      <c r="D6" t="str">
        <f>HYPERLINK("https://www.youtube.com/watch?v=AjNIlebLMRw", "Link")</f>
        <v>Link</v>
      </c>
    </row>
    <row r="7" spans="1:4" x14ac:dyDescent="0.25">
      <c r="A7" s="1">
        <v>5</v>
      </c>
      <c r="B7" t="s">
        <v>403</v>
      </c>
      <c r="C7" t="s">
        <v>404</v>
      </c>
      <c r="D7" t="str">
        <f>HYPERLINK("https://www.youtube.com/watch?v=uR4YjsrBj14", "Link")</f>
        <v>Link</v>
      </c>
    </row>
    <row r="8" spans="1:4" x14ac:dyDescent="0.25">
      <c r="A8" s="1">
        <v>6</v>
      </c>
      <c r="B8" t="s">
        <v>695</v>
      </c>
      <c r="C8" t="s">
        <v>696</v>
      </c>
      <c r="D8" t="str">
        <f>HYPERLINK("https://www.youtube.com/watch?v=67DglLwnBTU", "Link")</f>
        <v>Link</v>
      </c>
    </row>
    <row r="9" spans="1:4" x14ac:dyDescent="0.25">
      <c r="A9" s="1">
        <v>7</v>
      </c>
      <c r="B9" t="s">
        <v>697</v>
      </c>
      <c r="C9" t="s">
        <v>698</v>
      </c>
      <c r="D9" t="str">
        <f>HYPERLINK("https://www.youtube.com/watch?v=Li3H_4f0w0g", "Link")</f>
        <v>Link</v>
      </c>
    </row>
    <row r="10" spans="1:4" x14ac:dyDescent="0.25">
      <c r="A10" s="1">
        <v>8</v>
      </c>
      <c r="B10" t="s">
        <v>699</v>
      </c>
      <c r="C10" t="s">
        <v>700</v>
      </c>
      <c r="D10" t="str">
        <f>HYPERLINK("https://www.youtube.com/watch?v=xmOTkJ6Eyo4", "Link")</f>
        <v>Link</v>
      </c>
    </row>
    <row r="11" spans="1:4" x14ac:dyDescent="0.25">
      <c r="A11" s="1">
        <v>9</v>
      </c>
      <c r="B11" t="s">
        <v>701</v>
      </c>
      <c r="C11" t="s">
        <v>702</v>
      </c>
      <c r="D11" t="str">
        <f>HYPERLINK("https://www.youtube.com/watch?v=zgQvlR3nwKc", "Link")</f>
        <v>Link</v>
      </c>
    </row>
    <row r="12" spans="1:4" x14ac:dyDescent="0.25">
      <c r="A12" s="1">
        <v>10</v>
      </c>
      <c r="B12" t="s">
        <v>703</v>
      </c>
      <c r="C12" t="s">
        <v>704</v>
      </c>
      <c r="D12" t="str">
        <f>HYPERLINK("https://www.youtube.com/watch?v=n-paFbO1hXE", "Link")</f>
        <v>Link</v>
      </c>
    </row>
    <row r="13" spans="1:4" x14ac:dyDescent="0.25">
      <c r="A13" s="1">
        <v>11</v>
      </c>
      <c r="B13" t="s">
        <v>705</v>
      </c>
      <c r="C13" t="s">
        <v>706</v>
      </c>
      <c r="D13" t="str">
        <f>HYPERLINK("https://www.youtube.com/watch?v=Fbmru6iSee8", "Link")</f>
        <v>Link</v>
      </c>
    </row>
    <row r="14" spans="1:4" x14ac:dyDescent="0.25">
      <c r="A14" s="1">
        <v>12</v>
      </c>
      <c r="B14" t="s">
        <v>707</v>
      </c>
      <c r="C14" t="s">
        <v>708</v>
      </c>
      <c r="D14" t="str">
        <f>HYPERLINK("https://www.youtube.com/watch?v=6cncmSaRqzQ", "Link")</f>
        <v>Link</v>
      </c>
    </row>
    <row r="15" spans="1:4" x14ac:dyDescent="0.25">
      <c r="A15" s="1">
        <v>13</v>
      </c>
      <c r="B15" t="s">
        <v>709</v>
      </c>
      <c r="C15" t="s">
        <v>710</v>
      </c>
      <c r="D15" t="str">
        <f>HYPERLINK("https://www.youtube.com/watch?v=z44Erj8PWNw", "Link")</f>
        <v>Link</v>
      </c>
    </row>
    <row r="16" spans="1:4" x14ac:dyDescent="0.25">
      <c r="A16" s="1">
        <v>14</v>
      </c>
      <c r="B16" t="s">
        <v>711</v>
      </c>
      <c r="C16" t="s">
        <v>712</v>
      </c>
      <c r="D16" t="str">
        <f>HYPERLINK("https://www.youtube.com/watch?v=zwerYz8U7_M", "Link")</f>
        <v>Link</v>
      </c>
    </row>
    <row r="17" spans="1:4" x14ac:dyDescent="0.25">
      <c r="A17" s="1">
        <v>15</v>
      </c>
      <c r="B17" t="s">
        <v>713</v>
      </c>
      <c r="C17" t="s">
        <v>714</v>
      </c>
      <c r="D17" t="str">
        <f>HYPERLINK("https://www.youtube.com/watch?v=58RRc2rW7l0", "Link")</f>
        <v>Link</v>
      </c>
    </row>
    <row r="18" spans="1:4" x14ac:dyDescent="0.25">
      <c r="A18" s="1">
        <v>16</v>
      </c>
      <c r="B18" t="s">
        <v>715</v>
      </c>
      <c r="C18" t="s">
        <v>716</v>
      </c>
      <c r="D18" t="str">
        <f>HYPERLINK("https://www.youtube.com/watch?v=0j_4EDV-nWY", "Link")</f>
        <v>Link</v>
      </c>
    </row>
    <row r="19" spans="1:4" x14ac:dyDescent="0.25">
      <c r="A19" s="1">
        <v>17</v>
      </c>
      <c r="B19" t="s">
        <v>717</v>
      </c>
      <c r="C19" t="s">
        <v>718</v>
      </c>
      <c r="D19" t="str">
        <f>HYPERLINK("https://www.youtube.com/watch?v=GwgcChz1M0M", "Link")</f>
        <v>Link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7"/>
  <sheetViews>
    <sheetView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719</v>
      </c>
      <c r="C2" t="s">
        <v>720</v>
      </c>
      <c r="D2" t="str">
        <f>HYPERLINK("https://www.youtube.com/watch?v=Sz7vnUNoBDw", "Link")</f>
        <v>Link</v>
      </c>
    </row>
    <row r="3" spans="1:4" x14ac:dyDescent="0.25">
      <c r="A3" s="1">
        <v>1</v>
      </c>
      <c r="B3" t="s">
        <v>721</v>
      </c>
      <c r="C3" t="s">
        <v>722</v>
      </c>
      <c r="D3" t="str">
        <f>HYPERLINK("https://www.youtube.com/watch?v=_EZ1tQ0yDo4", "Link")</f>
        <v>Link</v>
      </c>
    </row>
    <row r="4" spans="1:4" x14ac:dyDescent="0.25">
      <c r="A4" s="1">
        <v>2</v>
      </c>
      <c r="B4" t="s">
        <v>723</v>
      </c>
      <c r="C4" t="s">
        <v>724</v>
      </c>
      <c r="D4" t="str">
        <f>HYPERLINK("https://www.youtube.com/watch?v=v48Q5Z86CIE", "Link")</f>
        <v>Link</v>
      </c>
    </row>
    <row r="5" spans="1:4" x14ac:dyDescent="0.25">
      <c r="A5" s="1">
        <v>3</v>
      </c>
      <c r="B5" t="s">
        <v>725</v>
      </c>
      <c r="C5" t="s">
        <v>726</v>
      </c>
      <c r="D5" t="str">
        <f>HYPERLINK("https://www.youtube.com/watch?v=iyOC5eTiOXQ", "Link")</f>
        <v>Link</v>
      </c>
    </row>
    <row r="6" spans="1:4" x14ac:dyDescent="0.25">
      <c r="A6" s="1">
        <v>4</v>
      </c>
      <c r="B6" t="s">
        <v>727</v>
      </c>
      <c r="C6" t="s">
        <v>728</v>
      </c>
      <c r="D6" t="str">
        <f>HYPERLINK("https://www.youtube.com/watch?v=cALteOt_tvU", "Link")</f>
        <v>Link</v>
      </c>
    </row>
    <row r="7" spans="1:4" x14ac:dyDescent="0.25">
      <c r="A7" s="1">
        <v>5</v>
      </c>
      <c r="B7" t="s">
        <v>729</v>
      </c>
      <c r="C7" t="s">
        <v>730</v>
      </c>
      <c r="D7" t="str">
        <f>HYPERLINK("https://www.youtube.com/watch?v=JI0lCQZLV2U", "Link")</f>
        <v>Link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11"/>
  <sheetViews>
    <sheetView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731</v>
      </c>
      <c r="C2" t="s">
        <v>732</v>
      </c>
      <c r="D2" t="str">
        <f>HYPERLINK("https://www.youtube.com/watch?v=qpZM-2JLZTc", "Link")</f>
        <v>Link</v>
      </c>
    </row>
    <row r="3" spans="1:4" x14ac:dyDescent="0.25">
      <c r="A3" s="1">
        <v>1</v>
      </c>
      <c r="B3" t="s">
        <v>733</v>
      </c>
      <c r="C3" t="s">
        <v>734</v>
      </c>
      <c r="D3" t="str">
        <f>HYPERLINK("https://www.youtube.com/watch?v=tLYVSnN_mek", "Link")</f>
        <v>Link</v>
      </c>
    </row>
    <row r="4" spans="1:4" x14ac:dyDescent="0.25">
      <c r="A4" s="1">
        <v>2</v>
      </c>
      <c r="B4" t="s">
        <v>735</v>
      </c>
      <c r="C4" t="s">
        <v>736</v>
      </c>
      <c r="D4" t="str">
        <f>HYPERLINK("https://www.youtube.com/watch?v=H7H4VMlZif8", "Link")</f>
        <v>Link</v>
      </c>
    </row>
    <row r="5" spans="1:4" x14ac:dyDescent="0.25">
      <c r="A5" s="1">
        <v>3</v>
      </c>
      <c r="B5" t="s">
        <v>737</v>
      </c>
      <c r="C5" t="s">
        <v>738</v>
      </c>
      <c r="D5" t="str">
        <f>HYPERLINK("https://www.youtube.com/watch?v=QrxayEAmqZ8", "Link")</f>
        <v>Link</v>
      </c>
    </row>
    <row r="6" spans="1:4" x14ac:dyDescent="0.25">
      <c r="A6" s="1">
        <v>4</v>
      </c>
      <c r="B6" t="s">
        <v>739</v>
      </c>
      <c r="C6" t="s">
        <v>740</v>
      </c>
      <c r="D6" t="str">
        <f>HYPERLINK("https://www.youtube.com/watch?v=yZYjzWwb8Uc", "Link")</f>
        <v>Link</v>
      </c>
    </row>
    <row r="7" spans="1:4" x14ac:dyDescent="0.25">
      <c r="A7" s="1">
        <v>5</v>
      </c>
      <c r="B7" t="s">
        <v>741</v>
      </c>
      <c r="C7" t="s">
        <v>742</v>
      </c>
      <c r="D7" t="str">
        <f>HYPERLINK("https://www.youtube.com/watch?v=aq_Vy_-9ICg", "Link")</f>
        <v>Link</v>
      </c>
    </row>
    <row r="8" spans="1:4" x14ac:dyDescent="0.25">
      <c r="A8" s="1">
        <v>6</v>
      </c>
      <c r="B8" t="s">
        <v>743</v>
      </c>
      <c r="C8" t="s">
        <v>744</v>
      </c>
      <c r="D8" t="str">
        <f>HYPERLINK("https://www.youtube.com/watch?v=3FVdfq3XMsM", "Link")</f>
        <v>Link</v>
      </c>
    </row>
    <row r="9" spans="1:4" x14ac:dyDescent="0.25">
      <c r="A9" s="1">
        <v>7</v>
      </c>
      <c r="B9" t="s">
        <v>745</v>
      </c>
      <c r="C9" t="s">
        <v>746</v>
      </c>
      <c r="D9" t="str">
        <f>HYPERLINK("https://www.youtube.com/watch?v=Uubgl4GUdac", "Link")</f>
        <v>Link</v>
      </c>
    </row>
    <row r="10" spans="1:4" x14ac:dyDescent="0.25">
      <c r="A10" s="1">
        <v>8</v>
      </c>
      <c r="B10" t="s">
        <v>747</v>
      </c>
      <c r="C10" t="s">
        <v>748</v>
      </c>
      <c r="D10" t="str">
        <f>HYPERLINK("https://www.youtube.com/watch?v=qjjAqudu1DU", "Link")</f>
        <v>Link</v>
      </c>
    </row>
    <row r="11" spans="1:4" x14ac:dyDescent="0.25">
      <c r="A11" s="1">
        <v>9</v>
      </c>
      <c r="B11" t="s">
        <v>749</v>
      </c>
      <c r="C11" t="s">
        <v>750</v>
      </c>
      <c r="D11" t="str">
        <f>HYPERLINK("https://www.youtube.com/watch?v=qkh4Wso6Q1k", "Link")</f>
        <v>Link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87</v>
      </c>
      <c r="C2" t="s">
        <v>88</v>
      </c>
      <c r="D2" t="str">
        <f>HYPERLINK("https://www.youtube.com/watch?v=ROxr8K0zDZg", "Link")</f>
        <v>Link</v>
      </c>
    </row>
    <row r="3" spans="1:4" x14ac:dyDescent="0.25">
      <c r="A3" s="1">
        <v>1</v>
      </c>
      <c r="B3" t="s">
        <v>89</v>
      </c>
      <c r="C3" t="s">
        <v>90</v>
      </c>
      <c r="D3" t="str">
        <f>HYPERLINK("https://www.youtube.com/watch?v=AEFye66eE5Y", "Link")</f>
        <v>Link</v>
      </c>
    </row>
    <row r="4" spans="1:4" x14ac:dyDescent="0.25">
      <c r="A4" s="1">
        <v>2</v>
      </c>
      <c r="B4" t="s">
        <v>91</v>
      </c>
      <c r="C4" t="s">
        <v>92</v>
      </c>
      <c r="D4" t="str">
        <f>HYPERLINK("https://www.youtube.com/watch?v=SfdXcFlOWGk", "Link")</f>
        <v>Link</v>
      </c>
    </row>
    <row r="5" spans="1:4" x14ac:dyDescent="0.25">
      <c r="A5" s="1">
        <v>3</v>
      </c>
      <c r="B5" t="s">
        <v>93</v>
      </c>
      <c r="C5" t="s">
        <v>94</v>
      </c>
      <c r="D5" t="str">
        <f>HYPERLINK("https://www.youtube.com/watch?v=n4R8K_arxE0", "Link")</f>
        <v>Link</v>
      </c>
    </row>
    <row r="6" spans="1:4" x14ac:dyDescent="0.25">
      <c r="A6" s="1">
        <v>4</v>
      </c>
      <c r="B6" t="s">
        <v>95</v>
      </c>
      <c r="C6" t="s">
        <v>96</v>
      </c>
      <c r="D6" t="str">
        <f>HYPERLINK("https://www.youtube.com/watch?v=McRLYsDG_7o", "Link")</f>
        <v>Link</v>
      </c>
    </row>
    <row r="7" spans="1:4" x14ac:dyDescent="0.25">
      <c r="A7" s="1">
        <v>5</v>
      </c>
      <c r="B7" t="s">
        <v>97</v>
      </c>
      <c r="C7" t="s">
        <v>98</v>
      </c>
      <c r="D7" t="str">
        <f>HYPERLINK("https://www.youtube.com/watch?v=SYzke2gqHCY", "Link")</f>
        <v>Link</v>
      </c>
    </row>
    <row r="8" spans="1:4" x14ac:dyDescent="0.25">
      <c r="A8" s="1">
        <v>6</v>
      </c>
      <c r="B8" t="s">
        <v>99</v>
      </c>
      <c r="C8" t="s">
        <v>100</v>
      </c>
      <c r="D8" t="str">
        <f>HYPERLINK("https://www.youtube.com/watch?v=pcCXKhE8If4", "Link")</f>
        <v>Link</v>
      </c>
    </row>
    <row r="9" spans="1:4" x14ac:dyDescent="0.25">
      <c r="A9" s="1">
        <v>7</v>
      </c>
      <c r="B9" t="s">
        <v>101</v>
      </c>
      <c r="C9" t="s">
        <v>102</v>
      </c>
      <c r="D9" t="str">
        <f>HYPERLINK("https://www.youtube.com/watch?v=CQIltlpaSGQ", "Link")</f>
        <v>Link</v>
      </c>
    </row>
    <row r="10" spans="1:4" x14ac:dyDescent="0.25">
      <c r="A10" s="1">
        <v>8</v>
      </c>
      <c r="B10" t="s">
        <v>103</v>
      </c>
      <c r="C10" t="s">
        <v>104</v>
      </c>
      <c r="D10" t="str">
        <f>HYPERLINK("https://www.youtube.com/watch?v=m6B16zb3IZQ", "Link")</f>
        <v>Link</v>
      </c>
    </row>
    <row r="11" spans="1:4" x14ac:dyDescent="0.25">
      <c r="A11" s="1">
        <v>9</v>
      </c>
      <c r="B11" t="s">
        <v>105</v>
      </c>
      <c r="C11" t="s">
        <v>106</v>
      </c>
      <c r="D11" t="str">
        <f>HYPERLINK("https://www.youtube.com/watch?v=p1-na4bOaRs", "Link")</f>
        <v>Link</v>
      </c>
    </row>
    <row r="12" spans="1:4" x14ac:dyDescent="0.25">
      <c r="A12" s="1">
        <v>10</v>
      </c>
      <c r="B12" t="s">
        <v>107</v>
      </c>
      <c r="C12" t="s">
        <v>108</v>
      </c>
      <c r="D12" t="str">
        <f>HYPERLINK("https://www.youtube.com/watch?v=rWmhW3wdBH0", "Link")</f>
        <v>Link</v>
      </c>
    </row>
    <row r="13" spans="1:4" x14ac:dyDescent="0.25">
      <c r="A13" s="1">
        <v>11</v>
      </c>
      <c r="B13" t="s">
        <v>109</v>
      </c>
      <c r="C13" t="s">
        <v>110</v>
      </c>
      <c r="D13" t="str">
        <f>HYPERLINK("https://www.youtube.com/watch?v=Elhcb3G_BRk", "Link")</f>
        <v>Link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33"/>
  <sheetViews>
    <sheetView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213</v>
      </c>
      <c r="C2" t="s">
        <v>214</v>
      </c>
      <c r="D2" t="str">
        <f>HYPERLINK("https://www.youtube.com/watch?v=7IS7gigunyI", "Link")</f>
        <v>Link</v>
      </c>
    </row>
    <row r="3" spans="1:4" x14ac:dyDescent="0.25">
      <c r="A3" s="1">
        <v>1</v>
      </c>
      <c r="B3" t="s">
        <v>215</v>
      </c>
      <c r="C3" t="s">
        <v>216</v>
      </c>
      <c r="D3" t="str">
        <f>HYPERLINK("https://www.youtube.com/watch?v=qqRYkcta6IE", "Link")</f>
        <v>Link</v>
      </c>
    </row>
    <row r="4" spans="1:4" x14ac:dyDescent="0.25">
      <c r="A4" s="1">
        <v>2</v>
      </c>
      <c r="B4" t="s">
        <v>751</v>
      </c>
      <c r="C4" t="s">
        <v>752</v>
      </c>
      <c r="D4" t="str">
        <f>HYPERLINK("https://www.youtube.com/watch?v=uuWzk8U4dJE", "Link")</f>
        <v>Link</v>
      </c>
    </row>
    <row r="5" spans="1:4" x14ac:dyDescent="0.25">
      <c r="A5" s="1">
        <v>3</v>
      </c>
      <c r="B5" t="s">
        <v>217</v>
      </c>
      <c r="C5" t="s">
        <v>218</v>
      </c>
      <c r="D5" t="str">
        <f>HYPERLINK("https://www.youtube.com/watch?v=RG97rvw1eUo", "Link")</f>
        <v>Link</v>
      </c>
    </row>
    <row r="6" spans="1:4" x14ac:dyDescent="0.25">
      <c r="A6" s="1">
        <v>4</v>
      </c>
      <c r="B6" t="s">
        <v>753</v>
      </c>
      <c r="C6" t="s">
        <v>754</v>
      </c>
      <c r="D6" t="str">
        <f>HYPERLINK("https://www.youtube.com/watch?v=iR4jLbG9KXw", "Link")</f>
        <v>Link</v>
      </c>
    </row>
    <row r="7" spans="1:4" x14ac:dyDescent="0.25">
      <c r="A7" s="1">
        <v>5</v>
      </c>
      <c r="B7" t="s">
        <v>755</v>
      </c>
      <c r="C7" t="s">
        <v>756</v>
      </c>
      <c r="D7" t="str">
        <f>HYPERLINK("https://www.youtube.com/watch?v=6Tf80mbhyAQ", "Link")</f>
        <v>Link</v>
      </c>
    </row>
    <row r="8" spans="1:4" x14ac:dyDescent="0.25">
      <c r="A8" s="1">
        <v>6</v>
      </c>
      <c r="B8" t="s">
        <v>757</v>
      </c>
      <c r="C8" t="s">
        <v>758</v>
      </c>
      <c r="D8" t="str">
        <f>HYPERLINK("https://www.youtube.com/watch?v=4I7tPW8of2g", "Link")</f>
        <v>Link</v>
      </c>
    </row>
    <row r="9" spans="1:4" x14ac:dyDescent="0.25">
      <c r="A9" s="1">
        <v>7</v>
      </c>
      <c r="B9" t="s">
        <v>759</v>
      </c>
      <c r="C9" t="s">
        <v>760</v>
      </c>
      <c r="D9" t="str">
        <f>HYPERLINK("https://www.youtube.com/watch?v=92b-jjBURkw", "Link")</f>
        <v>Link</v>
      </c>
    </row>
    <row r="10" spans="1:4" x14ac:dyDescent="0.25">
      <c r="A10" s="1">
        <v>8</v>
      </c>
      <c r="B10" t="s">
        <v>465</v>
      </c>
      <c r="C10" t="s">
        <v>466</v>
      </c>
      <c r="D10" t="str">
        <f>HYPERLINK("https://www.youtube.com/watch?v=S8J2fkN2FeI", "Link")</f>
        <v>Link</v>
      </c>
    </row>
    <row r="11" spans="1:4" x14ac:dyDescent="0.25">
      <c r="A11" s="1">
        <v>9</v>
      </c>
      <c r="B11" t="s">
        <v>761</v>
      </c>
      <c r="C11" t="s">
        <v>762</v>
      </c>
      <c r="D11" t="str">
        <f>HYPERLINK("https://www.youtube.com/watch?v=XCyP8TU6Rkw", "Link")</f>
        <v>Link</v>
      </c>
    </row>
    <row r="12" spans="1:4" x14ac:dyDescent="0.25">
      <c r="A12" s="1">
        <v>10</v>
      </c>
      <c r="B12" t="s">
        <v>763</v>
      </c>
      <c r="C12" t="s">
        <v>764</v>
      </c>
      <c r="D12" t="str">
        <f>HYPERLINK("https://www.youtube.com/watch?v=gIkzx7-s2RU", "Link")</f>
        <v>Link</v>
      </c>
    </row>
    <row r="13" spans="1:4" x14ac:dyDescent="0.25">
      <c r="A13" s="1">
        <v>11</v>
      </c>
      <c r="B13" t="s">
        <v>765</v>
      </c>
      <c r="C13" t="s">
        <v>766</v>
      </c>
      <c r="D13" t="str">
        <f>HYPERLINK("https://www.youtube.com/watch?v=Ey9YHcWdjWQ", "Link")</f>
        <v>Link</v>
      </c>
    </row>
    <row r="14" spans="1:4" x14ac:dyDescent="0.25">
      <c r="A14" s="1">
        <v>12</v>
      </c>
      <c r="B14" t="s">
        <v>767</v>
      </c>
      <c r="C14" t="s">
        <v>768</v>
      </c>
      <c r="D14" t="str">
        <f>HYPERLINK("https://www.youtube.com/watch?v=mqWEWye-8m8", "Link")</f>
        <v>Link</v>
      </c>
    </row>
    <row r="15" spans="1:4" x14ac:dyDescent="0.25">
      <c r="A15" s="1">
        <v>13</v>
      </c>
      <c r="B15" t="s">
        <v>269</v>
      </c>
      <c r="C15" t="s">
        <v>270</v>
      </c>
      <c r="D15" t="str">
        <f>HYPERLINK("https://www.youtube.com/watch?v=Zgy1miPsTNs", "Link")</f>
        <v>Link</v>
      </c>
    </row>
    <row r="16" spans="1:4" x14ac:dyDescent="0.25">
      <c r="A16" s="1">
        <v>14</v>
      </c>
      <c r="B16" t="s">
        <v>243</v>
      </c>
      <c r="C16" t="s">
        <v>244</v>
      </c>
      <c r="D16" t="str">
        <f>HYPERLINK("https://www.youtube.com/watch?v=dh406O2v_1c", "Link")</f>
        <v>Link</v>
      </c>
    </row>
    <row r="17" spans="1:4" x14ac:dyDescent="0.25">
      <c r="A17" s="1">
        <v>15</v>
      </c>
      <c r="B17" t="s">
        <v>463</v>
      </c>
      <c r="C17" t="s">
        <v>464</v>
      </c>
      <c r="D17" t="str">
        <f>HYPERLINK("https://www.youtube.com/watch?v=t0zlO5-NWFU", "Link")</f>
        <v>Link</v>
      </c>
    </row>
    <row r="18" spans="1:4" x14ac:dyDescent="0.25">
      <c r="A18" s="1">
        <v>16</v>
      </c>
      <c r="B18" t="s">
        <v>453</v>
      </c>
      <c r="C18" t="s">
        <v>454</v>
      </c>
      <c r="D18" t="str">
        <f>HYPERLINK("https://www.youtube.com/watch?v=Rf6AfhqJKxg", "Link")</f>
        <v>Link</v>
      </c>
    </row>
    <row r="19" spans="1:4" x14ac:dyDescent="0.25">
      <c r="A19" s="1">
        <v>17</v>
      </c>
      <c r="B19" t="s">
        <v>415</v>
      </c>
      <c r="C19" t="s">
        <v>416</v>
      </c>
      <c r="D19" t="str">
        <f>HYPERLINK("https://www.youtube.com/watch?v=G-5c25DYnfI", "Link")</f>
        <v>Link</v>
      </c>
    </row>
    <row r="20" spans="1:4" x14ac:dyDescent="0.25">
      <c r="A20" s="1">
        <v>18</v>
      </c>
      <c r="B20" t="s">
        <v>293</v>
      </c>
      <c r="C20" t="s">
        <v>294</v>
      </c>
      <c r="D20" t="str">
        <f>HYPERLINK("https://www.youtube.com/watch?v=cXxEiWudIUY", "Link")</f>
        <v>Link</v>
      </c>
    </row>
    <row r="21" spans="1:4" x14ac:dyDescent="0.25">
      <c r="A21" s="1">
        <v>19</v>
      </c>
      <c r="B21" t="s">
        <v>769</v>
      </c>
      <c r="C21" t="s">
        <v>770</v>
      </c>
      <c r="D21" t="str">
        <f>HYPERLINK("https://www.youtube.com/watch?v=H0bkLsUe3no", "Link")</f>
        <v>Link</v>
      </c>
    </row>
    <row r="22" spans="1:4" x14ac:dyDescent="0.25">
      <c r="A22" s="1">
        <v>20</v>
      </c>
      <c r="B22" t="s">
        <v>771</v>
      </c>
      <c r="C22" t="s">
        <v>772</v>
      </c>
      <c r="D22" t="str">
        <f>HYPERLINK("https://www.youtube.com/watch?v=ECukPUUK_74", "Link")</f>
        <v>Link</v>
      </c>
    </row>
    <row r="23" spans="1:4" x14ac:dyDescent="0.25">
      <c r="A23" s="1">
        <v>21</v>
      </c>
      <c r="B23" t="s">
        <v>459</v>
      </c>
      <c r="C23" t="s">
        <v>460</v>
      </c>
      <c r="D23" t="str">
        <f>HYPERLINK("https://www.youtube.com/watch?v=NizRDkTvxZo", "Link")</f>
        <v>Link</v>
      </c>
    </row>
    <row r="24" spans="1:4" x14ac:dyDescent="0.25">
      <c r="A24" s="1">
        <v>22</v>
      </c>
      <c r="B24" t="s">
        <v>271</v>
      </c>
      <c r="C24" t="s">
        <v>272</v>
      </c>
      <c r="D24" t="str">
        <f>HYPERLINK("https://www.youtube.com/watch?v=d-Bfi5qywFo", "Link")</f>
        <v>Link</v>
      </c>
    </row>
    <row r="25" spans="1:4" x14ac:dyDescent="0.25">
      <c r="A25" s="1">
        <v>23</v>
      </c>
      <c r="B25" t="s">
        <v>773</v>
      </c>
      <c r="C25" t="s">
        <v>774</v>
      </c>
      <c r="D25" t="str">
        <f>HYPERLINK("https://www.youtube.com/watch?v=N8f5zv9UUMI", "Link")</f>
        <v>Link</v>
      </c>
    </row>
    <row r="26" spans="1:4" x14ac:dyDescent="0.25">
      <c r="A26" s="1">
        <v>24</v>
      </c>
      <c r="B26" t="s">
        <v>775</v>
      </c>
      <c r="C26" t="s">
        <v>776</v>
      </c>
      <c r="D26" t="str">
        <f>HYPERLINK("https://www.youtube.com/watch?v=u3i30gMiqs0", "Link")</f>
        <v>Link</v>
      </c>
    </row>
    <row r="27" spans="1:4" x14ac:dyDescent="0.25">
      <c r="A27" s="1">
        <v>25</v>
      </c>
      <c r="B27" t="s">
        <v>777</v>
      </c>
      <c r="C27" t="s">
        <v>778</v>
      </c>
      <c r="D27" t="str">
        <f>HYPERLINK("https://www.youtube.com/watch?v=CPOpPTpMSiE", "Link")</f>
        <v>Link</v>
      </c>
    </row>
    <row r="28" spans="1:4" x14ac:dyDescent="0.25">
      <c r="A28" s="1">
        <v>26</v>
      </c>
      <c r="B28" t="s">
        <v>253</v>
      </c>
      <c r="C28" t="s">
        <v>254</v>
      </c>
      <c r="D28" t="str">
        <f>HYPERLINK("https://www.youtube.com/watch?v=bW_BILl7n0Y", "Link")</f>
        <v>Link</v>
      </c>
    </row>
    <row r="29" spans="1:4" x14ac:dyDescent="0.25">
      <c r="A29" s="1">
        <v>27</v>
      </c>
      <c r="B29" t="s">
        <v>513</v>
      </c>
      <c r="C29" t="s">
        <v>514</v>
      </c>
      <c r="D29" t="str">
        <f>HYPERLINK("https://www.youtube.com/watch?v=gOEiBliwMUA", "Link")</f>
        <v>Link</v>
      </c>
    </row>
    <row r="30" spans="1:4" x14ac:dyDescent="0.25">
      <c r="A30" s="1">
        <v>28</v>
      </c>
      <c r="B30" t="s">
        <v>779</v>
      </c>
      <c r="C30" t="s">
        <v>780</v>
      </c>
      <c r="D30" t="str">
        <f>HYPERLINK("https://www.youtube.com/watch?v=rgPcxg8gjho", "Link")</f>
        <v>Link</v>
      </c>
    </row>
    <row r="31" spans="1:4" x14ac:dyDescent="0.25">
      <c r="A31" s="1">
        <v>29</v>
      </c>
      <c r="B31" t="s">
        <v>781</v>
      </c>
      <c r="C31" t="s">
        <v>782</v>
      </c>
      <c r="D31" t="str">
        <f>HYPERLINK("https://www.youtube.com/watch?v=pR2qNnVIuKE", "Link")</f>
        <v>Link</v>
      </c>
    </row>
    <row r="32" spans="1:4" x14ac:dyDescent="0.25">
      <c r="A32" s="1">
        <v>30</v>
      </c>
      <c r="B32" t="s">
        <v>783</v>
      </c>
      <c r="C32" t="s">
        <v>784</v>
      </c>
      <c r="D32" t="str">
        <f>HYPERLINK("https://www.youtube.com/watch?v=SJq61Rhr6N4", "Link")</f>
        <v>Link</v>
      </c>
    </row>
    <row r="33" spans="1:4" x14ac:dyDescent="0.25">
      <c r="A33" s="1">
        <v>31</v>
      </c>
      <c r="B33" t="s">
        <v>251</v>
      </c>
      <c r="C33" t="s">
        <v>252</v>
      </c>
      <c r="D33" t="str">
        <f>HYPERLINK("https://www.youtube.com/watch?v=A20hvCH6Drs", "Link")</f>
        <v>Link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10"/>
  <sheetViews>
    <sheetView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265</v>
      </c>
      <c r="C2" t="s">
        <v>266</v>
      </c>
      <c r="D2" t="str">
        <f>HYPERLINK("https://www.youtube.com/watch?v=WC2-hNNBWII", "Link")</f>
        <v>Link</v>
      </c>
    </row>
    <row r="3" spans="1:4" x14ac:dyDescent="0.25">
      <c r="A3" s="1">
        <v>1</v>
      </c>
      <c r="B3" t="s">
        <v>785</v>
      </c>
      <c r="C3" t="s">
        <v>786</v>
      </c>
      <c r="D3" t="str">
        <f>HYPERLINK("https://www.youtube.com/watch?v=WHv_t_yK-QM", "Link")</f>
        <v>Link</v>
      </c>
    </row>
    <row r="4" spans="1:4" x14ac:dyDescent="0.25">
      <c r="A4" s="1">
        <v>2</v>
      </c>
      <c r="B4" t="s">
        <v>653</v>
      </c>
      <c r="C4" t="s">
        <v>654</v>
      </c>
      <c r="D4" t="str">
        <f>HYPERLINK("https://www.youtube.com/watch?v=4xGQS8Pv4io", "Link")</f>
        <v>Link</v>
      </c>
    </row>
    <row r="5" spans="1:4" x14ac:dyDescent="0.25">
      <c r="A5" s="1">
        <v>3</v>
      </c>
      <c r="B5" t="s">
        <v>787</v>
      </c>
      <c r="C5" t="s">
        <v>788</v>
      </c>
      <c r="D5" t="str">
        <f>HYPERLINK("https://www.youtube.com/watch?v=rYqmshzB8rc", "Link")</f>
        <v>Link</v>
      </c>
    </row>
    <row r="6" spans="1:4" x14ac:dyDescent="0.25">
      <c r="A6" s="1">
        <v>4</v>
      </c>
      <c r="B6" t="s">
        <v>789</v>
      </c>
      <c r="C6" t="s">
        <v>790</v>
      </c>
      <c r="D6" t="str">
        <f>HYPERLINK("https://www.youtube.com/watch?v=K2kVi8m38OY", "Link")</f>
        <v>Link</v>
      </c>
    </row>
    <row r="7" spans="1:4" x14ac:dyDescent="0.25">
      <c r="A7" s="1">
        <v>5</v>
      </c>
      <c r="B7" t="s">
        <v>419</v>
      </c>
      <c r="C7" t="s">
        <v>420</v>
      </c>
      <c r="D7" t="str">
        <f>HYPERLINK("https://www.youtube.com/watch?v=BRPvjNQsqis", "Link")</f>
        <v>Link</v>
      </c>
    </row>
    <row r="8" spans="1:4" x14ac:dyDescent="0.25">
      <c r="A8" s="1">
        <v>6</v>
      </c>
      <c r="B8" t="s">
        <v>791</v>
      </c>
      <c r="C8" t="s">
        <v>792</v>
      </c>
      <c r="D8" t="str">
        <f>HYPERLINK("https://www.youtube.com/watch?v=BQY1l0rgDSQ", "Link")</f>
        <v>Link</v>
      </c>
    </row>
    <row r="9" spans="1:4" x14ac:dyDescent="0.25">
      <c r="A9" s="1">
        <v>7</v>
      </c>
      <c r="B9" t="s">
        <v>793</v>
      </c>
      <c r="C9" t="s">
        <v>794</v>
      </c>
      <c r="D9" t="str">
        <f>HYPERLINK("https://www.youtube.com/watch?v=QbmOyr0HwnM", "Link")</f>
        <v>Link</v>
      </c>
    </row>
    <row r="10" spans="1:4" x14ac:dyDescent="0.25">
      <c r="A10" s="1">
        <v>8</v>
      </c>
      <c r="B10" t="s">
        <v>651</v>
      </c>
      <c r="C10" t="s">
        <v>652</v>
      </c>
      <c r="D10" t="str">
        <f>HYPERLINK("https://www.youtube.com/watch?v=hcw-NjOh8r0", "Link")</f>
        <v>Link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14"/>
  <sheetViews>
    <sheetView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273</v>
      </c>
      <c r="C2" t="s">
        <v>274</v>
      </c>
      <c r="D2" t="str">
        <f>HYPERLINK("https://www.youtube.com/watch?v=GTeCtIoV2Tw", "Link")</f>
        <v>Link</v>
      </c>
    </row>
    <row r="3" spans="1:4" x14ac:dyDescent="0.25">
      <c r="A3" s="1">
        <v>1</v>
      </c>
      <c r="B3" t="s">
        <v>353</v>
      </c>
      <c r="C3" t="s">
        <v>354</v>
      </c>
      <c r="D3" t="str">
        <f>HYPERLINK("https://www.youtube.com/watch?v=0JNq46eFuOM", "Link")</f>
        <v>Link</v>
      </c>
    </row>
    <row r="4" spans="1:4" x14ac:dyDescent="0.25">
      <c r="A4" s="1">
        <v>2</v>
      </c>
      <c r="B4" t="s">
        <v>357</v>
      </c>
      <c r="C4" t="s">
        <v>358</v>
      </c>
      <c r="D4" t="str">
        <f>HYPERLINK("https://www.youtube.com/watch?v=dLKZWbTHfgA", "Link")</f>
        <v>Link</v>
      </c>
    </row>
    <row r="5" spans="1:4" x14ac:dyDescent="0.25">
      <c r="A5" s="1">
        <v>3</v>
      </c>
      <c r="B5" t="s">
        <v>359</v>
      </c>
      <c r="C5" t="s">
        <v>360</v>
      </c>
      <c r="D5" t="str">
        <f>HYPERLINK("https://www.youtube.com/watch?v=ufdHsFClAk0", "Link")</f>
        <v>Link</v>
      </c>
    </row>
    <row r="6" spans="1:4" x14ac:dyDescent="0.25">
      <c r="A6" s="1">
        <v>4</v>
      </c>
      <c r="B6" t="s">
        <v>361</v>
      </c>
      <c r="C6" t="s">
        <v>362</v>
      </c>
      <c r="D6" t="str">
        <f>HYPERLINK("https://www.youtube.com/watch?v=2PDkXviEMD0", "Link")</f>
        <v>Link</v>
      </c>
    </row>
    <row r="7" spans="1:4" x14ac:dyDescent="0.25">
      <c r="A7" s="1">
        <v>5</v>
      </c>
      <c r="B7" t="s">
        <v>363</v>
      </c>
      <c r="C7" t="s">
        <v>364</v>
      </c>
      <c r="D7" t="str">
        <f>HYPERLINK("https://www.youtube.com/watch?v=5QNL7_i-ay8", "Link")</f>
        <v>Link</v>
      </c>
    </row>
    <row r="8" spans="1:4" x14ac:dyDescent="0.25">
      <c r="A8" s="1">
        <v>6</v>
      </c>
      <c r="B8" t="s">
        <v>279</v>
      </c>
      <c r="C8" t="s">
        <v>280</v>
      </c>
      <c r="D8" t="str">
        <f>HYPERLINK("https://www.youtube.com/watch?v=d1fXBLqnFvc", "Link")</f>
        <v>Link</v>
      </c>
    </row>
    <row r="9" spans="1:4" x14ac:dyDescent="0.25">
      <c r="A9" s="1">
        <v>7</v>
      </c>
      <c r="B9" t="s">
        <v>795</v>
      </c>
      <c r="C9" t="s">
        <v>796</v>
      </c>
      <c r="D9" t="str">
        <f>HYPERLINK("https://www.youtube.com/watch?v=fD0DgrnFuCo", "Link")</f>
        <v>Link</v>
      </c>
    </row>
    <row r="10" spans="1:4" x14ac:dyDescent="0.25">
      <c r="A10" s="1">
        <v>8</v>
      </c>
      <c r="B10" t="s">
        <v>797</v>
      </c>
      <c r="C10" t="s">
        <v>798</v>
      </c>
      <c r="D10" t="str">
        <f>HYPERLINK("https://www.youtube.com/watch?v=mSuTmVhQ2fc", "Link")</f>
        <v>Link</v>
      </c>
    </row>
    <row r="11" spans="1:4" x14ac:dyDescent="0.25">
      <c r="A11" s="1">
        <v>9</v>
      </c>
      <c r="B11" t="s">
        <v>799</v>
      </c>
      <c r="C11" t="s">
        <v>800</v>
      </c>
      <c r="D11" t="str">
        <f>HYPERLINK("https://www.youtube.com/watch?v=rsRgFhZHGLo", "Link")</f>
        <v>Link</v>
      </c>
    </row>
    <row r="12" spans="1:4" x14ac:dyDescent="0.25">
      <c r="A12" s="1">
        <v>10</v>
      </c>
      <c r="B12" t="s">
        <v>199</v>
      </c>
      <c r="C12" t="s">
        <v>200</v>
      </c>
      <c r="D12" t="str">
        <f>HYPERLINK("https://www.youtube.com/watch?v=sitUYx2EfhY", "Link")</f>
        <v>Link</v>
      </c>
    </row>
    <row r="13" spans="1:4" x14ac:dyDescent="0.25">
      <c r="A13" s="1">
        <v>11</v>
      </c>
      <c r="B13" t="s">
        <v>801</v>
      </c>
      <c r="C13" t="s">
        <v>802</v>
      </c>
      <c r="D13" t="str">
        <f>HYPERLINK("https://www.youtube.com/watch?v=wMbTHFXImzI", "Link")</f>
        <v>Link</v>
      </c>
    </row>
    <row r="14" spans="1:4" x14ac:dyDescent="0.25">
      <c r="A14" s="1">
        <v>12</v>
      </c>
      <c r="B14" t="s">
        <v>803</v>
      </c>
      <c r="C14" t="s">
        <v>804</v>
      </c>
      <c r="D14" t="str">
        <f>HYPERLINK("https://www.youtube.com/watch?v=T9n_-_oLrbM", "Link")</f>
        <v>Link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28"/>
  <sheetViews>
    <sheetView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805</v>
      </c>
      <c r="C2" t="s">
        <v>806</v>
      </c>
      <c r="D2" t="str">
        <f>HYPERLINK("https://www.youtube.com/watch?v=hmTl5Y4ee_Y", "Link")</f>
        <v>Link</v>
      </c>
    </row>
    <row r="3" spans="1:4" x14ac:dyDescent="0.25">
      <c r="A3" s="1">
        <v>1</v>
      </c>
      <c r="B3" t="s">
        <v>807</v>
      </c>
      <c r="C3" t="s">
        <v>808</v>
      </c>
      <c r="D3" t="str">
        <f>HYPERLINK("https://www.youtube.com/watch?v=whuccl2FNiI", "Link")</f>
        <v>Link</v>
      </c>
    </row>
    <row r="4" spans="1:4" x14ac:dyDescent="0.25">
      <c r="A4" s="1">
        <v>2</v>
      </c>
      <c r="B4" t="s">
        <v>809</v>
      </c>
      <c r="C4" t="s">
        <v>810</v>
      </c>
      <c r="D4" t="str">
        <f>HYPERLINK("https://www.youtube.com/watch?v=nhwZn6v5vT0", "Link")</f>
        <v>Link</v>
      </c>
    </row>
    <row r="5" spans="1:4" x14ac:dyDescent="0.25">
      <c r="A5" s="1">
        <v>3</v>
      </c>
      <c r="B5" t="s">
        <v>477</v>
      </c>
      <c r="C5" t="s">
        <v>478</v>
      </c>
      <c r="D5" t="str">
        <f>HYPERLINK("https://www.youtube.com/watch?v=DQNW9qhl4eA", "Link")</f>
        <v>Link</v>
      </c>
    </row>
    <row r="6" spans="1:4" x14ac:dyDescent="0.25">
      <c r="A6" s="1">
        <v>4</v>
      </c>
      <c r="B6" t="s">
        <v>811</v>
      </c>
      <c r="C6" t="s">
        <v>812</v>
      </c>
      <c r="D6" t="str">
        <f>HYPERLINK("https://www.youtube.com/watch?v=EKCM1oQQrCM", "Link")</f>
        <v>Link</v>
      </c>
    </row>
    <row r="7" spans="1:4" x14ac:dyDescent="0.25">
      <c r="A7" s="1">
        <v>5</v>
      </c>
      <c r="B7" t="s">
        <v>485</v>
      </c>
      <c r="C7" t="s">
        <v>486</v>
      </c>
      <c r="D7" t="str">
        <f>HYPERLINK("https://www.youtube.com/watch?v=r9IZnuZstXM", "Link")</f>
        <v>Link</v>
      </c>
    </row>
    <row r="8" spans="1:4" x14ac:dyDescent="0.25">
      <c r="A8" s="1">
        <v>6</v>
      </c>
      <c r="B8" t="s">
        <v>241</v>
      </c>
      <c r="C8" t="s">
        <v>242</v>
      </c>
      <c r="D8" t="str">
        <f>HYPERLINK("https://www.youtube.com/watch?v=N5Ky-mz6n-8", "Link")</f>
        <v>Link</v>
      </c>
    </row>
    <row r="9" spans="1:4" x14ac:dyDescent="0.25">
      <c r="A9" s="1">
        <v>7</v>
      </c>
      <c r="B9" t="s">
        <v>813</v>
      </c>
      <c r="C9" t="s">
        <v>814</v>
      </c>
      <c r="D9" t="str">
        <f>HYPERLINK("https://www.youtube.com/watch?v=nFPzI_Qg3FU", "Link")</f>
        <v>Link</v>
      </c>
    </row>
    <row r="10" spans="1:4" x14ac:dyDescent="0.25">
      <c r="A10" s="1">
        <v>8</v>
      </c>
      <c r="B10" t="s">
        <v>611</v>
      </c>
      <c r="C10" t="s">
        <v>612</v>
      </c>
      <c r="D10" t="str">
        <f>HYPERLINK("https://www.youtube.com/watch?v=5QlE6o-iYcE", "Link")</f>
        <v>Link</v>
      </c>
    </row>
    <row r="11" spans="1:4" x14ac:dyDescent="0.25">
      <c r="A11" s="1">
        <v>9</v>
      </c>
      <c r="B11" t="s">
        <v>815</v>
      </c>
      <c r="C11" t="s">
        <v>816</v>
      </c>
      <c r="D11" t="str">
        <f>HYPERLINK("https://www.youtube.com/watch?v=zhwMv5RxGew", "Link")</f>
        <v>Link</v>
      </c>
    </row>
    <row r="12" spans="1:4" x14ac:dyDescent="0.25">
      <c r="A12" s="1">
        <v>10</v>
      </c>
      <c r="B12" t="s">
        <v>407</v>
      </c>
      <c r="C12" t="s">
        <v>408</v>
      </c>
      <c r="D12" t="str">
        <f>HYPERLINK("https://www.youtube.com/watch?v=vmSMrQ8Ev9w", "Link")</f>
        <v>Link</v>
      </c>
    </row>
    <row r="13" spans="1:4" x14ac:dyDescent="0.25">
      <c r="A13" s="1">
        <v>11</v>
      </c>
      <c r="B13" t="s">
        <v>371</v>
      </c>
      <c r="C13" t="s">
        <v>372</v>
      </c>
      <c r="D13" t="str">
        <f>HYPERLINK("https://www.youtube.com/watch?v=8nKyNzXAjP8", "Link")</f>
        <v>Link</v>
      </c>
    </row>
    <row r="14" spans="1:4" x14ac:dyDescent="0.25">
      <c r="A14" s="1">
        <v>12</v>
      </c>
      <c r="B14" t="s">
        <v>495</v>
      </c>
      <c r="C14" t="s">
        <v>496</v>
      </c>
      <c r="D14" t="str">
        <f>HYPERLINK("https://www.youtube.com/watch?v=-4Lid7tBr6Y", "Link")</f>
        <v>Link</v>
      </c>
    </row>
    <row r="15" spans="1:4" x14ac:dyDescent="0.25">
      <c r="A15" s="1">
        <v>13</v>
      </c>
      <c r="B15" t="s">
        <v>501</v>
      </c>
      <c r="C15" t="s">
        <v>502</v>
      </c>
      <c r="D15" t="str">
        <f>HYPERLINK("https://www.youtube.com/watch?v=-aGM4mfDX48", "Link")</f>
        <v>Link</v>
      </c>
    </row>
    <row r="16" spans="1:4" x14ac:dyDescent="0.25">
      <c r="A16" s="1">
        <v>14</v>
      </c>
      <c r="B16" t="s">
        <v>817</v>
      </c>
      <c r="C16" t="s">
        <v>818</v>
      </c>
      <c r="D16" t="str">
        <f>HYPERLINK("https://www.youtube.com/watch?v=cHtKtfT-WSA", "Link")</f>
        <v>Link</v>
      </c>
    </row>
    <row r="17" spans="1:4" x14ac:dyDescent="0.25">
      <c r="A17" s="1">
        <v>15</v>
      </c>
      <c r="B17" t="s">
        <v>819</v>
      </c>
      <c r="C17" t="s">
        <v>820</v>
      </c>
      <c r="D17" t="str">
        <f>HYPERLINK("https://www.youtube.com/watch?v=46O73On0gyI", "Link")</f>
        <v>Link</v>
      </c>
    </row>
    <row r="18" spans="1:4" x14ac:dyDescent="0.25">
      <c r="A18" s="1">
        <v>16</v>
      </c>
      <c r="B18" t="s">
        <v>821</v>
      </c>
      <c r="C18" t="s">
        <v>822</v>
      </c>
      <c r="D18" t="str">
        <f>HYPERLINK("https://www.youtube.com/watch?v=qO53PbCUv34", "Link")</f>
        <v>Link</v>
      </c>
    </row>
    <row r="19" spans="1:4" x14ac:dyDescent="0.25">
      <c r="A19" s="1">
        <v>17</v>
      </c>
      <c r="B19" t="s">
        <v>823</v>
      </c>
      <c r="C19" t="s">
        <v>824</v>
      </c>
      <c r="D19" t="str">
        <f>HYPERLINK("https://www.youtube.com/watch?v=U8wffcXm-TM", "Link")</f>
        <v>Link</v>
      </c>
    </row>
    <row r="20" spans="1:4" x14ac:dyDescent="0.25">
      <c r="A20" s="1">
        <v>18</v>
      </c>
      <c r="B20" t="s">
        <v>373</v>
      </c>
      <c r="C20" t="s">
        <v>374</v>
      </c>
      <c r="D20" t="str">
        <f>HYPERLINK("https://www.youtube.com/watch?v=gBygn3cVP80", "Link")</f>
        <v>Link</v>
      </c>
    </row>
    <row r="21" spans="1:4" x14ac:dyDescent="0.25">
      <c r="A21" s="1">
        <v>19</v>
      </c>
      <c r="B21" t="s">
        <v>283</v>
      </c>
      <c r="C21" t="s">
        <v>284</v>
      </c>
      <c r="D21" t="str">
        <f>HYPERLINK("https://www.youtube.com/watch?v=_95dCYv2Xv4", "Link")</f>
        <v>Link</v>
      </c>
    </row>
    <row r="22" spans="1:4" x14ac:dyDescent="0.25">
      <c r="A22" s="1">
        <v>20</v>
      </c>
      <c r="B22" t="s">
        <v>825</v>
      </c>
      <c r="C22" t="s">
        <v>826</v>
      </c>
      <c r="D22" t="str">
        <f>HYPERLINK("https://www.youtube.com/watch?v=gtxO_niDC5M", "Link")</f>
        <v>Link</v>
      </c>
    </row>
    <row r="23" spans="1:4" x14ac:dyDescent="0.25">
      <c r="A23" s="1">
        <v>21</v>
      </c>
      <c r="B23" t="s">
        <v>239</v>
      </c>
      <c r="C23" t="s">
        <v>240</v>
      </c>
      <c r="D23" t="str">
        <f>HYPERLINK("https://www.youtube.com/watch?v=0vFgKr5bjWI", "Link")</f>
        <v>Link</v>
      </c>
    </row>
    <row r="24" spans="1:4" x14ac:dyDescent="0.25">
      <c r="A24" s="1">
        <v>22</v>
      </c>
      <c r="B24" t="s">
        <v>827</v>
      </c>
      <c r="C24" t="s">
        <v>828</v>
      </c>
      <c r="D24" t="str">
        <f>HYPERLINK("https://www.youtube.com/watch?v=tp5xBJ2tKpk", "Link")</f>
        <v>Link</v>
      </c>
    </row>
    <row r="25" spans="1:4" x14ac:dyDescent="0.25">
      <c r="A25" s="1">
        <v>23</v>
      </c>
      <c r="B25" t="s">
        <v>829</v>
      </c>
      <c r="C25" t="s">
        <v>830</v>
      </c>
      <c r="D25" t="str">
        <f>HYPERLINK("https://www.youtube.com/watch?v=4OuaONkZw1I", "Link")</f>
        <v>Link</v>
      </c>
    </row>
    <row r="26" spans="1:4" x14ac:dyDescent="0.25">
      <c r="A26" s="1">
        <v>24</v>
      </c>
      <c r="B26" t="s">
        <v>831</v>
      </c>
      <c r="C26" t="s">
        <v>832</v>
      </c>
      <c r="D26" t="str">
        <f>HYPERLINK("https://www.youtube.com/watch?v=mnuYVi5pcfQ", "Link")</f>
        <v>Link</v>
      </c>
    </row>
    <row r="27" spans="1:4" x14ac:dyDescent="0.25">
      <c r="A27" s="1">
        <v>25</v>
      </c>
      <c r="B27" t="s">
        <v>405</v>
      </c>
      <c r="C27" t="s">
        <v>406</v>
      </c>
      <c r="D27" t="str">
        <f>HYPERLINK("https://www.youtube.com/watch?v=NqpM2GYbovo", "Link")</f>
        <v>Link</v>
      </c>
    </row>
    <row r="28" spans="1:4" x14ac:dyDescent="0.25">
      <c r="A28" s="1">
        <v>26</v>
      </c>
      <c r="B28" t="s">
        <v>315</v>
      </c>
      <c r="C28" t="s">
        <v>316</v>
      </c>
      <c r="D28" t="str">
        <f>HYPERLINK("https://www.youtube.com/watch?v=ZYwrQsBvZtI", "Link")</f>
        <v>Link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21"/>
  <sheetViews>
    <sheetView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231</v>
      </c>
      <c r="C2" t="s">
        <v>232</v>
      </c>
      <c r="D2" t="str">
        <f>HYPERLINK("https://www.youtube.com/watch?v=SqqrOspasag", "Link")</f>
        <v>Link</v>
      </c>
    </row>
    <row r="3" spans="1:4" x14ac:dyDescent="0.25">
      <c r="A3" s="1">
        <v>1</v>
      </c>
      <c r="B3" t="s">
        <v>833</v>
      </c>
      <c r="C3" t="s">
        <v>834</v>
      </c>
      <c r="D3" t="str">
        <f>HYPERLINK("https://www.youtube.com/watch?v=ozhe__GdWC8", "Link")</f>
        <v>Link</v>
      </c>
    </row>
    <row r="4" spans="1:4" x14ac:dyDescent="0.25">
      <c r="A4" s="1">
        <v>2</v>
      </c>
      <c r="B4" t="s">
        <v>835</v>
      </c>
      <c r="C4" t="s">
        <v>836</v>
      </c>
      <c r="D4" t="str">
        <f>HYPERLINK("https://www.youtube.com/watch?v=npnqyRT77Zc", "Link")</f>
        <v>Link</v>
      </c>
    </row>
    <row r="5" spans="1:4" x14ac:dyDescent="0.25">
      <c r="A5" s="1">
        <v>3</v>
      </c>
      <c r="B5" t="s">
        <v>473</v>
      </c>
      <c r="C5" t="s">
        <v>474</v>
      </c>
      <c r="D5" t="str">
        <f>HYPERLINK("https://www.youtube.com/watch?v=x4E4mbobGEc", "Link")</f>
        <v>Link</v>
      </c>
    </row>
    <row r="6" spans="1:4" x14ac:dyDescent="0.25">
      <c r="A6" s="1">
        <v>4</v>
      </c>
      <c r="B6" t="s">
        <v>465</v>
      </c>
      <c r="C6" t="s">
        <v>466</v>
      </c>
      <c r="D6" t="str">
        <f>HYPERLINK("https://www.youtube.com/watch?v=S8J2fkN2FeI", "Link")</f>
        <v>Link</v>
      </c>
    </row>
    <row r="7" spans="1:4" x14ac:dyDescent="0.25">
      <c r="A7" s="1">
        <v>5</v>
      </c>
      <c r="B7" t="s">
        <v>255</v>
      </c>
      <c r="C7" t="s">
        <v>256</v>
      </c>
      <c r="D7" t="str">
        <f>HYPERLINK("https://www.youtube.com/watch?v=ylkAc9wmKhc", "Link")</f>
        <v>Link</v>
      </c>
    </row>
    <row r="8" spans="1:4" x14ac:dyDescent="0.25">
      <c r="A8" s="1">
        <v>6</v>
      </c>
      <c r="B8" t="s">
        <v>769</v>
      </c>
      <c r="C8" t="s">
        <v>770</v>
      </c>
      <c r="D8" t="str">
        <f>HYPERLINK("https://www.youtube.com/watch?v=H0bkLsUe3no", "Link")</f>
        <v>Link</v>
      </c>
    </row>
    <row r="9" spans="1:4" x14ac:dyDescent="0.25">
      <c r="A9" s="1">
        <v>7</v>
      </c>
      <c r="B9" t="s">
        <v>493</v>
      </c>
      <c r="C9" t="s">
        <v>494</v>
      </c>
      <c r="D9" t="str">
        <f>HYPERLINK("https://www.youtube.com/watch?v=-cWs6eoyaLg", "Link")</f>
        <v>Link</v>
      </c>
    </row>
    <row r="10" spans="1:4" x14ac:dyDescent="0.25">
      <c r="A10" s="1">
        <v>8</v>
      </c>
      <c r="B10" t="s">
        <v>267</v>
      </c>
      <c r="C10" t="s">
        <v>268</v>
      </c>
      <c r="D10" t="str">
        <f>HYPERLINK("https://www.youtube.com/watch?v=qYnA2DFEELw", "Link")</f>
        <v>Link</v>
      </c>
    </row>
    <row r="11" spans="1:4" x14ac:dyDescent="0.25">
      <c r="A11" s="1">
        <v>9</v>
      </c>
      <c r="B11" t="s">
        <v>265</v>
      </c>
      <c r="C11" t="s">
        <v>266</v>
      </c>
      <c r="D11" t="str">
        <f>HYPERLINK("https://www.youtube.com/watch?v=WC2-hNNBWII", "Link")</f>
        <v>Link</v>
      </c>
    </row>
    <row r="12" spans="1:4" x14ac:dyDescent="0.25">
      <c r="A12" s="1">
        <v>10</v>
      </c>
      <c r="B12" t="s">
        <v>269</v>
      </c>
      <c r="C12" t="s">
        <v>270</v>
      </c>
      <c r="D12" t="str">
        <f>HYPERLINK("https://www.youtube.com/watch?v=Zgy1miPsTNs", "Link")</f>
        <v>Link</v>
      </c>
    </row>
    <row r="13" spans="1:4" x14ac:dyDescent="0.25">
      <c r="A13" s="1">
        <v>11</v>
      </c>
      <c r="B13" t="s">
        <v>837</v>
      </c>
      <c r="C13" t="s">
        <v>838</v>
      </c>
      <c r="D13" t="str">
        <f>HYPERLINK("https://www.youtube.com/watch?v=cp3Ku1XeOn8", "Link")</f>
        <v>Link</v>
      </c>
    </row>
    <row r="14" spans="1:4" x14ac:dyDescent="0.25">
      <c r="A14" s="1">
        <v>12</v>
      </c>
      <c r="B14" t="s">
        <v>453</v>
      </c>
      <c r="C14" t="s">
        <v>454</v>
      </c>
      <c r="D14" t="str">
        <f>HYPERLINK("https://www.youtube.com/watch?v=Rf6AfhqJKxg", "Link")</f>
        <v>Link</v>
      </c>
    </row>
    <row r="15" spans="1:4" x14ac:dyDescent="0.25">
      <c r="A15" s="1">
        <v>13</v>
      </c>
      <c r="B15" t="s">
        <v>839</v>
      </c>
      <c r="C15" t="s">
        <v>840</v>
      </c>
      <c r="D15" t="str">
        <f>HYPERLINK("https://www.youtube.com/watch?v=g7WeY0DZNJ0", "Link")</f>
        <v>Link</v>
      </c>
    </row>
    <row r="16" spans="1:4" x14ac:dyDescent="0.25">
      <c r="A16" s="1">
        <v>14</v>
      </c>
      <c r="B16" t="s">
        <v>459</v>
      </c>
      <c r="C16" t="s">
        <v>460</v>
      </c>
      <c r="D16" t="str">
        <f>HYPERLINK("https://www.youtube.com/watch?v=NizRDkTvxZo", "Link")</f>
        <v>Link</v>
      </c>
    </row>
    <row r="17" spans="1:4" x14ac:dyDescent="0.25">
      <c r="A17" s="1">
        <v>15</v>
      </c>
      <c r="B17" t="s">
        <v>271</v>
      </c>
      <c r="C17" t="s">
        <v>272</v>
      </c>
      <c r="D17" t="str">
        <f>HYPERLINK("https://www.youtube.com/watch?v=d-Bfi5qywFo", "Link")</f>
        <v>Link</v>
      </c>
    </row>
    <row r="18" spans="1:4" x14ac:dyDescent="0.25">
      <c r="A18" s="1">
        <v>16</v>
      </c>
      <c r="B18" t="s">
        <v>841</v>
      </c>
      <c r="C18" t="s">
        <v>842</v>
      </c>
      <c r="D18" t="str">
        <f>HYPERLINK("https://www.youtube.com/watch?v=UKvK76Rnqus", "Link")</f>
        <v>Link</v>
      </c>
    </row>
    <row r="19" spans="1:4" x14ac:dyDescent="0.25">
      <c r="A19" s="1">
        <v>17</v>
      </c>
      <c r="B19" t="s">
        <v>295</v>
      </c>
      <c r="C19" t="s">
        <v>296</v>
      </c>
      <c r="D19" t="str">
        <f>HYPERLINK("https://www.youtube.com/watch?v=C6IL8tjwC5E", "Link")</f>
        <v>Link</v>
      </c>
    </row>
    <row r="20" spans="1:4" x14ac:dyDescent="0.25">
      <c r="A20" s="1">
        <v>18</v>
      </c>
      <c r="B20" t="s">
        <v>651</v>
      </c>
      <c r="C20" t="s">
        <v>652</v>
      </c>
      <c r="D20" t="str">
        <f>HYPERLINK("https://www.youtube.com/watch?v=hcw-NjOh8r0", "Link")</f>
        <v>Link</v>
      </c>
    </row>
    <row r="21" spans="1:4" x14ac:dyDescent="0.25">
      <c r="A21" s="1">
        <v>19</v>
      </c>
      <c r="B21" t="s">
        <v>297</v>
      </c>
      <c r="C21" t="s">
        <v>298</v>
      </c>
      <c r="D21" t="str">
        <f>HYPERLINK("https://www.youtube.com/watch?v=40gKzHQWgP0", "Link")</f>
        <v>Link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7"/>
  <sheetViews>
    <sheetView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843</v>
      </c>
      <c r="C2" t="s">
        <v>844</v>
      </c>
      <c r="D2" t="str">
        <f>HYPERLINK("https://www.youtube.com/watch?v=BnzZ7nrKlF0", "Link")</f>
        <v>Link</v>
      </c>
    </row>
    <row r="3" spans="1:4" x14ac:dyDescent="0.25">
      <c r="A3" s="1">
        <v>1</v>
      </c>
      <c r="B3" t="s">
        <v>357</v>
      </c>
      <c r="C3" t="s">
        <v>358</v>
      </c>
      <c r="D3" t="str">
        <f>HYPERLINK("https://www.youtube.com/watch?v=dLKZWbTHfgA", "Link")</f>
        <v>Link</v>
      </c>
    </row>
    <row r="4" spans="1:4" x14ac:dyDescent="0.25">
      <c r="A4" s="1">
        <v>2</v>
      </c>
      <c r="B4" t="s">
        <v>361</v>
      </c>
      <c r="C4" t="s">
        <v>362</v>
      </c>
      <c r="D4" t="str">
        <f>HYPERLINK("https://www.youtube.com/watch?v=2PDkXviEMD0", "Link")</f>
        <v>Link</v>
      </c>
    </row>
    <row r="5" spans="1:4" x14ac:dyDescent="0.25">
      <c r="A5" s="1">
        <v>3</v>
      </c>
      <c r="B5" t="s">
        <v>653</v>
      </c>
      <c r="C5" t="s">
        <v>654</v>
      </c>
      <c r="D5" t="str">
        <f>HYPERLINK("https://www.youtube.com/watch?v=4xGQS8Pv4io", "Link")</f>
        <v>Link</v>
      </c>
    </row>
    <row r="6" spans="1:4" x14ac:dyDescent="0.25">
      <c r="A6" s="1">
        <v>4</v>
      </c>
      <c r="B6" t="s">
        <v>483</v>
      </c>
      <c r="C6" t="s">
        <v>484</v>
      </c>
      <c r="D6" t="str">
        <f>HYPERLINK("https://www.youtube.com/watch?v=00bLHDtU7U4", "Link")</f>
        <v>Link</v>
      </c>
    </row>
    <row r="7" spans="1:4" x14ac:dyDescent="0.25">
      <c r="A7" s="1">
        <v>5</v>
      </c>
      <c r="B7" t="s">
        <v>477</v>
      </c>
      <c r="C7" t="s">
        <v>478</v>
      </c>
      <c r="D7" t="str">
        <f>HYPERLINK("https://www.youtube.com/watch?v=DQNW9qhl4eA", "Link")</f>
        <v>Link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8"/>
  <sheetViews>
    <sheetView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845</v>
      </c>
      <c r="C2" t="s">
        <v>846</v>
      </c>
      <c r="D2" t="str">
        <f>HYPERLINK("https://www.youtube.com/watch?v=dVsDBUYA3_Y", "Link")</f>
        <v>Link</v>
      </c>
    </row>
    <row r="3" spans="1:4" x14ac:dyDescent="0.25">
      <c r="A3" s="1">
        <v>1</v>
      </c>
      <c r="B3" t="s">
        <v>847</v>
      </c>
      <c r="C3" t="s">
        <v>848</v>
      </c>
      <c r="D3" t="str">
        <f>HYPERLINK("https://www.youtube.com/watch?v=fyl6jHkfaec", "Link")</f>
        <v>Link</v>
      </c>
    </row>
    <row r="4" spans="1:4" x14ac:dyDescent="0.25">
      <c r="A4" s="1">
        <v>2</v>
      </c>
      <c r="B4" t="s">
        <v>849</v>
      </c>
      <c r="C4" t="s">
        <v>850</v>
      </c>
      <c r="D4" t="str">
        <f>HYPERLINK("https://www.youtube.com/watch?v=SOBuWS3g7ns", "Link")</f>
        <v>Link</v>
      </c>
    </row>
    <row r="5" spans="1:4" x14ac:dyDescent="0.25">
      <c r="A5" s="1">
        <v>3</v>
      </c>
      <c r="B5" t="s">
        <v>851</v>
      </c>
      <c r="C5" t="s">
        <v>852</v>
      </c>
      <c r="D5" t="str">
        <f>HYPERLINK("https://www.youtube.com/watch?v=uqY0RGGXAKk", "Link")</f>
        <v>Link</v>
      </c>
    </row>
    <row r="6" spans="1:4" x14ac:dyDescent="0.25">
      <c r="A6" s="1">
        <v>4</v>
      </c>
      <c r="B6" t="s">
        <v>853</v>
      </c>
      <c r="C6" t="s">
        <v>854</v>
      </c>
      <c r="D6" t="str">
        <f>HYPERLINK("https://www.youtube.com/watch?v=Bfj6HiTXY4I", "Link")</f>
        <v>Link</v>
      </c>
    </row>
    <row r="7" spans="1:4" x14ac:dyDescent="0.25">
      <c r="A7" s="1">
        <v>5</v>
      </c>
      <c r="B7" t="s">
        <v>855</v>
      </c>
      <c r="C7" t="s">
        <v>856</v>
      </c>
      <c r="D7" t="str">
        <f>HYPERLINK("https://www.youtube.com/watch?v=hkP4_lbJtbY", "Link")</f>
        <v>Link</v>
      </c>
    </row>
    <row r="8" spans="1:4" x14ac:dyDescent="0.25">
      <c r="A8" s="1">
        <v>6</v>
      </c>
      <c r="B8" t="s">
        <v>857</v>
      </c>
      <c r="C8" t="s">
        <v>858</v>
      </c>
      <c r="D8" t="str">
        <f>HYPERLINK("https://www.youtube.com/watch?v=igwG2_su-C0", "Link")</f>
        <v>Link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D51"/>
  <sheetViews>
    <sheetView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471</v>
      </c>
      <c r="C2" t="s">
        <v>472</v>
      </c>
      <c r="D2" t="str">
        <f>HYPERLINK("https://www.youtube.com/watch?v=M3XQ6yEC51Q", "Link")</f>
        <v>Link</v>
      </c>
    </row>
    <row r="3" spans="1:4" x14ac:dyDescent="0.25">
      <c r="A3" s="1">
        <v>1</v>
      </c>
      <c r="B3" t="s">
        <v>235</v>
      </c>
      <c r="C3" t="s">
        <v>236</v>
      </c>
      <c r="D3" t="str">
        <f>HYPERLINK("https://www.youtube.com/watch?v=O1PgqUqZKTA", "Link")</f>
        <v>Link</v>
      </c>
    </row>
    <row r="4" spans="1:4" x14ac:dyDescent="0.25">
      <c r="A4" s="1">
        <v>2</v>
      </c>
      <c r="B4" t="s">
        <v>341</v>
      </c>
      <c r="C4" t="s">
        <v>342</v>
      </c>
      <c r="D4" t="str">
        <f>HYPERLINK("https://www.youtube.com/watch?v=sVCZo5B8ghE", "Link")</f>
        <v>Link</v>
      </c>
    </row>
    <row r="5" spans="1:4" x14ac:dyDescent="0.25">
      <c r="A5" s="1">
        <v>3</v>
      </c>
      <c r="B5" t="s">
        <v>805</v>
      </c>
      <c r="C5" t="s">
        <v>806</v>
      </c>
      <c r="D5" t="str">
        <f>HYPERLINK("https://www.youtube.com/watch?v=hmTl5Y4ee_Y", "Link")</f>
        <v>Link</v>
      </c>
    </row>
    <row r="6" spans="1:4" x14ac:dyDescent="0.25">
      <c r="A6" s="1">
        <v>4</v>
      </c>
      <c r="B6" t="s">
        <v>859</v>
      </c>
      <c r="C6" t="s">
        <v>860</v>
      </c>
      <c r="D6" t="str">
        <f>HYPERLINK("https://www.youtube.com/watch?v=fVmQCnQ_EPs", "Link")</f>
        <v>Link</v>
      </c>
    </row>
    <row r="7" spans="1:4" x14ac:dyDescent="0.25">
      <c r="A7" s="1">
        <v>5</v>
      </c>
      <c r="B7" t="s">
        <v>469</v>
      </c>
      <c r="C7" t="s">
        <v>470</v>
      </c>
      <c r="D7" t="str">
        <f>HYPERLINK("https://www.youtube.com/watch?v=2Nt-ZrNP22A", "Link")</f>
        <v>Link</v>
      </c>
    </row>
    <row r="8" spans="1:4" x14ac:dyDescent="0.25">
      <c r="A8" s="1">
        <v>6</v>
      </c>
      <c r="B8" t="s">
        <v>223</v>
      </c>
      <c r="C8" t="s">
        <v>224</v>
      </c>
      <c r="D8" t="str">
        <f>HYPERLINK("https://www.youtube.com/watch?v=JhpUch6lWMw", "Link")</f>
        <v>Link</v>
      </c>
    </row>
    <row r="9" spans="1:4" x14ac:dyDescent="0.25">
      <c r="A9" s="1">
        <v>7</v>
      </c>
      <c r="B9" t="s">
        <v>285</v>
      </c>
      <c r="C9" t="s">
        <v>286</v>
      </c>
      <c r="D9" t="str">
        <f>HYPERLINK("https://www.youtube.com/watch?v=Cie5v59mrTg", "Link")</f>
        <v>Link</v>
      </c>
    </row>
    <row r="10" spans="1:4" x14ac:dyDescent="0.25">
      <c r="A10" s="1">
        <v>8</v>
      </c>
      <c r="B10" t="s">
        <v>285</v>
      </c>
      <c r="C10" t="s">
        <v>286</v>
      </c>
      <c r="D10" t="str">
        <f>HYPERLINK("https://www.youtube.com/watch?v=Cie5v59mrTg", "Link")</f>
        <v>Link</v>
      </c>
    </row>
    <row r="11" spans="1:4" x14ac:dyDescent="0.25">
      <c r="A11" s="1">
        <v>9</v>
      </c>
      <c r="B11" t="s">
        <v>861</v>
      </c>
      <c r="C11" t="s">
        <v>862</v>
      </c>
      <c r="D11" t="str">
        <f>HYPERLINK("https://www.youtube.com/watch?v=SwYGK--qqWM", "Link")</f>
        <v>Link</v>
      </c>
    </row>
    <row r="12" spans="1:4" x14ac:dyDescent="0.25">
      <c r="A12" s="1">
        <v>10</v>
      </c>
      <c r="B12" t="s">
        <v>479</v>
      </c>
      <c r="C12" t="s">
        <v>480</v>
      </c>
      <c r="D12" t="str">
        <f>HYPERLINK("https://www.youtube.com/watch?v=Ka8vG5miErk", "Link")</f>
        <v>Link</v>
      </c>
    </row>
    <row r="13" spans="1:4" x14ac:dyDescent="0.25">
      <c r="A13" s="1">
        <v>11</v>
      </c>
      <c r="B13" t="s">
        <v>811</v>
      </c>
      <c r="C13" t="s">
        <v>812</v>
      </c>
      <c r="D13" t="str">
        <f>HYPERLINK("https://www.youtube.com/watch?v=EKCM1oQQrCM", "Link")</f>
        <v>Link</v>
      </c>
    </row>
    <row r="14" spans="1:4" x14ac:dyDescent="0.25">
      <c r="A14" s="1">
        <v>12</v>
      </c>
      <c r="B14" t="s">
        <v>487</v>
      </c>
      <c r="C14" t="s">
        <v>488</v>
      </c>
      <c r="D14" t="str">
        <f>HYPERLINK("https://www.youtube.com/watch?v=gTGWXcRPpvE", "Link")</f>
        <v>Link</v>
      </c>
    </row>
    <row r="15" spans="1:4" x14ac:dyDescent="0.25">
      <c r="A15" s="1">
        <v>13</v>
      </c>
      <c r="B15" t="s">
        <v>863</v>
      </c>
      <c r="C15" t="s">
        <v>864</v>
      </c>
      <c r="D15" t="str">
        <f>HYPERLINK("https://www.youtube.com/watch?v=it8ybkQuAh8", "Link")</f>
        <v>Link</v>
      </c>
    </row>
    <row r="16" spans="1:4" x14ac:dyDescent="0.25">
      <c r="A16" s="1">
        <v>14</v>
      </c>
      <c r="B16" t="s">
        <v>865</v>
      </c>
      <c r="C16" t="s">
        <v>866</v>
      </c>
      <c r="D16" t="str">
        <f>HYPERLINK("https://www.youtube.com/watch?v=8D1NAezC-Dk", "Link")</f>
        <v>Link</v>
      </c>
    </row>
    <row r="17" spans="1:4" x14ac:dyDescent="0.25">
      <c r="A17" s="1">
        <v>15</v>
      </c>
      <c r="B17" t="s">
        <v>867</v>
      </c>
      <c r="C17" t="s">
        <v>868</v>
      </c>
      <c r="D17" t="str">
        <f>HYPERLINK("https://www.youtube.com/watch?v=3IJ5ko8jSIA", "Link")</f>
        <v>Link</v>
      </c>
    </row>
    <row r="18" spans="1:4" x14ac:dyDescent="0.25">
      <c r="A18" s="1">
        <v>16</v>
      </c>
      <c r="B18" t="s">
        <v>413</v>
      </c>
      <c r="C18" t="s">
        <v>414</v>
      </c>
      <c r="D18" t="str">
        <f>HYPERLINK("https://www.youtube.com/watch?v=8qU3hZOXlBE", "Link")</f>
        <v>Link</v>
      </c>
    </row>
    <row r="19" spans="1:4" x14ac:dyDescent="0.25">
      <c r="A19" s="1">
        <v>17</v>
      </c>
      <c r="B19" t="s">
        <v>491</v>
      </c>
      <c r="C19" t="s">
        <v>492</v>
      </c>
      <c r="D19" t="str">
        <f>HYPERLINK("https://www.youtube.com/watch?v=1o7bB4hUPew", "Link")</f>
        <v>Link</v>
      </c>
    </row>
    <row r="20" spans="1:4" x14ac:dyDescent="0.25">
      <c r="A20" s="1">
        <v>18</v>
      </c>
      <c r="B20" t="s">
        <v>611</v>
      </c>
      <c r="C20" t="s">
        <v>612</v>
      </c>
      <c r="D20" t="str">
        <f>HYPERLINK("https://www.youtube.com/watch?v=5QlE6o-iYcE", "Link")</f>
        <v>Link</v>
      </c>
    </row>
    <row r="21" spans="1:4" x14ac:dyDescent="0.25">
      <c r="A21" s="1">
        <v>19</v>
      </c>
      <c r="B21" t="s">
        <v>493</v>
      </c>
      <c r="C21" t="s">
        <v>494</v>
      </c>
      <c r="D21" t="str">
        <f>HYPERLINK("https://www.youtube.com/watch?v=-cWs6eoyaLg", "Link")</f>
        <v>Link</v>
      </c>
    </row>
    <row r="22" spans="1:4" x14ac:dyDescent="0.25">
      <c r="A22" s="1">
        <v>20</v>
      </c>
      <c r="B22" t="s">
        <v>369</v>
      </c>
      <c r="C22" t="s">
        <v>370</v>
      </c>
      <c r="D22" t="str">
        <f>HYPERLINK("https://www.youtube.com/watch?v=k2caqvBkYv8", "Link")</f>
        <v>Link</v>
      </c>
    </row>
    <row r="23" spans="1:4" x14ac:dyDescent="0.25">
      <c r="A23" s="1">
        <v>21</v>
      </c>
      <c r="B23" t="s">
        <v>407</v>
      </c>
      <c r="C23" t="s">
        <v>408</v>
      </c>
      <c r="D23" t="str">
        <f>HYPERLINK("https://www.youtube.com/watch?v=vmSMrQ8Ev9w", "Link")</f>
        <v>Link</v>
      </c>
    </row>
    <row r="24" spans="1:4" x14ac:dyDescent="0.25">
      <c r="A24" s="1">
        <v>22</v>
      </c>
      <c r="B24" t="s">
        <v>495</v>
      </c>
      <c r="C24" t="s">
        <v>496</v>
      </c>
      <c r="D24" t="str">
        <f>HYPERLINK("https://www.youtube.com/watch?v=-4Lid7tBr6Y", "Link")</f>
        <v>Link</v>
      </c>
    </row>
    <row r="25" spans="1:4" x14ac:dyDescent="0.25">
      <c r="A25" s="1">
        <v>23</v>
      </c>
      <c r="B25" t="s">
        <v>243</v>
      </c>
      <c r="C25" t="s">
        <v>244</v>
      </c>
      <c r="D25" t="str">
        <f>HYPERLINK("https://www.youtube.com/watch?v=dh406O2v_1c", "Link")</f>
        <v>Link</v>
      </c>
    </row>
    <row r="26" spans="1:4" x14ac:dyDescent="0.25">
      <c r="A26" s="1">
        <v>24</v>
      </c>
      <c r="B26" t="s">
        <v>503</v>
      </c>
      <c r="C26" t="s">
        <v>504</v>
      </c>
      <c r="D26" t="str">
        <f>HYPERLINK("https://www.youtube.com/watch?v=Yw4rkaTc0f8", "Link")</f>
        <v>Link</v>
      </c>
    </row>
    <row r="27" spans="1:4" x14ac:dyDescent="0.25">
      <c r="A27" s="1">
        <v>25</v>
      </c>
      <c r="B27" t="s">
        <v>417</v>
      </c>
      <c r="C27" t="s">
        <v>418</v>
      </c>
      <c r="D27" t="str">
        <f>HYPERLINK("https://www.youtube.com/watch?v=9sAg7RooEDc", "Link")</f>
        <v>Link</v>
      </c>
    </row>
    <row r="28" spans="1:4" x14ac:dyDescent="0.25">
      <c r="A28" s="1">
        <v>26</v>
      </c>
      <c r="B28" t="s">
        <v>289</v>
      </c>
      <c r="C28" t="s">
        <v>290</v>
      </c>
      <c r="D28" t="str">
        <f>HYPERLINK("https://www.youtube.com/watch?v=T-m7ZFxeg1A", "Link")</f>
        <v>Link</v>
      </c>
    </row>
    <row r="29" spans="1:4" x14ac:dyDescent="0.25">
      <c r="A29" s="1">
        <v>27</v>
      </c>
      <c r="B29" t="s">
        <v>839</v>
      </c>
      <c r="C29" t="s">
        <v>840</v>
      </c>
      <c r="D29" t="str">
        <f>HYPERLINK("https://www.youtube.com/watch?v=g7WeY0DZNJ0", "Link")</f>
        <v>Link</v>
      </c>
    </row>
    <row r="30" spans="1:4" x14ac:dyDescent="0.25">
      <c r="A30" s="1">
        <v>28</v>
      </c>
      <c r="B30" t="s">
        <v>459</v>
      </c>
      <c r="C30" t="s">
        <v>460</v>
      </c>
      <c r="D30" t="str">
        <f>HYPERLINK("https://www.youtube.com/watch?v=NizRDkTvxZo", "Link")</f>
        <v>Link</v>
      </c>
    </row>
    <row r="31" spans="1:4" x14ac:dyDescent="0.25">
      <c r="A31" s="1">
        <v>29</v>
      </c>
      <c r="B31" t="s">
        <v>821</v>
      </c>
      <c r="C31" t="s">
        <v>822</v>
      </c>
      <c r="D31" t="str">
        <f>HYPERLINK("https://www.youtube.com/watch?v=qO53PbCUv34", "Link")</f>
        <v>Link</v>
      </c>
    </row>
    <row r="32" spans="1:4" x14ac:dyDescent="0.25">
      <c r="A32" s="1">
        <v>30</v>
      </c>
      <c r="B32" t="s">
        <v>271</v>
      </c>
      <c r="C32" t="s">
        <v>272</v>
      </c>
      <c r="D32" t="str">
        <f>HYPERLINK("https://www.youtube.com/watch?v=d-Bfi5qywFo", "Link")</f>
        <v>Link</v>
      </c>
    </row>
    <row r="33" spans="1:4" x14ac:dyDescent="0.25">
      <c r="A33" s="1">
        <v>31</v>
      </c>
      <c r="B33" t="s">
        <v>869</v>
      </c>
      <c r="C33" t="s">
        <v>870</v>
      </c>
      <c r="D33" t="str">
        <f>HYPERLINK("https://www.youtube.com/watch?v=JwQTBq3oivw", "Link")</f>
        <v>Link</v>
      </c>
    </row>
    <row r="34" spans="1:4" x14ac:dyDescent="0.25">
      <c r="A34" s="1">
        <v>32</v>
      </c>
      <c r="B34" t="s">
        <v>179</v>
      </c>
      <c r="C34" t="s">
        <v>180</v>
      </c>
      <c r="D34" t="str">
        <f>HYPERLINK("https://www.youtube.com/watch?v=vJ5cOfiJRgM", "Link")</f>
        <v>Link</v>
      </c>
    </row>
    <row r="35" spans="1:4" x14ac:dyDescent="0.25">
      <c r="A35" s="1">
        <v>33</v>
      </c>
      <c r="B35" t="s">
        <v>231</v>
      </c>
      <c r="C35" t="s">
        <v>232</v>
      </c>
      <c r="D35" t="str">
        <f>HYPERLINK("https://www.youtube.com/watch?v=SqqrOspasag", "Link")</f>
        <v>Link</v>
      </c>
    </row>
    <row r="36" spans="1:4" x14ac:dyDescent="0.25">
      <c r="A36" s="1">
        <v>34</v>
      </c>
      <c r="B36" t="s">
        <v>871</v>
      </c>
      <c r="C36" t="s">
        <v>872</v>
      </c>
      <c r="D36" t="str">
        <f>HYPERLINK("https://www.youtube.com/watch?v=v2whOJWJSiA", "Link")</f>
        <v>Link</v>
      </c>
    </row>
    <row r="37" spans="1:4" x14ac:dyDescent="0.25">
      <c r="A37" s="1">
        <v>35</v>
      </c>
      <c r="B37" t="s">
        <v>239</v>
      </c>
      <c r="C37" t="s">
        <v>240</v>
      </c>
      <c r="D37" t="str">
        <f>HYPERLINK("https://www.youtube.com/watch?v=0vFgKr5bjWI", "Link")</f>
        <v>Link</v>
      </c>
    </row>
    <row r="38" spans="1:4" x14ac:dyDescent="0.25">
      <c r="A38" s="1">
        <v>36</v>
      </c>
      <c r="B38" t="s">
        <v>873</v>
      </c>
      <c r="C38" t="s">
        <v>874</v>
      </c>
      <c r="D38" t="str">
        <f>HYPERLINK("https://www.youtube.com/watch?v=hwQbPgvEQyw", "Link")</f>
        <v>Link</v>
      </c>
    </row>
    <row r="39" spans="1:4" x14ac:dyDescent="0.25">
      <c r="A39" s="1">
        <v>37</v>
      </c>
      <c r="B39" t="s">
        <v>325</v>
      </c>
      <c r="C39" t="s">
        <v>326</v>
      </c>
      <c r="D39" t="str">
        <f>HYPERLINK("https://www.youtube.com/watch?v=T0k-3Ze4NLo", "Link")</f>
        <v>Link</v>
      </c>
    </row>
    <row r="40" spans="1:4" x14ac:dyDescent="0.25">
      <c r="A40" s="1">
        <v>38</v>
      </c>
      <c r="B40" t="s">
        <v>375</v>
      </c>
      <c r="C40" t="s">
        <v>376</v>
      </c>
      <c r="D40" t="str">
        <f>HYPERLINK("https://www.youtube.com/watch?v=iHNovZUZM3A", "Link")</f>
        <v>Link</v>
      </c>
    </row>
    <row r="41" spans="1:4" x14ac:dyDescent="0.25">
      <c r="A41" s="1">
        <v>39</v>
      </c>
      <c r="B41" t="s">
        <v>195</v>
      </c>
      <c r="C41" t="s">
        <v>196</v>
      </c>
      <c r="D41" t="str">
        <f>HYPERLINK("https://www.youtube.com/watch?v=4Z3MAsdrEi8", "Link")</f>
        <v>Link</v>
      </c>
    </row>
    <row r="42" spans="1:4" x14ac:dyDescent="0.25">
      <c r="A42" s="1">
        <v>40</v>
      </c>
      <c r="B42" t="s">
        <v>875</v>
      </c>
      <c r="C42" t="s">
        <v>876</v>
      </c>
      <c r="D42" t="str">
        <f>HYPERLINK("https://www.youtube.com/watch?v=x8vtmX4vF9I", "Link")</f>
        <v>Link</v>
      </c>
    </row>
    <row r="43" spans="1:4" x14ac:dyDescent="0.25">
      <c r="A43" s="1">
        <v>41</v>
      </c>
      <c r="B43" t="s">
        <v>877</v>
      </c>
      <c r="C43" t="s">
        <v>878</v>
      </c>
      <c r="D43" t="str">
        <f>HYPERLINK("https://www.youtube.com/watch?v=gezpwfbUeUE", "Link")</f>
        <v>Link</v>
      </c>
    </row>
    <row r="44" spans="1:4" x14ac:dyDescent="0.25">
      <c r="A44" s="1">
        <v>42</v>
      </c>
      <c r="B44" t="s">
        <v>461</v>
      </c>
      <c r="C44" t="s">
        <v>462</v>
      </c>
      <c r="D44" t="str">
        <f>HYPERLINK("https://www.youtube.com/watch?v=gzIcGhJC8hA", "Link")</f>
        <v>Link</v>
      </c>
    </row>
    <row r="45" spans="1:4" x14ac:dyDescent="0.25">
      <c r="A45" s="1">
        <v>43</v>
      </c>
      <c r="B45" t="s">
        <v>247</v>
      </c>
      <c r="C45" t="s">
        <v>248</v>
      </c>
      <c r="D45" t="str">
        <f>HYPERLINK("https://www.youtube.com/watch?v=HW1uha7h3dY", "Link")</f>
        <v>Link</v>
      </c>
    </row>
    <row r="46" spans="1:4" x14ac:dyDescent="0.25">
      <c r="A46" s="1">
        <v>44</v>
      </c>
      <c r="B46" t="s">
        <v>521</v>
      </c>
      <c r="C46" t="s">
        <v>522</v>
      </c>
      <c r="D46" t="str">
        <f>HYPERLINK("https://www.youtube.com/watch?v=4HlNv1qpZFY", "Link")</f>
        <v>Link</v>
      </c>
    </row>
    <row r="47" spans="1:4" x14ac:dyDescent="0.25">
      <c r="A47" s="1">
        <v>45</v>
      </c>
      <c r="B47" t="s">
        <v>879</v>
      </c>
      <c r="C47" t="s">
        <v>880</v>
      </c>
      <c r="D47" t="str">
        <f>HYPERLINK("https://www.youtube.com/watch?v=vQ5o4wPvUXg", "Link")</f>
        <v>Link</v>
      </c>
    </row>
    <row r="48" spans="1:4" x14ac:dyDescent="0.25">
      <c r="A48" s="1">
        <v>46</v>
      </c>
      <c r="B48" t="s">
        <v>291</v>
      </c>
      <c r="C48" t="s">
        <v>292</v>
      </c>
      <c r="D48" t="str">
        <f>HYPERLINK("https://www.youtube.com/watch?v=1a7E0qh48gM", "Link")</f>
        <v>Link</v>
      </c>
    </row>
    <row r="49" spans="1:4" x14ac:dyDescent="0.25">
      <c r="A49" s="1">
        <v>47</v>
      </c>
      <c r="B49" t="s">
        <v>881</v>
      </c>
      <c r="C49" t="s">
        <v>882</v>
      </c>
      <c r="D49" t="str">
        <f>HYPERLINK("https://www.youtube.com/watch?v=zHSbMe15c2Q", "Link")</f>
        <v>Link</v>
      </c>
    </row>
    <row r="50" spans="1:4" x14ac:dyDescent="0.25">
      <c r="A50" s="1">
        <v>48</v>
      </c>
      <c r="B50" t="s">
        <v>883</v>
      </c>
      <c r="C50" t="s">
        <v>884</v>
      </c>
      <c r="D50" t="str">
        <f>HYPERLINK("https://www.youtube.com/watch?v=2tsRAcGac9U", "Link")</f>
        <v>Link</v>
      </c>
    </row>
    <row r="51" spans="1:4" x14ac:dyDescent="0.25">
      <c r="A51" s="1">
        <v>49</v>
      </c>
      <c r="B51" t="s">
        <v>815</v>
      </c>
      <c r="C51" t="s">
        <v>816</v>
      </c>
      <c r="D51" t="str">
        <f>HYPERLINK("https://www.youtube.com/watch?v=zhwMv5RxGew", "Link")</f>
        <v>Link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4"/>
  <sheetViews>
    <sheetView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885</v>
      </c>
      <c r="C2" t="s">
        <v>886</v>
      </c>
      <c r="D2" t="str">
        <f>HYPERLINK("https://www.youtube.com/watch?v=6PrR6SW4QGM", "Link")</f>
        <v>Link</v>
      </c>
    </row>
    <row r="3" spans="1:4" x14ac:dyDescent="0.25">
      <c r="A3" s="1">
        <v>1</v>
      </c>
      <c r="B3" t="s">
        <v>887</v>
      </c>
      <c r="C3" t="s">
        <v>888</v>
      </c>
      <c r="D3" t="str">
        <f>HYPERLINK("https://www.youtube.com/watch?v=o4twb5KQRYo", "Link")</f>
        <v>Link</v>
      </c>
    </row>
    <row r="4" spans="1:4" x14ac:dyDescent="0.25">
      <c r="A4" s="1">
        <v>2</v>
      </c>
      <c r="B4" t="s">
        <v>869</v>
      </c>
      <c r="C4" t="s">
        <v>870</v>
      </c>
      <c r="D4" t="str">
        <f>HYPERLINK("https://www.youtube.com/watch?v=JwQTBq3oivw", "Link")</f>
        <v>Link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51"/>
  <sheetViews>
    <sheetView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889</v>
      </c>
      <c r="C2" t="s">
        <v>890</v>
      </c>
      <c r="D2" t="str">
        <f>HYPERLINK("https://www.youtube.com/watch?v=qWe9YBKSoGQ", "Link")</f>
        <v>Link</v>
      </c>
    </row>
    <row r="3" spans="1:4" x14ac:dyDescent="0.25">
      <c r="A3" s="1">
        <v>1</v>
      </c>
      <c r="B3" t="s">
        <v>831</v>
      </c>
      <c r="C3" t="s">
        <v>832</v>
      </c>
      <c r="D3" t="str">
        <f>HYPERLINK("https://www.youtube.com/watch?v=mnuYVi5pcfQ", "Link")</f>
        <v>Link</v>
      </c>
    </row>
    <row r="4" spans="1:4" x14ac:dyDescent="0.25">
      <c r="A4" s="1">
        <v>2</v>
      </c>
      <c r="B4" t="s">
        <v>891</v>
      </c>
      <c r="C4" t="s">
        <v>892</v>
      </c>
      <c r="D4" t="str">
        <f>HYPERLINK("https://www.youtube.com/watch?v=XGOxLyWFfl0", "Link")</f>
        <v>Link</v>
      </c>
    </row>
    <row r="5" spans="1:4" x14ac:dyDescent="0.25">
      <c r="A5" s="1">
        <v>3</v>
      </c>
      <c r="B5" t="s">
        <v>893</v>
      </c>
      <c r="C5" t="s">
        <v>894</v>
      </c>
      <c r="D5" t="str">
        <f>HYPERLINK("https://www.youtube.com/watch?v=pG_twkFN6iE", "Link")</f>
        <v>Link</v>
      </c>
    </row>
    <row r="6" spans="1:4" x14ac:dyDescent="0.25">
      <c r="A6" s="1">
        <v>4</v>
      </c>
      <c r="B6" t="s">
        <v>895</v>
      </c>
      <c r="C6" t="s">
        <v>896</v>
      </c>
      <c r="D6" t="str">
        <f>HYPERLINK("https://www.youtube.com/watch?v=4NsWnT_-FoE", "Link")</f>
        <v>Link</v>
      </c>
    </row>
    <row r="7" spans="1:4" x14ac:dyDescent="0.25">
      <c r="A7" s="1">
        <v>5</v>
      </c>
      <c r="B7" t="s">
        <v>211</v>
      </c>
      <c r="C7" t="s">
        <v>212</v>
      </c>
      <c r="D7" t="str">
        <f>HYPERLINK("https://www.youtube.com/watch?v=V3C0VvNrFZ8", "Link")</f>
        <v>Link</v>
      </c>
    </row>
    <row r="8" spans="1:4" x14ac:dyDescent="0.25">
      <c r="A8" s="1">
        <v>6</v>
      </c>
      <c r="B8" t="s">
        <v>897</v>
      </c>
      <c r="C8" t="s">
        <v>898</v>
      </c>
      <c r="D8" t="str">
        <f>HYPERLINK("https://www.youtube.com/watch?v=rd1VmW7ItD4", "Link")</f>
        <v>Link</v>
      </c>
    </row>
    <row r="9" spans="1:4" x14ac:dyDescent="0.25">
      <c r="A9" s="1">
        <v>7</v>
      </c>
      <c r="B9" t="s">
        <v>179</v>
      </c>
      <c r="C9" t="s">
        <v>180</v>
      </c>
      <c r="D9" t="str">
        <f>HYPERLINK("https://www.youtube.com/watch?v=vJ5cOfiJRgM", "Link")</f>
        <v>Link</v>
      </c>
    </row>
    <row r="10" spans="1:4" x14ac:dyDescent="0.25">
      <c r="A10" s="1">
        <v>8</v>
      </c>
      <c r="B10" t="s">
        <v>209</v>
      </c>
      <c r="C10" t="s">
        <v>210</v>
      </c>
      <c r="D10" t="str">
        <f>HYPERLINK("https://www.youtube.com/watch?v=V3ZPPPKEipA", "Link")</f>
        <v>Link</v>
      </c>
    </row>
    <row r="11" spans="1:4" x14ac:dyDescent="0.25">
      <c r="A11" s="1">
        <v>9</v>
      </c>
      <c r="B11" t="s">
        <v>271</v>
      </c>
      <c r="C11" t="s">
        <v>272</v>
      </c>
      <c r="D11" t="str">
        <f>HYPERLINK("https://www.youtube.com/watch?v=d-Bfi5qywFo", "Link")</f>
        <v>Link</v>
      </c>
    </row>
    <row r="12" spans="1:4" x14ac:dyDescent="0.25">
      <c r="A12" s="1">
        <v>10</v>
      </c>
      <c r="B12" t="s">
        <v>821</v>
      </c>
      <c r="C12" t="s">
        <v>822</v>
      </c>
      <c r="D12" t="str">
        <f>HYPERLINK("https://www.youtube.com/watch?v=qO53PbCUv34", "Link")</f>
        <v>Link</v>
      </c>
    </row>
    <row r="13" spans="1:4" x14ac:dyDescent="0.25">
      <c r="A13" s="1">
        <v>11</v>
      </c>
      <c r="B13" t="s">
        <v>321</v>
      </c>
      <c r="C13" t="s">
        <v>322</v>
      </c>
      <c r="D13" t="str">
        <f>HYPERLINK("https://www.youtube.com/watch?v=aUF2QCEudPo", "Link")</f>
        <v>Link</v>
      </c>
    </row>
    <row r="14" spans="1:4" x14ac:dyDescent="0.25">
      <c r="A14" s="1">
        <v>12</v>
      </c>
      <c r="B14" t="s">
        <v>289</v>
      </c>
      <c r="C14" t="s">
        <v>290</v>
      </c>
      <c r="D14" t="str">
        <f>HYPERLINK("https://www.youtube.com/watch?v=T-m7ZFxeg1A", "Link")</f>
        <v>Link</v>
      </c>
    </row>
    <row r="15" spans="1:4" x14ac:dyDescent="0.25">
      <c r="A15" s="1">
        <v>13</v>
      </c>
      <c r="B15" t="s">
        <v>503</v>
      </c>
      <c r="C15" t="s">
        <v>504</v>
      </c>
      <c r="D15" t="str">
        <f>HYPERLINK("https://www.youtube.com/watch?v=Yw4rkaTc0f8", "Link")</f>
        <v>Link</v>
      </c>
    </row>
    <row r="16" spans="1:4" x14ac:dyDescent="0.25">
      <c r="A16" s="1">
        <v>14</v>
      </c>
      <c r="B16" t="s">
        <v>265</v>
      </c>
      <c r="C16" t="s">
        <v>266</v>
      </c>
      <c r="D16" t="str">
        <f>HYPERLINK("https://www.youtube.com/watch?v=WC2-hNNBWII", "Link")</f>
        <v>Link</v>
      </c>
    </row>
    <row r="17" spans="1:4" x14ac:dyDescent="0.25">
      <c r="A17" s="1">
        <v>15</v>
      </c>
      <c r="B17" t="s">
        <v>899</v>
      </c>
      <c r="C17" t="s">
        <v>900</v>
      </c>
      <c r="D17" t="str">
        <f>HYPERLINK("https://www.youtube.com/watch?v=LjP-0d6-5Ew", "Link")</f>
        <v>Link</v>
      </c>
    </row>
    <row r="18" spans="1:4" x14ac:dyDescent="0.25">
      <c r="A18" s="1">
        <v>16</v>
      </c>
      <c r="B18" t="s">
        <v>463</v>
      </c>
      <c r="C18" t="s">
        <v>464</v>
      </c>
      <c r="D18" t="str">
        <f>HYPERLINK("https://www.youtube.com/watch?v=t0zlO5-NWFU", "Link")</f>
        <v>Link</v>
      </c>
    </row>
    <row r="19" spans="1:4" x14ac:dyDescent="0.25">
      <c r="A19" s="1">
        <v>17</v>
      </c>
      <c r="B19" t="s">
        <v>277</v>
      </c>
      <c r="C19" t="s">
        <v>278</v>
      </c>
      <c r="D19" t="str">
        <f>HYPERLINK("https://www.youtube.com/watch?v=QA25cMWp9Tk", "Link")</f>
        <v>Link</v>
      </c>
    </row>
    <row r="20" spans="1:4" x14ac:dyDescent="0.25">
      <c r="A20" s="1">
        <v>18</v>
      </c>
      <c r="B20" t="s">
        <v>243</v>
      </c>
      <c r="C20" t="s">
        <v>244</v>
      </c>
      <c r="D20" t="str">
        <f>HYPERLINK("https://www.youtube.com/watch?v=dh406O2v_1c", "Link")</f>
        <v>Link</v>
      </c>
    </row>
    <row r="21" spans="1:4" x14ac:dyDescent="0.25">
      <c r="A21" s="1">
        <v>19</v>
      </c>
      <c r="B21" t="s">
        <v>269</v>
      </c>
      <c r="C21" t="s">
        <v>270</v>
      </c>
      <c r="D21" t="str">
        <f>HYPERLINK("https://www.youtube.com/watch?v=Zgy1miPsTNs", "Link")</f>
        <v>Link</v>
      </c>
    </row>
    <row r="22" spans="1:4" x14ac:dyDescent="0.25">
      <c r="A22" s="1">
        <v>20</v>
      </c>
      <c r="B22" t="s">
        <v>817</v>
      </c>
      <c r="C22" t="s">
        <v>818</v>
      </c>
      <c r="D22" t="str">
        <f>HYPERLINK("https://www.youtube.com/watch?v=cHtKtfT-WSA", "Link")</f>
        <v>Link</v>
      </c>
    </row>
    <row r="23" spans="1:4" x14ac:dyDescent="0.25">
      <c r="A23" s="1">
        <v>21</v>
      </c>
      <c r="B23" t="s">
        <v>501</v>
      </c>
      <c r="C23" t="s">
        <v>502</v>
      </c>
      <c r="D23" t="str">
        <f>HYPERLINK("https://www.youtube.com/watch?v=-aGM4mfDX48", "Link")</f>
        <v>Link</v>
      </c>
    </row>
    <row r="24" spans="1:4" x14ac:dyDescent="0.25">
      <c r="A24" s="1">
        <v>22</v>
      </c>
      <c r="B24" t="s">
        <v>499</v>
      </c>
      <c r="C24" t="s">
        <v>500</v>
      </c>
      <c r="D24" t="str">
        <f>HYPERLINK("https://www.youtube.com/watch?v=J9_oOHGzegk", "Link")</f>
        <v>Link</v>
      </c>
    </row>
    <row r="25" spans="1:4" x14ac:dyDescent="0.25">
      <c r="A25" s="1">
        <v>23</v>
      </c>
      <c r="B25" t="s">
        <v>497</v>
      </c>
      <c r="C25" t="s">
        <v>498</v>
      </c>
      <c r="D25" t="str">
        <f>HYPERLINK("https://www.youtube.com/watch?v=kYhMnw4aJTw", "Link")</f>
        <v>Link</v>
      </c>
    </row>
    <row r="26" spans="1:4" x14ac:dyDescent="0.25">
      <c r="A26" s="1">
        <v>24</v>
      </c>
      <c r="B26" t="s">
        <v>495</v>
      </c>
      <c r="C26" t="s">
        <v>496</v>
      </c>
      <c r="D26" t="str">
        <f>HYPERLINK("https://www.youtube.com/watch?v=-4Lid7tBr6Y", "Link")</f>
        <v>Link</v>
      </c>
    </row>
    <row r="27" spans="1:4" x14ac:dyDescent="0.25">
      <c r="A27" s="1">
        <v>25</v>
      </c>
      <c r="B27" t="s">
        <v>279</v>
      </c>
      <c r="C27" t="s">
        <v>280</v>
      </c>
      <c r="D27" t="str">
        <f>HYPERLINK("https://www.youtube.com/watch?v=d1fXBLqnFvc", "Link")</f>
        <v>Link</v>
      </c>
    </row>
    <row r="28" spans="1:4" x14ac:dyDescent="0.25">
      <c r="A28" s="1">
        <v>26</v>
      </c>
      <c r="B28" t="s">
        <v>369</v>
      </c>
      <c r="C28" t="s">
        <v>370</v>
      </c>
      <c r="D28" t="str">
        <f>HYPERLINK("https://www.youtube.com/watch?v=k2caqvBkYv8", "Link")</f>
        <v>Link</v>
      </c>
    </row>
    <row r="29" spans="1:4" x14ac:dyDescent="0.25">
      <c r="A29" s="1">
        <v>27</v>
      </c>
      <c r="B29" t="s">
        <v>287</v>
      </c>
      <c r="C29" t="s">
        <v>288</v>
      </c>
      <c r="D29" t="str">
        <f>HYPERLINK("https://www.youtube.com/watch?v=R873BlNVUB4", "Link")</f>
        <v>Link</v>
      </c>
    </row>
    <row r="30" spans="1:4" x14ac:dyDescent="0.25">
      <c r="A30" s="1">
        <v>28</v>
      </c>
      <c r="B30" t="s">
        <v>611</v>
      </c>
      <c r="C30" t="s">
        <v>612</v>
      </c>
      <c r="D30" t="str">
        <f>HYPERLINK("https://www.youtube.com/watch?v=5QlE6o-iYcE", "Link")</f>
        <v>Link</v>
      </c>
    </row>
    <row r="31" spans="1:4" x14ac:dyDescent="0.25">
      <c r="A31" s="1">
        <v>29</v>
      </c>
      <c r="B31" t="s">
        <v>465</v>
      </c>
      <c r="C31" t="s">
        <v>466</v>
      </c>
      <c r="D31" t="str">
        <f>HYPERLINK("https://www.youtube.com/watch?v=S8J2fkN2FeI", "Link")</f>
        <v>Link</v>
      </c>
    </row>
    <row r="32" spans="1:4" x14ac:dyDescent="0.25">
      <c r="A32" s="1">
        <v>30</v>
      </c>
      <c r="B32" t="s">
        <v>475</v>
      </c>
      <c r="C32" t="s">
        <v>476</v>
      </c>
      <c r="D32" t="str">
        <f>HYPERLINK("https://www.youtube.com/watch?v=Gp-DXApv4x0", "Link")</f>
        <v>Link</v>
      </c>
    </row>
    <row r="33" spans="1:4" x14ac:dyDescent="0.25">
      <c r="A33" s="1">
        <v>31</v>
      </c>
      <c r="B33" t="s">
        <v>337</v>
      </c>
      <c r="C33" t="s">
        <v>338</v>
      </c>
      <c r="D33" t="str">
        <f>HYPERLINK("https://www.youtube.com/watch?v=6vqzOjfZDco", "Link")</f>
        <v>Link</v>
      </c>
    </row>
    <row r="34" spans="1:4" x14ac:dyDescent="0.25">
      <c r="A34" s="1">
        <v>32</v>
      </c>
      <c r="B34" t="s">
        <v>807</v>
      </c>
      <c r="C34" t="s">
        <v>808</v>
      </c>
      <c r="D34" t="str">
        <f>HYPERLINK("https://www.youtube.com/watch?v=whuccl2FNiI", "Link")</f>
        <v>Link</v>
      </c>
    </row>
    <row r="35" spans="1:4" x14ac:dyDescent="0.25">
      <c r="A35" s="1">
        <v>33</v>
      </c>
      <c r="B35" t="s">
        <v>805</v>
      </c>
      <c r="C35" t="s">
        <v>806</v>
      </c>
      <c r="D35" t="str">
        <f>HYPERLINK("https://www.youtube.com/watch?v=hmTl5Y4ee_Y", "Link")</f>
        <v>Link</v>
      </c>
    </row>
    <row r="36" spans="1:4" x14ac:dyDescent="0.25">
      <c r="A36" s="1">
        <v>34</v>
      </c>
      <c r="B36" t="s">
        <v>335</v>
      </c>
      <c r="C36" t="s">
        <v>336</v>
      </c>
      <c r="D36" t="str">
        <f>HYPERLINK("https://www.youtube.com/watch?v=DzyC8lqbjC8", "Link")</f>
        <v>Link</v>
      </c>
    </row>
    <row r="37" spans="1:4" x14ac:dyDescent="0.25">
      <c r="A37" s="1">
        <v>35</v>
      </c>
      <c r="B37" t="s">
        <v>859</v>
      </c>
      <c r="C37" t="s">
        <v>860</v>
      </c>
      <c r="D37" t="str">
        <f>HYPERLINK("https://www.youtube.com/watch?v=fVmQCnQ_EPs", "Link")</f>
        <v>Link</v>
      </c>
    </row>
    <row r="38" spans="1:4" x14ac:dyDescent="0.25">
      <c r="A38" s="1">
        <v>36</v>
      </c>
      <c r="B38" t="s">
        <v>467</v>
      </c>
      <c r="C38" t="s">
        <v>468</v>
      </c>
      <c r="D38" t="str">
        <f>HYPERLINK("https://www.youtube.com/watch?v=t4naLFSlBpQ", "Link")</f>
        <v>Link</v>
      </c>
    </row>
    <row r="39" spans="1:4" x14ac:dyDescent="0.25">
      <c r="A39" s="1">
        <v>37</v>
      </c>
      <c r="B39" t="s">
        <v>233</v>
      </c>
      <c r="C39" t="s">
        <v>234</v>
      </c>
      <c r="D39" t="str">
        <f>HYPERLINK("https://www.youtube.com/watch?v=pomxJOFVcQs", "Link")</f>
        <v>Link</v>
      </c>
    </row>
    <row r="40" spans="1:4" x14ac:dyDescent="0.25">
      <c r="A40" s="1">
        <v>38</v>
      </c>
      <c r="B40" t="s">
        <v>601</v>
      </c>
      <c r="C40" t="s">
        <v>602</v>
      </c>
      <c r="D40" t="str">
        <f>HYPERLINK("https://www.youtube.com/watch?v=e1KJ47tyCso", "Link")</f>
        <v>Link</v>
      </c>
    </row>
    <row r="41" spans="1:4" x14ac:dyDescent="0.25">
      <c r="A41" s="1">
        <v>39</v>
      </c>
      <c r="B41" t="s">
        <v>469</v>
      </c>
      <c r="C41" t="s">
        <v>470</v>
      </c>
      <c r="D41" t="str">
        <f>HYPERLINK("https://www.youtube.com/watch?v=2Nt-ZrNP22A", "Link")</f>
        <v>Link</v>
      </c>
    </row>
    <row r="42" spans="1:4" x14ac:dyDescent="0.25">
      <c r="A42" s="1">
        <v>40</v>
      </c>
      <c r="B42" t="s">
        <v>769</v>
      </c>
      <c r="C42" t="s">
        <v>770</v>
      </c>
      <c r="D42" t="str">
        <f>HYPERLINK("https://www.youtube.com/watch?v=H0bkLsUe3no", "Link")</f>
        <v>Link</v>
      </c>
    </row>
    <row r="43" spans="1:4" x14ac:dyDescent="0.25">
      <c r="A43" s="1">
        <v>41</v>
      </c>
      <c r="B43" t="s">
        <v>323</v>
      </c>
      <c r="C43" t="s">
        <v>324</v>
      </c>
      <c r="D43" t="str">
        <f>HYPERLINK("https://www.youtube.com/watch?v=lq6ZimHh-j4", "Link")</f>
        <v>Link</v>
      </c>
    </row>
    <row r="44" spans="1:4" x14ac:dyDescent="0.25">
      <c r="A44" s="1">
        <v>42</v>
      </c>
      <c r="B44" t="s">
        <v>471</v>
      </c>
      <c r="C44" t="s">
        <v>472</v>
      </c>
      <c r="D44" t="str">
        <f>HYPERLINK("https://www.youtube.com/watch?v=M3XQ6yEC51Q", "Link")</f>
        <v>Link</v>
      </c>
    </row>
    <row r="45" spans="1:4" x14ac:dyDescent="0.25">
      <c r="A45" s="1">
        <v>43</v>
      </c>
      <c r="B45" t="s">
        <v>223</v>
      </c>
      <c r="C45" t="s">
        <v>224</v>
      </c>
      <c r="D45" t="str">
        <f>HYPERLINK("https://www.youtube.com/watch?v=JhpUch6lWMw", "Link")</f>
        <v>Link</v>
      </c>
    </row>
    <row r="46" spans="1:4" x14ac:dyDescent="0.25">
      <c r="A46" s="1">
        <v>44</v>
      </c>
      <c r="B46" t="s">
        <v>259</v>
      </c>
      <c r="C46" t="s">
        <v>260</v>
      </c>
      <c r="D46" t="str">
        <f>HYPERLINK("https://www.youtube.com/watch?v=aKMLgFVxZYk", "Link")</f>
        <v>Link</v>
      </c>
    </row>
    <row r="47" spans="1:4" x14ac:dyDescent="0.25">
      <c r="A47" s="1">
        <v>45</v>
      </c>
      <c r="B47" t="s">
        <v>473</v>
      </c>
      <c r="C47" t="s">
        <v>474</v>
      </c>
      <c r="D47" t="str">
        <f>HYPERLINK("https://www.youtube.com/watch?v=x4E4mbobGEc", "Link")</f>
        <v>Link</v>
      </c>
    </row>
    <row r="48" spans="1:4" x14ac:dyDescent="0.25">
      <c r="A48" s="1">
        <v>46</v>
      </c>
      <c r="B48" t="s">
        <v>771</v>
      </c>
      <c r="C48" t="s">
        <v>772</v>
      </c>
      <c r="D48" t="str">
        <f>HYPERLINK("https://www.youtube.com/watch?v=ECukPUUK_74", "Link")</f>
        <v>Link</v>
      </c>
    </row>
    <row r="49" spans="1:4" x14ac:dyDescent="0.25">
      <c r="A49" s="1">
        <v>47</v>
      </c>
      <c r="B49" t="s">
        <v>221</v>
      </c>
      <c r="C49" t="s">
        <v>222</v>
      </c>
      <c r="D49" t="str">
        <f>HYPERLINK("https://www.youtube.com/watch?v=0OrmKCB0UrQ", "Link")</f>
        <v>Link</v>
      </c>
    </row>
    <row r="50" spans="1:4" x14ac:dyDescent="0.25">
      <c r="A50" s="1">
        <v>48</v>
      </c>
      <c r="B50" t="s">
        <v>809</v>
      </c>
      <c r="C50" t="s">
        <v>810</v>
      </c>
      <c r="D50" t="str">
        <f>HYPERLINK("https://www.youtube.com/watch?v=nhwZn6v5vT0", "Link")</f>
        <v>Link</v>
      </c>
    </row>
    <row r="51" spans="1:4" x14ac:dyDescent="0.25">
      <c r="A51" s="1">
        <v>49</v>
      </c>
      <c r="B51" t="s">
        <v>751</v>
      </c>
      <c r="C51" t="s">
        <v>752</v>
      </c>
      <c r="D51" t="str">
        <f>HYPERLINK("https://www.youtube.com/watch?v=uuWzk8U4dJE", "Link")</f>
        <v>Link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"/>
  <sheetViews>
    <sheetView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111</v>
      </c>
      <c r="C2" t="s">
        <v>112</v>
      </c>
      <c r="D2" t="str">
        <f>HYPERLINK("https://www.youtube.com/watch?v=wcvwBCF0Gag", "Link")</f>
        <v>Link</v>
      </c>
    </row>
    <row r="3" spans="1:4" x14ac:dyDescent="0.25">
      <c r="A3" s="1">
        <v>1</v>
      </c>
      <c r="B3" t="s">
        <v>113</v>
      </c>
      <c r="C3" t="s">
        <v>114</v>
      </c>
      <c r="D3" t="str">
        <f>HYPERLINK("https://www.youtube.com/watch?v=pMRZurfDJR8", "Link")</f>
        <v>Link</v>
      </c>
    </row>
    <row r="4" spans="1:4" x14ac:dyDescent="0.25">
      <c r="A4" s="1">
        <v>2</v>
      </c>
      <c r="B4" t="s">
        <v>115</v>
      </c>
      <c r="C4" t="s">
        <v>116</v>
      </c>
      <c r="D4" t="str">
        <f>HYPERLINK("https://www.youtube.com/watch?v=RXf15EB_P3M", "Link")</f>
        <v>Link</v>
      </c>
    </row>
    <row r="5" spans="1:4" x14ac:dyDescent="0.25">
      <c r="A5" s="1">
        <v>3</v>
      </c>
      <c r="B5" t="s">
        <v>117</v>
      </c>
      <c r="C5" t="s">
        <v>118</v>
      </c>
      <c r="D5" t="str">
        <f>HYPERLINK("https://www.youtube.com/watch?v=t5SxS9ZeyqY", "Link")</f>
        <v>Link</v>
      </c>
    </row>
    <row r="6" spans="1:4" x14ac:dyDescent="0.25">
      <c r="A6" s="1">
        <v>4</v>
      </c>
      <c r="B6" t="s">
        <v>119</v>
      </c>
      <c r="C6" t="s">
        <v>120</v>
      </c>
      <c r="D6" t="str">
        <f>HYPERLINK("https://www.youtube.com/watch?v=9qnFWmX5bO0", "Link")</f>
        <v>Link</v>
      </c>
    </row>
    <row r="7" spans="1:4" x14ac:dyDescent="0.25">
      <c r="A7" s="1">
        <v>5</v>
      </c>
      <c r="B7" t="s">
        <v>113</v>
      </c>
      <c r="C7" t="s">
        <v>114</v>
      </c>
      <c r="D7" t="str">
        <f>HYPERLINK("https://www.youtube.com/watch?v=pMRZurfDJR8", "Link")</f>
        <v>Link</v>
      </c>
    </row>
    <row r="8" spans="1:4" x14ac:dyDescent="0.25">
      <c r="A8" s="1">
        <v>6</v>
      </c>
      <c r="B8" t="s">
        <v>121</v>
      </c>
      <c r="C8" t="s">
        <v>122</v>
      </c>
      <c r="D8" t="str">
        <f>HYPERLINK("https://www.youtube.com/watch?v=7mZ2oWwdbWY", "Link")</f>
        <v>Link</v>
      </c>
    </row>
    <row r="9" spans="1:4" x14ac:dyDescent="0.25">
      <c r="A9" s="1">
        <v>7</v>
      </c>
      <c r="B9" t="s">
        <v>123</v>
      </c>
      <c r="C9" t="s">
        <v>124</v>
      </c>
      <c r="D9" t="str">
        <f>HYPERLINK("https://www.youtube.com/watch?v=EtGWhmlKXZw", "Link")</f>
        <v>Link</v>
      </c>
    </row>
    <row r="10" spans="1:4" x14ac:dyDescent="0.25">
      <c r="A10" s="1">
        <v>8</v>
      </c>
      <c r="B10" t="s">
        <v>125</v>
      </c>
      <c r="C10" t="s">
        <v>126</v>
      </c>
      <c r="D10" t="str">
        <f>HYPERLINK("https://www.youtube.com/watch?v=OHGf0FENaiI", "Link")</f>
        <v>Link</v>
      </c>
    </row>
    <row r="11" spans="1:4" x14ac:dyDescent="0.25">
      <c r="A11" s="1">
        <v>9</v>
      </c>
      <c r="B11" t="s">
        <v>127</v>
      </c>
      <c r="C11" t="s">
        <v>128</v>
      </c>
      <c r="D11" t="str">
        <f>HYPERLINK("https://www.youtube.com/watch?v=qp7TkUGy9Ck", "Link")</f>
        <v>Link</v>
      </c>
    </row>
    <row r="12" spans="1:4" x14ac:dyDescent="0.25">
      <c r="A12" s="1">
        <v>10</v>
      </c>
      <c r="B12" t="s">
        <v>129</v>
      </c>
      <c r="C12" t="s">
        <v>130</v>
      </c>
      <c r="D12" t="str">
        <f>HYPERLINK("https://www.youtube.com/watch?v=3FszqAD6WA0", "Link")</f>
        <v>Link</v>
      </c>
    </row>
    <row r="13" spans="1:4" x14ac:dyDescent="0.25">
      <c r="A13" s="1">
        <v>11</v>
      </c>
      <c r="B13" t="s">
        <v>131</v>
      </c>
      <c r="C13" t="s">
        <v>132</v>
      </c>
      <c r="D13" t="str">
        <f>HYPERLINK("https://www.youtube.com/watch?v=IVMzVexTUlU", "Link")</f>
        <v>Link</v>
      </c>
    </row>
    <row r="14" spans="1:4" x14ac:dyDescent="0.25">
      <c r="A14" s="1">
        <v>12</v>
      </c>
      <c r="B14" t="s">
        <v>133</v>
      </c>
      <c r="C14" t="s">
        <v>134</v>
      </c>
      <c r="D14" t="str">
        <f>HYPERLINK("https://www.youtube.com/watch?v=OTXf6VJ29cE", "Link")</f>
        <v>Link</v>
      </c>
    </row>
    <row r="15" spans="1:4" x14ac:dyDescent="0.25">
      <c r="A15" s="1">
        <v>13</v>
      </c>
      <c r="B15" t="s">
        <v>135</v>
      </c>
      <c r="C15" t="s">
        <v>136</v>
      </c>
      <c r="D15" t="str">
        <f>HYPERLINK("https://www.youtube.com/watch?v=TryNPeDn2As", "Link")</f>
        <v>Link</v>
      </c>
    </row>
    <row r="16" spans="1:4" x14ac:dyDescent="0.25">
      <c r="A16" s="1">
        <v>14</v>
      </c>
      <c r="B16" t="s">
        <v>137</v>
      </c>
      <c r="C16" t="s">
        <v>138</v>
      </c>
      <c r="D16" t="str">
        <f>HYPERLINK("https://www.youtube.com/watch?v=8ZxPFK1klOM", "Link")</f>
        <v>Link</v>
      </c>
    </row>
    <row r="17" spans="1:4" x14ac:dyDescent="0.25">
      <c r="A17" s="1">
        <v>15</v>
      </c>
      <c r="B17" t="s">
        <v>139</v>
      </c>
      <c r="C17" t="s">
        <v>140</v>
      </c>
      <c r="D17" t="str">
        <f>HYPERLINK("https://www.youtube.com/watch?v=UVp6NgKW8bs", "Link")</f>
        <v>Link</v>
      </c>
    </row>
    <row r="18" spans="1:4" x14ac:dyDescent="0.25">
      <c r="A18" s="1">
        <v>16</v>
      </c>
      <c r="B18" t="s">
        <v>141</v>
      </c>
      <c r="C18" t="s">
        <v>142</v>
      </c>
      <c r="D18" t="str">
        <f>HYPERLINK("https://www.youtube.com/watch?v=X2ppv-TwYgk", "Link")</f>
        <v>Link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D38"/>
  <sheetViews>
    <sheetView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901</v>
      </c>
      <c r="C2" t="s">
        <v>902</v>
      </c>
      <c r="D2" t="str">
        <f>HYPERLINK("https://www.youtube.com/watch?v=3v5VLS-oWKs", "Link")</f>
        <v>Link</v>
      </c>
    </row>
    <row r="3" spans="1:4" x14ac:dyDescent="0.25">
      <c r="A3" s="1">
        <v>1</v>
      </c>
      <c r="B3" t="s">
        <v>903</v>
      </c>
      <c r="C3" t="s">
        <v>904</v>
      </c>
      <c r="D3" t="str">
        <f>HYPERLINK("https://www.youtube.com/watch?v=DFlgyrP5HMY", "Link")</f>
        <v>Link</v>
      </c>
    </row>
    <row r="4" spans="1:4" x14ac:dyDescent="0.25">
      <c r="A4" s="1">
        <v>2</v>
      </c>
      <c r="B4" t="s">
        <v>905</v>
      </c>
      <c r="C4" t="s">
        <v>906</v>
      </c>
      <c r="D4" t="str">
        <f>HYPERLINK("https://www.youtube.com/watch?v=1acKGwbby-E", "Link")</f>
        <v>Link</v>
      </c>
    </row>
    <row r="5" spans="1:4" x14ac:dyDescent="0.25">
      <c r="A5" s="1">
        <v>3</v>
      </c>
      <c r="B5" t="s">
        <v>907</v>
      </c>
      <c r="C5" t="s">
        <v>908</v>
      </c>
      <c r="D5" t="str">
        <f>HYPERLINK("https://www.youtube.com/watch?v=SB4vdkieqiI", "Link")</f>
        <v>Link</v>
      </c>
    </row>
    <row r="6" spans="1:4" x14ac:dyDescent="0.25">
      <c r="A6" s="1">
        <v>4</v>
      </c>
      <c r="B6" t="s">
        <v>909</v>
      </c>
      <c r="C6" t="s">
        <v>910</v>
      </c>
      <c r="D6" t="str">
        <f>HYPERLINK("https://www.youtube.com/watch?v=CKrR-pQqtGg", "Link")</f>
        <v>Link</v>
      </c>
    </row>
    <row r="7" spans="1:4" x14ac:dyDescent="0.25">
      <c r="A7" s="1">
        <v>5</v>
      </c>
      <c r="B7" t="s">
        <v>911</v>
      </c>
      <c r="C7" t="s">
        <v>912</v>
      </c>
      <c r="D7" t="str">
        <f>HYPERLINK("https://www.youtube.com/watch?v=LjC-pXALyLM", "Link")</f>
        <v>Link</v>
      </c>
    </row>
    <row r="8" spans="1:4" x14ac:dyDescent="0.25">
      <c r="A8" s="1">
        <v>6</v>
      </c>
      <c r="B8" t="s">
        <v>913</v>
      </c>
      <c r="C8" t="s">
        <v>914</v>
      </c>
      <c r="D8" t="str">
        <f>HYPERLINK("https://www.youtube.com/watch?v=8EjSLjHhsIQ", "Link")</f>
        <v>Link</v>
      </c>
    </row>
    <row r="9" spans="1:4" x14ac:dyDescent="0.25">
      <c r="A9" s="1">
        <v>7</v>
      </c>
      <c r="B9" t="s">
        <v>915</v>
      </c>
      <c r="C9" t="s">
        <v>916</v>
      </c>
      <c r="D9" t="str">
        <f>HYPERLINK("https://www.youtube.com/watch?v=KOibBdrdyY0", "Link")</f>
        <v>Link</v>
      </c>
    </row>
    <row r="10" spans="1:4" x14ac:dyDescent="0.25">
      <c r="A10" s="1">
        <v>8</v>
      </c>
      <c r="B10" t="s">
        <v>917</v>
      </c>
      <c r="C10" t="s">
        <v>918</v>
      </c>
      <c r="D10" t="str">
        <f>HYPERLINK("https://www.youtube.com/watch?v=UaKqUgMLus4", "Link")</f>
        <v>Link</v>
      </c>
    </row>
    <row r="11" spans="1:4" x14ac:dyDescent="0.25">
      <c r="A11" s="1">
        <v>9</v>
      </c>
      <c r="B11" t="s">
        <v>919</v>
      </c>
      <c r="C11" t="s">
        <v>920</v>
      </c>
      <c r="D11" t="str">
        <f>HYPERLINK("https://www.youtube.com/watch?v=4wwoAzkEBmE", "Link")</f>
        <v>Link</v>
      </c>
    </row>
    <row r="12" spans="1:4" x14ac:dyDescent="0.25">
      <c r="A12" s="1">
        <v>10</v>
      </c>
      <c r="B12" t="s">
        <v>921</v>
      </c>
      <c r="C12" t="s">
        <v>922</v>
      </c>
      <c r="D12" t="str">
        <f>HYPERLINK("https://www.youtube.com/watch?v=ZkwKyUZWkp4", "Link")</f>
        <v>Link</v>
      </c>
    </row>
    <row r="13" spans="1:4" x14ac:dyDescent="0.25">
      <c r="A13" s="1">
        <v>11</v>
      </c>
      <c r="B13" t="s">
        <v>923</v>
      </c>
      <c r="C13" t="s">
        <v>924</v>
      </c>
      <c r="D13" t="str">
        <f>HYPERLINK("https://www.youtube.com/watch?v=clK8Wf4-F5k", "Link")</f>
        <v>Link</v>
      </c>
    </row>
    <row r="14" spans="1:4" x14ac:dyDescent="0.25">
      <c r="A14" s="1">
        <v>12</v>
      </c>
      <c r="B14" t="s">
        <v>925</v>
      </c>
      <c r="C14" t="s">
        <v>926</v>
      </c>
      <c r="D14" t="str">
        <f>HYPERLINK("https://www.youtube.com/watch?v=HX9RsIQktuQ", "Link")</f>
        <v>Link</v>
      </c>
    </row>
    <row r="15" spans="1:4" x14ac:dyDescent="0.25">
      <c r="A15" s="1">
        <v>13</v>
      </c>
      <c r="B15" t="s">
        <v>927</v>
      </c>
      <c r="C15" t="s">
        <v>928</v>
      </c>
      <c r="D15" t="str">
        <f>HYPERLINK("https://www.youtube.com/watch?v=CNipJ0Z5qA0", "Link")</f>
        <v>Link</v>
      </c>
    </row>
    <row r="16" spans="1:4" x14ac:dyDescent="0.25">
      <c r="A16" s="1">
        <v>14</v>
      </c>
      <c r="B16" t="s">
        <v>929</v>
      </c>
      <c r="C16" t="s">
        <v>930</v>
      </c>
      <c r="D16" t="str">
        <f>HYPERLINK("https://www.youtube.com/watch?v=BMTaucJYe6Q", "Link")</f>
        <v>Link</v>
      </c>
    </row>
    <row r="17" spans="1:4" x14ac:dyDescent="0.25">
      <c r="A17" s="1">
        <v>15</v>
      </c>
      <c r="B17" t="s">
        <v>931</v>
      </c>
      <c r="C17" t="s">
        <v>932</v>
      </c>
      <c r="D17" t="str">
        <f>HYPERLINK("https://www.youtube.com/watch?v=hadVnnXHcOo", "Link")</f>
        <v>Link</v>
      </c>
    </row>
    <row r="18" spans="1:4" x14ac:dyDescent="0.25">
      <c r="A18" s="1">
        <v>16</v>
      </c>
      <c r="B18" t="s">
        <v>837</v>
      </c>
      <c r="C18" t="s">
        <v>838</v>
      </c>
      <c r="D18" t="str">
        <f>HYPERLINK("https://www.youtube.com/watch?v=cp3Ku1XeOn8", "Link")</f>
        <v>Link</v>
      </c>
    </row>
    <row r="19" spans="1:4" x14ac:dyDescent="0.25">
      <c r="A19" s="1">
        <v>17</v>
      </c>
      <c r="B19" t="s">
        <v>933</v>
      </c>
      <c r="C19" t="s">
        <v>934</v>
      </c>
      <c r="D19" t="str">
        <f>HYPERLINK("https://www.youtube.com/watch?v=dhul9MgS12U", "Link")</f>
        <v>Link</v>
      </c>
    </row>
    <row r="20" spans="1:4" x14ac:dyDescent="0.25">
      <c r="A20" s="1">
        <v>18</v>
      </c>
      <c r="B20" t="s">
        <v>457</v>
      </c>
      <c r="C20" t="s">
        <v>458</v>
      </c>
      <c r="D20" t="str">
        <f>HYPERLINK("https://www.youtube.com/watch?v=CxamHNc3U4A", "Link")</f>
        <v>Link</v>
      </c>
    </row>
    <row r="21" spans="1:4" x14ac:dyDescent="0.25">
      <c r="A21" s="1">
        <v>19</v>
      </c>
      <c r="B21" t="s">
        <v>899</v>
      </c>
      <c r="C21" t="s">
        <v>900</v>
      </c>
      <c r="D21" t="str">
        <f>HYPERLINK("https://www.youtube.com/watch?v=LjP-0d6-5Ew", "Link")</f>
        <v>Link</v>
      </c>
    </row>
    <row r="22" spans="1:4" x14ac:dyDescent="0.25">
      <c r="A22" s="1">
        <v>20</v>
      </c>
      <c r="B22" t="s">
        <v>935</v>
      </c>
      <c r="C22" t="s">
        <v>936</v>
      </c>
      <c r="D22" t="str">
        <f>HYPERLINK("https://www.youtube.com/watch?v=J5NkUQ7XRYA", "Link")</f>
        <v>Link</v>
      </c>
    </row>
    <row r="23" spans="1:4" x14ac:dyDescent="0.25">
      <c r="A23" s="1">
        <v>21</v>
      </c>
      <c r="B23" t="s">
        <v>937</v>
      </c>
      <c r="C23" t="s">
        <v>938</v>
      </c>
      <c r="D23" t="str">
        <f>HYPERLINK("https://www.youtube.com/watch?v=VPjnrkeJMRw", "Link")</f>
        <v>Link</v>
      </c>
    </row>
    <row r="24" spans="1:4" x14ac:dyDescent="0.25">
      <c r="A24" s="1">
        <v>22</v>
      </c>
      <c r="B24" t="s">
        <v>939</v>
      </c>
      <c r="C24" t="s">
        <v>940</v>
      </c>
      <c r="D24" t="str">
        <f>HYPERLINK("https://www.youtube.com/watch?v=EjTFlaFSwro", "Link")</f>
        <v>Link</v>
      </c>
    </row>
    <row r="25" spans="1:4" x14ac:dyDescent="0.25">
      <c r="A25" s="1">
        <v>23</v>
      </c>
      <c r="B25" t="s">
        <v>941</v>
      </c>
      <c r="C25" t="s">
        <v>942</v>
      </c>
      <c r="D25" t="str">
        <f>HYPERLINK("https://www.youtube.com/watch?v=P80Js_qClUE", "Link")</f>
        <v>Link</v>
      </c>
    </row>
    <row r="26" spans="1:4" x14ac:dyDescent="0.25">
      <c r="A26" s="1">
        <v>24</v>
      </c>
      <c r="B26" t="s">
        <v>943</v>
      </c>
      <c r="C26" t="s">
        <v>944</v>
      </c>
      <c r="D26" t="str">
        <f>HYPERLINK("https://www.youtube.com/watch?v=NMePCdDfUIA", "Link")</f>
        <v>Link</v>
      </c>
    </row>
    <row r="27" spans="1:4" x14ac:dyDescent="0.25">
      <c r="A27" s="1">
        <v>25</v>
      </c>
      <c r="B27" t="s">
        <v>945</v>
      </c>
      <c r="C27" t="s">
        <v>946</v>
      </c>
      <c r="D27" t="str">
        <f>HYPERLINK("https://www.youtube.com/watch?v=uIx_3EGu9FU", "Link")</f>
        <v>Link</v>
      </c>
    </row>
    <row r="28" spans="1:4" x14ac:dyDescent="0.25">
      <c r="A28" s="1">
        <v>26</v>
      </c>
      <c r="B28" t="s">
        <v>787</v>
      </c>
      <c r="C28" t="s">
        <v>788</v>
      </c>
      <c r="D28" t="str">
        <f>HYPERLINK("https://www.youtube.com/watch?v=rYqmshzB8rc", "Link")</f>
        <v>Link</v>
      </c>
    </row>
    <row r="29" spans="1:4" x14ac:dyDescent="0.25">
      <c r="A29" s="1">
        <v>27</v>
      </c>
      <c r="B29" t="s">
        <v>947</v>
      </c>
      <c r="C29" t="s">
        <v>948</v>
      </c>
      <c r="D29" t="str">
        <f>HYPERLINK("https://www.youtube.com/watch?v=NLChKMNyLhc", "Link")</f>
        <v>Link</v>
      </c>
    </row>
    <row r="30" spans="1:4" x14ac:dyDescent="0.25">
      <c r="A30" s="1">
        <v>28</v>
      </c>
      <c r="B30" t="s">
        <v>949</v>
      </c>
      <c r="C30" t="s">
        <v>950</v>
      </c>
      <c r="D30" t="str">
        <f>HYPERLINK("https://www.youtube.com/watch?v=Jznz6pYFT30", "Link")</f>
        <v>Link</v>
      </c>
    </row>
    <row r="31" spans="1:4" x14ac:dyDescent="0.25">
      <c r="A31" s="1">
        <v>29</v>
      </c>
      <c r="B31" t="s">
        <v>951</v>
      </c>
      <c r="C31" t="s">
        <v>952</v>
      </c>
      <c r="D31" t="str">
        <f>HYPERLINK("https://www.youtube.com/watch?v=BB2s8K2fWeA", "Link")</f>
        <v>Link</v>
      </c>
    </row>
    <row r="32" spans="1:4" x14ac:dyDescent="0.25">
      <c r="A32" s="1">
        <v>30</v>
      </c>
      <c r="B32" t="s">
        <v>455</v>
      </c>
      <c r="C32" t="s">
        <v>456</v>
      </c>
      <c r="D32" t="str">
        <f>HYPERLINK("https://www.youtube.com/watch?v=ibnUI-amsj8", "Link")</f>
        <v>Link</v>
      </c>
    </row>
    <row r="33" spans="1:4" x14ac:dyDescent="0.25">
      <c r="A33" s="1">
        <v>31</v>
      </c>
      <c r="B33" t="s">
        <v>789</v>
      </c>
      <c r="C33" t="s">
        <v>790</v>
      </c>
      <c r="D33" t="str">
        <f>HYPERLINK("https://www.youtube.com/watch?v=K2kVi8m38OY", "Link")</f>
        <v>Link</v>
      </c>
    </row>
    <row r="34" spans="1:4" x14ac:dyDescent="0.25">
      <c r="A34" s="1">
        <v>32</v>
      </c>
      <c r="B34" t="s">
        <v>953</v>
      </c>
      <c r="C34" t="s">
        <v>954</v>
      </c>
      <c r="D34" t="str">
        <f>HYPERLINK("https://www.youtube.com/watch?v=nuBi2XbHH18", "Link")</f>
        <v>Link</v>
      </c>
    </row>
    <row r="35" spans="1:4" x14ac:dyDescent="0.25">
      <c r="A35" s="1">
        <v>33</v>
      </c>
      <c r="B35" t="s">
        <v>955</v>
      </c>
      <c r="C35" t="s">
        <v>956</v>
      </c>
      <c r="D35" t="str">
        <f>HYPERLINK("https://www.youtube.com/watch?v=99YNg8UAesI", "Link")</f>
        <v>Link</v>
      </c>
    </row>
    <row r="36" spans="1:4" x14ac:dyDescent="0.25">
      <c r="A36" s="1">
        <v>34</v>
      </c>
      <c r="B36" t="s">
        <v>957</v>
      </c>
      <c r="C36" t="s">
        <v>958</v>
      </c>
      <c r="D36" t="str">
        <f>HYPERLINK("https://www.youtube.com/watch?v=Xkr2nm6UPN8", "Link")</f>
        <v>Link</v>
      </c>
    </row>
    <row r="37" spans="1:4" x14ac:dyDescent="0.25">
      <c r="A37" s="1">
        <v>35</v>
      </c>
      <c r="B37" t="s">
        <v>959</v>
      </c>
      <c r="C37" t="s">
        <v>960</v>
      </c>
      <c r="D37" t="str">
        <f>HYPERLINK("https://www.youtube.com/watch?v=u4LWEXDP7_M", "Link")</f>
        <v>Link</v>
      </c>
    </row>
    <row r="38" spans="1:4" x14ac:dyDescent="0.25">
      <c r="A38" s="1">
        <v>36</v>
      </c>
      <c r="B38" t="s">
        <v>961</v>
      </c>
      <c r="C38" t="s">
        <v>962</v>
      </c>
      <c r="D38" t="str">
        <f>HYPERLINK("https://www.youtube.com/watch?v=X9N2MP7D6i0", "Link")</f>
        <v>Link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49"/>
  <sheetViews>
    <sheetView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963</v>
      </c>
      <c r="C2" t="s">
        <v>964</v>
      </c>
      <c r="D2" t="str">
        <f>HYPERLINK("https://www.youtube.com/watch?v=ULKEr8Bdjlc", "Link")</f>
        <v>Link</v>
      </c>
    </row>
    <row r="3" spans="1:4" x14ac:dyDescent="0.25">
      <c r="A3" s="1">
        <v>1</v>
      </c>
      <c r="B3" t="s">
        <v>965</v>
      </c>
      <c r="C3" t="s">
        <v>966</v>
      </c>
      <c r="D3" t="str">
        <f>HYPERLINK("https://www.youtube.com/watch?v=PfbzNdrecv4", "Link")</f>
        <v>Link</v>
      </c>
    </row>
    <row r="4" spans="1:4" x14ac:dyDescent="0.25">
      <c r="A4" s="1">
        <v>2</v>
      </c>
      <c r="B4" t="s">
        <v>967</v>
      </c>
      <c r="C4" t="s">
        <v>968</v>
      </c>
      <c r="D4" t="str">
        <f>HYPERLINK("https://www.youtube.com/watch?v=hVMyRzINrWw", "Link")</f>
        <v>Link</v>
      </c>
    </row>
    <row r="5" spans="1:4" x14ac:dyDescent="0.25">
      <c r="A5" s="1">
        <v>3</v>
      </c>
      <c r="B5" t="s">
        <v>969</v>
      </c>
      <c r="C5" t="s">
        <v>970</v>
      </c>
      <c r="D5" t="str">
        <f>HYPERLINK("https://www.youtube.com/watch?v=h1TZpWbucj0", "Link")</f>
        <v>Link</v>
      </c>
    </row>
    <row r="6" spans="1:4" x14ac:dyDescent="0.25">
      <c r="A6" s="1">
        <v>4</v>
      </c>
      <c r="B6" t="s">
        <v>971</v>
      </c>
      <c r="C6" t="s">
        <v>972</v>
      </c>
      <c r="D6" t="str">
        <f>HYPERLINK("https://www.youtube.com/watch?v=RNloSI2yLp4", "Link")</f>
        <v>Link</v>
      </c>
    </row>
    <row r="7" spans="1:4" x14ac:dyDescent="0.25">
      <c r="A7" s="1">
        <v>5</v>
      </c>
      <c r="B7" t="s">
        <v>973</v>
      </c>
      <c r="C7" t="s">
        <v>974</v>
      </c>
      <c r="D7" t="str">
        <f>HYPERLINK("https://www.youtube.com/watch?v=grVVuGnN9IE", "Link")</f>
        <v>Link</v>
      </c>
    </row>
    <row r="8" spans="1:4" x14ac:dyDescent="0.25">
      <c r="A8" s="1">
        <v>6</v>
      </c>
      <c r="B8" t="s">
        <v>975</v>
      </c>
      <c r="C8" t="s">
        <v>976</v>
      </c>
      <c r="D8" t="str">
        <f>HYPERLINK("https://www.youtube.com/watch?v=m5JPbz2Nrxg", "Link")</f>
        <v>Link</v>
      </c>
    </row>
    <row r="9" spans="1:4" x14ac:dyDescent="0.25">
      <c r="A9" s="1">
        <v>7</v>
      </c>
      <c r="B9" t="s">
        <v>977</v>
      </c>
      <c r="C9" t="s">
        <v>978</v>
      </c>
      <c r="D9" t="str">
        <f>HYPERLINK("https://www.youtube.com/watch?v=6fUI-hQAmZo", "Link")</f>
        <v>Link</v>
      </c>
    </row>
    <row r="10" spans="1:4" x14ac:dyDescent="0.25">
      <c r="A10" s="1">
        <v>8</v>
      </c>
      <c r="B10" t="s">
        <v>979</v>
      </c>
      <c r="C10" t="s">
        <v>980</v>
      </c>
      <c r="D10" t="str">
        <f>HYPERLINK("https://www.youtube.com/watch?v=fHmPUYu296Y", "Link")</f>
        <v>Link</v>
      </c>
    </row>
    <row r="11" spans="1:4" x14ac:dyDescent="0.25">
      <c r="A11" s="1">
        <v>9</v>
      </c>
      <c r="B11" t="s">
        <v>981</v>
      </c>
      <c r="C11" t="s">
        <v>982</v>
      </c>
      <c r="D11" t="str">
        <f>HYPERLINK("https://www.youtube.com/watch?v=SudCPE1Cn6U", "Link")</f>
        <v>Link</v>
      </c>
    </row>
    <row r="12" spans="1:4" x14ac:dyDescent="0.25">
      <c r="A12" s="1">
        <v>10</v>
      </c>
      <c r="B12" t="s">
        <v>983</v>
      </c>
      <c r="C12" t="s">
        <v>984</v>
      </c>
      <c r="D12" t="str">
        <f>HYPERLINK("https://www.youtube.com/watch?v=sh3TPId35Ec", "Link")</f>
        <v>Link</v>
      </c>
    </row>
    <row r="13" spans="1:4" x14ac:dyDescent="0.25">
      <c r="A13" s="1">
        <v>11</v>
      </c>
      <c r="B13" t="s">
        <v>985</v>
      </c>
      <c r="C13" t="s">
        <v>986</v>
      </c>
      <c r="D13" t="str">
        <f>HYPERLINK("https://www.youtube.com/watch?v=D-l57G-Qdxk", "Link")</f>
        <v>Link</v>
      </c>
    </row>
    <row r="14" spans="1:4" x14ac:dyDescent="0.25">
      <c r="A14" s="1">
        <v>12</v>
      </c>
      <c r="B14" t="s">
        <v>871</v>
      </c>
      <c r="C14" t="s">
        <v>872</v>
      </c>
      <c r="D14" t="str">
        <f>HYPERLINK("https://www.youtube.com/watch?v=v2whOJWJSiA", "Link")</f>
        <v>Link</v>
      </c>
    </row>
    <row r="15" spans="1:4" x14ac:dyDescent="0.25">
      <c r="A15" s="1">
        <v>13</v>
      </c>
      <c r="B15" t="s">
        <v>987</v>
      </c>
      <c r="C15" t="s">
        <v>988</v>
      </c>
      <c r="D15" t="str">
        <f>HYPERLINK("https://www.youtube.com/watch?v=TC116RHsws0", "Link")</f>
        <v>Link</v>
      </c>
    </row>
    <row r="16" spans="1:4" x14ac:dyDescent="0.25">
      <c r="A16" s="1">
        <v>14</v>
      </c>
      <c r="B16" t="s">
        <v>989</v>
      </c>
      <c r="C16" t="s">
        <v>990</v>
      </c>
      <c r="D16" t="str">
        <f>HYPERLINK("https://www.youtube.com/watch?v=lvwTgKxOUf4", "Link")</f>
        <v>Link</v>
      </c>
    </row>
    <row r="17" spans="1:4" x14ac:dyDescent="0.25">
      <c r="A17" s="1">
        <v>15</v>
      </c>
      <c r="B17" t="s">
        <v>991</v>
      </c>
      <c r="C17" t="s">
        <v>992</v>
      </c>
      <c r="D17" t="str">
        <f>HYPERLINK("https://www.youtube.com/watch?v=VhTOJedHzHY", "Link")</f>
        <v>Link</v>
      </c>
    </row>
    <row r="18" spans="1:4" x14ac:dyDescent="0.25">
      <c r="A18" s="1">
        <v>16</v>
      </c>
      <c r="B18" t="s">
        <v>993</v>
      </c>
      <c r="C18" t="s">
        <v>994</v>
      </c>
      <c r="D18" t="str">
        <f>HYPERLINK("https://www.youtube.com/watch?v=hEwJUvxEC84", "Link")</f>
        <v>Link</v>
      </c>
    </row>
    <row r="19" spans="1:4" x14ac:dyDescent="0.25">
      <c r="A19" s="1">
        <v>17</v>
      </c>
      <c r="B19" t="s">
        <v>393</v>
      </c>
      <c r="C19" t="s">
        <v>394</v>
      </c>
      <c r="D19" t="str">
        <f>HYPERLINK("https://www.youtube.com/watch?v=T5nqr5-zIJE", "Link")</f>
        <v>Link</v>
      </c>
    </row>
    <row r="20" spans="1:4" x14ac:dyDescent="0.25">
      <c r="A20" s="1">
        <v>18</v>
      </c>
      <c r="B20" t="s">
        <v>995</v>
      </c>
      <c r="C20" t="s">
        <v>996</v>
      </c>
      <c r="D20" t="str">
        <f>HYPERLINK("https://www.youtube.com/watch?v=ckraiZ_qa2o", "Link")</f>
        <v>Link</v>
      </c>
    </row>
    <row r="21" spans="1:4" x14ac:dyDescent="0.25">
      <c r="A21" s="1">
        <v>19</v>
      </c>
      <c r="B21" t="s">
        <v>997</v>
      </c>
      <c r="C21" t="s">
        <v>998</v>
      </c>
      <c r="D21" t="str">
        <f>HYPERLINK("https://www.youtube.com/watch?v=cx6D6sKj3JE", "Link")</f>
        <v>Link</v>
      </c>
    </row>
    <row r="22" spans="1:4" x14ac:dyDescent="0.25">
      <c r="A22" s="1">
        <v>20</v>
      </c>
      <c r="B22" t="s">
        <v>999</v>
      </c>
      <c r="C22" t="s">
        <v>1000</v>
      </c>
      <c r="D22" t="str">
        <f>HYPERLINK("https://www.youtube.com/watch?v=sL4jGso9c78", "Link")</f>
        <v>Link</v>
      </c>
    </row>
    <row r="23" spans="1:4" x14ac:dyDescent="0.25">
      <c r="A23" s="1">
        <v>21</v>
      </c>
      <c r="B23" t="s">
        <v>327</v>
      </c>
      <c r="C23" t="s">
        <v>328</v>
      </c>
      <c r="D23" t="str">
        <f>HYPERLINK("https://www.youtube.com/watch?v=J6LxE-D8GNo", "Link")</f>
        <v>Link</v>
      </c>
    </row>
    <row r="24" spans="1:4" x14ac:dyDescent="0.25">
      <c r="A24" s="1">
        <v>22</v>
      </c>
      <c r="B24" t="s">
        <v>1001</v>
      </c>
      <c r="C24" t="s">
        <v>1002</v>
      </c>
      <c r="D24" t="str">
        <f>HYPERLINK("https://www.youtube.com/watch?v=4AHBgA8FC6A", "Link")</f>
        <v>Link</v>
      </c>
    </row>
    <row r="25" spans="1:4" x14ac:dyDescent="0.25">
      <c r="A25" s="1">
        <v>23</v>
      </c>
      <c r="B25" t="s">
        <v>1003</v>
      </c>
      <c r="C25" t="s">
        <v>1004</v>
      </c>
      <c r="D25" t="str">
        <f>HYPERLINK("https://www.youtube.com/watch?v=Q8BL2uXVZZY", "Link")</f>
        <v>Link</v>
      </c>
    </row>
    <row r="26" spans="1:4" x14ac:dyDescent="0.25">
      <c r="A26" s="1">
        <v>24</v>
      </c>
      <c r="B26" t="s">
        <v>1005</v>
      </c>
      <c r="C26" t="s">
        <v>1006</v>
      </c>
      <c r="D26" t="str">
        <f>HYPERLINK("https://www.youtube.com/watch?v=nHOuakyHX1E", "Link")</f>
        <v>Link</v>
      </c>
    </row>
    <row r="27" spans="1:4" x14ac:dyDescent="0.25">
      <c r="A27" s="1">
        <v>25</v>
      </c>
      <c r="B27" t="s">
        <v>523</v>
      </c>
      <c r="C27" t="s">
        <v>524</v>
      </c>
      <c r="D27" t="str">
        <f>HYPERLINK("https://www.youtube.com/watch?v=apU1j_gWsCQ", "Link")</f>
        <v>Link</v>
      </c>
    </row>
    <row r="28" spans="1:4" x14ac:dyDescent="0.25">
      <c r="A28" s="1">
        <v>26</v>
      </c>
      <c r="B28" t="s">
        <v>395</v>
      </c>
      <c r="C28" t="s">
        <v>396</v>
      </c>
      <c r="D28" t="str">
        <f>HYPERLINK("https://www.youtube.com/watch?v=xw4HjtRo1Ik", "Link")</f>
        <v>Link</v>
      </c>
    </row>
    <row r="29" spans="1:4" x14ac:dyDescent="0.25">
      <c r="A29" s="1">
        <v>27</v>
      </c>
      <c r="B29" t="s">
        <v>1007</v>
      </c>
      <c r="C29" t="s">
        <v>1008</v>
      </c>
      <c r="D29" t="str">
        <f>HYPERLINK("https://www.youtube.com/watch?v=XAyxHlD4uYI", "Link")</f>
        <v>Link</v>
      </c>
    </row>
    <row r="30" spans="1:4" x14ac:dyDescent="0.25">
      <c r="A30" s="1">
        <v>28</v>
      </c>
      <c r="B30" t="s">
        <v>1009</v>
      </c>
      <c r="C30" t="s">
        <v>1010</v>
      </c>
      <c r="D30" t="str">
        <f>HYPERLINK("https://www.youtube.com/watch?v=LGpv01erDdQ", "Link")</f>
        <v>Link</v>
      </c>
    </row>
    <row r="31" spans="1:4" x14ac:dyDescent="0.25">
      <c r="A31" s="1">
        <v>29</v>
      </c>
      <c r="B31" t="s">
        <v>1011</v>
      </c>
      <c r="C31" t="s">
        <v>1012</v>
      </c>
      <c r="D31" t="str">
        <f>HYPERLINK("https://www.youtube.com/watch?v=kaMeNRP3SKA", "Link")</f>
        <v>Link</v>
      </c>
    </row>
    <row r="32" spans="1:4" x14ac:dyDescent="0.25">
      <c r="A32" s="1">
        <v>30</v>
      </c>
      <c r="B32" t="s">
        <v>1013</v>
      </c>
      <c r="C32" t="s">
        <v>1014</v>
      </c>
      <c r="D32" t="str">
        <f>HYPERLINK("https://www.youtube.com/watch?v=qpC1YH0FhuY", "Link")</f>
        <v>Link</v>
      </c>
    </row>
    <row r="33" spans="1:4" x14ac:dyDescent="0.25">
      <c r="A33" s="1">
        <v>31</v>
      </c>
      <c r="B33" t="s">
        <v>331</v>
      </c>
      <c r="C33" t="s">
        <v>332</v>
      </c>
      <c r="D33" t="str">
        <f>HYPERLINK("https://www.youtube.com/watch?v=4QiD8cvzCN0", "Link")</f>
        <v>Link</v>
      </c>
    </row>
    <row r="34" spans="1:4" x14ac:dyDescent="0.25">
      <c r="A34" s="1">
        <v>32</v>
      </c>
      <c r="B34" t="s">
        <v>533</v>
      </c>
      <c r="C34" t="s">
        <v>534</v>
      </c>
      <c r="D34" t="str">
        <f>HYPERLINK("https://www.youtube.com/watch?v=rMO35XQXuLA", "Link")</f>
        <v>Link</v>
      </c>
    </row>
    <row r="35" spans="1:4" x14ac:dyDescent="0.25">
      <c r="A35" s="1">
        <v>33</v>
      </c>
      <c r="B35" t="s">
        <v>185</v>
      </c>
      <c r="C35" t="s">
        <v>186</v>
      </c>
      <c r="D35" t="str">
        <f>HYPERLINK("https://www.youtube.com/watch?v=sXjWTLMGmVY", "Link")</f>
        <v>Link</v>
      </c>
    </row>
    <row r="36" spans="1:4" x14ac:dyDescent="0.25">
      <c r="A36" s="1">
        <v>34</v>
      </c>
      <c r="B36" t="s">
        <v>539</v>
      </c>
      <c r="C36" t="s">
        <v>540</v>
      </c>
      <c r="D36" t="str">
        <f>HYPERLINK("https://www.youtube.com/watch?v=B2VEQ3jFq6Q", "Link")</f>
        <v>Link</v>
      </c>
    </row>
    <row r="37" spans="1:4" x14ac:dyDescent="0.25">
      <c r="A37" s="1">
        <v>35</v>
      </c>
      <c r="B37" t="s">
        <v>655</v>
      </c>
      <c r="C37" t="s">
        <v>656</v>
      </c>
      <c r="D37" t="str">
        <f>HYPERLINK("https://www.youtube.com/watch?v=Q0irm6xzNNk", "Link")</f>
        <v>Link</v>
      </c>
    </row>
    <row r="38" spans="1:4" x14ac:dyDescent="0.25">
      <c r="A38" s="1">
        <v>36</v>
      </c>
      <c r="B38" t="s">
        <v>1015</v>
      </c>
      <c r="C38" t="s">
        <v>1016</v>
      </c>
      <c r="D38" t="str">
        <f>HYPERLINK("https://www.youtube.com/watch?v=17a2w7kp3rg", "Link")</f>
        <v>Link</v>
      </c>
    </row>
    <row r="39" spans="1:4" x14ac:dyDescent="0.25">
      <c r="A39" s="1">
        <v>37</v>
      </c>
      <c r="B39" t="s">
        <v>1017</v>
      </c>
      <c r="C39" t="s">
        <v>1018</v>
      </c>
      <c r="D39" t="str">
        <f>HYPERLINK("https://www.youtube.com/watch?v=qYshJmuqYi0", "Link")</f>
        <v>Link</v>
      </c>
    </row>
    <row r="40" spans="1:4" x14ac:dyDescent="0.25">
      <c r="A40" s="1">
        <v>38</v>
      </c>
      <c r="B40" t="s">
        <v>545</v>
      </c>
      <c r="C40" t="s">
        <v>546</v>
      </c>
      <c r="D40" t="str">
        <f>HYPERLINK("https://www.youtube.com/watch?v=5_pmFByqoz4", "Link")</f>
        <v>Link</v>
      </c>
    </row>
    <row r="41" spans="1:4" x14ac:dyDescent="0.25">
      <c r="A41" s="1">
        <v>39</v>
      </c>
      <c r="B41" t="s">
        <v>1019</v>
      </c>
      <c r="C41" t="s">
        <v>1020</v>
      </c>
      <c r="D41" t="str">
        <f>HYPERLINK("https://www.youtube.com/watch?v=04dQxHb5rQ4", "Link")</f>
        <v>Link</v>
      </c>
    </row>
    <row r="42" spans="1:4" x14ac:dyDescent="0.25">
      <c r="A42" s="1">
        <v>40</v>
      </c>
      <c r="B42" t="s">
        <v>1021</v>
      </c>
      <c r="C42" t="s">
        <v>1022</v>
      </c>
      <c r="D42" t="str">
        <f>HYPERLINK("https://www.youtube.com/watch?v=sakebksjnGo", "Link")</f>
        <v>Link</v>
      </c>
    </row>
    <row r="43" spans="1:4" x14ac:dyDescent="0.25">
      <c r="A43" s="1">
        <v>41</v>
      </c>
      <c r="B43" t="s">
        <v>1023</v>
      </c>
      <c r="C43" t="s">
        <v>1024</v>
      </c>
      <c r="D43" t="str">
        <f>HYPERLINK("https://www.youtube.com/watch?v=0ozri9APCv0", "Link")</f>
        <v>Link</v>
      </c>
    </row>
    <row r="44" spans="1:4" x14ac:dyDescent="0.25">
      <c r="A44" s="1">
        <v>42</v>
      </c>
      <c r="B44" t="s">
        <v>1025</v>
      </c>
      <c r="C44" t="s">
        <v>1026</v>
      </c>
      <c r="D44" t="str">
        <f>HYPERLINK("https://www.youtube.com/watch?v=76sgBHUl7iI", "Link")</f>
        <v>Link</v>
      </c>
    </row>
    <row r="45" spans="1:4" x14ac:dyDescent="0.25">
      <c r="A45" s="1">
        <v>43</v>
      </c>
      <c r="B45" t="s">
        <v>1027</v>
      </c>
      <c r="C45" t="s">
        <v>1028</v>
      </c>
      <c r="D45" t="str">
        <f>HYPERLINK("https://www.youtube.com/watch?v=NsIeAV5aFLE", "Link")</f>
        <v>Link</v>
      </c>
    </row>
    <row r="46" spans="1:4" x14ac:dyDescent="0.25">
      <c r="A46" s="1">
        <v>44</v>
      </c>
      <c r="B46" t="s">
        <v>401</v>
      </c>
      <c r="C46" t="s">
        <v>402</v>
      </c>
      <c r="D46" t="str">
        <f>HYPERLINK("https://www.youtube.com/watch?v=86olupkuLlU", "Link")</f>
        <v>Link</v>
      </c>
    </row>
    <row r="47" spans="1:4" x14ac:dyDescent="0.25">
      <c r="A47" s="1">
        <v>45</v>
      </c>
      <c r="B47" t="s">
        <v>801</v>
      </c>
      <c r="C47" t="s">
        <v>802</v>
      </c>
      <c r="D47" t="str">
        <f>HYPERLINK("https://www.youtube.com/watch?v=wMbTHFXImzI", "Link")</f>
        <v>Link</v>
      </c>
    </row>
    <row r="48" spans="1:4" x14ac:dyDescent="0.25">
      <c r="A48" s="1">
        <v>46</v>
      </c>
      <c r="B48" t="s">
        <v>1029</v>
      </c>
      <c r="C48" t="s">
        <v>1030</v>
      </c>
      <c r="D48" t="str">
        <f>HYPERLINK("https://www.youtube.com/watch?v=S3tLp_eKjbk", "Link")</f>
        <v>Link</v>
      </c>
    </row>
    <row r="49" spans="1:4" x14ac:dyDescent="0.25">
      <c r="A49" s="1">
        <v>47</v>
      </c>
      <c r="B49" t="s">
        <v>307</v>
      </c>
      <c r="C49" t="s">
        <v>308</v>
      </c>
      <c r="D49" t="str">
        <f>HYPERLINK("https://www.youtube.com/watch?v=mL0fzj7e6WU", "Link")</f>
        <v>Link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D9"/>
  <sheetViews>
    <sheetView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1031</v>
      </c>
      <c r="C2" t="s">
        <v>1032</v>
      </c>
      <c r="D2" t="str">
        <f>HYPERLINK("https://www.youtube.com/watch?v=iuynM_7vrd8", "Link")</f>
        <v>Link</v>
      </c>
    </row>
    <row r="3" spans="1:4" x14ac:dyDescent="0.25">
      <c r="A3" s="1">
        <v>1</v>
      </c>
      <c r="B3" t="s">
        <v>1033</v>
      </c>
      <c r="C3" t="s">
        <v>1034</v>
      </c>
      <c r="D3" t="str">
        <f>HYPERLINK("https://www.youtube.com/watch?v=1T2xcarK5TU", "Link")</f>
        <v>Link</v>
      </c>
    </row>
    <row r="4" spans="1:4" x14ac:dyDescent="0.25">
      <c r="A4" s="1">
        <v>2</v>
      </c>
      <c r="B4" t="s">
        <v>1035</v>
      </c>
      <c r="C4" t="s">
        <v>1036</v>
      </c>
      <c r="D4" t="str">
        <f>HYPERLINK("https://www.youtube.com/watch?v=cpHPOkqyAk0", "Link")</f>
        <v>Link</v>
      </c>
    </row>
    <row r="5" spans="1:4" x14ac:dyDescent="0.25">
      <c r="A5" s="1">
        <v>3</v>
      </c>
      <c r="B5" t="s">
        <v>1037</v>
      </c>
      <c r="C5" t="s">
        <v>1038</v>
      </c>
      <c r="D5" t="str">
        <f>HYPERLINK("https://www.youtube.com/watch?v=IViXt1mpYX4", "Link")</f>
        <v>Link</v>
      </c>
    </row>
    <row r="6" spans="1:4" x14ac:dyDescent="0.25">
      <c r="A6" s="1">
        <v>4</v>
      </c>
      <c r="B6" t="s">
        <v>1039</v>
      </c>
      <c r="C6" t="s">
        <v>1040</v>
      </c>
      <c r="D6" t="str">
        <f>HYPERLINK("https://www.youtube.com/watch?v=hw3jHk5uOs4", "Link")</f>
        <v>Link</v>
      </c>
    </row>
    <row r="7" spans="1:4" x14ac:dyDescent="0.25">
      <c r="A7" s="1">
        <v>5</v>
      </c>
      <c r="B7" t="s">
        <v>1041</v>
      </c>
      <c r="C7" t="s">
        <v>1042</v>
      </c>
      <c r="D7" t="str">
        <f>HYPERLINK("https://www.youtube.com/watch?v=IjOjiF4_cQc", "Link")</f>
        <v>Link</v>
      </c>
    </row>
    <row r="8" spans="1:4" x14ac:dyDescent="0.25">
      <c r="A8" s="1">
        <v>6</v>
      </c>
      <c r="B8" t="s">
        <v>1043</v>
      </c>
      <c r="C8" t="s">
        <v>1044</v>
      </c>
      <c r="D8" t="str">
        <f>HYPERLINK("https://www.youtube.com/watch?v=dTNzcmTZC18", "Link")</f>
        <v>Link</v>
      </c>
    </row>
    <row r="9" spans="1:4" x14ac:dyDescent="0.25">
      <c r="A9" s="1">
        <v>7</v>
      </c>
      <c r="B9" t="s">
        <v>1045</v>
      </c>
      <c r="C9" t="s">
        <v>1046</v>
      </c>
      <c r="D9" t="str">
        <f>HYPERLINK("https://www.youtube.com/watch?v=UuAY6Lxkppw", "Link")</f>
        <v>Link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D10"/>
  <sheetViews>
    <sheetView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377</v>
      </c>
      <c r="C2" t="s">
        <v>378</v>
      </c>
      <c r="D2" t="str">
        <f>HYPERLINK("https://www.youtube.com/watch?v=5uX3rDRaHXw", "Link")</f>
        <v>Link</v>
      </c>
    </row>
    <row r="3" spans="1:4" x14ac:dyDescent="0.25">
      <c r="A3" s="1">
        <v>1</v>
      </c>
      <c r="B3" t="s">
        <v>179</v>
      </c>
      <c r="C3" t="s">
        <v>180</v>
      </c>
      <c r="D3" t="str">
        <f>HYPERLINK("https://www.youtube.com/watch?v=vJ5cOfiJRgM", "Link")</f>
        <v>Link</v>
      </c>
    </row>
    <row r="4" spans="1:4" x14ac:dyDescent="0.25">
      <c r="A4" s="1">
        <v>2</v>
      </c>
      <c r="B4" t="s">
        <v>1047</v>
      </c>
      <c r="C4" t="s">
        <v>1048</v>
      </c>
      <c r="D4" t="str">
        <f>HYPERLINK("https://www.youtube.com/watch?v=XYVWylZqnhM", "Link")</f>
        <v>Link</v>
      </c>
    </row>
    <row r="5" spans="1:4" x14ac:dyDescent="0.25">
      <c r="A5" s="1">
        <v>3</v>
      </c>
      <c r="B5" t="s">
        <v>291</v>
      </c>
      <c r="C5" t="s">
        <v>292</v>
      </c>
      <c r="D5" t="str">
        <f>HYPERLINK("https://www.youtube.com/watch?v=1a7E0qh48gM", "Link")</f>
        <v>Link</v>
      </c>
    </row>
    <row r="6" spans="1:4" x14ac:dyDescent="0.25">
      <c r="A6" s="1">
        <v>4</v>
      </c>
      <c r="B6" t="s">
        <v>293</v>
      </c>
      <c r="C6" t="s">
        <v>294</v>
      </c>
      <c r="D6" t="str">
        <f>HYPERLINK("https://www.youtube.com/watch?v=cXxEiWudIUY", "Link")</f>
        <v>Link</v>
      </c>
    </row>
    <row r="7" spans="1:4" x14ac:dyDescent="0.25">
      <c r="A7" s="1">
        <v>5</v>
      </c>
      <c r="B7" t="s">
        <v>1049</v>
      </c>
      <c r="C7" t="s">
        <v>1050</v>
      </c>
      <c r="D7" t="str">
        <f>HYPERLINK("https://www.youtube.com/watch?v=gfq-LG9ZJQA", "Link")</f>
        <v>Link</v>
      </c>
    </row>
    <row r="8" spans="1:4" x14ac:dyDescent="0.25">
      <c r="A8" s="1">
        <v>6</v>
      </c>
      <c r="B8" t="s">
        <v>1051</v>
      </c>
      <c r="C8" t="s">
        <v>1052</v>
      </c>
      <c r="D8" t="str">
        <f>HYPERLINK("https://www.youtube.com/watch?v=otkKkFrkN88", "Link")</f>
        <v>Link</v>
      </c>
    </row>
    <row r="9" spans="1:4" x14ac:dyDescent="0.25">
      <c r="A9" s="1">
        <v>7</v>
      </c>
      <c r="B9" t="s">
        <v>307</v>
      </c>
      <c r="C9" t="s">
        <v>308</v>
      </c>
      <c r="D9" t="str">
        <f>HYPERLINK("https://www.youtube.com/watch?v=mL0fzj7e6WU", "Link")</f>
        <v>Link</v>
      </c>
    </row>
    <row r="10" spans="1:4" x14ac:dyDescent="0.25">
      <c r="A10" s="1">
        <v>8</v>
      </c>
      <c r="B10" t="s">
        <v>1029</v>
      </c>
      <c r="C10" t="s">
        <v>1030</v>
      </c>
      <c r="D10" t="str">
        <f>HYPERLINK("https://www.youtube.com/watch?v=S3tLp_eKjbk", "Link")</f>
        <v>Link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D14"/>
  <sheetViews>
    <sheetView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215</v>
      </c>
      <c r="C2" t="s">
        <v>216</v>
      </c>
      <c r="D2" t="str">
        <f>HYPERLINK("https://www.youtube.com/watch?v=qqRYkcta6IE", "Link")</f>
        <v>Link</v>
      </c>
    </row>
    <row r="3" spans="1:4" x14ac:dyDescent="0.25">
      <c r="A3" s="1">
        <v>1</v>
      </c>
      <c r="B3" t="s">
        <v>513</v>
      </c>
      <c r="C3" t="s">
        <v>514</v>
      </c>
      <c r="D3" t="str">
        <f>HYPERLINK("https://www.youtube.com/watch?v=gOEiBliwMUA", "Link")</f>
        <v>Link</v>
      </c>
    </row>
    <row r="4" spans="1:4" x14ac:dyDescent="0.25">
      <c r="A4" s="1">
        <v>2</v>
      </c>
      <c r="B4" t="s">
        <v>253</v>
      </c>
      <c r="C4" t="s">
        <v>254</v>
      </c>
      <c r="D4" t="str">
        <f>HYPERLINK("https://www.youtube.com/watch?v=bW_BILl7n0Y", "Link")</f>
        <v>Link</v>
      </c>
    </row>
    <row r="5" spans="1:4" x14ac:dyDescent="0.25">
      <c r="A5" s="1">
        <v>3</v>
      </c>
      <c r="B5" t="s">
        <v>905</v>
      </c>
      <c r="C5" t="s">
        <v>906</v>
      </c>
      <c r="D5" t="str">
        <f>HYPERLINK("https://www.youtube.com/watch?v=1acKGwbby-E", "Link")</f>
        <v>Link</v>
      </c>
    </row>
    <row r="6" spans="1:4" x14ac:dyDescent="0.25">
      <c r="A6" s="1">
        <v>4</v>
      </c>
      <c r="B6" t="s">
        <v>405</v>
      </c>
      <c r="C6" t="s">
        <v>406</v>
      </c>
      <c r="D6" t="str">
        <f>HYPERLINK("https://www.youtube.com/watch?v=NqpM2GYbovo", "Link")</f>
        <v>Link</v>
      </c>
    </row>
    <row r="7" spans="1:4" x14ac:dyDescent="0.25">
      <c r="A7" s="1">
        <v>5</v>
      </c>
      <c r="B7" t="s">
        <v>779</v>
      </c>
      <c r="C7" t="s">
        <v>780</v>
      </c>
      <c r="D7" t="str">
        <f>HYPERLINK("https://www.youtube.com/watch?v=rgPcxg8gjho", "Link")</f>
        <v>Link</v>
      </c>
    </row>
    <row r="8" spans="1:4" x14ac:dyDescent="0.25">
      <c r="A8" s="1">
        <v>6</v>
      </c>
      <c r="B8" t="s">
        <v>1053</v>
      </c>
      <c r="C8" t="s">
        <v>1054</v>
      </c>
      <c r="D8" t="str">
        <f>HYPERLINK("https://www.youtube.com/watch?v=G2erltVFchE", "Link")</f>
        <v>Link</v>
      </c>
    </row>
    <row r="9" spans="1:4" x14ac:dyDescent="0.25">
      <c r="A9" s="1">
        <v>7</v>
      </c>
      <c r="B9" t="s">
        <v>783</v>
      </c>
      <c r="C9" t="s">
        <v>784</v>
      </c>
      <c r="D9" t="str">
        <f>HYPERLINK("https://www.youtube.com/watch?v=SJq61Rhr6N4", "Link")</f>
        <v>Link</v>
      </c>
    </row>
    <row r="10" spans="1:4" x14ac:dyDescent="0.25">
      <c r="A10" s="1">
        <v>8</v>
      </c>
      <c r="B10" t="s">
        <v>1055</v>
      </c>
      <c r="C10" t="s">
        <v>1056</v>
      </c>
      <c r="D10" t="str">
        <f>HYPERLINK("https://www.youtube.com/watch?v=tClcCMrXzek", "Link")</f>
        <v>Link</v>
      </c>
    </row>
    <row r="11" spans="1:4" x14ac:dyDescent="0.25">
      <c r="A11" s="1">
        <v>9</v>
      </c>
      <c r="B11" t="s">
        <v>879</v>
      </c>
      <c r="C11" t="s">
        <v>880</v>
      </c>
      <c r="D11" t="str">
        <f>HYPERLINK("https://www.youtube.com/watch?v=vQ5o4wPvUXg", "Link")</f>
        <v>Link</v>
      </c>
    </row>
    <row r="12" spans="1:4" x14ac:dyDescent="0.25">
      <c r="A12" s="1">
        <v>10</v>
      </c>
      <c r="B12" t="s">
        <v>1009</v>
      </c>
      <c r="C12" t="s">
        <v>1010</v>
      </c>
      <c r="D12" t="str">
        <f>HYPERLINK("https://www.youtube.com/watch?v=LGpv01erDdQ", "Link")</f>
        <v>Link</v>
      </c>
    </row>
    <row r="13" spans="1:4" x14ac:dyDescent="0.25">
      <c r="A13" s="1">
        <v>11</v>
      </c>
      <c r="B13" t="s">
        <v>183</v>
      </c>
      <c r="C13" t="s">
        <v>184</v>
      </c>
      <c r="D13" t="str">
        <f>HYPERLINK("https://www.youtube.com/watch?v=G86axGfnWag", "Link")</f>
        <v>Link</v>
      </c>
    </row>
    <row r="14" spans="1:4" x14ac:dyDescent="0.25">
      <c r="A14" s="1">
        <v>12</v>
      </c>
      <c r="B14" t="s">
        <v>187</v>
      </c>
      <c r="C14" t="s">
        <v>188</v>
      </c>
      <c r="D14" t="str">
        <f>HYPERLINK("https://www.youtube.com/watch?v=o-EkdZW4zbA", "Link")</f>
        <v>Link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D26"/>
  <sheetViews>
    <sheetView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227</v>
      </c>
      <c r="C2" t="s">
        <v>228</v>
      </c>
      <c r="D2" t="str">
        <f>HYPERLINK("https://www.youtube.com/watch?v=AlE5X1NlHgg", "Link")</f>
        <v>Link</v>
      </c>
    </row>
    <row r="3" spans="1:4" x14ac:dyDescent="0.25">
      <c r="A3" s="1">
        <v>1</v>
      </c>
      <c r="B3" t="s">
        <v>1057</v>
      </c>
      <c r="C3" t="s">
        <v>1058</v>
      </c>
      <c r="D3" t="str">
        <f>HYPERLINK("https://www.youtube.com/watch?v=ntytZy3i-Jo", "Link")</f>
        <v>Link</v>
      </c>
    </row>
    <row r="4" spans="1:4" x14ac:dyDescent="0.25">
      <c r="A4" s="1">
        <v>2</v>
      </c>
      <c r="B4" t="s">
        <v>497</v>
      </c>
      <c r="C4" t="s">
        <v>498</v>
      </c>
      <c r="D4" t="str">
        <f>HYPERLINK("https://www.youtube.com/watch?v=kYhMnw4aJTw", "Link")</f>
        <v>Link</v>
      </c>
    </row>
    <row r="5" spans="1:4" x14ac:dyDescent="0.25">
      <c r="A5" s="1">
        <v>3</v>
      </c>
      <c r="B5" t="s">
        <v>1059</v>
      </c>
      <c r="C5" t="s">
        <v>1060</v>
      </c>
      <c r="D5" t="str">
        <f>HYPERLINK("https://www.youtube.com/watch?v=zSQtyW_ywZc", "Link")</f>
        <v>Link</v>
      </c>
    </row>
    <row r="6" spans="1:4" x14ac:dyDescent="0.25">
      <c r="A6" s="1">
        <v>4</v>
      </c>
      <c r="B6" t="s">
        <v>769</v>
      </c>
      <c r="C6" t="s">
        <v>770</v>
      </c>
      <c r="D6" t="str">
        <f>HYPERLINK("https://www.youtube.com/watch?v=H0bkLsUe3no", "Link")</f>
        <v>Link</v>
      </c>
    </row>
    <row r="7" spans="1:4" x14ac:dyDescent="0.25">
      <c r="A7" s="1">
        <v>5</v>
      </c>
      <c r="B7" t="s">
        <v>869</v>
      </c>
      <c r="C7" t="s">
        <v>870</v>
      </c>
      <c r="D7" t="str">
        <f>HYPERLINK("https://www.youtube.com/watch?v=JwQTBq3oivw", "Link")</f>
        <v>Link</v>
      </c>
    </row>
    <row r="8" spans="1:4" x14ac:dyDescent="0.25">
      <c r="A8" s="1">
        <v>6</v>
      </c>
      <c r="B8" t="s">
        <v>1061</v>
      </c>
      <c r="C8" t="s">
        <v>1062</v>
      </c>
      <c r="D8" t="str">
        <f>HYPERLINK("https://www.youtube.com/watch?v=rKVCTVAHK7k", "Link")</f>
        <v>Link</v>
      </c>
    </row>
    <row r="9" spans="1:4" x14ac:dyDescent="0.25">
      <c r="A9" s="1">
        <v>7</v>
      </c>
      <c r="B9" t="s">
        <v>1063</v>
      </c>
      <c r="C9" t="s">
        <v>1064</v>
      </c>
      <c r="D9" t="str">
        <f>HYPERLINK("https://www.youtube.com/watch?v=IE0QLCcOr0I", "Link")</f>
        <v>Link</v>
      </c>
    </row>
    <row r="10" spans="1:4" x14ac:dyDescent="0.25">
      <c r="A10" s="1">
        <v>8</v>
      </c>
      <c r="B10" t="s">
        <v>923</v>
      </c>
      <c r="C10" t="s">
        <v>924</v>
      </c>
      <c r="D10" t="str">
        <f>HYPERLINK("https://www.youtube.com/watch?v=clK8Wf4-F5k", "Link")</f>
        <v>Link</v>
      </c>
    </row>
    <row r="11" spans="1:4" x14ac:dyDescent="0.25">
      <c r="A11" s="1">
        <v>9</v>
      </c>
      <c r="B11" t="s">
        <v>943</v>
      </c>
      <c r="C11" t="s">
        <v>944</v>
      </c>
      <c r="D11" t="str">
        <f>HYPERLINK("https://www.youtube.com/watch?v=NMePCdDfUIA", "Link")</f>
        <v>Link</v>
      </c>
    </row>
    <row r="12" spans="1:4" x14ac:dyDescent="0.25">
      <c r="A12" s="1">
        <v>10</v>
      </c>
      <c r="B12" t="s">
        <v>955</v>
      </c>
      <c r="C12" t="s">
        <v>956</v>
      </c>
      <c r="D12" t="str">
        <f>HYPERLINK("https://www.youtube.com/watch?v=99YNg8UAesI", "Link")</f>
        <v>Link</v>
      </c>
    </row>
    <row r="13" spans="1:4" x14ac:dyDescent="0.25">
      <c r="A13" s="1">
        <v>11</v>
      </c>
      <c r="B13" t="s">
        <v>973</v>
      </c>
      <c r="C13" t="s">
        <v>974</v>
      </c>
      <c r="D13" t="str">
        <f>HYPERLINK("https://www.youtube.com/watch?v=grVVuGnN9IE", "Link")</f>
        <v>Link</v>
      </c>
    </row>
    <row r="14" spans="1:4" x14ac:dyDescent="0.25">
      <c r="A14" s="1">
        <v>12</v>
      </c>
      <c r="B14" t="s">
        <v>1065</v>
      </c>
      <c r="C14" t="s">
        <v>1066</v>
      </c>
      <c r="D14" t="str">
        <f>HYPERLINK("https://www.youtube.com/watch?v=manTiXESYG0", "Link")</f>
        <v>Link</v>
      </c>
    </row>
    <row r="15" spans="1:4" x14ac:dyDescent="0.25">
      <c r="A15" s="1">
        <v>13</v>
      </c>
      <c r="B15" t="s">
        <v>1067</v>
      </c>
      <c r="C15" t="s">
        <v>1068</v>
      </c>
      <c r="D15" t="str">
        <f>HYPERLINK("https://www.youtube.com/watch?v=r1nJT63BFQ0", "Link")</f>
        <v>Link</v>
      </c>
    </row>
    <row r="16" spans="1:4" x14ac:dyDescent="0.25">
      <c r="A16" s="1">
        <v>14</v>
      </c>
      <c r="B16" t="s">
        <v>1069</v>
      </c>
      <c r="C16" t="s">
        <v>1070</v>
      </c>
      <c r="D16" t="str">
        <f>HYPERLINK("https://www.youtube.com/watch?v=rIw6CSnjJsY", "Link")</f>
        <v>Link</v>
      </c>
    </row>
    <row r="17" spans="1:4" x14ac:dyDescent="0.25">
      <c r="A17" s="1">
        <v>15</v>
      </c>
      <c r="B17" t="s">
        <v>1071</v>
      </c>
      <c r="C17" t="s">
        <v>1072</v>
      </c>
      <c r="D17" t="str">
        <f>HYPERLINK("https://www.youtube.com/watch?v=3coPpYJgFro", "Link")</f>
        <v>Link</v>
      </c>
    </row>
    <row r="18" spans="1:4" x14ac:dyDescent="0.25">
      <c r="A18" s="1">
        <v>16</v>
      </c>
      <c r="B18" t="s">
        <v>991</v>
      </c>
      <c r="C18" t="s">
        <v>992</v>
      </c>
      <c r="D18" t="str">
        <f>HYPERLINK("https://www.youtube.com/watch?v=VhTOJedHzHY", "Link")</f>
        <v>Link</v>
      </c>
    </row>
    <row r="19" spans="1:4" x14ac:dyDescent="0.25">
      <c r="A19" s="1">
        <v>17</v>
      </c>
      <c r="B19" t="s">
        <v>225</v>
      </c>
      <c r="C19" t="s">
        <v>226</v>
      </c>
      <c r="D19" t="str">
        <f>HYPERLINK("https://www.youtube.com/watch?v=Z3FwixsBE94", "Link")</f>
        <v>Link</v>
      </c>
    </row>
    <row r="20" spans="1:4" x14ac:dyDescent="0.25">
      <c r="A20" s="1">
        <v>18</v>
      </c>
      <c r="B20" t="s">
        <v>1073</v>
      </c>
      <c r="C20" t="s">
        <v>1074</v>
      </c>
      <c r="D20" t="str">
        <f>HYPERLINK("https://www.youtube.com/watch?v=LXIwIIJUU3Y", "Link")</f>
        <v>Link</v>
      </c>
    </row>
    <row r="21" spans="1:4" x14ac:dyDescent="0.25">
      <c r="A21" s="1">
        <v>19</v>
      </c>
      <c r="B21" t="s">
        <v>797</v>
      </c>
      <c r="C21" t="s">
        <v>798</v>
      </c>
      <c r="D21" t="str">
        <f>HYPERLINK("https://www.youtube.com/watch?v=mSuTmVhQ2fc", "Link")</f>
        <v>Link</v>
      </c>
    </row>
    <row r="22" spans="1:4" x14ac:dyDescent="0.25">
      <c r="A22" s="1">
        <v>20</v>
      </c>
      <c r="B22" t="s">
        <v>1003</v>
      </c>
      <c r="C22" t="s">
        <v>1004</v>
      </c>
      <c r="D22" t="str">
        <f>HYPERLINK("https://www.youtube.com/watch?v=Q8BL2uXVZZY", "Link")</f>
        <v>Link</v>
      </c>
    </row>
    <row r="23" spans="1:4" x14ac:dyDescent="0.25">
      <c r="A23" s="1">
        <v>21</v>
      </c>
      <c r="B23" t="s">
        <v>295</v>
      </c>
      <c r="C23" t="s">
        <v>296</v>
      </c>
      <c r="D23" t="str">
        <f>HYPERLINK("https://www.youtube.com/watch?v=C6IL8tjwC5E", "Link")</f>
        <v>Link</v>
      </c>
    </row>
    <row r="24" spans="1:4" x14ac:dyDescent="0.25">
      <c r="A24" s="1">
        <v>22</v>
      </c>
      <c r="B24" t="s">
        <v>1075</v>
      </c>
      <c r="C24" t="s">
        <v>1076</v>
      </c>
      <c r="D24" t="str">
        <f>HYPERLINK("https://www.youtube.com/watch?v=iLHhL-vAPqo", "Link")</f>
        <v>Link</v>
      </c>
    </row>
    <row r="25" spans="1:4" x14ac:dyDescent="0.25">
      <c r="A25" s="1">
        <v>23</v>
      </c>
      <c r="B25" t="s">
        <v>1021</v>
      </c>
      <c r="C25" t="s">
        <v>1022</v>
      </c>
      <c r="D25" t="str">
        <f>HYPERLINK("https://www.youtube.com/watch?v=sakebksjnGo", "Link")</f>
        <v>Link</v>
      </c>
    </row>
    <row r="26" spans="1:4" x14ac:dyDescent="0.25">
      <c r="A26" s="1">
        <v>24</v>
      </c>
      <c r="B26" t="s">
        <v>1025</v>
      </c>
      <c r="C26" t="s">
        <v>1026</v>
      </c>
      <c r="D26" t="str">
        <f>HYPERLINK("https://www.youtube.com/watch?v=76sgBHUl7iI", "Link")</f>
        <v>Link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8"/>
  <sheetViews>
    <sheetView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1071</v>
      </c>
      <c r="C2" t="s">
        <v>1072</v>
      </c>
      <c r="D2" t="str">
        <f>HYPERLINK("https://www.youtube.com/watch?v=3coPpYJgFro", "Link")</f>
        <v>Link</v>
      </c>
    </row>
    <row r="3" spans="1:4" x14ac:dyDescent="0.25">
      <c r="A3" s="1">
        <v>1</v>
      </c>
      <c r="B3" t="s">
        <v>1077</v>
      </c>
      <c r="C3" t="s">
        <v>1078</v>
      </c>
      <c r="D3" t="str">
        <f>HYPERLINK("https://www.youtube.com/watch?v=CrWizvX1Pkk", "Link")</f>
        <v>Link</v>
      </c>
    </row>
    <row r="4" spans="1:4" x14ac:dyDescent="0.25">
      <c r="A4" s="1">
        <v>2</v>
      </c>
      <c r="B4" t="s">
        <v>1079</v>
      </c>
      <c r="C4" t="s">
        <v>1080</v>
      </c>
      <c r="D4" t="str">
        <f>HYPERLINK("https://www.youtube.com/watch?v=x_I6Qc35PuQ", "Link")</f>
        <v>Link</v>
      </c>
    </row>
    <row r="5" spans="1:4" x14ac:dyDescent="0.25">
      <c r="A5" s="1">
        <v>3</v>
      </c>
      <c r="B5" t="s">
        <v>1067</v>
      </c>
      <c r="C5" t="s">
        <v>1068</v>
      </c>
      <c r="D5" t="str">
        <f>HYPERLINK("https://www.youtube.com/watch?v=r1nJT63BFQ0", "Link")</f>
        <v>Link</v>
      </c>
    </row>
    <row r="6" spans="1:4" x14ac:dyDescent="0.25">
      <c r="A6" s="1">
        <v>4</v>
      </c>
      <c r="B6" t="s">
        <v>1069</v>
      </c>
      <c r="C6" t="s">
        <v>1070</v>
      </c>
      <c r="D6" t="str">
        <f>HYPERLINK("https://www.youtube.com/watch?v=rIw6CSnjJsY", "Link")</f>
        <v>Link</v>
      </c>
    </row>
    <row r="7" spans="1:4" x14ac:dyDescent="0.25">
      <c r="A7" s="1">
        <v>5</v>
      </c>
      <c r="B7" t="s">
        <v>869</v>
      </c>
      <c r="C7" t="s">
        <v>870</v>
      </c>
      <c r="D7" t="str">
        <f>HYPERLINK("https://www.youtube.com/watch?v=JwQTBq3oivw", "Link")</f>
        <v>Link</v>
      </c>
    </row>
    <row r="8" spans="1:4" x14ac:dyDescent="0.25">
      <c r="A8" s="1">
        <v>6</v>
      </c>
      <c r="B8" t="s">
        <v>1003</v>
      </c>
      <c r="C8" t="s">
        <v>1004</v>
      </c>
      <c r="D8" t="str">
        <f>HYPERLINK("https://www.youtube.com/watch?v=Q8BL2uXVZZY", "Link")</f>
        <v>Link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D38"/>
  <sheetViews>
    <sheetView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721</v>
      </c>
      <c r="C2" t="s">
        <v>722</v>
      </c>
      <c r="D2" t="str">
        <f>HYPERLINK("https://www.youtube.com/watch?v=_EZ1tQ0yDo4", "Link")</f>
        <v>Link</v>
      </c>
    </row>
    <row r="3" spans="1:4" x14ac:dyDescent="0.25">
      <c r="A3" s="1">
        <v>1</v>
      </c>
      <c r="B3" t="s">
        <v>277</v>
      </c>
      <c r="C3" t="s">
        <v>278</v>
      </c>
      <c r="D3" t="str">
        <f>HYPERLINK("https://www.youtube.com/watch?v=QA25cMWp9Tk", "Link")</f>
        <v>Link</v>
      </c>
    </row>
    <row r="4" spans="1:4" x14ac:dyDescent="0.25">
      <c r="A4" s="1">
        <v>2</v>
      </c>
      <c r="B4" t="s">
        <v>1081</v>
      </c>
      <c r="C4" t="s">
        <v>1082</v>
      </c>
      <c r="D4" t="str">
        <f>HYPERLINK("https://www.youtube.com/watch?v=6YKbVpWmeLM", "Link")</f>
        <v>Link</v>
      </c>
    </row>
    <row r="5" spans="1:4" x14ac:dyDescent="0.25">
      <c r="A5" s="1">
        <v>3</v>
      </c>
      <c r="B5" t="s">
        <v>1083</v>
      </c>
      <c r="C5" t="s">
        <v>1084</v>
      </c>
      <c r="D5" t="str">
        <f>HYPERLINK("https://www.youtube.com/watch?v=lk228q9mwrY", "Link")</f>
        <v>Link</v>
      </c>
    </row>
    <row r="6" spans="1:4" x14ac:dyDescent="0.25">
      <c r="A6" s="1">
        <v>4</v>
      </c>
      <c r="B6" t="s">
        <v>1085</v>
      </c>
      <c r="C6" t="s">
        <v>1086</v>
      </c>
      <c r="D6" t="str">
        <f>HYPERLINK("https://www.youtube.com/watch?v=XxM8BZuaKi4", "Link")</f>
        <v>Link</v>
      </c>
    </row>
    <row r="7" spans="1:4" x14ac:dyDescent="0.25">
      <c r="A7" s="1">
        <v>5</v>
      </c>
      <c r="B7" t="s">
        <v>1087</v>
      </c>
      <c r="C7" t="s">
        <v>1088</v>
      </c>
      <c r="D7" t="str">
        <f>HYPERLINK("https://www.youtube.com/watch?v=O4N81weRolg", "Link")</f>
        <v>Link</v>
      </c>
    </row>
    <row r="8" spans="1:4" x14ac:dyDescent="0.25">
      <c r="A8" s="1">
        <v>6</v>
      </c>
      <c r="B8" t="s">
        <v>1089</v>
      </c>
      <c r="C8" t="s">
        <v>1090</v>
      </c>
      <c r="D8" t="str">
        <f>HYPERLINK("https://www.youtube.com/watch?v=Ubcwo-e6zRM", "Link")</f>
        <v>Link</v>
      </c>
    </row>
    <row r="9" spans="1:4" x14ac:dyDescent="0.25">
      <c r="A9" s="1">
        <v>7</v>
      </c>
      <c r="B9" t="s">
        <v>1091</v>
      </c>
      <c r="C9" t="s">
        <v>1092</v>
      </c>
      <c r="D9" t="str">
        <f>HYPERLINK("https://www.youtube.com/watch?v=ZsXuwIzDczY", "Link")</f>
        <v>Link</v>
      </c>
    </row>
    <row r="10" spans="1:4" x14ac:dyDescent="0.25">
      <c r="A10" s="1">
        <v>8</v>
      </c>
      <c r="B10" t="s">
        <v>1093</v>
      </c>
      <c r="C10" t="s">
        <v>1094</v>
      </c>
      <c r="D10" t="str">
        <f>HYPERLINK("https://www.youtube.com/watch?v=EnnWxq5nQqQ", "Link")</f>
        <v>Link</v>
      </c>
    </row>
    <row r="11" spans="1:4" x14ac:dyDescent="0.25">
      <c r="A11" s="1">
        <v>9</v>
      </c>
      <c r="B11" t="s">
        <v>1095</v>
      </c>
      <c r="C11" t="s">
        <v>1096</v>
      </c>
      <c r="D11" t="str">
        <f>HYPERLINK("https://www.youtube.com/watch?v=pMGDuIPDSgU", "Link")</f>
        <v>Link</v>
      </c>
    </row>
    <row r="12" spans="1:4" x14ac:dyDescent="0.25">
      <c r="A12" s="1">
        <v>10</v>
      </c>
      <c r="B12" t="s">
        <v>1097</v>
      </c>
      <c r="C12" t="s">
        <v>1098</v>
      </c>
      <c r="D12" t="str">
        <f>HYPERLINK("https://www.youtube.com/watch?v=IkAsfNuRnkM", "Link")</f>
        <v>Link</v>
      </c>
    </row>
    <row r="13" spans="1:4" x14ac:dyDescent="0.25">
      <c r="A13" s="1">
        <v>11</v>
      </c>
      <c r="B13" t="s">
        <v>1099</v>
      </c>
      <c r="C13" t="s">
        <v>1100</v>
      </c>
      <c r="D13" t="str">
        <f>HYPERLINK("https://www.youtube.com/watch?v=BJZtHmrYY6g", "Link")</f>
        <v>Link</v>
      </c>
    </row>
    <row r="14" spans="1:4" x14ac:dyDescent="0.25">
      <c r="A14" s="1">
        <v>12</v>
      </c>
      <c r="B14" t="s">
        <v>1101</v>
      </c>
      <c r="C14" t="s">
        <v>1102</v>
      </c>
      <c r="D14" t="str">
        <f>HYPERLINK("https://www.youtube.com/watch?v=JR7PlB8R7ZU", "Link")</f>
        <v>Link</v>
      </c>
    </row>
    <row r="15" spans="1:4" x14ac:dyDescent="0.25">
      <c r="A15" s="1">
        <v>13</v>
      </c>
      <c r="B15" t="s">
        <v>1103</v>
      </c>
      <c r="C15" t="s">
        <v>1104</v>
      </c>
      <c r="D15" t="str">
        <f>HYPERLINK("https://www.youtube.com/watch?v=9XMHHUgYK2g", "Link")</f>
        <v>Link</v>
      </c>
    </row>
    <row r="16" spans="1:4" x14ac:dyDescent="0.25">
      <c r="A16" s="1">
        <v>14</v>
      </c>
      <c r="B16" t="s">
        <v>1105</v>
      </c>
      <c r="C16" t="s">
        <v>1106</v>
      </c>
      <c r="D16" t="str">
        <f>HYPERLINK("https://www.youtube.com/watch?v=OuCmMoPst0Y", "Link")</f>
        <v>Link</v>
      </c>
    </row>
    <row r="17" spans="1:4" x14ac:dyDescent="0.25">
      <c r="A17" s="1">
        <v>15</v>
      </c>
      <c r="B17" t="s">
        <v>1107</v>
      </c>
      <c r="C17" t="s">
        <v>1108</v>
      </c>
      <c r="D17" t="str">
        <f>HYPERLINK("https://www.youtube.com/watch?v=CedNJFB9WGU", "Link")</f>
        <v>Link</v>
      </c>
    </row>
    <row r="18" spans="1:4" x14ac:dyDescent="0.25">
      <c r="A18" s="1">
        <v>16</v>
      </c>
      <c r="B18" t="s">
        <v>1109</v>
      </c>
      <c r="C18" t="s">
        <v>1110</v>
      </c>
      <c r="D18" t="str">
        <f>HYPERLINK("https://www.youtube.com/watch?v=S7jRP2eSmk0", "Link")</f>
        <v>Link</v>
      </c>
    </row>
    <row r="19" spans="1:4" x14ac:dyDescent="0.25">
      <c r="A19" s="1">
        <v>17</v>
      </c>
      <c r="B19" t="s">
        <v>1111</v>
      </c>
      <c r="C19" t="s">
        <v>1112</v>
      </c>
      <c r="D19" t="str">
        <f>HYPERLINK("https://www.youtube.com/watch?v=iocs7ls8r-k", "Link")</f>
        <v>Link</v>
      </c>
    </row>
    <row r="20" spans="1:4" x14ac:dyDescent="0.25">
      <c r="A20" s="1">
        <v>18</v>
      </c>
      <c r="B20" t="s">
        <v>1083</v>
      </c>
      <c r="C20" t="s">
        <v>1084</v>
      </c>
      <c r="D20" t="str">
        <f>HYPERLINK("https://www.youtube.com/watch?v=lk228q9mwrY", "Link")</f>
        <v>Link</v>
      </c>
    </row>
    <row r="21" spans="1:4" x14ac:dyDescent="0.25">
      <c r="A21" s="1">
        <v>19</v>
      </c>
      <c r="B21" t="s">
        <v>719</v>
      </c>
      <c r="C21" t="s">
        <v>720</v>
      </c>
      <c r="D21" t="str">
        <f>HYPERLINK("https://www.youtube.com/watch?v=Sz7vnUNoBDw", "Link")</f>
        <v>Link</v>
      </c>
    </row>
    <row r="22" spans="1:4" x14ac:dyDescent="0.25">
      <c r="A22" s="1">
        <v>20</v>
      </c>
      <c r="B22" t="s">
        <v>1113</v>
      </c>
      <c r="C22" t="s">
        <v>1114</v>
      </c>
      <c r="D22" t="str">
        <f>HYPERLINK("https://www.youtube.com/watch?v=HwhIz-pnyg4", "Link")</f>
        <v>Link</v>
      </c>
    </row>
    <row r="23" spans="1:4" x14ac:dyDescent="0.25">
      <c r="A23" s="1">
        <v>21</v>
      </c>
      <c r="B23" t="s">
        <v>1115</v>
      </c>
      <c r="C23" t="s">
        <v>1116</v>
      </c>
      <c r="D23" t="str">
        <f>HYPERLINK("https://www.youtube.com/watch?v=btKd-VLzNR0", "Link")</f>
        <v>Link</v>
      </c>
    </row>
    <row r="24" spans="1:4" x14ac:dyDescent="0.25">
      <c r="A24" s="1">
        <v>22</v>
      </c>
      <c r="B24" t="s">
        <v>1117</v>
      </c>
      <c r="C24" t="s">
        <v>1118</v>
      </c>
      <c r="D24" t="str">
        <f>HYPERLINK("https://www.youtube.com/watch?v=hEoV_FjtWhE", "Link")</f>
        <v>Link</v>
      </c>
    </row>
    <row r="25" spans="1:4" x14ac:dyDescent="0.25">
      <c r="A25" s="1">
        <v>23</v>
      </c>
      <c r="B25" t="s">
        <v>1119</v>
      </c>
      <c r="C25" t="s">
        <v>1120</v>
      </c>
      <c r="D25" t="str">
        <f>HYPERLINK("https://www.youtube.com/watch?v=8z6G9flQevs", "Link")</f>
        <v>Link</v>
      </c>
    </row>
    <row r="26" spans="1:4" x14ac:dyDescent="0.25">
      <c r="A26" s="1">
        <v>24</v>
      </c>
      <c r="B26" t="s">
        <v>397</v>
      </c>
      <c r="C26" t="s">
        <v>398</v>
      </c>
      <c r="D26" t="str">
        <f>HYPERLINK("https://www.youtube.com/watch?v=I8IlO0hCSgY", "Link")</f>
        <v>Link</v>
      </c>
    </row>
    <row r="27" spans="1:4" x14ac:dyDescent="0.25">
      <c r="A27" s="1">
        <v>25</v>
      </c>
      <c r="B27" t="s">
        <v>1121</v>
      </c>
      <c r="C27" t="s">
        <v>1122</v>
      </c>
      <c r="D27" t="str">
        <f>HYPERLINK("https://www.youtube.com/watch?v=J9AYpmw8E7A", "Link")</f>
        <v>Link</v>
      </c>
    </row>
    <row r="28" spans="1:4" x14ac:dyDescent="0.25">
      <c r="A28" s="1">
        <v>26</v>
      </c>
      <c r="B28" t="s">
        <v>1123</v>
      </c>
      <c r="C28" t="s">
        <v>1124</v>
      </c>
      <c r="D28" t="str">
        <f>HYPERLINK("https://www.youtube.com/watch?v=emRw8Lg3vys", "Link")</f>
        <v>Link</v>
      </c>
    </row>
    <row r="29" spans="1:4" x14ac:dyDescent="0.25">
      <c r="A29" s="1">
        <v>27</v>
      </c>
      <c r="B29" t="s">
        <v>727</v>
      </c>
      <c r="C29" t="s">
        <v>728</v>
      </c>
      <c r="D29" t="str">
        <f>HYPERLINK("https://www.youtube.com/watch?v=cALteOt_tvU", "Link")</f>
        <v>Link</v>
      </c>
    </row>
    <row r="30" spans="1:4" x14ac:dyDescent="0.25">
      <c r="A30" s="1">
        <v>28</v>
      </c>
      <c r="B30" t="s">
        <v>1125</v>
      </c>
      <c r="C30" t="s">
        <v>1126</v>
      </c>
      <c r="D30" t="str">
        <f>HYPERLINK("https://www.youtube.com/watch?v=aHSkNJ4UM2A", "Link")</f>
        <v>Link</v>
      </c>
    </row>
    <row r="31" spans="1:4" x14ac:dyDescent="0.25">
      <c r="A31" s="1">
        <v>29</v>
      </c>
      <c r="B31" t="s">
        <v>729</v>
      </c>
      <c r="C31" t="s">
        <v>730</v>
      </c>
      <c r="D31" t="str">
        <f>HYPERLINK("https://www.youtube.com/watch?v=JI0lCQZLV2U", "Link")</f>
        <v>Link</v>
      </c>
    </row>
    <row r="32" spans="1:4" x14ac:dyDescent="0.25">
      <c r="A32" s="1">
        <v>30</v>
      </c>
      <c r="B32" t="s">
        <v>1127</v>
      </c>
      <c r="C32" t="s">
        <v>1128</v>
      </c>
      <c r="D32" t="str">
        <f>HYPERLINK("https://www.youtube.com/watch?v=BFLZmWq_-P0", "Link")</f>
        <v>Link</v>
      </c>
    </row>
    <row r="33" spans="1:4" x14ac:dyDescent="0.25">
      <c r="A33" s="1">
        <v>31</v>
      </c>
      <c r="B33" t="s">
        <v>1129</v>
      </c>
      <c r="C33" t="s">
        <v>1130</v>
      </c>
      <c r="D33" t="str">
        <f>HYPERLINK("https://www.youtube.com/watch?v=eiNo9y84bxo", "Link")</f>
        <v>Link</v>
      </c>
    </row>
    <row r="34" spans="1:4" x14ac:dyDescent="0.25">
      <c r="A34" s="1">
        <v>32</v>
      </c>
      <c r="B34" t="s">
        <v>333</v>
      </c>
      <c r="C34" t="s">
        <v>334</v>
      </c>
      <c r="D34" t="str">
        <f>HYPERLINK("https://www.youtube.com/watch?v=zGvazErsoH0", "Link")</f>
        <v>Link</v>
      </c>
    </row>
    <row r="35" spans="1:4" x14ac:dyDescent="0.25">
      <c r="A35" s="1">
        <v>33</v>
      </c>
      <c r="B35" t="s">
        <v>249</v>
      </c>
      <c r="C35" t="s">
        <v>250</v>
      </c>
      <c r="D35" t="str">
        <f>HYPERLINK("https://www.youtube.com/watch?v=MbDjrztWtX4", "Link")</f>
        <v>Link</v>
      </c>
    </row>
    <row r="36" spans="1:4" x14ac:dyDescent="0.25">
      <c r="A36" s="1">
        <v>34</v>
      </c>
      <c r="B36" t="s">
        <v>1045</v>
      </c>
      <c r="C36" t="s">
        <v>1046</v>
      </c>
      <c r="D36" t="str">
        <f>HYPERLINK("https://www.youtube.com/watch?v=UuAY6Lxkppw", "Link")</f>
        <v>Link</v>
      </c>
    </row>
    <row r="37" spans="1:4" x14ac:dyDescent="0.25">
      <c r="A37" s="1">
        <v>35</v>
      </c>
      <c r="B37" t="s">
        <v>1131</v>
      </c>
      <c r="C37" t="s">
        <v>1132</v>
      </c>
      <c r="D37" t="str">
        <f>HYPERLINK("https://www.youtube.com/watch?v=4Wo2jiWXH2o", "Link")</f>
        <v>Link</v>
      </c>
    </row>
    <row r="38" spans="1:4" x14ac:dyDescent="0.25">
      <c r="A38" s="1">
        <v>36</v>
      </c>
      <c r="B38" t="s">
        <v>1133</v>
      </c>
      <c r="C38" t="s">
        <v>1134</v>
      </c>
      <c r="D38" t="str">
        <f>HYPERLINK("https://www.youtube.com/watch?v=BmIpf0zLfIc", "Link")</f>
        <v>Link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50"/>
  <sheetViews>
    <sheetView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1057</v>
      </c>
      <c r="C2" t="s">
        <v>1058</v>
      </c>
      <c r="D2" t="str">
        <f>HYPERLINK("https://www.youtube.com/watch?v=ntytZy3i-Jo", "Link")</f>
        <v>Link</v>
      </c>
    </row>
    <row r="3" spans="1:4" x14ac:dyDescent="0.25">
      <c r="A3" s="1">
        <v>1</v>
      </c>
      <c r="B3" t="s">
        <v>325</v>
      </c>
      <c r="C3" t="s">
        <v>326</v>
      </c>
      <c r="D3" t="str">
        <f>HYPERLINK("https://www.youtube.com/watch?v=T0k-3Ze4NLo", "Link")</f>
        <v>Link</v>
      </c>
    </row>
    <row r="4" spans="1:4" x14ac:dyDescent="0.25">
      <c r="A4" s="1">
        <v>2</v>
      </c>
      <c r="B4" t="s">
        <v>769</v>
      </c>
      <c r="C4" t="s">
        <v>770</v>
      </c>
      <c r="D4" t="str">
        <f>HYPERLINK("https://www.youtube.com/watch?v=H0bkLsUe3no", "Link")</f>
        <v>Link</v>
      </c>
    </row>
    <row r="5" spans="1:4" x14ac:dyDescent="0.25">
      <c r="A5" s="1">
        <v>3</v>
      </c>
      <c r="B5" t="s">
        <v>467</v>
      </c>
      <c r="C5" t="s">
        <v>468</v>
      </c>
      <c r="D5" t="str">
        <f>HYPERLINK("https://www.youtube.com/watch?v=t4naLFSlBpQ", "Link")</f>
        <v>Link</v>
      </c>
    </row>
    <row r="6" spans="1:4" x14ac:dyDescent="0.25">
      <c r="A6" s="1">
        <v>4</v>
      </c>
      <c r="B6" t="s">
        <v>323</v>
      </c>
      <c r="C6" t="s">
        <v>324</v>
      </c>
      <c r="D6" t="str">
        <f>HYPERLINK("https://www.youtube.com/watch?v=lq6ZimHh-j4", "Link")</f>
        <v>Link</v>
      </c>
    </row>
    <row r="7" spans="1:4" x14ac:dyDescent="0.25">
      <c r="A7" s="1">
        <v>5</v>
      </c>
      <c r="B7" t="s">
        <v>227</v>
      </c>
      <c r="C7" t="s">
        <v>228</v>
      </c>
      <c r="D7" t="str">
        <f>HYPERLINK("https://www.youtube.com/watch?v=AlE5X1NlHgg", "Link")</f>
        <v>Link</v>
      </c>
    </row>
    <row r="8" spans="1:4" x14ac:dyDescent="0.25">
      <c r="A8" s="1">
        <v>6</v>
      </c>
      <c r="B8" t="s">
        <v>757</v>
      </c>
      <c r="C8" t="s">
        <v>758</v>
      </c>
      <c r="D8" t="str">
        <f>HYPERLINK("https://www.youtube.com/watch?v=4I7tPW8of2g", "Link")</f>
        <v>Link</v>
      </c>
    </row>
    <row r="9" spans="1:4" x14ac:dyDescent="0.25">
      <c r="A9" s="1">
        <v>7</v>
      </c>
      <c r="B9" t="s">
        <v>1135</v>
      </c>
      <c r="C9" t="s">
        <v>1136</v>
      </c>
      <c r="D9" t="str">
        <f>HYPERLINK("https://www.youtube.com/watch?v=Azo9tDUtC9s", "Link")</f>
        <v>Link</v>
      </c>
    </row>
    <row r="10" spans="1:4" x14ac:dyDescent="0.25">
      <c r="A10" s="1">
        <v>8</v>
      </c>
      <c r="B10" t="s">
        <v>319</v>
      </c>
      <c r="C10" t="s">
        <v>320</v>
      </c>
      <c r="D10" t="str">
        <f>HYPERLINK("https://www.youtube.com/watch?v=sovAIX4doOE", "Link")</f>
        <v>Link</v>
      </c>
    </row>
    <row r="11" spans="1:4" x14ac:dyDescent="0.25">
      <c r="A11" s="1">
        <v>9</v>
      </c>
      <c r="B11" t="s">
        <v>479</v>
      </c>
      <c r="C11" t="s">
        <v>480</v>
      </c>
      <c r="D11" t="str">
        <f>HYPERLINK("https://www.youtube.com/watch?v=Ka8vG5miErk", "Link")</f>
        <v>Link</v>
      </c>
    </row>
    <row r="12" spans="1:4" x14ac:dyDescent="0.25">
      <c r="A12" s="1">
        <v>10</v>
      </c>
      <c r="B12" t="s">
        <v>1137</v>
      </c>
      <c r="C12" t="s">
        <v>1138</v>
      </c>
      <c r="D12" t="str">
        <f>HYPERLINK("https://www.youtube.com/watch?v=eq6R6dxRuiU", "Link")</f>
        <v>Link</v>
      </c>
    </row>
    <row r="13" spans="1:4" x14ac:dyDescent="0.25">
      <c r="A13" s="1">
        <v>11</v>
      </c>
      <c r="B13" t="s">
        <v>489</v>
      </c>
      <c r="C13" t="s">
        <v>490</v>
      </c>
      <c r="D13" t="str">
        <f>HYPERLINK("https://www.youtube.com/watch?v=TgZnpp5wJWU", "Link")</f>
        <v>Link</v>
      </c>
    </row>
    <row r="14" spans="1:4" x14ac:dyDescent="0.25">
      <c r="A14" s="1">
        <v>12</v>
      </c>
      <c r="B14" t="s">
        <v>1139</v>
      </c>
      <c r="C14" t="s">
        <v>1140</v>
      </c>
      <c r="D14" t="str">
        <f>HYPERLINK("https://www.youtube.com/watch?v=93Vz2HfUnTw", "Link")</f>
        <v>Link</v>
      </c>
    </row>
    <row r="15" spans="1:4" x14ac:dyDescent="0.25">
      <c r="A15" s="1">
        <v>13</v>
      </c>
      <c r="B15" t="s">
        <v>763</v>
      </c>
      <c r="C15" t="s">
        <v>764</v>
      </c>
      <c r="D15" t="str">
        <f>HYPERLINK("https://www.youtube.com/watch?v=gIkzx7-s2RU", "Link")</f>
        <v>Link</v>
      </c>
    </row>
    <row r="16" spans="1:4" x14ac:dyDescent="0.25">
      <c r="A16" s="1">
        <v>14</v>
      </c>
      <c r="B16" t="s">
        <v>497</v>
      </c>
      <c r="C16" t="s">
        <v>498</v>
      </c>
      <c r="D16" t="str">
        <f>HYPERLINK("https://www.youtube.com/watch?v=kYhMnw4aJTw", "Link")</f>
        <v>Link</v>
      </c>
    </row>
    <row r="17" spans="1:4" x14ac:dyDescent="0.25">
      <c r="A17" s="1">
        <v>15</v>
      </c>
      <c r="B17" t="s">
        <v>267</v>
      </c>
      <c r="C17" t="s">
        <v>268</v>
      </c>
      <c r="D17" t="str">
        <f>HYPERLINK("https://www.youtube.com/watch?v=qYnA2DFEELw", "Link")</f>
        <v>Link</v>
      </c>
    </row>
    <row r="18" spans="1:4" x14ac:dyDescent="0.25">
      <c r="A18" s="1">
        <v>16</v>
      </c>
      <c r="B18" t="s">
        <v>767</v>
      </c>
      <c r="C18" t="s">
        <v>768</v>
      </c>
      <c r="D18" t="str">
        <f>HYPERLINK("https://www.youtube.com/watch?v=mqWEWye-8m8", "Link")</f>
        <v>Link</v>
      </c>
    </row>
    <row r="19" spans="1:4" x14ac:dyDescent="0.25">
      <c r="A19" s="1">
        <v>17</v>
      </c>
      <c r="B19" t="s">
        <v>243</v>
      </c>
      <c r="C19" t="s">
        <v>244</v>
      </c>
      <c r="D19" t="str">
        <f>HYPERLINK("https://www.youtube.com/watch?v=dh406O2v_1c", "Link")</f>
        <v>Link</v>
      </c>
    </row>
    <row r="20" spans="1:4" x14ac:dyDescent="0.25">
      <c r="A20" s="1">
        <v>18</v>
      </c>
      <c r="B20" t="s">
        <v>1059</v>
      </c>
      <c r="C20" t="s">
        <v>1060</v>
      </c>
      <c r="D20" t="str">
        <f>HYPERLINK("https://www.youtube.com/watch?v=zSQtyW_ywZc", "Link")</f>
        <v>Link</v>
      </c>
    </row>
    <row r="21" spans="1:4" x14ac:dyDescent="0.25">
      <c r="A21" s="1">
        <v>19</v>
      </c>
      <c r="B21" t="s">
        <v>463</v>
      </c>
      <c r="C21" t="s">
        <v>464</v>
      </c>
      <c r="D21" t="str">
        <f>HYPERLINK("https://www.youtube.com/watch?v=t0zlO5-NWFU", "Link")</f>
        <v>Link</v>
      </c>
    </row>
    <row r="22" spans="1:4" x14ac:dyDescent="0.25">
      <c r="A22" s="1">
        <v>20</v>
      </c>
      <c r="B22" t="s">
        <v>321</v>
      </c>
      <c r="C22" t="s">
        <v>322</v>
      </c>
      <c r="D22" t="str">
        <f>HYPERLINK("https://www.youtube.com/watch?v=aUF2QCEudPo", "Link")</f>
        <v>Link</v>
      </c>
    </row>
    <row r="23" spans="1:4" x14ac:dyDescent="0.25">
      <c r="A23" s="1">
        <v>21</v>
      </c>
      <c r="B23" t="s">
        <v>869</v>
      </c>
      <c r="C23" t="s">
        <v>870</v>
      </c>
      <c r="D23" t="str">
        <f>HYPERLINK("https://www.youtube.com/watch?v=JwQTBq3oivw", "Link")</f>
        <v>Link</v>
      </c>
    </row>
    <row r="24" spans="1:4" x14ac:dyDescent="0.25">
      <c r="A24" s="1">
        <v>22</v>
      </c>
      <c r="B24" t="s">
        <v>1141</v>
      </c>
      <c r="C24" t="s">
        <v>1142</v>
      </c>
      <c r="D24" t="str">
        <f>HYPERLINK("https://www.youtube.com/watch?v=_t8EPImx9LI", "Link")</f>
        <v>Link</v>
      </c>
    </row>
    <row r="25" spans="1:4" x14ac:dyDescent="0.25">
      <c r="A25" s="1">
        <v>23</v>
      </c>
      <c r="B25" t="s">
        <v>873</v>
      </c>
      <c r="C25" t="s">
        <v>874</v>
      </c>
      <c r="D25" t="str">
        <f>HYPERLINK("https://www.youtube.com/watch?v=hwQbPgvEQyw", "Link")</f>
        <v>Link</v>
      </c>
    </row>
    <row r="26" spans="1:4" x14ac:dyDescent="0.25">
      <c r="A26" s="1">
        <v>24</v>
      </c>
      <c r="B26" t="s">
        <v>1143</v>
      </c>
      <c r="C26" t="s">
        <v>1144</v>
      </c>
      <c r="D26" t="str">
        <f>HYPERLINK("https://www.youtube.com/watch?v=U_RKc2UoMTY", "Link")</f>
        <v>Link</v>
      </c>
    </row>
    <row r="27" spans="1:4" x14ac:dyDescent="0.25">
      <c r="A27" s="1">
        <v>25</v>
      </c>
      <c r="B27" t="s">
        <v>1145</v>
      </c>
      <c r="C27" t="s">
        <v>1146</v>
      </c>
      <c r="D27" t="str">
        <f>HYPERLINK("https://www.youtube.com/watch?v=fzwkkZp5WcE", "Link")</f>
        <v>Link</v>
      </c>
    </row>
    <row r="28" spans="1:4" x14ac:dyDescent="0.25">
      <c r="A28" s="1">
        <v>26</v>
      </c>
      <c r="B28" t="s">
        <v>1061</v>
      </c>
      <c r="C28" t="s">
        <v>1062</v>
      </c>
      <c r="D28" t="str">
        <f>HYPERLINK("https://www.youtube.com/watch?v=rKVCTVAHK7k", "Link")</f>
        <v>Link</v>
      </c>
    </row>
    <row r="29" spans="1:4" x14ac:dyDescent="0.25">
      <c r="A29" s="1">
        <v>27</v>
      </c>
      <c r="B29" t="s">
        <v>1063</v>
      </c>
      <c r="C29" t="s">
        <v>1064</v>
      </c>
      <c r="D29" t="str">
        <f>HYPERLINK("https://www.youtube.com/watch?v=IE0QLCcOr0I", "Link")</f>
        <v>Link</v>
      </c>
    </row>
    <row r="30" spans="1:4" x14ac:dyDescent="0.25">
      <c r="A30" s="1">
        <v>28</v>
      </c>
      <c r="B30" t="s">
        <v>1147</v>
      </c>
      <c r="C30" t="s">
        <v>1148</v>
      </c>
      <c r="D30" t="str">
        <f>HYPERLINK("https://www.youtube.com/watch?v=haLxy1e_Hwo", "Link")</f>
        <v>Link</v>
      </c>
    </row>
    <row r="31" spans="1:4" x14ac:dyDescent="0.25">
      <c r="A31" s="1">
        <v>29</v>
      </c>
      <c r="B31" t="s">
        <v>1149</v>
      </c>
      <c r="C31" t="s">
        <v>1150</v>
      </c>
      <c r="D31" t="str">
        <f>HYPERLINK("https://www.youtube.com/watch?v=13v-eWBlvzY", "Link")</f>
        <v>Link</v>
      </c>
    </row>
    <row r="32" spans="1:4" x14ac:dyDescent="0.25">
      <c r="A32" s="1">
        <v>30</v>
      </c>
      <c r="B32" t="s">
        <v>1151</v>
      </c>
      <c r="C32" t="s">
        <v>1152</v>
      </c>
      <c r="D32" t="str">
        <f>HYPERLINK("https://www.youtube.com/watch?v=a7OMdTuYaGc", "Link")</f>
        <v>Link</v>
      </c>
    </row>
    <row r="33" spans="1:4" x14ac:dyDescent="0.25">
      <c r="A33" s="1">
        <v>31</v>
      </c>
      <c r="B33" t="s">
        <v>841</v>
      </c>
      <c r="C33" t="s">
        <v>842</v>
      </c>
      <c r="D33" t="str">
        <f>HYPERLINK("https://www.youtube.com/watch?v=UKvK76Rnqus", "Link")</f>
        <v>Link</v>
      </c>
    </row>
    <row r="34" spans="1:4" x14ac:dyDescent="0.25">
      <c r="A34" s="1">
        <v>32</v>
      </c>
      <c r="B34" t="s">
        <v>1153</v>
      </c>
      <c r="C34" t="s">
        <v>1154</v>
      </c>
      <c r="D34" t="str">
        <f>HYPERLINK("https://www.youtube.com/watch?v=S6hZcxM3Sz4", "Link")</f>
        <v>Link</v>
      </c>
    </row>
    <row r="35" spans="1:4" x14ac:dyDescent="0.25">
      <c r="A35" s="1">
        <v>33</v>
      </c>
      <c r="B35" t="s">
        <v>1155</v>
      </c>
      <c r="C35" t="s">
        <v>1156</v>
      </c>
      <c r="D35" t="str">
        <f>HYPERLINK("https://www.youtube.com/watch?v=ZNGMifZQHxM", "Link")</f>
        <v>Link</v>
      </c>
    </row>
    <row r="36" spans="1:4" x14ac:dyDescent="0.25">
      <c r="A36" s="1">
        <v>34</v>
      </c>
      <c r="B36" t="s">
        <v>1157</v>
      </c>
      <c r="C36" t="s">
        <v>1158</v>
      </c>
      <c r="D36" t="str">
        <f>HYPERLINK("https://www.youtube.com/watch?v=PFllH0QccCs", "Link")</f>
        <v>Link</v>
      </c>
    </row>
    <row r="37" spans="1:4" x14ac:dyDescent="0.25">
      <c r="A37" s="1">
        <v>35</v>
      </c>
      <c r="B37" t="s">
        <v>1159</v>
      </c>
      <c r="C37" t="s">
        <v>1160</v>
      </c>
      <c r="D37" t="str">
        <f>HYPERLINK("https://www.youtube.com/watch?v=pD6C1-zSxIM", "Link")</f>
        <v>Link</v>
      </c>
    </row>
    <row r="38" spans="1:4" x14ac:dyDescent="0.25">
      <c r="A38" s="1">
        <v>36</v>
      </c>
      <c r="B38" t="s">
        <v>1161</v>
      </c>
      <c r="C38" t="s">
        <v>1162</v>
      </c>
      <c r="D38" t="str">
        <f>HYPERLINK("https://www.youtube.com/watch?v=3AIswRtblYY", "Link")</f>
        <v>Link</v>
      </c>
    </row>
    <row r="39" spans="1:4" x14ac:dyDescent="0.25">
      <c r="A39" s="1">
        <v>37</v>
      </c>
      <c r="B39" t="s">
        <v>1163</v>
      </c>
      <c r="C39" t="s">
        <v>1164</v>
      </c>
      <c r="D39" t="str">
        <f>HYPERLINK("https://www.youtube.com/watch?v=z4C_w1vkbZg", "Link")</f>
        <v>Link</v>
      </c>
    </row>
    <row r="40" spans="1:4" x14ac:dyDescent="0.25">
      <c r="A40" s="1">
        <v>38</v>
      </c>
      <c r="B40" t="s">
        <v>1165</v>
      </c>
      <c r="C40" t="s">
        <v>1166</v>
      </c>
      <c r="D40" t="str">
        <f>HYPERLINK("https://www.youtube.com/watch?v=L4rD4CU7R-4", "Link")</f>
        <v>Link</v>
      </c>
    </row>
    <row r="41" spans="1:4" x14ac:dyDescent="0.25">
      <c r="A41" s="1">
        <v>39</v>
      </c>
      <c r="B41" t="s">
        <v>1167</v>
      </c>
      <c r="C41" t="s">
        <v>1168</v>
      </c>
      <c r="D41" t="str">
        <f>HYPERLINK("https://www.youtube.com/watch?v=nRjyEezdwsQ", "Link")</f>
        <v>Link</v>
      </c>
    </row>
    <row r="42" spans="1:4" x14ac:dyDescent="0.25">
      <c r="A42" s="1">
        <v>40</v>
      </c>
      <c r="B42" t="s">
        <v>1169</v>
      </c>
      <c r="C42" t="s">
        <v>1170</v>
      </c>
      <c r="D42" t="str">
        <f>HYPERLINK("https://www.youtube.com/watch?v=pdC3H8SX-F4", "Link")</f>
        <v>Link</v>
      </c>
    </row>
    <row r="43" spans="1:4" x14ac:dyDescent="0.25">
      <c r="A43" s="1">
        <v>41</v>
      </c>
      <c r="B43" t="s">
        <v>1171</v>
      </c>
      <c r="C43" t="s">
        <v>1172</v>
      </c>
      <c r="D43" t="str">
        <f>HYPERLINK("https://www.youtube.com/watch?v=1sjut9xdg58", "Link")</f>
        <v>Link</v>
      </c>
    </row>
    <row r="44" spans="1:4" x14ac:dyDescent="0.25">
      <c r="A44" s="1">
        <v>42</v>
      </c>
      <c r="B44" t="s">
        <v>991</v>
      </c>
      <c r="C44" t="s">
        <v>992</v>
      </c>
      <c r="D44" t="str">
        <f>HYPERLINK("https://www.youtube.com/watch?v=VhTOJedHzHY", "Link")</f>
        <v>Link</v>
      </c>
    </row>
    <row r="45" spans="1:4" x14ac:dyDescent="0.25">
      <c r="A45" s="1">
        <v>43</v>
      </c>
      <c r="B45" t="s">
        <v>1173</v>
      </c>
      <c r="C45" t="s">
        <v>1174</v>
      </c>
      <c r="D45" t="str">
        <f>HYPERLINK("https://www.youtube.com/watch?v=DsJMDLFw1Ys", "Link")</f>
        <v>Link</v>
      </c>
    </row>
    <row r="46" spans="1:4" x14ac:dyDescent="0.25">
      <c r="A46" s="1">
        <v>44</v>
      </c>
      <c r="B46" t="s">
        <v>1073</v>
      </c>
      <c r="C46" t="s">
        <v>1074</v>
      </c>
      <c r="D46" t="str">
        <f>HYPERLINK("https://www.youtube.com/watch?v=LXIwIIJUU3Y", "Link")</f>
        <v>Link</v>
      </c>
    </row>
    <row r="47" spans="1:4" x14ac:dyDescent="0.25">
      <c r="A47" s="1">
        <v>45</v>
      </c>
      <c r="B47" t="s">
        <v>999</v>
      </c>
      <c r="C47" t="s">
        <v>1000</v>
      </c>
      <c r="D47" t="str">
        <f>HYPERLINK("https://www.youtube.com/watch?v=sL4jGso9c78", "Link")</f>
        <v>Link</v>
      </c>
    </row>
    <row r="48" spans="1:4" x14ac:dyDescent="0.25">
      <c r="A48" s="1">
        <v>46</v>
      </c>
      <c r="B48" t="s">
        <v>327</v>
      </c>
      <c r="C48" t="s">
        <v>328</v>
      </c>
      <c r="D48" t="str">
        <f>HYPERLINK("https://www.youtube.com/watch?v=J6LxE-D8GNo", "Link")</f>
        <v>Link</v>
      </c>
    </row>
    <row r="49" spans="1:4" x14ac:dyDescent="0.25">
      <c r="A49" s="1">
        <v>47</v>
      </c>
      <c r="B49" t="s">
        <v>1005</v>
      </c>
      <c r="C49" t="s">
        <v>1006</v>
      </c>
      <c r="D49" t="str">
        <f>HYPERLINK("https://www.youtube.com/watch?v=nHOuakyHX1E", "Link")</f>
        <v>Link</v>
      </c>
    </row>
    <row r="50" spans="1:4" x14ac:dyDescent="0.25">
      <c r="A50" s="1">
        <v>48</v>
      </c>
      <c r="B50" t="s">
        <v>1175</v>
      </c>
      <c r="C50" t="s">
        <v>1176</v>
      </c>
      <c r="D50" t="str">
        <f>HYPERLINK("https://www.youtube.com/watch?v=5XCPyXS_Im8", "Link")</f>
        <v>Link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D8"/>
  <sheetViews>
    <sheetView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469</v>
      </c>
      <c r="C2" t="s">
        <v>470</v>
      </c>
      <c r="D2" t="str">
        <f>HYPERLINK("https://www.youtube.com/watch?v=2Nt-ZrNP22A", "Link")</f>
        <v>Link</v>
      </c>
    </row>
    <row r="3" spans="1:4" x14ac:dyDescent="0.25">
      <c r="A3" s="1">
        <v>1</v>
      </c>
      <c r="B3" t="s">
        <v>461</v>
      </c>
      <c r="C3" t="s">
        <v>462</v>
      </c>
      <c r="D3" t="str">
        <f>HYPERLINK("https://www.youtube.com/watch?v=gzIcGhJC8hA", "Link")</f>
        <v>Link</v>
      </c>
    </row>
    <row r="4" spans="1:4" x14ac:dyDescent="0.25">
      <c r="A4" s="1">
        <v>2</v>
      </c>
      <c r="B4" t="s">
        <v>293</v>
      </c>
      <c r="C4" t="s">
        <v>294</v>
      </c>
      <c r="D4" t="str">
        <f>HYPERLINK("https://www.youtube.com/watch?v=cXxEiWudIUY", "Link")</f>
        <v>Link</v>
      </c>
    </row>
    <row r="5" spans="1:4" x14ac:dyDescent="0.25">
      <c r="A5" s="1">
        <v>3</v>
      </c>
      <c r="B5" t="s">
        <v>453</v>
      </c>
      <c r="C5" t="s">
        <v>454</v>
      </c>
      <c r="D5" t="str">
        <f>HYPERLINK("https://www.youtube.com/watch?v=Rf6AfhqJKxg", "Link")</f>
        <v>Link</v>
      </c>
    </row>
    <row r="6" spans="1:4" x14ac:dyDescent="0.25">
      <c r="A6" s="1">
        <v>4</v>
      </c>
      <c r="B6" t="s">
        <v>541</v>
      </c>
      <c r="C6" t="s">
        <v>542</v>
      </c>
      <c r="D6" t="str">
        <f>HYPERLINK("https://www.youtube.com/watch?v=0TA69aD9onM", "Link")</f>
        <v>Link</v>
      </c>
    </row>
    <row r="7" spans="1:4" x14ac:dyDescent="0.25">
      <c r="A7" s="1">
        <v>5</v>
      </c>
      <c r="B7" t="s">
        <v>1177</v>
      </c>
      <c r="C7" t="s">
        <v>1178</v>
      </c>
      <c r="D7" t="str">
        <f>HYPERLINK("https://www.youtube.com/watch?v=5tBmkxpeTyE", "Link")</f>
        <v>Link</v>
      </c>
    </row>
    <row r="8" spans="1:4" x14ac:dyDescent="0.25">
      <c r="A8" s="1">
        <v>6</v>
      </c>
      <c r="B8" t="s">
        <v>1179</v>
      </c>
      <c r="C8" t="s">
        <v>1180</v>
      </c>
      <c r="D8" t="str">
        <f>HYPERLINK("https://www.youtube.com/watch?v=jlp0Q-iYcJc", "Link")</f>
        <v>Link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7"/>
  <sheetViews>
    <sheetView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143</v>
      </c>
      <c r="C2" t="s">
        <v>144</v>
      </c>
      <c r="D2" t="str">
        <f>HYPERLINK("https://www.youtube.com/watch?v=nn4mtxdi19A", "Link")</f>
        <v>Link</v>
      </c>
    </row>
    <row r="3" spans="1:4" x14ac:dyDescent="0.25">
      <c r="A3" s="1">
        <v>1</v>
      </c>
      <c r="B3" t="s">
        <v>145</v>
      </c>
      <c r="C3" t="s">
        <v>146</v>
      </c>
      <c r="D3" t="str">
        <f>HYPERLINK("https://www.youtube.com/watch?v=aN-jUsPmxP4", "Link")</f>
        <v>Link</v>
      </c>
    </row>
    <row r="4" spans="1:4" x14ac:dyDescent="0.25">
      <c r="A4" s="1">
        <v>2</v>
      </c>
      <c r="B4" t="s">
        <v>147</v>
      </c>
      <c r="C4" t="s">
        <v>148</v>
      </c>
      <c r="D4" t="str">
        <f>HYPERLINK("https://www.youtube.com/watch?v=8Iub09eO368", "Link")</f>
        <v>Link</v>
      </c>
    </row>
    <row r="5" spans="1:4" x14ac:dyDescent="0.25">
      <c r="A5" s="1">
        <v>3</v>
      </c>
      <c r="B5" t="s">
        <v>149</v>
      </c>
      <c r="C5" t="s">
        <v>150</v>
      </c>
      <c r="D5" t="str">
        <f>HYPERLINK("https://www.youtube.com/watch?v=xI_HQM3Wnd4", "Link")</f>
        <v>Link</v>
      </c>
    </row>
    <row r="6" spans="1:4" x14ac:dyDescent="0.25">
      <c r="A6" s="1">
        <v>4</v>
      </c>
      <c r="B6" t="s">
        <v>151</v>
      </c>
      <c r="C6" t="s">
        <v>152</v>
      </c>
      <c r="D6" t="str">
        <f>HYPERLINK("https://www.youtube.com/watch?v=O3p-1_VPk-o", "Link")</f>
        <v>Link</v>
      </c>
    </row>
    <row r="7" spans="1:4" x14ac:dyDescent="0.25">
      <c r="A7" s="1">
        <v>5</v>
      </c>
      <c r="B7" t="s">
        <v>153</v>
      </c>
      <c r="C7" t="s">
        <v>154</v>
      </c>
      <c r="D7" t="str">
        <f>HYPERLINK("https://www.youtube.com/watch?v=88Z-3w8P_o0", "Link")</f>
        <v>Link</v>
      </c>
    </row>
    <row r="8" spans="1:4" x14ac:dyDescent="0.25">
      <c r="A8" s="1">
        <v>6</v>
      </c>
      <c r="B8" t="s">
        <v>155</v>
      </c>
      <c r="C8" t="s">
        <v>156</v>
      </c>
      <c r="D8" t="str">
        <f>HYPERLINK("https://www.youtube.com/watch?v=2_Z47-4QdSE", "Link")</f>
        <v>Link</v>
      </c>
    </row>
    <row r="9" spans="1:4" x14ac:dyDescent="0.25">
      <c r="A9" s="1">
        <v>7</v>
      </c>
      <c r="B9" t="s">
        <v>157</v>
      </c>
      <c r="C9" t="s">
        <v>158</v>
      </c>
      <c r="D9" t="str">
        <f>HYPERLINK("https://www.youtube.com/watch?v=vJJBDUv-JTU", "Link")</f>
        <v>Link</v>
      </c>
    </row>
    <row r="10" spans="1:4" x14ac:dyDescent="0.25">
      <c r="A10" s="1">
        <v>8</v>
      </c>
      <c r="B10" t="s">
        <v>159</v>
      </c>
      <c r="C10" t="s">
        <v>160</v>
      </c>
      <c r="D10" t="str">
        <f>HYPERLINK("https://www.youtube.com/watch?v=gqyZ8c8yMC4", "Link")</f>
        <v>Link</v>
      </c>
    </row>
    <row r="11" spans="1:4" x14ac:dyDescent="0.25">
      <c r="A11" s="1">
        <v>9</v>
      </c>
      <c r="B11" t="s">
        <v>161</v>
      </c>
      <c r="C11" t="s">
        <v>162</v>
      </c>
      <c r="D11" t="str">
        <f>HYPERLINK("https://www.youtube.com/watch?v=iueDeR7T-z4", "Link")</f>
        <v>Link</v>
      </c>
    </row>
    <row r="12" spans="1:4" x14ac:dyDescent="0.25">
      <c r="A12" s="1">
        <v>10</v>
      </c>
      <c r="B12" t="s">
        <v>163</v>
      </c>
      <c r="C12" t="s">
        <v>164</v>
      </c>
      <c r="D12" t="str">
        <f>HYPERLINK("https://www.youtube.com/watch?v=SpAR150EVGs", "Link")</f>
        <v>Link</v>
      </c>
    </row>
    <row r="13" spans="1:4" x14ac:dyDescent="0.25">
      <c r="A13" s="1">
        <v>11</v>
      </c>
      <c r="B13" t="s">
        <v>165</v>
      </c>
      <c r="C13" t="s">
        <v>166</v>
      </c>
      <c r="D13" t="str">
        <f>HYPERLINK("https://www.youtube.com/watch?v=NQudkLKFLUw", "Link")</f>
        <v>Link</v>
      </c>
    </row>
    <row r="14" spans="1:4" x14ac:dyDescent="0.25">
      <c r="A14" s="1">
        <v>12</v>
      </c>
      <c r="B14" t="s">
        <v>167</v>
      </c>
      <c r="C14" t="s">
        <v>168</v>
      </c>
      <c r="D14" t="str">
        <f>HYPERLINK("https://www.youtube.com/watch?v=TgyXLV3yEwA", "Link")</f>
        <v>Link</v>
      </c>
    </row>
    <row r="15" spans="1:4" x14ac:dyDescent="0.25">
      <c r="A15" s="1">
        <v>13</v>
      </c>
      <c r="B15" t="s">
        <v>169</v>
      </c>
      <c r="C15" t="s">
        <v>170</v>
      </c>
      <c r="D15" t="str">
        <f>HYPERLINK("https://www.youtube.com/watch?v=TIN1Fp4mroc", "Link")</f>
        <v>Link</v>
      </c>
    </row>
    <row r="16" spans="1:4" x14ac:dyDescent="0.25">
      <c r="A16" s="1">
        <v>14</v>
      </c>
      <c r="B16" t="s">
        <v>171</v>
      </c>
      <c r="C16" t="s">
        <v>172</v>
      </c>
      <c r="D16" t="str">
        <f>HYPERLINK("https://www.youtube.com/watch?v=21quPLwfRSM", "Link")</f>
        <v>Link</v>
      </c>
    </row>
    <row r="17" spans="1:4" x14ac:dyDescent="0.25">
      <c r="A17" s="1">
        <v>15</v>
      </c>
      <c r="B17" t="s">
        <v>173</v>
      </c>
      <c r="C17" t="s">
        <v>174</v>
      </c>
      <c r="D17" t="str">
        <f>HYPERLINK("https://www.youtube.com/watch?v=DzHxrCkWIpQ", "Link")</f>
        <v>Link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D10"/>
  <sheetViews>
    <sheetView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513</v>
      </c>
      <c r="C2" t="s">
        <v>514</v>
      </c>
      <c r="D2" t="str">
        <f>HYPERLINK("https://www.youtube.com/watch?v=gOEiBliwMUA", "Link")</f>
        <v>Link</v>
      </c>
    </row>
    <row r="3" spans="1:4" x14ac:dyDescent="0.25">
      <c r="A3" s="1">
        <v>1</v>
      </c>
      <c r="B3" t="s">
        <v>1177</v>
      </c>
      <c r="C3" t="s">
        <v>1178</v>
      </c>
      <c r="D3" t="str">
        <f>HYPERLINK("https://www.youtube.com/watch?v=5tBmkxpeTyE", "Link")</f>
        <v>Link</v>
      </c>
    </row>
    <row r="4" spans="1:4" x14ac:dyDescent="0.25">
      <c r="A4" s="1">
        <v>2</v>
      </c>
      <c r="B4" t="s">
        <v>1181</v>
      </c>
      <c r="C4" t="s">
        <v>1182</v>
      </c>
      <c r="D4" t="str">
        <f>HYPERLINK("https://www.youtube.com/watch?v=06Kq50P01sI", "Link")</f>
        <v>Link</v>
      </c>
    </row>
    <row r="5" spans="1:4" x14ac:dyDescent="0.25">
      <c r="A5" s="1">
        <v>3</v>
      </c>
      <c r="B5" t="s">
        <v>1183</v>
      </c>
      <c r="C5" t="s">
        <v>1184</v>
      </c>
      <c r="D5" t="str">
        <f>HYPERLINK("https://www.youtube.com/watch?v=JT3eMp0hme8", "Link")</f>
        <v>Link</v>
      </c>
    </row>
    <row r="6" spans="1:4" x14ac:dyDescent="0.25">
      <c r="A6" s="1">
        <v>4</v>
      </c>
      <c r="B6" t="s">
        <v>1185</v>
      </c>
      <c r="C6" t="s">
        <v>1186</v>
      </c>
      <c r="D6" t="str">
        <f>HYPERLINK("https://www.youtube.com/watch?v=vjWt-PF_6tA", "Link")</f>
        <v>Link</v>
      </c>
    </row>
    <row r="7" spans="1:4" x14ac:dyDescent="0.25">
      <c r="A7" s="1">
        <v>5</v>
      </c>
      <c r="B7" t="s">
        <v>543</v>
      </c>
      <c r="C7" t="s">
        <v>544</v>
      </c>
      <c r="D7" t="str">
        <f>HYPERLINK("https://www.youtube.com/watch?v=NnYQ3vg5X9Q", "Link")</f>
        <v>Link</v>
      </c>
    </row>
    <row r="8" spans="1:4" x14ac:dyDescent="0.25">
      <c r="A8" s="1">
        <v>6</v>
      </c>
      <c r="B8" t="s">
        <v>1187</v>
      </c>
      <c r="C8" t="s">
        <v>1188</v>
      </c>
      <c r="D8" t="str">
        <f>HYPERLINK("https://www.youtube.com/watch?v=FUL_Buud7jY", "Link")</f>
        <v>Link</v>
      </c>
    </row>
    <row r="9" spans="1:4" x14ac:dyDescent="0.25">
      <c r="A9" s="1">
        <v>7</v>
      </c>
      <c r="B9" t="s">
        <v>1189</v>
      </c>
      <c r="C9" t="s">
        <v>1190</v>
      </c>
      <c r="D9" t="str">
        <f>HYPERLINK("https://www.youtube.com/watch?v=naJC-yuCZb8", "Link")</f>
        <v>Link</v>
      </c>
    </row>
    <row r="10" spans="1:4" x14ac:dyDescent="0.25">
      <c r="A10" s="1">
        <v>8</v>
      </c>
      <c r="B10" t="s">
        <v>1191</v>
      </c>
      <c r="C10" t="s">
        <v>1192</v>
      </c>
      <c r="D10" t="str">
        <f>HYPERLINK("https://www.youtube.com/watch?v=HVWlMNTNcF4", "Link")</f>
        <v>Link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8"/>
  <sheetViews>
    <sheetView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175</v>
      </c>
      <c r="C2" t="s">
        <v>176</v>
      </c>
      <c r="D2" t="str">
        <f>HYPERLINK("https://www.youtube.com/watch?v=P39KP7fpxQE", "Link")</f>
        <v>Link</v>
      </c>
    </row>
    <row r="3" spans="1:4" x14ac:dyDescent="0.25">
      <c r="A3" s="1">
        <v>1</v>
      </c>
      <c r="B3" t="s">
        <v>177</v>
      </c>
      <c r="C3" t="s">
        <v>178</v>
      </c>
      <c r="D3" t="str">
        <f>HYPERLINK("https://www.youtube.com/watch?v=T8gic7Hb-dk", "Link")</f>
        <v>Link</v>
      </c>
    </row>
    <row r="4" spans="1:4" x14ac:dyDescent="0.25">
      <c r="A4" s="1">
        <v>2</v>
      </c>
      <c r="B4" t="s">
        <v>179</v>
      </c>
      <c r="C4" t="s">
        <v>180</v>
      </c>
      <c r="D4" t="str">
        <f>HYPERLINK("https://www.youtube.com/watch?v=vJ5cOfiJRgM", "Link")</f>
        <v>Link</v>
      </c>
    </row>
    <row r="5" spans="1:4" x14ac:dyDescent="0.25">
      <c r="A5" s="1">
        <v>3</v>
      </c>
      <c r="B5" t="s">
        <v>181</v>
      </c>
      <c r="C5" t="s">
        <v>182</v>
      </c>
      <c r="D5" t="str">
        <f>HYPERLINK("https://www.youtube.com/watch?v=H6F4BorD49g", "Link")</f>
        <v>Link</v>
      </c>
    </row>
    <row r="6" spans="1:4" x14ac:dyDescent="0.25">
      <c r="A6" s="1">
        <v>4</v>
      </c>
      <c r="B6" t="s">
        <v>183</v>
      </c>
      <c r="C6" t="s">
        <v>184</v>
      </c>
      <c r="D6" t="str">
        <f>HYPERLINK("https://www.youtube.com/watch?v=G86axGfnWag", "Link")</f>
        <v>Link</v>
      </c>
    </row>
    <row r="7" spans="1:4" x14ac:dyDescent="0.25">
      <c r="A7" s="1">
        <v>5</v>
      </c>
      <c r="B7" t="s">
        <v>185</v>
      </c>
      <c r="C7" t="s">
        <v>186</v>
      </c>
      <c r="D7" t="str">
        <f>HYPERLINK("https://www.youtube.com/watch?v=sXjWTLMGmVY", "Link")</f>
        <v>Link</v>
      </c>
    </row>
    <row r="8" spans="1:4" x14ac:dyDescent="0.25">
      <c r="A8" s="1">
        <v>6</v>
      </c>
      <c r="B8" t="s">
        <v>187</v>
      </c>
      <c r="C8" t="s">
        <v>188</v>
      </c>
      <c r="D8" t="str">
        <f>HYPERLINK("https://www.youtube.com/watch?v=o-EkdZW4zbA", "Link")</f>
        <v>Link</v>
      </c>
    </row>
    <row r="9" spans="1:4" x14ac:dyDescent="0.25">
      <c r="A9" s="1">
        <v>7</v>
      </c>
      <c r="B9" t="s">
        <v>189</v>
      </c>
      <c r="C9" t="s">
        <v>190</v>
      </c>
      <c r="D9" t="str">
        <f>HYPERLINK("https://www.youtube.com/watch?v=PTEv9n0vlUo", "Link")</f>
        <v>Link</v>
      </c>
    </row>
    <row r="10" spans="1:4" x14ac:dyDescent="0.25">
      <c r="A10" s="1">
        <v>8</v>
      </c>
      <c r="B10" t="s">
        <v>191</v>
      </c>
      <c r="C10" t="s">
        <v>192</v>
      </c>
      <c r="D10" t="str">
        <f>HYPERLINK("https://www.youtube.com/watch?v=6zHWU7zBep0", "Link")</f>
        <v>Link</v>
      </c>
    </row>
    <row r="11" spans="1:4" x14ac:dyDescent="0.25">
      <c r="A11" s="1">
        <v>9</v>
      </c>
      <c r="B11" t="s">
        <v>193</v>
      </c>
      <c r="C11" t="s">
        <v>194</v>
      </c>
      <c r="D11" t="str">
        <f>HYPERLINK("https://www.youtube.com/watch?v=GriONb4EfPY", "Link")</f>
        <v>Link</v>
      </c>
    </row>
    <row r="12" spans="1:4" x14ac:dyDescent="0.25">
      <c r="A12" s="1">
        <v>10</v>
      </c>
      <c r="B12" t="s">
        <v>195</v>
      </c>
      <c r="C12" t="s">
        <v>196</v>
      </c>
      <c r="D12" t="str">
        <f>HYPERLINK("https://www.youtube.com/watch?v=4Z3MAsdrEi8", "Link")</f>
        <v>Link</v>
      </c>
    </row>
    <row r="13" spans="1:4" x14ac:dyDescent="0.25">
      <c r="A13" s="1">
        <v>11</v>
      </c>
      <c r="B13" t="s">
        <v>197</v>
      </c>
      <c r="C13" t="s">
        <v>198</v>
      </c>
      <c r="D13" t="str">
        <f>HYPERLINK("https://www.youtube.com/watch?v=1yeGkoN514k", "Link")</f>
        <v>Link</v>
      </c>
    </row>
    <row r="14" spans="1:4" x14ac:dyDescent="0.25">
      <c r="A14" s="1">
        <v>12</v>
      </c>
      <c r="B14" t="s">
        <v>199</v>
      </c>
      <c r="C14" t="s">
        <v>200</v>
      </c>
      <c r="D14" t="str">
        <f>HYPERLINK("https://www.youtube.com/watch?v=sitUYx2EfhY", "Link")</f>
        <v>Link</v>
      </c>
    </row>
    <row r="15" spans="1:4" x14ac:dyDescent="0.25">
      <c r="A15" s="1">
        <v>13</v>
      </c>
      <c r="B15" t="s">
        <v>201</v>
      </c>
      <c r="C15" t="s">
        <v>202</v>
      </c>
      <c r="D15" t="str">
        <f>HYPERLINK("https://www.youtube.com/watch?v=9v3GqKtbqzQ", "Link")</f>
        <v>Link</v>
      </c>
    </row>
    <row r="16" spans="1:4" x14ac:dyDescent="0.25">
      <c r="A16" s="1">
        <v>14</v>
      </c>
      <c r="B16" t="s">
        <v>203</v>
      </c>
      <c r="C16" t="s">
        <v>204</v>
      </c>
      <c r="D16" t="str">
        <f>HYPERLINK("https://www.youtube.com/watch?v=9aFu7APZQmY", "Link")</f>
        <v>Link</v>
      </c>
    </row>
    <row r="17" spans="1:4" x14ac:dyDescent="0.25">
      <c r="A17" s="1">
        <v>15</v>
      </c>
      <c r="B17" t="s">
        <v>205</v>
      </c>
      <c r="C17" t="s">
        <v>206</v>
      </c>
      <c r="D17" t="str">
        <f>HYPERLINK("https://www.youtube.com/watch?v=FExZvpVvYxA", "Link")</f>
        <v>Link</v>
      </c>
    </row>
    <row r="18" spans="1:4" x14ac:dyDescent="0.25">
      <c r="A18" s="1">
        <v>16</v>
      </c>
      <c r="B18" t="s">
        <v>207</v>
      </c>
      <c r="C18" t="s">
        <v>208</v>
      </c>
      <c r="D18" t="str">
        <f>HYPERLINK("https://www.youtube.com/watch?v=UroWECETMEw", "Link")</f>
        <v>Link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3"/>
  <sheetViews>
    <sheetView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209</v>
      </c>
      <c r="C2" t="s">
        <v>210</v>
      </c>
      <c r="D2" t="str">
        <f>HYPERLINK("https://www.youtube.com/watch?v=V3ZPPPKEipA", "Link")</f>
        <v>Link</v>
      </c>
    </row>
    <row r="3" spans="1:4" x14ac:dyDescent="0.25">
      <c r="A3" s="1">
        <v>1</v>
      </c>
      <c r="B3" t="s">
        <v>211</v>
      </c>
      <c r="C3" t="s">
        <v>212</v>
      </c>
      <c r="D3" t="str">
        <f>HYPERLINK("https://www.youtube.com/watch?v=V3C0VvNrFZ8", "Link")</f>
        <v>Link</v>
      </c>
    </row>
    <row r="4" spans="1:4" x14ac:dyDescent="0.25">
      <c r="A4" s="1">
        <v>2</v>
      </c>
      <c r="B4" t="s">
        <v>213</v>
      </c>
      <c r="C4" t="s">
        <v>214</v>
      </c>
      <c r="D4" t="str">
        <f>HYPERLINK("https://www.youtube.com/watch?v=7IS7gigunyI", "Link")</f>
        <v>Link</v>
      </c>
    </row>
    <row r="5" spans="1:4" x14ac:dyDescent="0.25">
      <c r="A5" s="1">
        <v>3</v>
      </c>
      <c r="B5" t="s">
        <v>215</v>
      </c>
      <c r="C5" t="s">
        <v>216</v>
      </c>
      <c r="D5" t="str">
        <f>HYPERLINK("https://www.youtube.com/watch?v=qqRYkcta6IE", "Link")</f>
        <v>Link</v>
      </c>
    </row>
    <row r="6" spans="1:4" x14ac:dyDescent="0.25">
      <c r="A6" s="1">
        <v>4</v>
      </c>
      <c r="B6" t="s">
        <v>217</v>
      </c>
      <c r="C6" t="s">
        <v>218</v>
      </c>
      <c r="D6" t="str">
        <f>HYPERLINK("https://www.youtube.com/watch?v=RG97rvw1eUo", "Link")</f>
        <v>Link</v>
      </c>
    </row>
    <row r="7" spans="1:4" x14ac:dyDescent="0.25">
      <c r="A7" s="1">
        <v>5</v>
      </c>
      <c r="B7" t="s">
        <v>219</v>
      </c>
      <c r="C7" t="s">
        <v>220</v>
      </c>
      <c r="D7" t="str">
        <f>HYPERLINK("https://www.youtube.com/watch?v=bDIB2eIzIC8", "Link")</f>
        <v>Link</v>
      </c>
    </row>
    <row r="8" spans="1:4" x14ac:dyDescent="0.25">
      <c r="A8" s="1">
        <v>6</v>
      </c>
      <c r="B8" t="s">
        <v>221</v>
      </c>
      <c r="C8" t="s">
        <v>222</v>
      </c>
      <c r="D8" t="str">
        <f>HYPERLINK("https://www.youtube.com/watch?v=0OrmKCB0UrQ", "Link")</f>
        <v>Link</v>
      </c>
    </row>
    <row r="9" spans="1:4" x14ac:dyDescent="0.25">
      <c r="A9" s="1">
        <v>7</v>
      </c>
      <c r="B9" t="s">
        <v>223</v>
      </c>
      <c r="C9" t="s">
        <v>224</v>
      </c>
      <c r="D9" t="str">
        <f>HYPERLINK("https://www.youtube.com/watch?v=JhpUch6lWMw", "Link")</f>
        <v>Link</v>
      </c>
    </row>
    <row r="10" spans="1:4" x14ac:dyDescent="0.25">
      <c r="A10" s="1">
        <v>8</v>
      </c>
      <c r="B10" t="s">
        <v>225</v>
      </c>
      <c r="C10" t="s">
        <v>226</v>
      </c>
      <c r="D10" t="str">
        <f>HYPERLINK("https://www.youtube.com/watch?v=Z3FwixsBE94", "Link")</f>
        <v>Link</v>
      </c>
    </row>
    <row r="11" spans="1:4" x14ac:dyDescent="0.25">
      <c r="A11" s="1">
        <v>9</v>
      </c>
      <c r="B11" t="s">
        <v>227</v>
      </c>
      <c r="C11" t="s">
        <v>228</v>
      </c>
      <c r="D11" t="str">
        <f>HYPERLINK("https://www.youtube.com/watch?v=AlE5X1NlHgg", "Link")</f>
        <v>Link</v>
      </c>
    </row>
    <row r="12" spans="1:4" x14ac:dyDescent="0.25">
      <c r="A12" s="1">
        <v>10</v>
      </c>
      <c r="B12" t="s">
        <v>229</v>
      </c>
      <c r="C12" t="s">
        <v>230</v>
      </c>
      <c r="D12" t="str">
        <f>HYPERLINK("https://www.youtube.com/watch?v=aTdGt_Mr4Fk", "Link")</f>
        <v>Link</v>
      </c>
    </row>
    <row r="13" spans="1:4" x14ac:dyDescent="0.25">
      <c r="A13" s="1">
        <v>11</v>
      </c>
      <c r="B13" t="s">
        <v>231</v>
      </c>
      <c r="C13" t="s">
        <v>232</v>
      </c>
      <c r="D13" t="str">
        <f>HYPERLINK("https://www.youtube.com/watch?v=SqqrOspasag", "Link")</f>
        <v>Link</v>
      </c>
    </row>
    <row r="14" spans="1:4" x14ac:dyDescent="0.25">
      <c r="A14" s="1">
        <v>12</v>
      </c>
      <c r="B14" t="s">
        <v>233</v>
      </c>
      <c r="C14" t="s">
        <v>234</v>
      </c>
      <c r="D14" t="str">
        <f>HYPERLINK("https://www.youtube.com/watch?v=pomxJOFVcQs", "Link")</f>
        <v>Link</v>
      </c>
    </row>
    <row r="15" spans="1:4" x14ac:dyDescent="0.25">
      <c r="A15" s="1">
        <v>13</v>
      </c>
      <c r="B15" t="s">
        <v>235</v>
      </c>
      <c r="C15" t="s">
        <v>236</v>
      </c>
      <c r="D15" t="str">
        <f>HYPERLINK("https://www.youtube.com/watch?v=O1PgqUqZKTA", "Link")</f>
        <v>Link</v>
      </c>
    </row>
    <row r="16" spans="1:4" x14ac:dyDescent="0.25">
      <c r="A16" s="1">
        <v>14</v>
      </c>
      <c r="B16" t="s">
        <v>237</v>
      </c>
      <c r="C16" t="s">
        <v>238</v>
      </c>
      <c r="D16" t="str">
        <f>HYPERLINK("https://www.youtube.com/watch?v=nw-RLWwgbP4", "Link")</f>
        <v>Link</v>
      </c>
    </row>
    <row r="17" spans="1:4" x14ac:dyDescent="0.25">
      <c r="A17" s="1">
        <v>15</v>
      </c>
      <c r="B17" t="s">
        <v>239</v>
      </c>
      <c r="C17" t="s">
        <v>240</v>
      </c>
      <c r="D17" t="str">
        <f>HYPERLINK("https://www.youtube.com/watch?v=0vFgKr5bjWI", "Link")</f>
        <v>Link</v>
      </c>
    </row>
    <row r="18" spans="1:4" x14ac:dyDescent="0.25">
      <c r="A18" s="1">
        <v>16</v>
      </c>
      <c r="B18" t="s">
        <v>241</v>
      </c>
      <c r="C18" t="s">
        <v>242</v>
      </c>
      <c r="D18" t="str">
        <f>HYPERLINK("https://www.youtube.com/watch?v=N5Ky-mz6n-8", "Link")</f>
        <v>Link</v>
      </c>
    </row>
    <row r="19" spans="1:4" x14ac:dyDescent="0.25">
      <c r="A19" s="1">
        <v>17</v>
      </c>
      <c r="B19" t="s">
        <v>243</v>
      </c>
      <c r="C19" t="s">
        <v>244</v>
      </c>
      <c r="D19" t="str">
        <f>HYPERLINK("https://www.youtube.com/watch?v=dh406O2v_1c", "Link")</f>
        <v>Link</v>
      </c>
    </row>
    <row r="20" spans="1:4" x14ac:dyDescent="0.25">
      <c r="A20" s="1">
        <v>18</v>
      </c>
      <c r="B20" t="s">
        <v>245</v>
      </c>
      <c r="C20" t="s">
        <v>246</v>
      </c>
      <c r="D20" t="str">
        <f>HYPERLINK("https://www.youtube.com/watch?v=-qNSXK7s7_w", "Link")</f>
        <v>Link</v>
      </c>
    </row>
    <row r="21" spans="1:4" x14ac:dyDescent="0.25">
      <c r="A21" s="1">
        <v>19</v>
      </c>
      <c r="B21" t="s">
        <v>247</v>
      </c>
      <c r="C21" t="s">
        <v>248</v>
      </c>
      <c r="D21" t="str">
        <f>HYPERLINK("https://www.youtube.com/watch?v=HW1uha7h3dY", "Link")</f>
        <v>Link</v>
      </c>
    </row>
    <row r="22" spans="1:4" x14ac:dyDescent="0.25">
      <c r="A22" s="1">
        <v>20</v>
      </c>
      <c r="B22" t="s">
        <v>249</v>
      </c>
      <c r="C22" t="s">
        <v>250</v>
      </c>
      <c r="D22" t="str">
        <f>HYPERLINK("https://www.youtube.com/watch?v=MbDjrztWtX4", "Link")</f>
        <v>Link</v>
      </c>
    </row>
    <row r="23" spans="1:4" x14ac:dyDescent="0.25">
      <c r="A23" s="1">
        <v>21</v>
      </c>
      <c r="B23" t="s">
        <v>251</v>
      </c>
      <c r="C23" t="s">
        <v>252</v>
      </c>
      <c r="D23" t="str">
        <f>HYPERLINK("https://www.youtube.com/watch?v=A20hvCH6Drs", "Link")</f>
        <v>Link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0"/>
  <sheetViews>
    <sheetView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253</v>
      </c>
      <c r="C2" t="s">
        <v>254</v>
      </c>
      <c r="D2" t="str">
        <f>HYPERLINK("https://www.youtube.com/watch?v=bW_BILl7n0Y", "Link")</f>
        <v>Link</v>
      </c>
    </row>
    <row r="3" spans="1:4" x14ac:dyDescent="0.25">
      <c r="A3" s="1">
        <v>1</v>
      </c>
      <c r="B3" t="s">
        <v>255</v>
      </c>
      <c r="C3" t="s">
        <v>256</v>
      </c>
      <c r="D3" t="str">
        <f>HYPERLINK("https://www.youtube.com/watch?v=ylkAc9wmKhc", "Link")</f>
        <v>Link</v>
      </c>
    </row>
    <row r="4" spans="1:4" x14ac:dyDescent="0.25">
      <c r="A4" s="1">
        <v>2</v>
      </c>
      <c r="B4" t="s">
        <v>257</v>
      </c>
      <c r="C4" t="s">
        <v>258</v>
      </c>
      <c r="D4" t="str">
        <f>HYPERLINK("https://www.youtube.com/watch?v=fVKPrDrEwTI", "Link")</f>
        <v>Link</v>
      </c>
    </row>
    <row r="5" spans="1:4" x14ac:dyDescent="0.25">
      <c r="A5" s="1">
        <v>3</v>
      </c>
      <c r="B5" t="s">
        <v>259</v>
      </c>
      <c r="C5" t="s">
        <v>260</v>
      </c>
      <c r="D5" t="str">
        <f>HYPERLINK("https://www.youtube.com/watch?v=aKMLgFVxZYk", "Link")</f>
        <v>Link</v>
      </c>
    </row>
    <row r="6" spans="1:4" x14ac:dyDescent="0.25">
      <c r="A6" s="1">
        <v>4</v>
      </c>
      <c r="B6" t="s">
        <v>261</v>
      </c>
      <c r="C6" t="s">
        <v>262</v>
      </c>
      <c r="D6" t="str">
        <f>HYPERLINK("https://www.youtube.com/watch?v=R4NvQMF58K4", "Link")</f>
        <v>Link</v>
      </c>
    </row>
    <row r="7" spans="1:4" x14ac:dyDescent="0.25">
      <c r="A7" s="1">
        <v>5</v>
      </c>
      <c r="B7" t="s">
        <v>263</v>
      </c>
      <c r="C7" t="s">
        <v>264</v>
      </c>
      <c r="D7" t="str">
        <f>HYPERLINK("https://www.youtube.com/watch?v=2MXwsOMK3Bg", "Link")</f>
        <v>Link</v>
      </c>
    </row>
    <row r="8" spans="1:4" x14ac:dyDescent="0.25">
      <c r="A8" s="1">
        <v>6</v>
      </c>
      <c r="B8" t="s">
        <v>265</v>
      </c>
      <c r="C8" t="s">
        <v>266</v>
      </c>
      <c r="D8" t="str">
        <f>HYPERLINK("https://www.youtube.com/watch?v=WC2-hNNBWII", "Link")</f>
        <v>Link</v>
      </c>
    </row>
    <row r="9" spans="1:4" x14ac:dyDescent="0.25">
      <c r="A9" s="1">
        <v>7</v>
      </c>
      <c r="B9" t="s">
        <v>267</v>
      </c>
      <c r="C9" t="s">
        <v>268</v>
      </c>
      <c r="D9" t="str">
        <f>HYPERLINK("https://www.youtube.com/watch?v=qYnA2DFEELw", "Link")</f>
        <v>Link</v>
      </c>
    </row>
    <row r="10" spans="1:4" x14ac:dyDescent="0.25">
      <c r="A10" s="1">
        <v>8</v>
      </c>
      <c r="B10" t="s">
        <v>269</v>
      </c>
      <c r="C10" t="s">
        <v>270</v>
      </c>
      <c r="D10" t="str">
        <f>HYPERLINK("https://www.youtube.com/watch?v=Zgy1miPsTNs", "Link")</f>
        <v>Link</v>
      </c>
    </row>
    <row r="11" spans="1:4" x14ac:dyDescent="0.25">
      <c r="A11" s="1">
        <v>9</v>
      </c>
      <c r="B11" t="s">
        <v>271</v>
      </c>
      <c r="C11" t="s">
        <v>272</v>
      </c>
      <c r="D11" t="str">
        <f>HYPERLINK("https://www.youtube.com/watch?v=d-Bfi5qywFo", "Link")</f>
        <v>Link</v>
      </c>
    </row>
    <row r="12" spans="1:4" x14ac:dyDescent="0.25">
      <c r="A12" s="1">
        <v>10</v>
      </c>
      <c r="B12" t="s">
        <v>273</v>
      </c>
      <c r="C12" t="s">
        <v>274</v>
      </c>
      <c r="D12" t="str">
        <f>HYPERLINK("https://www.youtube.com/watch?v=GTeCtIoV2Tw", "Link")</f>
        <v>Link</v>
      </c>
    </row>
    <row r="13" spans="1:4" x14ac:dyDescent="0.25">
      <c r="A13" s="1">
        <v>11</v>
      </c>
      <c r="B13" t="s">
        <v>239</v>
      </c>
      <c r="C13" t="s">
        <v>240</v>
      </c>
      <c r="D13" t="str">
        <f>HYPERLINK("https://www.youtube.com/watch?v=0vFgKr5bjWI", "Link")</f>
        <v>Link</v>
      </c>
    </row>
    <row r="14" spans="1:4" x14ac:dyDescent="0.25">
      <c r="A14" s="1">
        <v>12</v>
      </c>
      <c r="B14" t="s">
        <v>275</v>
      </c>
      <c r="C14" t="s">
        <v>276</v>
      </c>
      <c r="D14" t="str">
        <f>HYPERLINK("https://www.youtube.com/watch?v=K9Qd3UMHUQ4", "Link")</f>
        <v>Link</v>
      </c>
    </row>
    <row r="15" spans="1:4" x14ac:dyDescent="0.25">
      <c r="A15" s="1">
        <v>13</v>
      </c>
      <c r="B15" t="s">
        <v>277</v>
      </c>
      <c r="C15" t="s">
        <v>278</v>
      </c>
      <c r="D15" t="str">
        <f>HYPERLINK("https://www.youtube.com/watch?v=QA25cMWp9Tk", "Link")</f>
        <v>Link</v>
      </c>
    </row>
    <row r="16" spans="1:4" x14ac:dyDescent="0.25">
      <c r="A16" s="1">
        <v>14</v>
      </c>
      <c r="B16" t="s">
        <v>279</v>
      </c>
      <c r="C16" t="s">
        <v>280</v>
      </c>
      <c r="D16" t="str">
        <f>HYPERLINK("https://www.youtube.com/watch?v=d1fXBLqnFvc", "Link")</f>
        <v>Link</v>
      </c>
    </row>
    <row r="17" spans="1:4" x14ac:dyDescent="0.25">
      <c r="A17" s="1">
        <v>15</v>
      </c>
      <c r="B17" t="s">
        <v>281</v>
      </c>
      <c r="C17" t="s">
        <v>282</v>
      </c>
      <c r="D17" t="str">
        <f>HYPERLINK("https://www.youtube.com/watch?v=ryD9IA9i-c8", "Link")</f>
        <v>Link</v>
      </c>
    </row>
    <row r="18" spans="1:4" x14ac:dyDescent="0.25">
      <c r="A18" s="1">
        <v>16</v>
      </c>
      <c r="B18" t="s">
        <v>283</v>
      </c>
      <c r="C18" t="s">
        <v>284</v>
      </c>
      <c r="D18" t="str">
        <f>HYPERLINK("https://www.youtube.com/watch?v=_95dCYv2Xv4", "Link")</f>
        <v>Link</v>
      </c>
    </row>
    <row r="19" spans="1:4" x14ac:dyDescent="0.25">
      <c r="A19" s="1">
        <v>17</v>
      </c>
      <c r="B19" t="s">
        <v>285</v>
      </c>
      <c r="C19" t="s">
        <v>286</v>
      </c>
      <c r="D19" t="str">
        <f>HYPERLINK("https://www.youtube.com/watch?v=Cie5v59mrTg", "Link")</f>
        <v>Link</v>
      </c>
    </row>
    <row r="20" spans="1:4" x14ac:dyDescent="0.25">
      <c r="A20" s="1">
        <v>18</v>
      </c>
      <c r="B20" t="s">
        <v>287</v>
      </c>
      <c r="C20" t="s">
        <v>288</v>
      </c>
      <c r="D20" t="str">
        <f>HYPERLINK("https://www.youtube.com/watch?v=R873BlNVUB4", "Link")</f>
        <v>Link</v>
      </c>
    </row>
    <row r="21" spans="1:4" x14ac:dyDescent="0.25">
      <c r="A21" s="1">
        <v>19</v>
      </c>
      <c r="B21" t="s">
        <v>289</v>
      </c>
      <c r="C21" t="s">
        <v>290</v>
      </c>
      <c r="D21" t="str">
        <f>HYPERLINK("https://www.youtube.com/watch?v=T-m7ZFxeg1A", "Link")</f>
        <v>Link</v>
      </c>
    </row>
    <row r="22" spans="1:4" x14ac:dyDescent="0.25">
      <c r="A22" s="1">
        <v>20</v>
      </c>
      <c r="B22" t="s">
        <v>291</v>
      </c>
      <c r="C22" t="s">
        <v>292</v>
      </c>
      <c r="D22" t="str">
        <f>HYPERLINK("https://www.youtube.com/watch?v=1a7E0qh48gM", "Link")</f>
        <v>Link</v>
      </c>
    </row>
    <row r="23" spans="1:4" x14ac:dyDescent="0.25">
      <c r="A23" s="1">
        <v>21</v>
      </c>
      <c r="B23" t="s">
        <v>293</v>
      </c>
      <c r="C23" t="s">
        <v>294</v>
      </c>
      <c r="D23" t="str">
        <f>HYPERLINK("https://www.youtube.com/watch?v=cXxEiWudIUY", "Link")</f>
        <v>Link</v>
      </c>
    </row>
    <row r="24" spans="1:4" x14ac:dyDescent="0.25">
      <c r="A24" s="1">
        <v>22</v>
      </c>
      <c r="B24" t="s">
        <v>295</v>
      </c>
      <c r="C24" t="s">
        <v>296</v>
      </c>
      <c r="D24" t="str">
        <f>HYPERLINK("https://www.youtube.com/watch?v=C6IL8tjwC5E", "Link")</f>
        <v>Link</v>
      </c>
    </row>
    <row r="25" spans="1:4" x14ac:dyDescent="0.25">
      <c r="A25" s="1">
        <v>23</v>
      </c>
      <c r="B25" t="s">
        <v>297</v>
      </c>
      <c r="C25" t="s">
        <v>298</v>
      </c>
      <c r="D25" t="str">
        <f>HYPERLINK("https://www.youtube.com/watch?v=40gKzHQWgP0", "Link")</f>
        <v>Link</v>
      </c>
    </row>
    <row r="26" spans="1:4" x14ac:dyDescent="0.25">
      <c r="A26" s="1">
        <v>24</v>
      </c>
      <c r="B26" t="s">
        <v>299</v>
      </c>
      <c r="C26" t="s">
        <v>300</v>
      </c>
      <c r="D26" t="str">
        <f>HYPERLINK("https://www.youtube.com/watch?v=3E7HF26XNfU", "Link")</f>
        <v>Link</v>
      </c>
    </row>
    <row r="27" spans="1:4" x14ac:dyDescent="0.25">
      <c r="A27" s="1">
        <v>25</v>
      </c>
      <c r="B27" t="s">
        <v>301</v>
      </c>
      <c r="C27" t="s">
        <v>302</v>
      </c>
      <c r="D27" t="str">
        <f>HYPERLINK("https://www.youtube.com/watch?v=bydpDpOTm8s", "Link")</f>
        <v>Link</v>
      </c>
    </row>
    <row r="28" spans="1:4" x14ac:dyDescent="0.25">
      <c r="A28" s="1">
        <v>26</v>
      </c>
      <c r="B28" t="s">
        <v>303</v>
      </c>
      <c r="C28" t="s">
        <v>304</v>
      </c>
      <c r="D28" t="str">
        <f>HYPERLINK("https://www.youtube.com/watch?v=xsPBT5gIQac", "Link")</f>
        <v>Link</v>
      </c>
    </row>
    <row r="29" spans="1:4" x14ac:dyDescent="0.25">
      <c r="A29" s="1">
        <v>27</v>
      </c>
      <c r="B29" t="s">
        <v>305</v>
      </c>
      <c r="C29" t="s">
        <v>306</v>
      </c>
      <c r="D29" t="str">
        <f>HYPERLINK("https://www.youtube.com/watch?v=e03c3CIGtYU", "Link")</f>
        <v>Link</v>
      </c>
    </row>
    <row r="30" spans="1:4" x14ac:dyDescent="0.25">
      <c r="A30" s="1">
        <v>28</v>
      </c>
      <c r="B30" t="s">
        <v>307</v>
      </c>
      <c r="C30" t="s">
        <v>308</v>
      </c>
      <c r="D30" t="str">
        <f>HYPERLINK("https://www.youtube.com/watch?v=mL0fzj7e6WU", "Link")</f>
        <v>Link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6"/>
  <sheetViews>
    <sheetView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309</v>
      </c>
      <c r="C2" t="s">
        <v>310</v>
      </c>
      <c r="D2" t="str">
        <f>HYPERLINK("https://www.youtube.com/watch?v=E0TyFbv7gMw", "Link")</f>
        <v>Link</v>
      </c>
    </row>
    <row r="3" spans="1:4" x14ac:dyDescent="0.25">
      <c r="A3" s="1">
        <v>1</v>
      </c>
      <c r="B3" t="s">
        <v>311</v>
      </c>
      <c r="C3" t="s">
        <v>312</v>
      </c>
      <c r="D3" t="str">
        <f>HYPERLINK("https://www.youtube.com/watch?v=oPZjrhf6UlQ", "Link")</f>
        <v>Link</v>
      </c>
    </row>
    <row r="4" spans="1:4" x14ac:dyDescent="0.25">
      <c r="A4" s="1">
        <v>2</v>
      </c>
      <c r="B4" t="s">
        <v>313</v>
      </c>
      <c r="C4" t="s">
        <v>314</v>
      </c>
      <c r="D4" t="str">
        <f>HYPERLINK("https://www.youtube.com/watch?v=Vj7W8pI-L6w", "Link")</f>
        <v>Link</v>
      </c>
    </row>
    <row r="5" spans="1:4" x14ac:dyDescent="0.25">
      <c r="A5" s="1">
        <v>3</v>
      </c>
      <c r="B5" t="s">
        <v>315</v>
      </c>
      <c r="C5" t="s">
        <v>316</v>
      </c>
      <c r="D5" t="str">
        <f>HYPERLINK("https://www.youtube.com/watch?v=ZYwrQsBvZtI", "Link")</f>
        <v>Link</v>
      </c>
    </row>
    <row r="6" spans="1:4" x14ac:dyDescent="0.25">
      <c r="A6" s="1">
        <v>4</v>
      </c>
      <c r="B6" t="s">
        <v>317</v>
      </c>
      <c r="C6" t="s">
        <v>318</v>
      </c>
      <c r="D6" t="str">
        <f>HYPERLINK("https://www.youtube.com/watch?v=KKy5Os2JPgs", "Link")</f>
        <v>Link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ArcGISforServer</vt:lpstr>
      <vt:lpstr>ArcGISJavascriptAPI4.x</vt:lpstr>
      <vt:lpstr>ArcGISServerTalk</vt:lpstr>
      <vt:lpstr>ArcObjects</vt:lpstr>
      <vt:lpstr>ArcObjectsbyExampleC#</vt:lpstr>
      <vt:lpstr>BackendEngineering(Advanced)</vt:lpstr>
      <vt:lpstr>BackendEngineering(Beginner)</vt:lpstr>
      <vt:lpstr>BackendEngineering(Intermediate</vt:lpstr>
      <vt:lpstr>BrowserAPI</vt:lpstr>
      <vt:lpstr>Cookies</vt:lpstr>
      <vt:lpstr>DatabaseEngineering</vt:lpstr>
      <vt:lpstr>DistributedSystems</vt:lpstr>
      <vt:lpstr>Docker</vt:lpstr>
      <vt:lpstr>GeodatabaseTalk</vt:lpstr>
      <vt:lpstr>HAProxy</vt:lpstr>
      <vt:lpstr>HighAvailability</vt:lpstr>
      <vt:lpstr>HTTP</vt:lpstr>
      <vt:lpstr>HTTP_2</vt:lpstr>
      <vt:lpstr>IGeometryPodcast</vt:lpstr>
      <vt:lpstr>JavascriptbyExample-Level1</vt:lpstr>
      <vt:lpstr>JavascriptbyExample</vt:lpstr>
      <vt:lpstr>LearnProgrammingwithVB.NET(Pizz</vt:lpstr>
      <vt:lpstr>LiveStreams</vt:lpstr>
      <vt:lpstr>LoadBalancing</vt:lpstr>
      <vt:lpstr>MembersOnly</vt:lpstr>
      <vt:lpstr>MessageQueues&amp;PubSubSystems</vt:lpstr>
      <vt:lpstr>MinuteEngineering</vt:lpstr>
      <vt:lpstr>Motivation</vt:lpstr>
      <vt:lpstr>Multi-UserGeodatabase</vt:lpstr>
      <vt:lpstr>NetworkEngineering</vt:lpstr>
      <vt:lpstr>NginX</vt:lpstr>
      <vt:lpstr>PostgresSQL</vt:lpstr>
      <vt:lpstr>ProgrammingPatterns</vt:lpstr>
      <vt:lpstr>Proxies</vt:lpstr>
      <vt:lpstr>PythonbyExample</vt:lpstr>
      <vt:lpstr>ReverseEngineeringSeries</vt:lpstr>
      <vt:lpstr>SoftwareArchitecture</vt:lpstr>
      <vt:lpstr>SoftwareChat</vt:lpstr>
      <vt:lpstr>SoftwareEngineeringbyExample</vt:lpstr>
      <vt:lpstr>SoftwareEngineeringHighlights</vt:lpstr>
      <vt:lpstr>SoftwareNews</vt:lpstr>
      <vt:lpstr>SoftwareTalk</vt:lpstr>
      <vt:lpstr>SystemDesigns</vt:lpstr>
      <vt:lpstr>TCP</vt:lpstr>
      <vt:lpstr>TLS</vt:lpstr>
      <vt:lpstr>TLSCertificates</vt:lpstr>
      <vt:lpstr>VLog</vt:lpstr>
      <vt:lpstr>WebSecurity</vt:lpstr>
      <vt:lpstr>WebSockets</vt:lpstr>
      <vt:lpstr>WiresharkingAllProtocols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AYMAN</cp:lastModifiedBy>
  <dcterms:created xsi:type="dcterms:W3CDTF">2020-11-08T21:32:33Z</dcterms:created>
  <dcterms:modified xsi:type="dcterms:W3CDTF">2020-11-08T16:04:00Z</dcterms:modified>
</cp:coreProperties>
</file>