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ubari\eclipse\automationTest\res\importFiles\ES-284\"/>
    </mc:Choice>
  </mc:AlternateContent>
  <bookViews>
    <workbookView xWindow="0" yWindow="0" windowWidth="28800" windowHeight="12435"/>
  </bookViews>
  <sheets>
    <sheet name="Case 1" sheetId="4" r:id="rId1"/>
    <sheet name="Case 2" sheetId="5" r:id="rId2"/>
    <sheet name="Case 3" sheetId="6" r:id="rId3"/>
  </sheets>
  <calcPr calcId="152511"/>
</workbook>
</file>

<file path=xl/calcChain.xml><?xml version="1.0" encoding="utf-8"?>
<calcChain xmlns="http://schemas.openxmlformats.org/spreadsheetml/2006/main">
  <c r="I57" i="6" l="1"/>
  <c r="I56" i="6"/>
  <c r="I55" i="6"/>
  <c r="I54" i="6"/>
  <c r="I53" i="6"/>
  <c r="I52" i="6"/>
  <c r="I52" i="5"/>
  <c r="I51" i="5"/>
  <c r="I50" i="5"/>
  <c r="I49" i="5"/>
  <c r="I48" i="5"/>
  <c r="I47" i="5"/>
  <c r="AT50" i="6" l="1"/>
  <c r="AS50" i="6"/>
  <c r="AR50" i="6"/>
  <c r="AQ50" i="6"/>
  <c r="AP50" i="6"/>
  <c r="AO50" i="6"/>
  <c r="AN50" i="6"/>
  <c r="AM50" i="6"/>
  <c r="AL50" i="6"/>
  <c r="AK50" i="6"/>
  <c r="AJ50" i="6"/>
  <c r="AI50" i="6"/>
  <c r="N50" i="6"/>
  <c r="M50" i="6"/>
  <c r="L50" i="6"/>
  <c r="K50" i="6"/>
  <c r="AT49" i="6"/>
  <c r="AS49" i="6"/>
  <c r="AR49" i="6"/>
  <c r="AQ49" i="6"/>
  <c r="AP49" i="6"/>
  <c r="AO49" i="6"/>
  <c r="AN49" i="6"/>
  <c r="AM49" i="6"/>
  <c r="AL49" i="6"/>
  <c r="AK49" i="6"/>
  <c r="AJ49" i="6"/>
  <c r="AI49" i="6"/>
  <c r="AH49" i="6"/>
  <c r="AG49" i="6"/>
  <c r="AF49" i="6"/>
  <c r="AE49" i="6"/>
  <c r="AD49" i="6"/>
  <c r="AC49" i="6"/>
  <c r="AB49" i="6"/>
  <c r="AA49" i="6"/>
  <c r="Z49" i="6"/>
  <c r="Y49" i="6"/>
  <c r="X49" i="6"/>
  <c r="W49" i="6"/>
  <c r="V49" i="6"/>
  <c r="U49" i="6"/>
  <c r="T49" i="6"/>
  <c r="S49" i="6"/>
  <c r="R49" i="6"/>
  <c r="Q49" i="6"/>
  <c r="P49"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N49" i="6"/>
  <c r="M49" i="6"/>
  <c r="L49" i="6"/>
  <c r="K49" i="6"/>
  <c r="O49" i="6"/>
  <c r="N48" i="6"/>
  <c r="M48" i="6"/>
  <c r="L48" i="6"/>
  <c r="K48" i="6"/>
  <c r="O48" i="6"/>
  <c r="AR47" i="6"/>
  <c r="AQ47" i="6"/>
  <c r="AP47" i="6"/>
  <c r="AO47" i="6"/>
  <c r="AN47" i="6"/>
  <c r="AM47" i="6"/>
  <c r="AL47" i="6"/>
  <c r="AK47" i="6"/>
  <c r="AJ47" i="6"/>
  <c r="AI47" i="6"/>
  <c r="AH47" i="6"/>
  <c r="AG47" i="6"/>
  <c r="AF47" i="6"/>
  <c r="AE47" i="6"/>
  <c r="AD47" i="6"/>
  <c r="AC47" i="6"/>
  <c r="AB47" i="6"/>
  <c r="AA47" i="6"/>
  <c r="Z47" i="6"/>
  <c r="Y47" i="6"/>
  <c r="X47" i="6"/>
  <c r="W47" i="6"/>
  <c r="V47" i="6"/>
  <c r="U47" i="6"/>
  <c r="T47" i="6"/>
  <c r="S47" i="6"/>
  <c r="R47" i="6"/>
  <c r="Q47" i="6"/>
  <c r="P47" i="6"/>
  <c r="O47" i="6"/>
  <c r="AT55" i="6"/>
  <c r="AS55" i="6"/>
  <c r="AR55" i="6"/>
  <c r="AQ55" i="6"/>
  <c r="AP55" i="6"/>
  <c r="AO55" i="6"/>
  <c r="AN55" i="6"/>
  <c r="N55" i="6"/>
  <c r="M55" i="6"/>
  <c r="L55" i="6"/>
  <c r="K55" i="6"/>
  <c r="AT54" i="6"/>
  <c r="AS54" i="6"/>
  <c r="AR54" i="6"/>
  <c r="AQ54" i="6"/>
  <c r="AP54" i="6"/>
  <c r="AO54" i="6"/>
  <c r="AN54" i="6"/>
  <c r="N54" i="6"/>
  <c r="M54" i="6"/>
  <c r="L54" i="6"/>
  <c r="K54" i="6"/>
  <c r="AT53" i="6"/>
  <c r="AS53" i="6"/>
  <c r="AR53" i="6"/>
  <c r="AR57" i="6" s="1"/>
  <c r="AR46" i="6" s="1"/>
  <c r="AQ53" i="6"/>
  <c r="AQ57" i="6" s="1"/>
  <c r="AQ46" i="6" s="1"/>
  <c r="AP53" i="6"/>
  <c r="AO53" i="6"/>
  <c r="AN53" i="6"/>
  <c r="AM53" i="6"/>
  <c r="AL53" i="6"/>
  <c r="AK53" i="6"/>
  <c r="AJ53" i="6"/>
  <c r="AI53" i="6"/>
  <c r="AH53" i="6"/>
  <c r="AG53" i="6"/>
  <c r="AF53" i="6"/>
  <c r="AE53" i="6"/>
  <c r="AD53" i="6"/>
  <c r="AC53" i="6"/>
  <c r="AB53" i="6"/>
  <c r="AA53" i="6"/>
  <c r="Z53" i="6"/>
  <c r="Y53" i="6"/>
  <c r="X53" i="6"/>
  <c r="W53" i="6"/>
  <c r="V53" i="6"/>
  <c r="U53" i="6"/>
  <c r="T53" i="6"/>
  <c r="S53" i="6"/>
  <c r="R53" i="6"/>
  <c r="Q53" i="6"/>
  <c r="P53" i="6"/>
  <c r="O53" i="6"/>
  <c r="N53" i="6"/>
  <c r="M53" i="6"/>
  <c r="M57" i="6" s="1"/>
  <c r="M46" i="6" s="1"/>
  <c r="L53" i="6"/>
  <c r="L57" i="6" s="1"/>
  <c r="L46" i="6" s="1"/>
  <c r="K53" i="6"/>
  <c r="AT52" i="6"/>
  <c r="AS52" i="6"/>
  <c r="AS56" i="6" s="1"/>
  <c r="AR52" i="6"/>
  <c r="AQ52" i="6"/>
  <c r="AP52" i="6"/>
  <c r="AO52" i="6"/>
  <c r="AO56" i="6" s="1"/>
  <c r="AO45" i="6" s="1"/>
  <c r="AN52" i="6"/>
  <c r="AN56" i="6" s="1"/>
  <c r="AM52" i="6"/>
  <c r="AL52" i="6"/>
  <c r="AK52" i="6"/>
  <c r="AJ52" i="6"/>
  <c r="AI52" i="6"/>
  <c r="AH52" i="6"/>
  <c r="AG52" i="6"/>
  <c r="AF52" i="6"/>
  <c r="AE52" i="6"/>
  <c r="AD52" i="6"/>
  <c r="AC52" i="6"/>
  <c r="AB52" i="6"/>
  <c r="AA52" i="6"/>
  <c r="Z52" i="6"/>
  <c r="Y52" i="6"/>
  <c r="X52" i="6"/>
  <c r="W52" i="6"/>
  <c r="V52" i="6"/>
  <c r="U52" i="6"/>
  <c r="T52" i="6"/>
  <c r="S52" i="6"/>
  <c r="R52" i="6"/>
  <c r="Q52" i="6"/>
  <c r="P52" i="6"/>
  <c r="O52" i="6"/>
  <c r="N52" i="6"/>
  <c r="N56" i="6" s="1"/>
  <c r="M52" i="6"/>
  <c r="M56" i="6" s="1"/>
  <c r="M44" i="6" s="1"/>
  <c r="L52" i="6"/>
  <c r="L56" i="6" s="1"/>
  <c r="K52" i="6"/>
  <c r="K56" i="6" s="1"/>
  <c r="AT47" i="6"/>
  <c r="AS47" i="6"/>
  <c r="N47" i="6"/>
  <c r="M47" i="6"/>
  <c r="L47" i="6"/>
  <c r="K47" i="6"/>
  <c r="AM22" i="6"/>
  <c r="AM54" i="6" s="1"/>
  <c r="AL22" i="6"/>
  <c r="AK22" i="6"/>
  <c r="AJ22" i="6"/>
  <c r="AJ55" i="6" s="1"/>
  <c r="AI22" i="6"/>
  <c r="AI55" i="6" s="1"/>
  <c r="AH22" i="6"/>
  <c r="AG22" i="6"/>
  <c r="AF22" i="6"/>
  <c r="AF55" i="6" s="1"/>
  <c r="AE22" i="6"/>
  <c r="AD22" i="6"/>
  <c r="AC22" i="6"/>
  <c r="AB22" i="6"/>
  <c r="AA22" i="6"/>
  <c r="Z22" i="6"/>
  <c r="Y22" i="6"/>
  <c r="X22" i="6"/>
  <c r="X55" i="6" s="1"/>
  <c r="W22" i="6"/>
  <c r="V22" i="6"/>
  <c r="U22" i="6"/>
  <c r="T22" i="6"/>
  <c r="AH13" i="6"/>
  <c r="AG13" i="6"/>
  <c r="AG50" i="6" s="1"/>
  <c r="AF13" i="6"/>
  <c r="AF50" i="6" s="1"/>
  <c r="AE13" i="6"/>
  <c r="AD13" i="6"/>
  <c r="AC13" i="6"/>
  <c r="AC50" i="6" s="1"/>
  <c r="AB13" i="6"/>
  <c r="AA13" i="6"/>
  <c r="Z13" i="6"/>
  <c r="Y13" i="6"/>
  <c r="Y50" i="6" s="1"/>
  <c r="X13" i="6"/>
  <c r="X50" i="6" s="1"/>
  <c r="W13" i="6"/>
  <c r="V13" i="6"/>
  <c r="U13" i="6"/>
  <c r="U50" i="6" s="1"/>
  <c r="T13" i="6"/>
  <c r="S13" i="6"/>
  <c r="S55" i="6" s="1"/>
  <c r="R13" i="6"/>
  <c r="R55" i="6" s="1"/>
  <c r="Q13" i="6"/>
  <c r="Q55" i="6" s="1"/>
  <c r="P13" i="6"/>
  <c r="P54" i="6" s="1"/>
  <c r="O13" i="6"/>
  <c r="O54" i="6" s="1"/>
  <c r="AE54" i="6" l="1"/>
  <c r="X57" i="6"/>
  <c r="X46" i="6" s="1"/>
  <c r="N44" i="6"/>
  <c r="AP56" i="6"/>
  <c r="AP45" i="6" s="1"/>
  <c r="AT56" i="6"/>
  <c r="N57" i="6"/>
  <c r="N46" i="6" s="1"/>
  <c r="AP57" i="6"/>
  <c r="AP46" i="6" s="1"/>
  <c r="AT57" i="6"/>
  <c r="AT46" i="6" s="1"/>
  <c r="AM55" i="6"/>
  <c r="AI54" i="6"/>
  <c r="AI56" i="6" s="1"/>
  <c r="W55" i="6"/>
  <c r="W57" i="6" s="1"/>
  <c r="W46" i="6" s="1"/>
  <c r="AA55" i="6"/>
  <c r="AF57" i="6"/>
  <c r="AF46" i="6" s="1"/>
  <c r="AM56" i="6"/>
  <c r="K57" i="6"/>
  <c r="K46" i="6" s="1"/>
  <c r="AI57" i="6"/>
  <c r="AI46" i="6" s="1"/>
  <c r="Q54" i="6"/>
  <c r="L44" i="6"/>
  <c r="L45" i="6"/>
  <c r="K44" i="6"/>
  <c r="K45" i="6"/>
  <c r="AE55" i="6"/>
  <c r="AE57" i="6" s="1"/>
  <c r="AE46" i="6" s="1"/>
  <c r="AM44" i="6"/>
  <c r="O50" i="6"/>
  <c r="S50" i="6"/>
  <c r="W50" i="6"/>
  <c r="AA50" i="6"/>
  <c r="AE50" i="6"/>
  <c r="T55" i="6"/>
  <c r="AB55" i="6"/>
  <c r="AB57" i="6" s="1"/>
  <c r="AB46" i="6" s="1"/>
  <c r="AE56" i="6"/>
  <c r="AE44" i="6" s="1"/>
  <c r="AQ56" i="6"/>
  <c r="AQ45" i="6" s="1"/>
  <c r="O55" i="6"/>
  <c r="O57" i="6" s="1"/>
  <c r="O46" i="6" s="1"/>
  <c r="P50" i="6"/>
  <c r="T50" i="6"/>
  <c r="AB50" i="6"/>
  <c r="W54" i="6"/>
  <c r="W56" i="6" s="1"/>
  <c r="AR56" i="6"/>
  <c r="AR44" i="6" s="1"/>
  <c r="P55" i="6"/>
  <c r="P57" i="6" s="1"/>
  <c r="P46" i="6" s="1"/>
  <c r="AM57" i="6"/>
  <c r="AM46" i="6" s="1"/>
  <c r="Q50" i="6"/>
  <c r="V55" i="6"/>
  <c r="V57" i="6" s="1"/>
  <c r="V46" i="6" s="1"/>
  <c r="Z55" i="6"/>
  <c r="AD55" i="6"/>
  <c r="AD57" i="6" s="1"/>
  <c r="AD46" i="6" s="1"/>
  <c r="AH55" i="6"/>
  <c r="AH57" i="6" s="1"/>
  <c r="Q56" i="6"/>
  <c r="Q57" i="6"/>
  <c r="Q46" i="6" s="1"/>
  <c r="AO57" i="6"/>
  <c r="AO46" i="6" s="1"/>
  <c r="AS57" i="6"/>
  <c r="AN57" i="6"/>
  <c r="AN46" i="6" s="1"/>
  <c r="AP44" i="6"/>
  <c r="R50" i="6"/>
  <c r="V50" i="6"/>
  <c r="Z50" i="6"/>
  <c r="AD50" i="6"/>
  <c r="AH50" i="6"/>
  <c r="O56" i="6"/>
  <c r="AE45" i="6"/>
  <c r="AM45" i="6"/>
  <c r="S57" i="6"/>
  <c r="S46" i="6" s="1"/>
  <c r="AA57" i="6"/>
  <c r="AA46" i="6" s="1"/>
  <c r="P56" i="6"/>
  <c r="P44" i="6" s="1"/>
  <c r="AN45" i="6"/>
  <c r="T57" i="6"/>
  <c r="T46" i="6" s="1"/>
  <c r="AJ57" i="6"/>
  <c r="AJ46" i="6" s="1"/>
  <c r="Q45" i="6"/>
  <c r="N45" i="6"/>
  <c r="AT45" i="6"/>
  <c r="R57" i="6"/>
  <c r="R46" i="6" s="1"/>
  <c r="Z57" i="6"/>
  <c r="Z46" i="6" s="1"/>
  <c r="S54" i="6"/>
  <c r="S56" i="6" s="1"/>
  <c r="X54" i="6"/>
  <c r="X56" i="6" s="1"/>
  <c r="X44" i="6" s="1"/>
  <c r="AF54" i="6"/>
  <c r="AF56" i="6" s="1"/>
  <c r="AF44" i="6" s="1"/>
  <c r="AK55" i="6"/>
  <c r="AK57" i="6" s="1"/>
  <c r="AK46" i="6" s="1"/>
  <c r="AK54" i="6"/>
  <c r="AK56" i="6" s="1"/>
  <c r="M45" i="6"/>
  <c r="AI45" i="6"/>
  <c r="AS45" i="6"/>
  <c r="T54" i="6"/>
  <c r="T56" i="6" s="1"/>
  <c r="AA54" i="6"/>
  <c r="AA56" i="6" s="1"/>
  <c r="U55" i="6"/>
  <c r="U57" i="6" s="1"/>
  <c r="U46" i="6" s="1"/>
  <c r="Y55" i="6"/>
  <c r="Y57" i="6" s="1"/>
  <c r="Y46" i="6" s="1"/>
  <c r="Y54" i="6"/>
  <c r="Y56" i="6" s="1"/>
  <c r="AC55" i="6"/>
  <c r="AC57" i="6" s="1"/>
  <c r="AC46" i="6" s="1"/>
  <c r="AC54" i="6"/>
  <c r="AC56" i="6" s="1"/>
  <c r="AG55" i="6"/>
  <c r="AG57" i="6" s="1"/>
  <c r="AG46" i="6" s="1"/>
  <c r="AG54" i="6"/>
  <c r="AG56" i="6" s="1"/>
  <c r="AG44" i="6" s="1"/>
  <c r="AL55" i="6"/>
  <c r="AL57" i="6" s="1"/>
  <c r="AL46" i="6" s="1"/>
  <c r="AL54" i="6"/>
  <c r="AL56" i="6" s="1"/>
  <c r="U54" i="6"/>
  <c r="U56" i="6" s="1"/>
  <c r="U44" i="6" s="1"/>
  <c r="AB54" i="6"/>
  <c r="AB56" i="6" s="1"/>
  <c r="AJ54" i="6"/>
  <c r="AJ56" i="6" s="1"/>
  <c r="R54" i="6"/>
  <c r="R56" i="6" s="1"/>
  <c r="V54" i="6"/>
  <c r="V56" i="6" s="1"/>
  <c r="V44" i="6" s="1"/>
  <c r="Z54" i="6"/>
  <c r="Z56" i="6" s="1"/>
  <c r="AD54" i="6"/>
  <c r="AD56" i="6" s="1"/>
  <c r="AH54" i="6"/>
  <c r="AH56" i="6" s="1"/>
  <c r="W44" i="6" l="1"/>
  <c r="W45" i="6"/>
  <c r="Q44" i="6"/>
  <c r="AI44" i="6"/>
  <c r="AJ44" i="6"/>
  <c r="AA44" i="6"/>
  <c r="O44" i="6"/>
  <c r="Z44" i="6"/>
  <c r="AB44" i="6"/>
  <c r="T44" i="6"/>
  <c r="AK44" i="6"/>
  <c r="S44" i="6"/>
  <c r="AT44" i="6"/>
  <c r="AQ44" i="6"/>
  <c r="AD44" i="6"/>
  <c r="AH46" i="6"/>
  <c r="AH44" i="6"/>
  <c r="Y44" i="6"/>
  <c r="AR45" i="6"/>
  <c r="AL44" i="6"/>
  <c r="AS46" i="6"/>
  <c r="AS44" i="6"/>
  <c r="R44" i="6"/>
  <c r="AN44" i="6"/>
  <c r="AC44" i="6"/>
  <c r="AO44" i="6"/>
  <c r="U45" i="6"/>
  <c r="AH45" i="6"/>
  <c r="R45" i="6"/>
  <c r="AL45" i="6"/>
  <c r="AC45" i="6"/>
  <c r="AF45" i="6"/>
  <c r="AD45" i="6"/>
  <c r="X45" i="6"/>
  <c r="Y45" i="6"/>
  <c r="AK45" i="6"/>
  <c r="Z45" i="6"/>
  <c r="AG45" i="6"/>
  <c r="P45" i="6"/>
  <c r="AJ45" i="6"/>
  <c r="AA45" i="6"/>
  <c r="V45" i="6"/>
  <c r="AB45" i="6"/>
  <c r="T45" i="6"/>
  <c r="S45" i="6"/>
  <c r="O45" i="6"/>
  <c r="AT50" i="5"/>
  <c r="AS50" i="5"/>
  <c r="AR50" i="5"/>
  <c r="AQ50" i="5"/>
  <c r="AP50" i="5"/>
  <c r="AO50" i="5"/>
  <c r="AN50" i="5"/>
  <c r="N50" i="5"/>
  <c r="M50" i="5"/>
  <c r="L50" i="5"/>
  <c r="K50" i="5"/>
  <c r="AT49" i="5"/>
  <c r="AS49" i="5"/>
  <c r="AR49" i="5"/>
  <c r="AQ49" i="5"/>
  <c r="AP49" i="5"/>
  <c r="AO49" i="5"/>
  <c r="AN49" i="5"/>
  <c r="N49" i="5"/>
  <c r="M49" i="5"/>
  <c r="L49" i="5"/>
  <c r="K49" i="5"/>
  <c r="AT48" i="5"/>
  <c r="AT52" i="5" s="1"/>
  <c r="AU44" i="5" s="1"/>
  <c r="AS48" i="5"/>
  <c r="AS52" i="5" s="1"/>
  <c r="AT44" i="5" s="1"/>
  <c r="AR48" i="5"/>
  <c r="AQ48" i="5"/>
  <c r="AP48" i="5"/>
  <c r="AP52" i="5" s="1"/>
  <c r="AQ44" i="5" s="1"/>
  <c r="AO48" i="5"/>
  <c r="AO52" i="5" s="1"/>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M52" i="5" s="1"/>
  <c r="N44" i="5" s="1"/>
  <c r="L48" i="5"/>
  <c r="K48" i="5"/>
  <c r="AT47" i="5"/>
  <c r="AS47" i="5"/>
  <c r="AS51" i="5" s="1"/>
  <c r="AR47" i="5"/>
  <c r="AQ47" i="5"/>
  <c r="AP47" i="5"/>
  <c r="AO47" i="5"/>
  <c r="AO51" i="5" s="1"/>
  <c r="AP43" i="5" s="1"/>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N51" i="5" s="1"/>
  <c r="M47" i="5"/>
  <c r="M51" i="5" s="1"/>
  <c r="L47" i="5"/>
  <c r="L51" i="5" s="1"/>
  <c r="K47" i="5"/>
  <c r="K51" i="5" s="1"/>
  <c r="L43" i="5" s="1"/>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M43" i="5"/>
  <c r="AM21" i="5"/>
  <c r="AM50" i="5" s="1"/>
  <c r="AL21" i="5"/>
  <c r="AK21" i="5"/>
  <c r="AK49" i="5" s="1"/>
  <c r="AJ21" i="5"/>
  <c r="AJ50" i="5" s="1"/>
  <c r="AJ52" i="5" s="1"/>
  <c r="AK44" i="5" s="1"/>
  <c r="AI21" i="5"/>
  <c r="AI50" i="5" s="1"/>
  <c r="AH21" i="5"/>
  <c r="AG21" i="5"/>
  <c r="AG50" i="5" s="1"/>
  <c r="AF21" i="5"/>
  <c r="AF50" i="5" s="1"/>
  <c r="AF52" i="5" s="1"/>
  <c r="AG44" i="5" s="1"/>
  <c r="AE21" i="5"/>
  <c r="AD21" i="5"/>
  <c r="AC21" i="5"/>
  <c r="AC49" i="5" s="1"/>
  <c r="AB21" i="5"/>
  <c r="AB49" i="5" s="1"/>
  <c r="AA21" i="5"/>
  <c r="Z21" i="5"/>
  <c r="Y21" i="5"/>
  <c r="Y49" i="5" s="1"/>
  <c r="X21" i="5"/>
  <c r="X49" i="5" s="1"/>
  <c r="X51" i="5" s="1"/>
  <c r="W21" i="5"/>
  <c r="V21" i="5"/>
  <c r="U21" i="5"/>
  <c r="U50" i="5" s="1"/>
  <c r="T21" i="5"/>
  <c r="T50" i="5" s="1"/>
  <c r="T52" i="5" s="1"/>
  <c r="U44" i="5" s="1"/>
  <c r="AH13" i="5"/>
  <c r="AG13" i="5"/>
  <c r="AF13" i="5"/>
  <c r="AE13" i="5"/>
  <c r="AD13" i="5"/>
  <c r="AC13" i="5"/>
  <c r="AB13" i="5"/>
  <c r="AA13" i="5"/>
  <c r="Z13" i="5"/>
  <c r="Y13" i="5"/>
  <c r="X13" i="5"/>
  <c r="W13" i="5"/>
  <c r="V13" i="5"/>
  <c r="U13" i="5"/>
  <c r="T13" i="5"/>
  <c r="S13" i="5"/>
  <c r="S50" i="5" s="1"/>
  <c r="R13" i="5"/>
  <c r="Q13" i="5"/>
  <c r="Q50" i="5" s="1"/>
  <c r="P13" i="5"/>
  <c r="P49" i="5" s="1"/>
  <c r="O13" i="5"/>
  <c r="O49" i="5" s="1"/>
  <c r="O51" i="5" s="1"/>
  <c r="P43" i="5" s="1"/>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S57" i="4"/>
  <c r="AT57" i="4"/>
  <c r="K58" i="4"/>
  <c r="K62" i="4" s="1"/>
  <c r="L58" i="4"/>
  <c r="M58" i="4"/>
  <c r="N58" i="4"/>
  <c r="O58" i="4"/>
  <c r="P58" i="4"/>
  <c r="Q58" i="4"/>
  <c r="R58" i="4"/>
  <c r="S58" i="4"/>
  <c r="T58" i="4"/>
  <c r="U58" i="4"/>
  <c r="V58" i="4"/>
  <c r="W58" i="4"/>
  <c r="X58" i="4"/>
  <c r="Y58" i="4"/>
  <c r="Z58" i="4"/>
  <c r="AA58" i="4"/>
  <c r="AB58" i="4"/>
  <c r="AC58" i="4"/>
  <c r="AD58" i="4"/>
  <c r="AE58" i="4"/>
  <c r="AF58" i="4"/>
  <c r="AG58" i="4"/>
  <c r="AH58" i="4"/>
  <c r="AI58" i="4"/>
  <c r="AJ58" i="4"/>
  <c r="AK58" i="4"/>
  <c r="AL58" i="4"/>
  <c r="AM58" i="4"/>
  <c r="AN58" i="4"/>
  <c r="AO58" i="4"/>
  <c r="AP58" i="4"/>
  <c r="AQ58" i="4"/>
  <c r="AR58" i="4"/>
  <c r="AS58" i="4"/>
  <c r="AT58" i="4"/>
  <c r="K59" i="4"/>
  <c r="L59" i="4"/>
  <c r="M59" i="4"/>
  <c r="N59" i="4"/>
  <c r="AN59" i="4"/>
  <c r="AO59" i="4"/>
  <c r="AP59" i="4"/>
  <c r="AQ59" i="4"/>
  <c r="AR59" i="4"/>
  <c r="AS59" i="4"/>
  <c r="AT59" i="4"/>
  <c r="K60" i="4"/>
  <c r="L60" i="4"/>
  <c r="M60" i="4"/>
  <c r="N60" i="4"/>
  <c r="AN60" i="4"/>
  <c r="AO60" i="4"/>
  <c r="AP60" i="4"/>
  <c r="AQ60" i="4"/>
  <c r="AR60" i="4"/>
  <c r="AS60" i="4"/>
  <c r="AT60" i="4"/>
  <c r="AT55" i="4"/>
  <c r="AS55" i="4"/>
  <c r="AR55" i="4"/>
  <c r="AQ55" i="4"/>
  <c r="AP55" i="4"/>
  <c r="AO55" i="4"/>
  <c r="AN55" i="4"/>
  <c r="AT48" i="4"/>
  <c r="AS48" i="4"/>
  <c r="AR48" i="4"/>
  <c r="AQ48" i="4"/>
  <c r="AP48" i="4"/>
  <c r="AO48" i="4"/>
  <c r="AN48" i="4"/>
  <c r="AT47" i="4"/>
  <c r="AS47" i="4"/>
  <c r="AR47" i="4"/>
  <c r="AQ47" i="4"/>
  <c r="AP47" i="4"/>
  <c r="AO47" i="4"/>
  <c r="AN47" i="4"/>
  <c r="AT46" i="4"/>
  <c r="AS46" i="4"/>
  <c r="AR46" i="4"/>
  <c r="AQ46" i="4"/>
  <c r="AP46" i="4"/>
  <c r="AO46" i="4"/>
  <c r="AN46" i="4"/>
  <c r="AT45" i="4"/>
  <c r="AS45" i="4"/>
  <c r="AR45" i="4"/>
  <c r="AQ45" i="4"/>
  <c r="AP45" i="4"/>
  <c r="AO45" i="4"/>
  <c r="AN45" i="4"/>
  <c r="AT44" i="4"/>
  <c r="AS44" i="4"/>
  <c r="AR44" i="4"/>
  <c r="AQ44" i="4"/>
  <c r="AP44" i="4"/>
  <c r="AO44" i="4"/>
  <c r="AN44" i="4"/>
  <c r="AT43" i="4"/>
  <c r="AS43" i="4"/>
  <c r="AR43" i="4"/>
  <c r="AQ43" i="4"/>
  <c r="AP43" i="4"/>
  <c r="AO43" i="4"/>
  <c r="AN43" i="4"/>
  <c r="K61" i="4" l="1"/>
  <c r="K53" i="4" s="1"/>
  <c r="AO49" i="4"/>
  <c r="AS49" i="4"/>
  <c r="AP50" i="4"/>
  <c r="AT50" i="4"/>
  <c r="AQ51" i="4"/>
  <c r="L62" i="4"/>
  <c r="AR61" i="4"/>
  <c r="AR52" i="4" s="1"/>
  <c r="AN61" i="4"/>
  <c r="AN53" i="4" s="1"/>
  <c r="AQ61" i="4"/>
  <c r="AQ62" i="4"/>
  <c r="AQ54" i="4" s="1"/>
  <c r="AS62" i="4"/>
  <c r="AS54" i="4" s="1"/>
  <c r="AO62" i="4"/>
  <c r="AO54" i="4" s="1"/>
  <c r="M62" i="4"/>
  <c r="AS61" i="4"/>
  <c r="AO61" i="4"/>
  <c r="AO53" i="4" s="1"/>
  <c r="AC51" i="5"/>
  <c r="AP51" i="5"/>
  <c r="AQ43" i="5" s="1"/>
  <c r="AT51" i="5"/>
  <c r="AU43" i="5" s="1"/>
  <c r="N52" i="5"/>
  <c r="O44" i="5" s="1"/>
  <c r="AQ51" i="5"/>
  <c r="AR43" i="5" s="1"/>
  <c r="AQ52" i="5"/>
  <c r="AN52" i="5"/>
  <c r="AO44" i="5" s="1"/>
  <c r="AR52" i="5"/>
  <c r="AS44" i="5" s="1"/>
  <c r="L61" i="4"/>
  <c r="L53" i="4" s="1"/>
  <c r="I58" i="4"/>
  <c r="I57" i="4"/>
  <c r="AN51" i="5"/>
  <c r="AO42" i="5" s="1"/>
  <c r="L52" i="5"/>
  <c r="M44" i="5" s="1"/>
  <c r="P51" i="5"/>
  <c r="Q43" i="5" s="1"/>
  <c r="Q51" i="5"/>
  <c r="Q52" i="5"/>
  <c r="R44" i="5" s="1"/>
  <c r="Y50" i="5"/>
  <c r="AG49" i="5"/>
  <c r="AG51" i="5" s="1"/>
  <c r="AH43" i="5" s="1"/>
  <c r="W49" i="5"/>
  <c r="W51" i="5" s="1"/>
  <c r="AA50" i="5"/>
  <c r="AA52" i="5" s="1"/>
  <c r="AB44" i="5" s="1"/>
  <c r="AE50" i="5"/>
  <c r="AE52" i="5" s="1"/>
  <c r="AF44" i="5" s="1"/>
  <c r="Q49" i="5"/>
  <c r="AR44" i="5"/>
  <c r="AR42" i="5"/>
  <c r="U52" i="5"/>
  <c r="V44" i="5" s="1"/>
  <c r="Y52" i="5"/>
  <c r="Z44" i="5" s="1"/>
  <c r="T49" i="5"/>
  <c r="T51" i="5" s="1"/>
  <c r="U43" i="5" s="1"/>
  <c r="X50" i="5"/>
  <c r="X52" i="5" s="1"/>
  <c r="Y44" i="5" s="1"/>
  <c r="AB50" i="5"/>
  <c r="AB52" i="5" s="1"/>
  <c r="AC44" i="5" s="1"/>
  <c r="AF49" i="5"/>
  <c r="AF51" i="5" s="1"/>
  <c r="AG43" i="5" s="1"/>
  <c r="AK50" i="5"/>
  <c r="AK52" i="5" s="1"/>
  <c r="AL44" i="5" s="1"/>
  <c r="U49" i="5"/>
  <c r="U51" i="5" s="1"/>
  <c r="AC50" i="5"/>
  <c r="M42" i="5"/>
  <c r="AR51" i="5"/>
  <c r="S49" i="5"/>
  <c r="S51" i="5" s="1"/>
  <c r="T43" i="5" s="1"/>
  <c r="K52" i="5"/>
  <c r="P50" i="5"/>
  <c r="P52" i="5" s="1"/>
  <c r="Q44" i="5" s="1"/>
  <c r="Y43" i="5"/>
  <c r="AD43" i="5"/>
  <c r="N42" i="5"/>
  <c r="N43" i="5"/>
  <c r="AT42" i="5"/>
  <c r="AT43" i="5"/>
  <c r="AP44" i="5"/>
  <c r="AP42" i="5"/>
  <c r="AB51" i="5"/>
  <c r="Y51" i="5"/>
  <c r="AK51" i="5"/>
  <c r="AC52" i="5"/>
  <c r="AD44" i="5" s="1"/>
  <c r="AG52" i="5"/>
  <c r="AH44" i="5" s="1"/>
  <c r="R50" i="5"/>
  <c r="R52" i="5" s="1"/>
  <c r="S44" i="5" s="1"/>
  <c r="R49" i="5"/>
  <c r="V50" i="5"/>
  <c r="V52" i="5" s="1"/>
  <c r="W44" i="5" s="1"/>
  <c r="V49" i="5"/>
  <c r="V51" i="5" s="1"/>
  <c r="Z50" i="5"/>
  <c r="Z52" i="5" s="1"/>
  <c r="AA44" i="5" s="1"/>
  <c r="Z49" i="5"/>
  <c r="Z51" i="5" s="1"/>
  <c r="AD50" i="5"/>
  <c r="AD52" i="5" s="1"/>
  <c r="AE44" i="5" s="1"/>
  <c r="AD49" i="5"/>
  <c r="AD51" i="5" s="1"/>
  <c r="AH50" i="5"/>
  <c r="AH52" i="5" s="1"/>
  <c r="AI44" i="5" s="1"/>
  <c r="AH49" i="5"/>
  <c r="AH51" i="5" s="1"/>
  <c r="O43" i="5"/>
  <c r="R51" i="5"/>
  <c r="AQ42" i="5"/>
  <c r="AI49" i="5"/>
  <c r="AI51" i="5" s="1"/>
  <c r="W50" i="5"/>
  <c r="W52" i="5" s="1"/>
  <c r="X44" i="5" s="1"/>
  <c r="AA49" i="5"/>
  <c r="AA51" i="5" s="1"/>
  <c r="AE49" i="5"/>
  <c r="AE51" i="5" s="1"/>
  <c r="AJ49" i="5"/>
  <c r="AJ51" i="5" s="1"/>
  <c r="S52" i="5"/>
  <c r="T44" i="5" s="1"/>
  <c r="AI52" i="5"/>
  <c r="AJ44" i="5" s="1"/>
  <c r="AM52" i="5"/>
  <c r="AN44" i="5" s="1"/>
  <c r="AM49" i="5"/>
  <c r="AM51" i="5" s="1"/>
  <c r="O50" i="5"/>
  <c r="O52" i="5" s="1"/>
  <c r="P44" i="5" s="1"/>
  <c r="AL50" i="5"/>
  <c r="AL52" i="5" s="1"/>
  <c r="AM44" i="5" s="1"/>
  <c r="AL49" i="5"/>
  <c r="AL51" i="5" s="1"/>
  <c r="M61" i="4"/>
  <c r="AR62" i="4"/>
  <c r="AR54" i="4" s="1"/>
  <c r="AN62" i="4"/>
  <c r="AN54" i="4" s="1"/>
  <c r="N61" i="4"/>
  <c r="N62" i="4"/>
  <c r="AT61" i="4"/>
  <c r="AT53" i="4" s="1"/>
  <c r="AP61" i="4"/>
  <c r="AP53" i="4" s="1"/>
  <c r="AT62" i="4"/>
  <c r="AT54" i="4" s="1"/>
  <c r="AP62" i="4"/>
  <c r="AP54" i="4" s="1"/>
  <c r="AQ49" i="4"/>
  <c r="AN50" i="4"/>
  <c r="AR50" i="4"/>
  <c r="AO51" i="4"/>
  <c r="AS51" i="4"/>
  <c r="AN49" i="4"/>
  <c r="AR49" i="4"/>
  <c r="AO50" i="4"/>
  <c r="AS50" i="4"/>
  <c r="AP51" i="4"/>
  <c r="AT51" i="4"/>
  <c r="AP49" i="4"/>
  <c r="AT49" i="4"/>
  <c r="AQ50" i="4"/>
  <c r="AN51" i="4"/>
  <c r="AR51" i="4"/>
  <c r="AS53" i="4"/>
  <c r="AM55" i="4"/>
  <c r="AL55"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N48" i="4"/>
  <c r="M48" i="4"/>
  <c r="L48" i="4"/>
  <c r="N47" i="4"/>
  <c r="M47" i="4"/>
  <c r="L47" i="4"/>
  <c r="N46" i="4"/>
  <c r="M46" i="4"/>
  <c r="L46" i="4"/>
  <c r="AM45" i="4"/>
  <c r="AL45" i="4"/>
  <c r="AK45" i="4"/>
  <c r="AJ45" i="4"/>
  <c r="AI45" i="4"/>
  <c r="AH45" i="4"/>
  <c r="AG45" i="4"/>
  <c r="AF45" i="4"/>
  <c r="AE45" i="4"/>
  <c r="AD45" i="4"/>
  <c r="AC45" i="4"/>
  <c r="AB45" i="4"/>
  <c r="AA45" i="4"/>
  <c r="Z45" i="4"/>
  <c r="Y45" i="4"/>
  <c r="X45" i="4"/>
  <c r="W45" i="4"/>
  <c r="V45" i="4"/>
  <c r="U45" i="4"/>
  <c r="T45" i="4"/>
  <c r="S45" i="4"/>
  <c r="R45" i="4"/>
  <c r="Q45" i="4"/>
  <c r="P45" i="4"/>
  <c r="O45" i="4"/>
  <c r="N45" i="4"/>
  <c r="M45" i="4"/>
  <c r="L45" i="4"/>
  <c r="AM44" i="4"/>
  <c r="AL44" i="4"/>
  <c r="AK44" i="4"/>
  <c r="AJ44" i="4"/>
  <c r="AI44" i="4"/>
  <c r="AH44" i="4"/>
  <c r="AG44" i="4"/>
  <c r="AF44" i="4"/>
  <c r="AE44" i="4"/>
  <c r="AD44" i="4"/>
  <c r="AC44" i="4"/>
  <c r="AB44" i="4"/>
  <c r="AA44" i="4"/>
  <c r="Z44" i="4"/>
  <c r="Y44" i="4"/>
  <c r="X44" i="4"/>
  <c r="W44" i="4"/>
  <c r="V44" i="4"/>
  <c r="U44" i="4"/>
  <c r="T44" i="4"/>
  <c r="S44" i="4"/>
  <c r="R44" i="4"/>
  <c r="Q44" i="4"/>
  <c r="P44" i="4"/>
  <c r="O44" i="4"/>
  <c r="N44" i="4"/>
  <c r="M44" i="4"/>
  <c r="L44" i="4"/>
  <c r="AM43" i="4"/>
  <c r="AL43" i="4"/>
  <c r="AK43" i="4"/>
  <c r="AJ43" i="4"/>
  <c r="AI43" i="4"/>
  <c r="AH43" i="4"/>
  <c r="AG43" i="4"/>
  <c r="AF43" i="4"/>
  <c r="AE43" i="4"/>
  <c r="AD43" i="4"/>
  <c r="AC43" i="4"/>
  <c r="AB43" i="4"/>
  <c r="AA43" i="4"/>
  <c r="Z43" i="4"/>
  <c r="Y43" i="4"/>
  <c r="X43" i="4"/>
  <c r="W43" i="4"/>
  <c r="V43" i="4"/>
  <c r="U43" i="4"/>
  <c r="T43" i="4"/>
  <c r="S43" i="4"/>
  <c r="R43" i="4"/>
  <c r="Q43" i="4"/>
  <c r="P43" i="4"/>
  <c r="O43" i="4"/>
  <c r="N43" i="4"/>
  <c r="N49" i="4" s="1"/>
  <c r="M43" i="4"/>
  <c r="M49" i="4" s="1"/>
  <c r="L43" i="4"/>
  <c r="L49" i="4" s="1"/>
  <c r="K48" i="4"/>
  <c r="K47" i="4"/>
  <c r="K46" i="4"/>
  <c r="K45" i="4"/>
  <c r="K44" i="4"/>
  <c r="K43" i="4"/>
  <c r="AM22" i="4"/>
  <c r="AL22" i="4"/>
  <c r="AK22" i="4"/>
  <c r="AJ22" i="4"/>
  <c r="AI22" i="4"/>
  <c r="AH22" i="4"/>
  <c r="AG22" i="4"/>
  <c r="AF22" i="4"/>
  <c r="AE22" i="4"/>
  <c r="AD22" i="4"/>
  <c r="AC22" i="4"/>
  <c r="AB22" i="4"/>
  <c r="AA22" i="4"/>
  <c r="Z22" i="4"/>
  <c r="Y22" i="4"/>
  <c r="X22" i="4"/>
  <c r="W22" i="4"/>
  <c r="V22" i="4"/>
  <c r="U22" i="4"/>
  <c r="T22" i="4"/>
  <c r="AH14" i="4"/>
  <c r="AG14" i="4"/>
  <c r="AF14" i="4"/>
  <c r="AE14" i="4"/>
  <c r="AD14" i="4"/>
  <c r="AC14" i="4"/>
  <c r="AB14" i="4"/>
  <c r="AA14" i="4"/>
  <c r="Z14" i="4"/>
  <c r="Y14" i="4"/>
  <c r="X14" i="4"/>
  <c r="W14" i="4"/>
  <c r="V14" i="4"/>
  <c r="U14" i="4"/>
  <c r="T14" i="4"/>
  <c r="S14" i="4"/>
  <c r="R14" i="4"/>
  <c r="Q14" i="4"/>
  <c r="P14" i="4"/>
  <c r="O14" i="4"/>
  <c r="O46" i="4" s="1"/>
  <c r="AR53" i="4" l="1"/>
  <c r="AU42" i="5"/>
  <c r="AS52" i="4"/>
  <c r="AQ52" i="4"/>
  <c r="I43" i="4"/>
  <c r="AO52" i="4"/>
  <c r="AQ53" i="4"/>
  <c r="I45" i="4"/>
  <c r="AO43" i="5"/>
  <c r="O42" i="5"/>
  <c r="R42" i="5"/>
  <c r="AG42" i="5"/>
  <c r="Q42" i="5"/>
  <c r="I44" i="4"/>
  <c r="AD42" i="5"/>
  <c r="R43" i="5"/>
  <c r="AS42" i="5"/>
  <c r="AS43" i="5"/>
  <c r="U42" i="5"/>
  <c r="AH42" i="5"/>
  <c r="L44" i="5"/>
  <c r="L42" i="5"/>
  <c r="AB43" i="5"/>
  <c r="AB42" i="5"/>
  <c r="AN42" i="5"/>
  <c r="AN43" i="5"/>
  <c r="W43" i="5"/>
  <c r="W42" i="5"/>
  <c r="X42" i="5"/>
  <c r="X43" i="5"/>
  <c r="AF43" i="5"/>
  <c r="AF42" i="5"/>
  <c r="AE43" i="5"/>
  <c r="AE42" i="5"/>
  <c r="P42" i="5"/>
  <c r="AA43" i="5"/>
  <c r="AA42" i="5"/>
  <c r="Z43" i="5"/>
  <c r="Z42" i="5"/>
  <c r="AM43" i="5"/>
  <c r="AM42" i="5"/>
  <c r="V43" i="5"/>
  <c r="V42" i="5"/>
  <c r="AC42" i="5"/>
  <c r="AC43" i="5"/>
  <c r="AK43" i="5"/>
  <c r="AK42" i="5"/>
  <c r="AJ42" i="5"/>
  <c r="AJ43" i="5"/>
  <c r="AI43" i="5"/>
  <c r="AI42" i="5"/>
  <c r="S43" i="5"/>
  <c r="S42" i="5"/>
  <c r="AL43" i="5"/>
  <c r="AL42" i="5"/>
  <c r="T42" i="5"/>
  <c r="Y42" i="5"/>
  <c r="AP52" i="4"/>
  <c r="AN52" i="4"/>
  <c r="AT52" i="4"/>
  <c r="O59" i="4"/>
  <c r="O60" i="4"/>
  <c r="S59" i="4"/>
  <c r="S61" i="4" s="1"/>
  <c r="S60" i="4"/>
  <c r="S62" i="4" s="1"/>
  <c r="S54" i="4" s="1"/>
  <c r="W59" i="4"/>
  <c r="W61" i="4" s="1"/>
  <c r="W60" i="4"/>
  <c r="W62" i="4" s="1"/>
  <c r="W54" i="4" s="1"/>
  <c r="AA59" i="4"/>
  <c r="AA61" i="4" s="1"/>
  <c r="AA60" i="4"/>
  <c r="AA62" i="4" s="1"/>
  <c r="AA54" i="4" s="1"/>
  <c r="AE59" i="4"/>
  <c r="AE61" i="4" s="1"/>
  <c r="AE60" i="4"/>
  <c r="AE62" i="4" s="1"/>
  <c r="AE54" i="4" s="1"/>
  <c r="AJ59" i="4"/>
  <c r="AJ61" i="4" s="1"/>
  <c r="AJ60" i="4"/>
  <c r="AJ62" i="4" s="1"/>
  <c r="AJ54" i="4" s="1"/>
  <c r="P46" i="4"/>
  <c r="P49" i="4" s="1"/>
  <c r="P59" i="4"/>
  <c r="P61" i="4" s="1"/>
  <c r="P53" i="4" s="1"/>
  <c r="P60" i="4"/>
  <c r="P62" i="4" s="1"/>
  <c r="P54" i="4" s="1"/>
  <c r="T59" i="4"/>
  <c r="T61" i="4" s="1"/>
  <c r="T53" i="4" s="1"/>
  <c r="T60" i="4"/>
  <c r="T62" i="4" s="1"/>
  <c r="X59" i="4"/>
  <c r="X61" i="4" s="1"/>
  <c r="X53" i="4" s="1"/>
  <c r="X60" i="4"/>
  <c r="X62" i="4" s="1"/>
  <c r="X54" i="4" s="1"/>
  <c r="AB59" i="4"/>
  <c r="AB61" i="4" s="1"/>
  <c r="AB60" i="4"/>
  <c r="AB62" i="4" s="1"/>
  <c r="AB54" i="4" s="1"/>
  <c r="AF59" i="4"/>
  <c r="AF61" i="4" s="1"/>
  <c r="AF60" i="4"/>
  <c r="AF62" i="4" s="1"/>
  <c r="AF54" i="4" s="1"/>
  <c r="AK48" i="4"/>
  <c r="AK51" i="4" s="1"/>
  <c r="AK59" i="4"/>
  <c r="AK61" i="4" s="1"/>
  <c r="AK60" i="4"/>
  <c r="AK62" i="4" s="1"/>
  <c r="AK54" i="4" s="1"/>
  <c r="Q47" i="4"/>
  <c r="Q50" i="4" s="1"/>
  <c r="Q59" i="4"/>
  <c r="Q61" i="4" s="1"/>
  <c r="Q60" i="4"/>
  <c r="Q62" i="4" s="1"/>
  <c r="Q54" i="4" s="1"/>
  <c r="U59" i="4"/>
  <c r="U61" i="4" s="1"/>
  <c r="U60" i="4"/>
  <c r="U62" i="4" s="1"/>
  <c r="U54" i="4" s="1"/>
  <c r="Y59" i="4"/>
  <c r="Y61" i="4" s="1"/>
  <c r="Y53" i="4" s="1"/>
  <c r="Y60" i="4"/>
  <c r="Y62" i="4" s="1"/>
  <c r="Y54" i="4" s="1"/>
  <c r="AC59" i="4"/>
  <c r="AC61" i="4" s="1"/>
  <c r="AC60" i="4"/>
  <c r="AC62" i="4" s="1"/>
  <c r="AC54" i="4" s="1"/>
  <c r="AG59" i="4"/>
  <c r="AG61" i="4" s="1"/>
  <c r="AG53" i="4" s="1"/>
  <c r="AG60" i="4"/>
  <c r="AG62" i="4" s="1"/>
  <c r="AG54" i="4" s="1"/>
  <c r="AL60" i="4"/>
  <c r="AL62" i="4" s="1"/>
  <c r="AL54" i="4" s="1"/>
  <c r="AL59" i="4"/>
  <c r="AL61" i="4" s="1"/>
  <c r="R48" i="4"/>
  <c r="R51" i="4" s="1"/>
  <c r="R59" i="4"/>
  <c r="R61" i="4" s="1"/>
  <c r="R60" i="4"/>
  <c r="R62" i="4" s="1"/>
  <c r="R54" i="4" s="1"/>
  <c r="V59" i="4"/>
  <c r="V61" i="4" s="1"/>
  <c r="V60" i="4"/>
  <c r="V62" i="4" s="1"/>
  <c r="V54" i="4" s="1"/>
  <c r="Z59" i="4"/>
  <c r="Z61" i="4" s="1"/>
  <c r="Z60" i="4"/>
  <c r="Z62" i="4" s="1"/>
  <c r="Z54" i="4" s="1"/>
  <c r="AD59" i="4"/>
  <c r="AD61" i="4" s="1"/>
  <c r="AD60" i="4"/>
  <c r="AD62" i="4" s="1"/>
  <c r="AD54" i="4" s="1"/>
  <c r="AH59" i="4"/>
  <c r="AH61" i="4" s="1"/>
  <c r="AH60" i="4"/>
  <c r="AH62" i="4" s="1"/>
  <c r="AH54" i="4" s="1"/>
  <c r="AI48" i="4"/>
  <c r="AI59" i="4"/>
  <c r="AI61" i="4" s="1"/>
  <c r="AI60" i="4"/>
  <c r="AI62" i="4" s="1"/>
  <c r="AI54" i="4" s="1"/>
  <c r="AM48" i="4"/>
  <c r="AM51" i="4" s="1"/>
  <c r="AM59" i="4"/>
  <c r="AM61" i="4" s="1"/>
  <c r="AM60" i="4"/>
  <c r="AM62" i="4" s="1"/>
  <c r="AM54" i="4" s="1"/>
  <c r="T54" i="4"/>
  <c r="N52" i="4"/>
  <c r="N54" i="4"/>
  <c r="U47" i="4"/>
  <c r="U50" i="4" s="1"/>
  <c r="L50" i="4"/>
  <c r="AF53" i="4"/>
  <c r="L54" i="4"/>
  <c r="K49" i="4"/>
  <c r="M54" i="4"/>
  <c r="O48" i="4"/>
  <c r="O51" i="4" s="1"/>
  <c r="S48" i="4"/>
  <c r="S51" i="4" s="1"/>
  <c r="AJ48" i="4"/>
  <c r="AJ51" i="4" s="1"/>
  <c r="AJ47" i="4"/>
  <c r="AJ50" i="4" s="1"/>
  <c r="AJ46" i="4"/>
  <c r="AJ49" i="4" s="1"/>
  <c r="N50" i="4"/>
  <c r="N51" i="4"/>
  <c r="M53" i="4"/>
  <c r="K54" i="4"/>
  <c r="Y46" i="4"/>
  <c r="Y49" i="4" s="1"/>
  <c r="AC47" i="4"/>
  <c r="AC50" i="4" s="1"/>
  <c r="AG46" i="4"/>
  <c r="AG49" i="4" s="1"/>
  <c r="N53" i="4"/>
  <c r="L52" i="4"/>
  <c r="Q48" i="4"/>
  <c r="Q51" i="4" s="1"/>
  <c r="T48" i="4"/>
  <c r="T51" i="4" s="1"/>
  <c r="X46" i="4"/>
  <c r="X49" i="4" s="1"/>
  <c r="AB48" i="4"/>
  <c r="AB51" i="4" s="1"/>
  <c r="AF46" i="4"/>
  <c r="AF49" i="4" s="1"/>
  <c r="U46" i="4"/>
  <c r="U49" i="4" s="1"/>
  <c r="AC46" i="4"/>
  <c r="AC49" i="4" s="1"/>
  <c r="K50" i="4"/>
  <c r="AB46" i="4"/>
  <c r="AB49" i="4" s="1"/>
  <c r="AB47" i="4"/>
  <c r="AB50" i="4" s="1"/>
  <c r="Q46" i="4"/>
  <c r="Q49" i="4" s="1"/>
  <c r="X48" i="4"/>
  <c r="X51" i="4" s="1"/>
  <c r="V48" i="4"/>
  <c r="V51" i="4" s="1"/>
  <c r="Z48" i="4"/>
  <c r="Z51" i="4" s="1"/>
  <c r="AD48" i="4"/>
  <c r="AD51" i="4" s="1"/>
  <c r="AH48" i="4"/>
  <c r="AH51" i="4" s="1"/>
  <c r="L51" i="4"/>
  <c r="T46" i="4"/>
  <c r="T49" i="4" s="1"/>
  <c r="T47" i="4"/>
  <c r="T50" i="4" s="1"/>
  <c r="W48" i="4"/>
  <c r="W51" i="4" s="1"/>
  <c r="AA48" i="4"/>
  <c r="AA51" i="4" s="1"/>
  <c r="AE48" i="4"/>
  <c r="AE51" i="4" s="1"/>
  <c r="M51" i="4"/>
  <c r="AK47" i="4"/>
  <c r="AK50" i="4" s="1"/>
  <c r="P48" i="4"/>
  <c r="P51" i="4" s="1"/>
  <c r="M50" i="4"/>
  <c r="AK46" i="4"/>
  <c r="AK49" i="4" s="1"/>
  <c r="P47" i="4"/>
  <c r="P50" i="4" s="1"/>
  <c r="X47" i="4"/>
  <c r="X50" i="4" s="1"/>
  <c r="AF47" i="4"/>
  <c r="AF50" i="4" s="1"/>
  <c r="AF48" i="4"/>
  <c r="AF51" i="4" s="1"/>
  <c r="U48" i="4"/>
  <c r="U51" i="4" s="1"/>
  <c r="Y48" i="4"/>
  <c r="Y51" i="4" s="1"/>
  <c r="AC48" i="4"/>
  <c r="AC51" i="4" s="1"/>
  <c r="AG48" i="4"/>
  <c r="AG51" i="4" s="1"/>
  <c r="AL48" i="4"/>
  <c r="AL51" i="4" s="1"/>
  <c r="AL47" i="4"/>
  <c r="AL50" i="4" s="1"/>
  <c r="AL46" i="4"/>
  <c r="AL49" i="4" s="1"/>
  <c r="K51" i="4"/>
  <c r="Y47" i="4"/>
  <c r="Y50" i="4" s="1"/>
  <c r="AG47" i="4"/>
  <c r="AG50" i="4" s="1"/>
  <c r="R46" i="4"/>
  <c r="R49" i="4" s="1"/>
  <c r="V46" i="4"/>
  <c r="V49" i="4" s="1"/>
  <c r="Z46" i="4"/>
  <c r="Z49" i="4" s="1"/>
  <c r="AD46" i="4"/>
  <c r="AD49" i="4" s="1"/>
  <c r="AH46" i="4"/>
  <c r="AH49" i="4" s="1"/>
  <c r="R47" i="4"/>
  <c r="R50" i="4" s="1"/>
  <c r="V47" i="4"/>
  <c r="V50" i="4" s="1"/>
  <c r="Z47" i="4"/>
  <c r="Z50" i="4" s="1"/>
  <c r="AD47" i="4"/>
  <c r="AD50" i="4" s="1"/>
  <c r="AH47" i="4"/>
  <c r="AH50" i="4" s="1"/>
  <c r="AI51" i="4"/>
  <c r="O49" i="4"/>
  <c r="S46" i="4"/>
  <c r="S49" i="4" s="1"/>
  <c r="W46" i="4"/>
  <c r="W49" i="4" s="1"/>
  <c r="AA46" i="4"/>
  <c r="AA49" i="4" s="1"/>
  <c r="AE46" i="4"/>
  <c r="AE49" i="4" s="1"/>
  <c r="AI46" i="4"/>
  <c r="AI49" i="4" s="1"/>
  <c r="AM46" i="4"/>
  <c r="AM49" i="4" s="1"/>
  <c r="O47" i="4"/>
  <c r="O50" i="4" s="1"/>
  <c r="S47" i="4"/>
  <c r="S50" i="4" s="1"/>
  <c r="W47" i="4"/>
  <c r="W50" i="4" s="1"/>
  <c r="AA47" i="4"/>
  <c r="AA50" i="4" s="1"/>
  <c r="AE47" i="4"/>
  <c r="AE50" i="4" s="1"/>
  <c r="AI47" i="4"/>
  <c r="AI50" i="4" s="1"/>
  <c r="AM47" i="4"/>
  <c r="AM50" i="4" s="1"/>
  <c r="I51" i="4" l="1"/>
  <c r="I48" i="4"/>
  <c r="O62" i="4"/>
  <c r="I60" i="4"/>
  <c r="I46" i="4"/>
  <c r="O61" i="4"/>
  <c r="I61" i="4" s="1"/>
  <c r="I59" i="4"/>
  <c r="I49" i="4"/>
  <c r="I50" i="4"/>
  <c r="I47" i="4"/>
  <c r="AF52" i="4"/>
  <c r="Y52" i="4"/>
  <c r="R52" i="4"/>
  <c r="R53" i="4"/>
  <c r="X52" i="4"/>
  <c r="AG52" i="4"/>
  <c r="M52" i="4"/>
  <c r="P52" i="4"/>
  <c r="AM52" i="4"/>
  <c r="AM53" i="4"/>
  <c r="AD52" i="4"/>
  <c r="AD53" i="4"/>
  <c r="AB53" i="4"/>
  <c r="AB52" i="4"/>
  <c r="Q52" i="4"/>
  <c r="Q53" i="4"/>
  <c r="AI53" i="4"/>
  <c r="AI52" i="4"/>
  <c r="Z52" i="4"/>
  <c r="Z53" i="4"/>
  <c r="S53" i="4"/>
  <c r="S52" i="4"/>
  <c r="AJ53" i="4"/>
  <c r="AJ52" i="4"/>
  <c r="AE53" i="4"/>
  <c r="AE52" i="4"/>
  <c r="AL52" i="4"/>
  <c r="AL53" i="4"/>
  <c r="V52" i="4"/>
  <c r="V53" i="4"/>
  <c r="AA52" i="4"/>
  <c r="AA53" i="4"/>
  <c r="AH52" i="4"/>
  <c r="AH53" i="4"/>
  <c r="W52" i="4"/>
  <c r="W53" i="4"/>
  <c r="AK52" i="4"/>
  <c r="AK53" i="4"/>
  <c r="U52" i="4"/>
  <c r="U53" i="4"/>
  <c r="T52" i="4"/>
  <c r="AC52" i="4"/>
  <c r="AC53" i="4"/>
  <c r="K52" i="4"/>
  <c r="O52" i="4" l="1"/>
  <c r="O53" i="4"/>
  <c r="O54" i="4"/>
  <c r="I62" i="4"/>
</calcChain>
</file>

<file path=xl/sharedStrings.xml><?xml version="1.0" encoding="utf-8"?>
<sst xmlns="http://schemas.openxmlformats.org/spreadsheetml/2006/main" count="633" uniqueCount="71">
  <si>
    <t>Project</t>
  </si>
  <si>
    <t>Product</t>
  </si>
  <si>
    <t>Unit</t>
  </si>
  <si>
    <t>USD</t>
  </si>
  <si>
    <t>Equipment</t>
  </si>
  <si>
    <t>Supervisors</t>
  </si>
  <si>
    <t>Resources</t>
  </si>
  <si>
    <t>Activity</t>
  </si>
  <si>
    <t>Oil</t>
  </si>
  <si>
    <t>Gas</t>
  </si>
  <si>
    <t>Production Crew</t>
  </si>
  <si>
    <t>bbl</t>
  </si>
  <si>
    <t>cfe</t>
  </si>
  <si>
    <t>Well 1 Production</t>
  </si>
  <si>
    <t>Shovel</t>
  </si>
  <si>
    <t>Well 2 Production</t>
  </si>
  <si>
    <t>Variable Opex</t>
  </si>
  <si>
    <t>USD/boe</t>
  </si>
  <si>
    <t>Fixed Opex</t>
  </si>
  <si>
    <t>Electricity</t>
  </si>
  <si>
    <t>Maintenance</t>
  </si>
  <si>
    <t>Measure Type</t>
  </si>
  <si>
    <t>Production</t>
  </si>
  <si>
    <t>Large Equipment</t>
  </si>
  <si>
    <t>Well 1</t>
  </si>
  <si>
    <t>Well 2</t>
  </si>
  <si>
    <t>Measure Sub Type</t>
  </si>
  <si>
    <t>Measure</t>
  </si>
  <si>
    <t>Crew</t>
  </si>
  <si>
    <t>Revenue = Production * Price</t>
  </si>
  <si>
    <t>Scenario</t>
  </si>
  <si>
    <t>Price</t>
  </si>
  <si>
    <t>High</t>
  </si>
  <si>
    <t>USD/bbl</t>
  </si>
  <si>
    <t>Medium</t>
  </si>
  <si>
    <t>Low</t>
  </si>
  <si>
    <t>USD/mcf</t>
  </si>
  <si>
    <t>Inventory Data that participates in  calculations</t>
  </si>
  <si>
    <t>Master Data that participates in  calculations</t>
  </si>
  <si>
    <t>Inventory/Configuration/Attributes: Allow Aggregation setting</t>
  </si>
  <si>
    <t>Yes</t>
  </si>
  <si>
    <t>Project (comes from Attributes tab)</t>
  </si>
  <si>
    <t>Calculated Measures</t>
  </si>
  <si>
    <t>Total</t>
  </si>
  <si>
    <t>Both Oil and Gas</t>
  </si>
  <si>
    <t>Production Cost = Production * Variable Opex + Fixed Opex</t>
  </si>
  <si>
    <t>Variable OpCost = Production * Variable Opex</t>
  </si>
  <si>
    <t xml:space="preserve">Step 2: Create the following Calculated Measures on the Inventory/ Calculation screen </t>
  </si>
  <si>
    <t>Step 3: Setup "Aggregation Allowed" on the Inventory/Configuration/Attributes screen as listed below:</t>
  </si>
  <si>
    <t>Step 4: Drill down to the Calculated Measure screen</t>
  </si>
  <si>
    <t>Step 5: Select Filter Criteria</t>
  </si>
  <si>
    <t>Step 6: Verify selected values from the table below: Calculated Measure Expected Results</t>
  </si>
  <si>
    <t>N/A</t>
  </si>
  <si>
    <t>Lease</t>
  </si>
  <si>
    <t>Both Fixed Opex Types:
Lease
No Type</t>
  </si>
  <si>
    <t>No Type</t>
  </si>
  <si>
    <t>Step 7 : Capture Test Results:</t>
  </si>
  <si>
    <t>Step 1: Create a new Workspace. Import Inventory file ES-284 - Step 4 - Aggregations - Inventory - Case 1.xlsx and Master data file ES-284-Step4-Aggregations - Master data.xlsx</t>
  </si>
  <si>
    <t>Step 1: Create a new Workspace. Import Inventory file ES-284 - Step 4 - Aggregations - Inventory - Case 2.xlsx and Master data file ES-284-Step4-Aggregations - Master data.xlsx</t>
  </si>
  <si>
    <t>VERIFICATION</t>
  </si>
  <si>
    <t>Verification 1. Drill Down to the Calculated Measures details screen (click on the eye beside each Calculated Measure). Select listed Filter Criteria. Verify that Charts display correct results based on the selected filter criteria.</t>
  </si>
  <si>
    <t>Production Cost = Production * Variable Opex + Fixed Opex: WE ARE REVISING FILTERS - DO NOT AUTOMATE THIS ONE</t>
  </si>
  <si>
    <t>Verification 2. Inventory/Dashboard screen, build Charts for Revenue and Variable OpCost based listed Filter Criteria. Verify that Charts display correct results based o the filter criteria.</t>
  </si>
  <si>
    <t>Verification 3. Inventory/Dashboard scree, build Metrics for Revenue and Variable OpCost based on the listed Filter Criteria. Verify that Metrics values are correct.</t>
  </si>
  <si>
    <t>Verification 1: Measures</t>
  </si>
  <si>
    <t>Verification 2: Measures</t>
  </si>
  <si>
    <t>Verification 3: Metrics</t>
  </si>
  <si>
    <t>Metrics Values:</t>
  </si>
  <si>
    <t>Step 7 : Capture Test Results(Pass/Fail):</t>
  </si>
  <si>
    <t>Metrics Value</t>
  </si>
  <si>
    <t>person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</si>
</sst>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z_ł_-;\-* #,##0.00\ _z_ł_-;_-* \-??\ _z_ł_-;_-@_-"/>
    <numFmt numFmtId="165" formatCode="_(\$* #,##0.00_);_(\$* \(#,##0.00\);_(\$* \-??_);_(@_)"/>
  </numFmts>
  <fonts count="5" x14ac:knownFonts="1">
    <font>
      <sz val="11"/>
      <color theme="1"/>
      <name val="Calibri"/>
      <family val="2"/>
      <scheme val="minor"/>
    </font>
    <font>
      <b/>
      <sz val="11"/>
      <color theme="1"/>
      <name val="Calibri"/>
      <family val="2"/>
      <scheme val="minor"/>
    </font>
    <font>
      <sz val="11"/>
      <color rgb="FF000000"/>
      <name val="Calibri"/>
      <family val="2"/>
      <charset val="1"/>
    </font>
    <font>
      <b/>
      <sz val="11"/>
      <color rgb="FF000000"/>
      <name val="Calibri"/>
      <family val="2"/>
    </font>
    <font>
      <strike/>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C99FF"/>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4">
    <xf numFmtId="0" fontId="0" fillId="0" borderId="0"/>
    <xf numFmtId="0" fontId="2" fillId="0" borderId="0"/>
    <xf numFmtId="164" fontId="2" fillId="0" borderId="0"/>
    <xf numFmtId="165" fontId="2" fillId="0" borderId="0"/>
  </cellStyleXfs>
  <cellXfs count="126">
    <xf numFmtId="0" fontId="0" fillId="0" borderId="0" xfId="0"/>
    <xf numFmtId="0" fontId="1" fillId="0" borderId="0" xfId="0" applyFont="1"/>
    <xf numFmtId="0" fontId="0" fillId="0" borderId="0" xfId="0"/>
    <xf numFmtId="0" fontId="0" fillId="0" borderId="1" xfId="0" applyBorder="1"/>
    <xf numFmtId="0" fontId="0" fillId="2" borderId="1" xfId="0" applyFill="1" applyBorder="1"/>
    <xf numFmtId="0" fontId="0" fillId="2" borderId="1" xfId="0" applyFont="1" applyFill="1" applyBorder="1"/>
    <xf numFmtId="2" fontId="0" fillId="2" borderId="1" xfId="0" applyNumberFormat="1" applyFill="1" applyBorder="1"/>
    <xf numFmtId="0" fontId="0" fillId="2" borderId="0" xfId="0" applyFill="1"/>
    <xf numFmtId="0" fontId="0" fillId="3" borderId="1" xfId="0" applyFill="1" applyBorder="1"/>
    <xf numFmtId="0" fontId="0" fillId="3" borderId="0" xfId="0" applyFill="1"/>
    <xf numFmtId="0" fontId="0" fillId="4" borderId="1" xfId="0" applyFill="1" applyBorder="1"/>
    <xf numFmtId="0" fontId="0" fillId="4" borderId="1" xfId="0" applyFont="1" applyFill="1" applyBorder="1"/>
    <xf numFmtId="2" fontId="0" fillId="4" borderId="1" xfId="0" applyNumberFormat="1" applyFill="1" applyBorder="1"/>
    <xf numFmtId="0" fontId="0" fillId="4" borderId="0" xfId="0" applyFill="1"/>
    <xf numFmtId="2" fontId="0" fillId="4" borderId="2" xfId="0" applyNumberFormat="1" applyFill="1" applyBorder="1"/>
    <xf numFmtId="0" fontId="1" fillId="4" borderId="1" xfId="0" applyFont="1" applyFill="1" applyBorder="1"/>
    <xf numFmtId="4" fontId="0" fillId="0" borderId="1" xfId="0" applyNumberFormat="1" applyBorder="1"/>
    <xf numFmtId="0" fontId="1" fillId="0" borderId="4" xfId="0" applyFont="1" applyBorder="1"/>
    <xf numFmtId="0" fontId="3" fillId="0" borderId="4" xfId="1" applyFont="1" applyBorder="1"/>
    <xf numFmtId="15" fontId="3" fillId="0" borderId="4" xfId="1" applyNumberFormat="1" applyFont="1" applyBorder="1"/>
    <xf numFmtId="0" fontId="0" fillId="5" borderId="0" xfId="0" applyFill="1" applyBorder="1"/>
    <xf numFmtId="0" fontId="1" fillId="5" borderId="0" xfId="0" applyFont="1" applyFill="1" applyBorder="1"/>
    <xf numFmtId="0" fontId="0" fillId="5" borderId="0" xfId="0" applyFill="1"/>
    <xf numFmtId="0" fontId="0" fillId="4" borderId="8" xfId="0" applyFill="1" applyBorder="1"/>
    <xf numFmtId="0" fontId="0" fillId="4" borderId="8" xfId="0" applyFont="1" applyFill="1" applyBorder="1"/>
    <xf numFmtId="2" fontId="0" fillId="4" borderId="8" xfId="0" applyNumberFormat="1" applyFill="1" applyBorder="1"/>
    <xf numFmtId="0" fontId="0" fillId="4" borderId="2" xfId="0" applyFill="1" applyBorder="1"/>
    <xf numFmtId="0" fontId="0" fillId="0" borderId="8" xfId="0" applyBorder="1"/>
    <xf numFmtId="0" fontId="1" fillId="3" borderId="1" xfId="0" applyFont="1" applyFill="1" applyBorder="1"/>
    <xf numFmtId="0" fontId="3" fillId="3" borderId="1" xfId="1" applyFont="1" applyFill="1" applyBorder="1"/>
    <xf numFmtId="15" fontId="3" fillId="3" borderId="1" xfId="1" applyNumberFormat="1" applyFont="1" applyFill="1" applyBorder="1"/>
    <xf numFmtId="4" fontId="0" fillId="3" borderId="1" xfId="0" applyNumberFormat="1" applyFill="1" applyBorder="1"/>
    <xf numFmtId="0" fontId="0" fillId="3" borderId="8" xfId="0" applyFill="1" applyBorder="1"/>
    <xf numFmtId="4" fontId="0" fillId="3" borderId="8" xfId="0" applyNumberFormat="1" applyFill="1" applyBorder="1"/>
    <xf numFmtId="0" fontId="1" fillId="6" borderId="9" xfId="0" applyFont="1" applyFill="1" applyBorder="1" applyAlignment="1"/>
    <xf numFmtId="0" fontId="1" fillId="6" borderId="6" xfId="0" applyFont="1" applyFill="1" applyBorder="1" applyAlignment="1"/>
    <xf numFmtId="0" fontId="1" fillId="6" borderId="7" xfId="0" applyFont="1" applyFill="1" applyBorder="1" applyAlignment="1"/>
    <xf numFmtId="0" fontId="0" fillId="6" borderId="0" xfId="0" applyFill="1"/>
    <xf numFmtId="4" fontId="0" fillId="6" borderId="1" xfId="0" applyNumberFormat="1" applyFill="1" applyBorder="1" applyAlignment="1">
      <alignment vertical="top" wrapText="1"/>
    </xf>
    <xf numFmtId="4" fontId="1" fillId="6" borderId="4" xfId="0" applyNumberFormat="1" applyFont="1" applyFill="1" applyBorder="1" applyAlignment="1">
      <alignment vertical="top" wrapText="1"/>
    </xf>
    <xf numFmtId="4" fontId="0" fillId="6" borderId="0" xfId="0" applyNumberFormat="1" applyFill="1" applyAlignment="1">
      <alignment vertical="top" wrapText="1"/>
    </xf>
    <xf numFmtId="4" fontId="1" fillId="6" borderId="1" xfId="0" applyNumberFormat="1" applyFont="1" applyFill="1" applyBorder="1" applyAlignment="1">
      <alignment vertical="top" wrapText="1"/>
    </xf>
    <xf numFmtId="4" fontId="0" fillId="0" borderId="1" xfId="0" applyNumberFormat="1" applyBorder="1" applyAlignment="1">
      <alignment vertical="top" wrapText="1"/>
    </xf>
    <xf numFmtId="4" fontId="0" fillId="0" borderId="0" xfId="0" applyNumberFormat="1" applyAlignment="1">
      <alignment vertical="top" wrapText="1"/>
    </xf>
    <xf numFmtId="0" fontId="1" fillId="0" borderId="0" xfId="0" applyFont="1" applyAlignment="1">
      <alignment vertical="top" wrapText="1"/>
    </xf>
    <xf numFmtId="2" fontId="0" fillId="0" borderId="1" xfId="0" applyNumberFormat="1" applyBorder="1"/>
    <xf numFmtId="0" fontId="1" fillId="7" borderId="9" xfId="0" applyFont="1" applyFill="1" applyBorder="1"/>
    <xf numFmtId="0" fontId="0" fillId="7" borderId="10" xfId="0" applyFont="1" applyFill="1" applyBorder="1"/>
    <xf numFmtId="0" fontId="0" fillId="7" borderId="10" xfId="0" applyFill="1" applyBorder="1"/>
    <xf numFmtId="2" fontId="0" fillId="7" borderId="11" xfId="0" applyNumberFormat="1" applyFill="1" applyBorder="1"/>
    <xf numFmtId="0" fontId="0" fillId="7" borderId="1" xfId="0" applyFill="1" applyBorder="1"/>
    <xf numFmtId="0" fontId="1" fillId="7" borderId="1" xfId="0" applyFont="1" applyFill="1" applyBorder="1"/>
    <xf numFmtId="0" fontId="1" fillId="8" borderId="0" xfId="0" applyFont="1" applyFill="1"/>
    <xf numFmtId="0" fontId="1" fillId="8" borderId="0" xfId="0" applyFont="1" applyFill="1" applyBorder="1"/>
    <xf numFmtId="2" fontId="1" fillId="8" borderId="0" xfId="0" applyNumberFormat="1" applyFont="1" applyFill="1" applyBorder="1"/>
    <xf numFmtId="0" fontId="1" fillId="8" borderId="6" xfId="0" applyFont="1" applyFill="1" applyBorder="1" applyAlignment="1"/>
    <xf numFmtId="4" fontId="0" fillId="6" borderId="2" xfId="0" applyNumberFormat="1" applyFill="1" applyBorder="1" applyAlignment="1">
      <alignment vertical="top" wrapText="1"/>
    </xf>
    <xf numFmtId="4" fontId="0" fillId="0" borderId="2" xfId="0" applyNumberFormat="1" applyBorder="1" applyAlignment="1">
      <alignment vertical="top" wrapText="1"/>
    </xf>
    <xf numFmtId="0" fontId="1" fillId="0" borderId="2" xfId="0" applyFont="1" applyBorder="1" applyAlignment="1">
      <alignment vertical="top" wrapText="1"/>
    </xf>
    <xf numFmtId="0" fontId="0" fillId="0" borderId="2" xfId="0" applyBorder="1"/>
    <xf numFmtId="0" fontId="0" fillId="0" borderId="13" xfId="0" applyBorder="1"/>
    <xf numFmtId="0" fontId="1" fillId="8" borderId="5" xfId="0" applyFont="1" applyFill="1" applyBorder="1" applyAlignment="1"/>
    <xf numFmtId="0" fontId="1" fillId="8" borderId="7" xfId="0" applyFont="1" applyFill="1" applyBorder="1" applyAlignment="1"/>
    <xf numFmtId="4" fontId="1" fillId="6" borderId="15" xfId="0" applyNumberFormat="1" applyFont="1" applyFill="1" applyBorder="1" applyAlignment="1">
      <alignment vertical="top" wrapText="1"/>
    </xf>
    <xf numFmtId="4" fontId="1" fillId="6" borderId="16" xfId="0" applyNumberFormat="1" applyFont="1" applyFill="1" applyBorder="1" applyAlignment="1">
      <alignment vertical="top" wrapText="1"/>
    </xf>
    <xf numFmtId="4" fontId="0" fillId="6" borderId="17" xfId="0" applyNumberFormat="1" applyFill="1" applyBorder="1" applyAlignment="1">
      <alignment vertical="top" wrapText="1"/>
    </xf>
    <xf numFmtId="4" fontId="0" fillId="6" borderId="18" xfId="0" applyNumberFormat="1" applyFill="1" applyBorder="1" applyAlignment="1">
      <alignment vertical="top" wrapText="1"/>
    </xf>
    <xf numFmtId="4" fontId="0" fillId="0" borderId="18" xfId="0" applyNumberFormat="1" applyBorder="1" applyAlignment="1">
      <alignment vertical="top" wrapText="1"/>
    </xf>
    <xf numFmtId="4" fontId="1" fillId="6" borderId="17" xfId="0" applyNumberFormat="1" applyFont="1" applyFill="1" applyBorder="1" applyAlignment="1">
      <alignment vertical="top" wrapText="1"/>
    </xf>
    <xf numFmtId="0" fontId="0" fillId="0" borderId="18" xfId="0" applyBorder="1"/>
    <xf numFmtId="0" fontId="0" fillId="0" borderId="17" xfId="0" applyBorder="1"/>
    <xf numFmtId="0" fontId="0" fillId="0" borderId="21" xfId="0" applyBorder="1"/>
    <xf numFmtId="4" fontId="0" fillId="0" borderId="17" xfId="0" applyNumberFormat="1" applyBorder="1"/>
    <xf numFmtId="4" fontId="0" fillId="0" borderId="18" xfId="0" applyNumberFormat="1" applyBorder="1"/>
    <xf numFmtId="2" fontId="0" fillId="0" borderId="19" xfId="0" applyNumberFormat="1" applyBorder="1"/>
    <xf numFmtId="2" fontId="0" fillId="0" borderId="20" xfId="0" applyNumberFormat="1" applyBorder="1"/>
    <xf numFmtId="2" fontId="0" fillId="0" borderId="21" xfId="0" applyNumberFormat="1" applyBorder="1"/>
    <xf numFmtId="4" fontId="0" fillId="0" borderId="2" xfId="0" applyNumberFormat="1" applyBorder="1"/>
    <xf numFmtId="2" fontId="0" fillId="0" borderId="25" xfId="0" applyNumberFormat="1" applyBorder="1"/>
    <xf numFmtId="0" fontId="0" fillId="0" borderId="0" xfId="0" applyBorder="1"/>
    <xf numFmtId="0" fontId="0" fillId="0" borderId="1" xfId="0" applyBorder="1" applyAlignment="1">
      <alignment wrapText="1"/>
    </xf>
    <xf numFmtId="0" fontId="0" fillId="0" borderId="26" xfId="0" applyBorder="1"/>
    <xf numFmtId="0" fontId="0" fillId="0" borderId="27" xfId="0" applyBorder="1"/>
    <xf numFmtId="0" fontId="0" fillId="0" borderId="8" xfId="0" applyBorder="1" applyAlignment="1">
      <alignment wrapText="1"/>
    </xf>
    <xf numFmtId="0" fontId="0" fillId="0" borderId="28" xfId="0" applyBorder="1"/>
    <xf numFmtId="2" fontId="0" fillId="0" borderId="8" xfId="0" applyNumberFormat="1" applyBorder="1"/>
    <xf numFmtId="2" fontId="0" fillId="0" borderId="28" xfId="0" applyNumberFormat="1" applyBorder="1"/>
    <xf numFmtId="2" fontId="0" fillId="0" borderId="26" xfId="0" applyNumberFormat="1" applyBorder="1"/>
    <xf numFmtId="2" fontId="0" fillId="7" borderId="0" xfId="0" applyNumberFormat="1" applyFill="1" applyBorder="1"/>
    <xf numFmtId="0" fontId="0" fillId="7" borderId="0" xfId="0" applyFill="1" applyBorder="1"/>
    <xf numFmtId="0" fontId="0" fillId="0" borderId="12" xfId="0" applyBorder="1"/>
    <xf numFmtId="4" fontId="1" fillId="6" borderId="3" xfId="0" applyNumberFormat="1" applyFont="1" applyFill="1" applyBorder="1" applyAlignment="1">
      <alignment vertical="top" wrapText="1"/>
    </xf>
    <xf numFmtId="0" fontId="0" fillId="0" borderId="30" xfId="0" applyBorder="1"/>
    <xf numFmtId="0" fontId="0" fillId="0" borderId="31" xfId="0" applyBorder="1"/>
    <xf numFmtId="4" fontId="1" fillId="6" borderId="22" xfId="0" applyNumberFormat="1" applyFont="1" applyFill="1" applyBorder="1" applyAlignment="1">
      <alignment vertical="top" wrapText="1"/>
    </xf>
    <xf numFmtId="4" fontId="0" fillId="0" borderId="13" xfId="0" applyNumberFormat="1" applyBorder="1"/>
    <xf numFmtId="2" fontId="0" fillId="0" borderId="29" xfId="0" applyNumberFormat="1" applyBorder="1"/>
    <xf numFmtId="2" fontId="0" fillId="0" borderId="13" xfId="0" applyNumberFormat="1" applyBorder="1"/>
    <xf numFmtId="0" fontId="0" fillId="0" borderId="32" xfId="0" applyBorder="1"/>
    <xf numFmtId="0" fontId="0" fillId="0" borderId="33" xfId="0" applyBorder="1"/>
    <xf numFmtId="0" fontId="1" fillId="9" borderId="0" xfId="0" applyFont="1" applyFill="1"/>
    <xf numFmtId="0" fontId="1" fillId="9" borderId="1" xfId="0" applyFont="1" applyFill="1" applyBorder="1"/>
    <xf numFmtId="0" fontId="4" fillId="0" borderId="0" xfId="0" applyFont="1"/>
    <xf numFmtId="4" fontId="0" fillId="6" borderId="13" xfId="0" applyNumberFormat="1" applyFill="1" applyBorder="1" applyAlignment="1">
      <alignment vertical="top" wrapText="1"/>
    </xf>
    <xf numFmtId="4" fontId="0" fillId="0" borderId="13" xfId="0" applyNumberFormat="1" applyBorder="1" applyAlignment="1">
      <alignment vertical="top" wrapText="1"/>
    </xf>
    <xf numFmtId="2" fontId="0" fillId="0" borderId="34" xfId="0" applyNumberFormat="1" applyBorder="1"/>
    <xf numFmtId="0" fontId="1" fillId="6" borderId="10" xfId="0" applyFont="1" applyFill="1" applyBorder="1" applyAlignment="1"/>
    <xf numFmtId="4" fontId="1" fillId="8" borderId="1" xfId="0" applyNumberFormat="1" applyFont="1" applyFill="1" applyBorder="1" applyAlignment="1">
      <alignment horizontal="center" vertical="top" wrapText="1"/>
    </xf>
    <xf numFmtId="4" fontId="0" fillId="9" borderId="1" xfId="0" applyNumberFormat="1" applyFill="1" applyBorder="1" applyAlignment="1">
      <alignment vertical="top" wrapText="1"/>
    </xf>
    <xf numFmtId="0" fontId="0" fillId="0" borderId="35" xfId="0" applyBorder="1"/>
    <xf numFmtId="0" fontId="0" fillId="0" borderId="36" xfId="0" applyBorder="1"/>
    <xf numFmtId="4" fontId="0" fillId="9" borderId="12" xfId="0" applyNumberFormat="1" applyFill="1" applyBorder="1"/>
    <xf numFmtId="0" fontId="1" fillId="0" borderId="22" xfId="0" applyFont="1" applyBorder="1" applyAlignment="1">
      <alignment vertical="top" wrapText="1"/>
    </xf>
    <xf numFmtId="0" fontId="0" fillId="4" borderId="26" xfId="0" applyFill="1" applyBorder="1"/>
    <xf numFmtId="0" fontId="0" fillId="0" borderId="37" xfId="0" applyBorder="1"/>
    <xf numFmtId="0" fontId="0" fillId="0" borderId="38" xfId="0" applyBorder="1"/>
    <xf numFmtId="0" fontId="1" fillId="0" borderId="5" xfId="0" applyFont="1"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1" fillId="3" borderId="5" xfId="0" applyFont="1"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4" fontId="1" fillId="8" borderId="14" xfId="0" applyNumberFormat="1" applyFont="1" applyFill="1" applyBorder="1" applyAlignment="1">
      <alignment horizontal="center" vertical="top" wrapText="1"/>
    </xf>
    <xf numFmtId="4" fontId="1" fillId="8" borderId="24" xfId="0" applyNumberFormat="1" applyFont="1" applyFill="1" applyBorder="1" applyAlignment="1">
      <alignment horizontal="center" vertical="top" wrapText="1"/>
    </xf>
    <xf numFmtId="4" fontId="1" fillId="8" borderId="1" xfId="0" applyNumberFormat="1" applyFont="1" applyFill="1" applyBorder="1" applyAlignment="1">
      <alignment horizontal="center" vertical="top" wrapText="1"/>
    </xf>
    <xf numFmtId="4" fontId="1" fillId="8" borderId="23" xfId="0" applyNumberFormat="1" applyFont="1" applyFill="1" applyBorder="1" applyAlignment="1">
      <alignment horizontal="center" vertical="top" wrapText="1"/>
    </xf>
  </cellXfs>
  <cellStyles count="4">
    <cellStyle name="Comma 2" xfId="2"/>
    <cellStyle name="Currency 2" xfId="3"/>
    <cellStyle name="Normal" xfId="0" builtinId="0"/>
    <cellStyle name="Normal 2" xfId="1"/>
  </cellStyles>
  <dxfs count="0"/>
  <tableStyles count="0" defaultTableStyle="TableStyleMedium9" defaultPivotStyle="PivotStyleLight16"/>
  <colors>
    <mruColors>
      <color rgb="FFCC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2"/>
  <sheetViews>
    <sheetView tabSelected="1" workbookViewId="0">
      <selection activeCell="P13" sqref="P13"/>
    </sheetView>
  </sheetViews>
  <sheetFormatPr defaultRowHeight="15" x14ac:dyDescent="0.25"/>
  <cols>
    <col min="1" max="1" width="14.140625" customWidth="1"/>
    <col min="2" max="2" width="20.140625" customWidth="1"/>
    <col min="3" max="3" width="13.140625" customWidth="1"/>
    <col min="4" max="4" width="16.28515625" customWidth="1"/>
    <col min="6" max="6" width="22.7109375" style="2" customWidth="1"/>
    <col min="7" max="7" width="23" customWidth="1"/>
    <col min="8" max="10" width="24.5703125" style="2" customWidth="1"/>
    <col min="11" max="14" width="9.42578125" bestFit="1" customWidth="1"/>
    <col min="15" max="19" width="10.140625" bestFit="1" customWidth="1"/>
    <col min="20" max="23" width="11.7109375" bestFit="1" customWidth="1"/>
    <col min="24" max="35" width="10.140625" bestFit="1" customWidth="1"/>
    <col min="36" max="39" width="9.42578125" bestFit="1" customWidth="1"/>
    <col min="47" max="47" width="14" customWidth="1"/>
    <col min="48" max="48" width="15.7109375" customWidth="1"/>
  </cols>
  <sheetData>
    <row r="1" spans="1:39" s="52" customFormat="1" x14ac:dyDescent="0.25">
      <c r="A1" s="52" t="s">
        <v>57</v>
      </c>
    </row>
    <row r="2" spans="1:39" s="52" customFormat="1" x14ac:dyDescent="0.25">
      <c r="A2" s="52" t="s">
        <v>47</v>
      </c>
    </row>
    <row r="3" spans="1:39" x14ac:dyDescent="0.25">
      <c r="A3" t="s">
        <v>29</v>
      </c>
    </row>
    <row r="4" spans="1:39" s="2" customFormat="1" x14ac:dyDescent="0.25">
      <c r="A4" s="2" t="s">
        <v>46</v>
      </c>
    </row>
    <row r="5" spans="1:39" s="102" customFormat="1" ht="14.25" customHeight="1" x14ac:dyDescent="0.25">
      <c r="A5" s="102" t="s">
        <v>61</v>
      </c>
    </row>
    <row r="6" spans="1:39" s="2" customFormat="1" x14ac:dyDescent="0.25">
      <c r="A6" s="100" t="s">
        <v>59</v>
      </c>
    </row>
    <row r="7" spans="1:39" s="2" customFormat="1" x14ac:dyDescent="0.25">
      <c r="A7" s="100" t="s">
        <v>60</v>
      </c>
    </row>
    <row r="8" spans="1:39" s="2" customFormat="1" x14ac:dyDescent="0.25">
      <c r="A8" s="100" t="s">
        <v>62</v>
      </c>
    </row>
    <row r="9" spans="1:39" s="2" customFormat="1" x14ac:dyDescent="0.25">
      <c r="A9" s="100" t="s">
        <v>63</v>
      </c>
    </row>
    <row r="10" spans="1:39" s="2" customFormat="1" ht="15.75" thickBot="1" x14ac:dyDescent="0.3"/>
    <row r="11" spans="1:39" s="2" customFormat="1" ht="15.75" thickBot="1" x14ac:dyDescent="0.3">
      <c r="A11" s="116" t="s">
        <v>37</v>
      </c>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8"/>
    </row>
    <row r="12" spans="1:39" s="1" customFormat="1" x14ac:dyDescent="0.25">
      <c r="A12" s="17" t="s">
        <v>7</v>
      </c>
      <c r="B12" s="17" t="s">
        <v>27</v>
      </c>
      <c r="C12" s="17" t="s">
        <v>21</v>
      </c>
      <c r="D12" s="18" t="s">
        <v>26</v>
      </c>
      <c r="E12" s="17" t="s">
        <v>1</v>
      </c>
      <c r="F12" s="17" t="s">
        <v>41</v>
      </c>
      <c r="G12" s="19" t="s">
        <v>2</v>
      </c>
      <c r="H12" s="19"/>
      <c r="I12" s="19"/>
      <c r="J12" s="19"/>
      <c r="K12" s="19">
        <v>41640</v>
      </c>
      <c r="L12" s="19">
        <v>41671</v>
      </c>
      <c r="M12" s="19">
        <v>41699</v>
      </c>
      <c r="N12" s="19">
        <v>41730</v>
      </c>
      <c r="O12" s="19">
        <v>41760</v>
      </c>
      <c r="P12" s="19">
        <v>41791</v>
      </c>
      <c r="Q12" s="19">
        <v>41821</v>
      </c>
      <c r="R12" s="19">
        <v>41852</v>
      </c>
      <c r="S12" s="19">
        <v>41883</v>
      </c>
      <c r="T12" s="19">
        <v>41913</v>
      </c>
      <c r="U12" s="19">
        <v>41944</v>
      </c>
      <c r="V12" s="19">
        <v>41974</v>
      </c>
      <c r="W12" s="19">
        <v>42005</v>
      </c>
      <c r="X12" s="19">
        <v>42036</v>
      </c>
      <c r="Y12" s="19">
        <v>42064</v>
      </c>
      <c r="Z12" s="19">
        <v>42095</v>
      </c>
      <c r="AA12" s="19">
        <v>42125</v>
      </c>
      <c r="AB12" s="19">
        <v>42156</v>
      </c>
      <c r="AC12" s="19">
        <v>42186</v>
      </c>
      <c r="AD12" s="19">
        <v>42217</v>
      </c>
      <c r="AE12" s="19">
        <v>42248</v>
      </c>
      <c r="AF12" s="19">
        <v>42278</v>
      </c>
      <c r="AG12" s="19">
        <v>42309</v>
      </c>
      <c r="AH12" s="19">
        <v>42339</v>
      </c>
      <c r="AI12" s="19">
        <v>42370</v>
      </c>
      <c r="AJ12" s="19">
        <v>42401</v>
      </c>
      <c r="AK12" s="19">
        <v>42430</v>
      </c>
      <c r="AL12" s="19">
        <v>42461</v>
      </c>
      <c r="AM12" s="19">
        <v>42491</v>
      </c>
    </row>
    <row r="13" spans="1:39" s="7" customFormat="1" x14ac:dyDescent="0.25">
      <c r="A13" s="4" t="s">
        <v>13</v>
      </c>
      <c r="B13" s="4" t="s">
        <v>22</v>
      </c>
      <c r="C13" s="4"/>
      <c r="D13" s="5"/>
      <c r="E13" s="4" t="s">
        <v>8</v>
      </c>
      <c r="F13" s="4" t="s">
        <v>24</v>
      </c>
      <c r="G13" s="6" t="s">
        <v>11</v>
      </c>
      <c r="H13" s="6"/>
      <c r="I13" s="6"/>
      <c r="J13" s="6"/>
      <c r="K13" s="6"/>
      <c r="L13" s="6"/>
      <c r="M13" s="6"/>
      <c r="N13" s="6"/>
      <c r="O13" s="6">
        <v>5000</v>
      </c>
      <c r="P13" s="6">
        <v>10</v>
      </c>
      <c r="Q13" s="6">
        <v>4800</v>
      </c>
      <c r="R13" s="6">
        <v>4600</v>
      </c>
      <c r="S13" s="6">
        <v>4500</v>
      </c>
      <c r="T13" s="6">
        <v>4300</v>
      </c>
      <c r="U13" s="6">
        <v>4200</v>
      </c>
      <c r="V13" s="6">
        <v>4000</v>
      </c>
      <c r="W13" s="6">
        <v>3500</v>
      </c>
      <c r="X13" s="6">
        <v>3000</v>
      </c>
      <c r="Y13" s="6">
        <v>2500</v>
      </c>
      <c r="Z13" s="6">
        <v>2000</v>
      </c>
      <c r="AA13" s="6">
        <v>1500</v>
      </c>
      <c r="AB13" s="6">
        <v>1000</v>
      </c>
      <c r="AC13" s="6">
        <v>500</v>
      </c>
      <c r="AD13" s="6">
        <v>400</v>
      </c>
      <c r="AE13" s="6">
        <v>300</v>
      </c>
      <c r="AF13" s="4">
        <v>200</v>
      </c>
      <c r="AG13" s="4">
        <v>100</v>
      </c>
      <c r="AH13" s="4">
        <v>0</v>
      </c>
      <c r="AI13" s="4"/>
      <c r="AJ13" s="4"/>
      <c r="AK13" s="4"/>
      <c r="AL13" s="4"/>
      <c r="AM13" s="4"/>
    </row>
    <row r="14" spans="1:39" s="7" customFormat="1" x14ac:dyDescent="0.25">
      <c r="A14" s="4" t="s">
        <v>13</v>
      </c>
      <c r="B14" s="4" t="s">
        <v>22</v>
      </c>
      <c r="C14" s="4"/>
      <c r="D14" s="5"/>
      <c r="E14" s="4" t="s">
        <v>9</v>
      </c>
      <c r="F14" s="4" t="s">
        <v>24</v>
      </c>
      <c r="G14" s="6" t="s">
        <v>12</v>
      </c>
      <c r="H14" s="6"/>
      <c r="I14" s="6"/>
      <c r="J14" s="6"/>
      <c r="K14" s="6"/>
      <c r="L14" s="6"/>
      <c r="M14" s="6"/>
      <c r="N14" s="6"/>
      <c r="O14" s="6">
        <f>O13/10</f>
        <v>500</v>
      </c>
      <c r="P14" s="6">
        <f t="shared" ref="P14:AH14" si="0">P13/10</f>
        <v>1</v>
      </c>
      <c r="Q14" s="6">
        <f t="shared" si="0"/>
        <v>480</v>
      </c>
      <c r="R14" s="6">
        <f t="shared" si="0"/>
        <v>460</v>
      </c>
      <c r="S14" s="6">
        <f t="shared" si="0"/>
        <v>450</v>
      </c>
      <c r="T14" s="6">
        <f t="shared" si="0"/>
        <v>430</v>
      </c>
      <c r="U14" s="6">
        <f t="shared" si="0"/>
        <v>420</v>
      </c>
      <c r="V14" s="6">
        <f t="shared" si="0"/>
        <v>400</v>
      </c>
      <c r="W14" s="6">
        <f t="shared" si="0"/>
        <v>350</v>
      </c>
      <c r="X14" s="6">
        <f t="shared" si="0"/>
        <v>300</v>
      </c>
      <c r="Y14" s="6">
        <f t="shared" si="0"/>
        <v>250</v>
      </c>
      <c r="Z14" s="6">
        <f t="shared" si="0"/>
        <v>200</v>
      </c>
      <c r="AA14" s="6">
        <f t="shared" si="0"/>
        <v>150</v>
      </c>
      <c r="AB14" s="6">
        <f t="shared" si="0"/>
        <v>100</v>
      </c>
      <c r="AC14" s="6">
        <f t="shared" si="0"/>
        <v>50</v>
      </c>
      <c r="AD14" s="6">
        <f t="shared" si="0"/>
        <v>40</v>
      </c>
      <c r="AE14" s="6">
        <f t="shared" si="0"/>
        <v>30</v>
      </c>
      <c r="AF14" s="6">
        <f t="shared" si="0"/>
        <v>20</v>
      </c>
      <c r="AG14" s="6">
        <f t="shared" si="0"/>
        <v>10</v>
      </c>
      <c r="AH14" s="6">
        <f t="shared" si="0"/>
        <v>0</v>
      </c>
      <c r="AI14" s="4"/>
      <c r="AJ14" s="4"/>
      <c r="AK14" s="4"/>
      <c r="AL14" s="4"/>
      <c r="AM14" s="4"/>
    </row>
    <row r="15" spans="1:39" s="7" customFormat="1" x14ac:dyDescent="0.25">
      <c r="A15" s="4" t="s">
        <v>13</v>
      </c>
      <c r="B15" s="4" t="s">
        <v>6</v>
      </c>
      <c r="C15" s="5" t="s">
        <v>28</v>
      </c>
      <c r="D15" s="5" t="s">
        <v>10</v>
      </c>
      <c r="E15" s="4"/>
      <c r="F15" s="4" t="s">
        <v>24</v>
      </c>
      <c r="G15" s="5" t="s">
        <v>70</v>
      </c>
      <c r="H15" s="5"/>
      <c r="I15" s="5"/>
      <c r="J15" s="5"/>
      <c r="K15" s="6"/>
      <c r="L15" s="6"/>
      <c r="M15" s="6"/>
      <c r="N15" s="6"/>
      <c r="O15" s="6">
        <v>5</v>
      </c>
      <c r="P15" s="6">
        <v>5</v>
      </c>
      <c r="Q15" s="6">
        <v>5</v>
      </c>
      <c r="R15" s="6">
        <v>5</v>
      </c>
      <c r="S15" s="6">
        <v>5</v>
      </c>
      <c r="T15" s="6">
        <v>5</v>
      </c>
      <c r="U15" s="6">
        <v>5</v>
      </c>
      <c r="V15" s="6">
        <v>5</v>
      </c>
      <c r="W15" s="6">
        <v>5</v>
      </c>
      <c r="X15" s="6">
        <v>5</v>
      </c>
      <c r="Y15" s="6">
        <v>5</v>
      </c>
      <c r="Z15" s="6">
        <v>5</v>
      </c>
      <c r="AA15" s="6">
        <v>5</v>
      </c>
      <c r="AB15" s="6">
        <v>5</v>
      </c>
      <c r="AC15" s="6">
        <v>5</v>
      </c>
      <c r="AD15" s="6">
        <v>5</v>
      </c>
      <c r="AE15" s="6">
        <v>5</v>
      </c>
      <c r="AF15" s="4">
        <v>5</v>
      </c>
      <c r="AG15" s="4">
        <v>5</v>
      </c>
      <c r="AH15" s="4">
        <v>0</v>
      </c>
      <c r="AI15" s="4"/>
      <c r="AJ15" s="4"/>
      <c r="AK15" s="4"/>
      <c r="AL15" s="4"/>
      <c r="AM15" s="4"/>
    </row>
    <row r="16" spans="1:39" s="7" customFormat="1" x14ac:dyDescent="0.25">
      <c r="A16" s="4" t="s">
        <v>13</v>
      </c>
      <c r="B16" s="4" t="s">
        <v>6</v>
      </c>
      <c r="C16" s="5" t="s">
        <v>28</v>
      </c>
      <c r="D16" s="5" t="s">
        <v>5</v>
      </c>
      <c r="E16" s="4"/>
      <c r="F16" s="4" t="s">
        <v>24</v>
      </c>
      <c r="G16" s="5" t="s">
        <v>70</v>
      </c>
      <c r="H16" s="5"/>
      <c r="I16" s="5"/>
      <c r="J16" s="5"/>
      <c r="K16" s="6"/>
      <c r="L16" s="6"/>
      <c r="M16" s="6"/>
      <c r="N16" s="6"/>
      <c r="O16" s="6">
        <v>1</v>
      </c>
      <c r="P16" s="6">
        <v>1</v>
      </c>
      <c r="Q16" s="6">
        <v>1</v>
      </c>
      <c r="R16" s="6">
        <v>1</v>
      </c>
      <c r="S16" s="6">
        <v>1</v>
      </c>
      <c r="T16" s="6">
        <v>1</v>
      </c>
      <c r="U16" s="6">
        <v>1</v>
      </c>
      <c r="V16" s="6">
        <v>1</v>
      </c>
      <c r="W16" s="6">
        <v>1</v>
      </c>
      <c r="X16" s="6">
        <v>1</v>
      </c>
      <c r="Y16" s="6">
        <v>1</v>
      </c>
      <c r="Z16" s="6">
        <v>1</v>
      </c>
      <c r="AA16" s="6">
        <v>1</v>
      </c>
      <c r="AB16" s="6">
        <v>1</v>
      </c>
      <c r="AC16" s="6">
        <v>1</v>
      </c>
      <c r="AD16" s="6">
        <v>1</v>
      </c>
      <c r="AE16" s="6">
        <v>1</v>
      </c>
      <c r="AF16" s="4">
        <v>1</v>
      </c>
      <c r="AG16" s="4">
        <v>1</v>
      </c>
      <c r="AH16" s="4">
        <v>0</v>
      </c>
      <c r="AI16" s="4"/>
      <c r="AJ16" s="4"/>
      <c r="AK16" s="4"/>
      <c r="AL16" s="4"/>
      <c r="AM16" s="4"/>
    </row>
    <row r="17" spans="1:39" s="7" customFormat="1" x14ac:dyDescent="0.25">
      <c r="A17" s="4" t="s">
        <v>13</v>
      </c>
      <c r="B17" s="4" t="s">
        <v>4</v>
      </c>
      <c r="C17" s="5" t="s">
        <v>14</v>
      </c>
      <c r="D17" s="5" t="s">
        <v>23</v>
      </c>
      <c r="E17" s="4"/>
      <c r="F17" s="4" t="s">
        <v>24</v>
      </c>
      <c r="G17" s="6"/>
      <c r="H17" s="6"/>
      <c r="I17" s="6"/>
      <c r="J17" s="6"/>
      <c r="K17" s="6"/>
      <c r="L17" s="6"/>
      <c r="M17" s="6"/>
      <c r="N17" s="6"/>
      <c r="O17" s="6">
        <v>1</v>
      </c>
      <c r="P17" s="6">
        <v>1</v>
      </c>
      <c r="Q17" s="6">
        <v>1</v>
      </c>
      <c r="R17" s="6">
        <v>1</v>
      </c>
      <c r="S17" s="6">
        <v>1</v>
      </c>
      <c r="T17" s="6">
        <v>1</v>
      </c>
      <c r="U17" s="6">
        <v>1</v>
      </c>
      <c r="V17" s="6">
        <v>1</v>
      </c>
      <c r="W17" s="6">
        <v>1</v>
      </c>
      <c r="X17" s="6">
        <v>1</v>
      </c>
      <c r="Y17" s="6">
        <v>0</v>
      </c>
      <c r="Z17" s="6">
        <v>0</v>
      </c>
      <c r="AA17" s="6">
        <v>0</v>
      </c>
      <c r="AB17" s="6">
        <v>0</v>
      </c>
      <c r="AC17" s="6">
        <v>0</v>
      </c>
      <c r="AD17" s="6">
        <v>0</v>
      </c>
      <c r="AE17" s="6">
        <v>0</v>
      </c>
      <c r="AF17" s="4">
        <v>0</v>
      </c>
      <c r="AG17" s="4">
        <v>0</v>
      </c>
      <c r="AH17" s="4">
        <v>0</v>
      </c>
      <c r="AI17" s="4"/>
      <c r="AJ17" s="4"/>
      <c r="AK17" s="4"/>
      <c r="AL17" s="4"/>
      <c r="AM17" s="4"/>
    </row>
    <row r="18" spans="1:39" s="7" customFormat="1" x14ac:dyDescent="0.25">
      <c r="A18" s="4" t="s">
        <v>13</v>
      </c>
      <c r="B18" s="4" t="s">
        <v>18</v>
      </c>
      <c r="C18" s="4"/>
      <c r="D18" s="5"/>
      <c r="E18" s="4"/>
      <c r="F18" s="4" t="s">
        <v>24</v>
      </c>
      <c r="G18" s="6" t="s">
        <v>3</v>
      </c>
      <c r="H18" s="6"/>
      <c r="I18" s="6"/>
      <c r="J18" s="6"/>
      <c r="K18" s="6"/>
      <c r="L18" s="6"/>
      <c r="M18" s="6"/>
      <c r="N18" s="6"/>
      <c r="O18" s="6">
        <v>50</v>
      </c>
      <c r="P18" s="6">
        <v>50</v>
      </c>
      <c r="Q18" s="6">
        <v>50</v>
      </c>
      <c r="R18" s="6">
        <v>50</v>
      </c>
      <c r="S18" s="6">
        <v>50</v>
      </c>
      <c r="T18" s="6">
        <v>50</v>
      </c>
      <c r="U18" s="6">
        <v>50</v>
      </c>
      <c r="V18" s="6">
        <v>50</v>
      </c>
      <c r="W18" s="6">
        <v>50</v>
      </c>
      <c r="X18" s="6">
        <v>50</v>
      </c>
      <c r="Y18" s="6">
        <v>50</v>
      </c>
      <c r="Z18" s="6">
        <v>50</v>
      </c>
      <c r="AA18" s="6">
        <v>50</v>
      </c>
      <c r="AB18" s="6">
        <v>50</v>
      </c>
      <c r="AC18" s="6">
        <v>50</v>
      </c>
      <c r="AD18" s="6">
        <v>50</v>
      </c>
      <c r="AE18" s="6">
        <v>50</v>
      </c>
      <c r="AF18" s="6">
        <v>50</v>
      </c>
      <c r="AG18" s="6">
        <v>50</v>
      </c>
      <c r="AH18" s="6">
        <v>0</v>
      </c>
      <c r="AI18" s="4"/>
      <c r="AJ18" s="4"/>
      <c r="AK18" s="4"/>
      <c r="AL18" s="4"/>
      <c r="AM18" s="4"/>
    </row>
    <row r="19" spans="1:39" s="7" customFormat="1" x14ac:dyDescent="0.25">
      <c r="A19" s="4" t="s">
        <v>13</v>
      </c>
      <c r="B19" s="4" t="s">
        <v>16</v>
      </c>
      <c r="C19" s="5" t="s">
        <v>19</v>
      </c>
      <c r="D19" s="5"/>
      <c r="E19" s="4"/>
      <c r="F19" s="4" t="s">
        <v>24</v>
      </c>
      <c r="G19" s="6" t="s">
        <v>17</v>
      </c>
      <c r="H19" s="6"/>
      <c r="I19" s="6"/>
      <c r="J19" s="6"/>
      <c r="K19" s="6"/>
      <c r="L19" s="6"/>
      <c r="M19" s="6"/>
      <c r="N19" s="6"/>
      <c r="O19" s="6">
        <v>2</v>
      </c>
      <c r="P19" s="6">
        <v>2</v>
      </c>
      <c r="Q19" s="6">
        <v>2</v>
      </c>
      <c r="R19" s="6">
        <v>2</v>
      </c>
      <c r="S19" s="6">
        <v>2</v>
      </c>
      <c r="T19" s="6">
        <v>2</v>
      </c>
      <c r="U19" s="6">
        <v>2</v>
      </c>
      <c r="V19" s="6">
        <v>2</v>
      </c>
      <c r="W19" s="6">
        <v>2</v>
      </c>
      <c r="X19" s="6">
        <v>2</v>
      </c>
      <c r="Y19" s="6">
        <v>2</v>
      </c>
      <c r="Z19" s="6">
        <v>2</v>
      </c>
      <c r="AA19" s="6">
        <v>2</v>
      </c>
      <c r="AB19" s="6">
        <v>2</v>
      </c>
      <c r="AC19" s="6">
        <v>2</v>
      </c>
      <c r="AD19" s="6">
        <v>2</v>
      </c>
      <c r="AE19" s="6">
        <v>2</v>
      </c>
      <c r="AF19" s="4">
        <v>2</v>
      </c>
      <c r="AG19" s="4">
        <v>2</v>
      </c>
      <c r="AH19" s="4">
        <v>0</v>
      </c>
      <c r="AI19" s="4"/>
      <c r="AJ19" s="4"/>
      <c r="AK19" s="4"/>
      <c r="AL19" s="4"/>
      <c r="AM19" s="4"/>
    </row>
    <row r="20" spans="1:39" s="7" customFormat="1" x14ac:dyDescent="0.25">
      <c r="A20" s="4" t="s">
        <v>13</v>
      </c>
      <c r="B20" s="4" t="s">
        <v>16</v>
      </c>
      <c r="C20" s="5" t="s">
        <v>20</v>
      </c>
      <c r="D20" s="5"/>
      <c r="E20" s="4"/>
      <c r="F20" s="4" t="s">
        <v>24</v>
      </c>
      <c r="G20" s="6" t="s">
        <v>17</v>
      </c>
      <c r="H20" s="6"/>
      <c r="I20" s="6"/>
      <c r="J20" s="6"/>
      <c r="K20" s="6"/>
      <c r="L20" s="6"/>
      <c r="M20" s="6"/>
      <c r="N20" s="6"/>
      <c r="O20" s="6">
        <v>5</v>
      </c>
      <c r="P20" s="6">
        <v>5</v>
      </c>
      <c r="Q20" s="6">
        <v>5</v>
      </c>
      <c r="R20" s="6">
        <v>5</v>
      </c>
      <c r="S20" s="6">
        <v>5</v>
      </c>
      <c r="T20" s="6">
        <v>5</v>
      </c>
      <c r="U20" s="6">
        <v>5</v>
      </c>
      <c r="V20" s="6">
        <v>5</v>
      </c>
      <c r="W20" s="6">
        <v>5</v>
      </c>
      <c r="X20" s="6">
        <v>5</v>
      </c>
      <c r="Y20" s="6">
        <v>5</v>
      </c>
      <c r="Z20" s="6">
        <v>5</v>
      </c>
      <c r="AA20" s="6">
        <v>5</v>
      </c>
      <c r="AB20" s="6">
        <v>5</v>
      </c>
      <c r="AC20" s="6">
        <v>5</v>
      </c>
      <c r="AD20" s="6">
        <v>5</v>
      </c>
      <c r="AE20" s="6">
        <v>5</v>
      </c>
      <c r="AF20" s="4">
        <v>5</v>
      </c>
      <c r="AG20" s="4">
        <v>5</v>
      </c>
      <c r="AH20" s="4">
        <v>0</v>
      </c>
      <c r="AI20" s="4"/>
      <c r="AJ20" s="4"/>
      <c r="AK20" s="4"/>
      <c r="AL20" s="4"/>
      <c r="AM20" s="4"/>
    </row>
    <row r="21" spans="1:39" s="13" customFormat="1" x14ac:dyDescent="0.25">
      <c r="A21" s="10" t="s">
        <v>15</v>
      </c>
      <c r="B21" s="11" t="s">
        <v>22</v>
      </c>
      <c r="C21" s="11"/>
      <c r="D21" s="11"/>
      <c r="E21" s="10" t="s">
        <v>8</v>
      </c>
      <c r="F21" s="26" t="s">
        <v>25</v>
      </c>
      <c r="G21" s="14" t="s">
        <v>11</v>
      </c>
      <c r="H21" s="14"/>
      <c r="I21" s="14"/>
      <c r="J21" s="14"/>
      <c r="K21" s="10"/>
      <c r="L21" s="10"/>
      <c r="M21" s="10"/>
      <c r="N21" s="10"/>
      <c r="O21" s="10"/>
      <c r="P21" s="10"/>
      <c r="Q21" s="10"/>
      <c r="R21" s="10"/>
      <c r="S21" s="10"/>
      <c r="T21" s="10">
        <v>10000</v>
      </c>
      <c r="U21" s="10">
        <v>9500</v>
      </c>
      <c r="V21" s="10">
        <v>9000</v>
      </c>
      <c r="W21" s="10">
        <v>8500</v>
      </c>
      <c r="X21" s="10">
        <v>8000</v>
      </c>
      <c r="Y21" s="10">
        <v>7500</v>
      </c>
      <c r="Z21" s="10">
        <v>6000</v>
      </c>
      <c r="AA21" s="10">
        <v>5200</v>
      </c>
      <c r="AB21" s="10">
        <v>4700</v>
      </c>
      <c r="AC21" s="10">
        <v>4500</v>
      </c>
      <c r="AD21" s="10">
        <v>4200</v>
      </c>
      <c r="AE21" s="10">
        <v>3900</v>
      </c>
      <c r="AF21" s="10">
        <v>3600</v>
      </c>
      <c r="AG21" s="10">
        <v>3100</v>
      </c>
      <c r="AH21" s="10">
        <v>2500</v>
      </c>
      <c r="AI21" s="10">
        <v>2000</v>
      </c>
      <c r="AJ21" s="10">
        <v>1000</v>
      </c>
      <c r="AK21" s="10">
        <v>500</v>
      </c>
      <c r="AL21" s="10">
        <v>250</v>
      </c>
      <c r="AM21" s="10">
        <v>0</v>
      </c>
    </row>
    <row r="22" spans="1:39" s="13" customFormat="1" x14ac:dyDescent="0.25">
      <c r="A22" s="10" t="s">
        <v>15</v>
      </c>
      <c r="B22" s="11" t="s">
        <v>22</v>
      </c>
      <c r="C22" s="11"/>
      <c r="D22" s="11"/>
      <c r="E22" s="10" t="s">
        <v>9</v>
      </c>
      <c r="F22" s="26" t="s">
        <v>25</v>
      </c>
      <c r="G22" s="14" t="s">
        <v>12</v>
      </c>
      <c r="H22" s="14"/>
      <c r="I22" s="14"/>
      <c r="J22" s="14"/>
      <c r="K22" s="10"/>
      <c r="L22" s="10"/>
      <c r="M22" s="10"/>
      <c r="N22" s="10"/>
      <c r="O22" s="10"/>
      <c r="P22" s="10"/>
      <c r="Q22" s="10"/>
      <c r="R22" s="10"/>
      <c r="S22" s="10"/>
      <c r="T22" s="10">
        <f>T21/10</f>
        <v>1000</v>
      </c>
      <c r="U22" s="10">
        <f t="shared" ref="U22:AM22" si="1">U21/10</f>
        <v>950</v>
      </c>
      <c r="V22" s="10">
        <f t="shared" si="1"/>
        <v>900</v>
      </c>
      <c r="W22" s="10">
        <f t="shared" si="1"/>
        <v>850</v>
      </c>
      <c r="X22" s="10">
        <f t="shared" si="1"/>
        <v>800</v>
      </c>
      <c r="Y22" s="10">
        <f t="shared" si="1"/>
        <v>750</v>
      </c>
      <c r="Z22" s="10">
        <f t="shared" si="1"/>
        <v>600</v>
      </c>
      <c r="AA22" s="10">
        <f t="shared" si="1"/>
        <v>520</v>
      </c>
      <c r="AB22" s="10">
        <f t="shared" si="1"/>
        <v>470</v>
      </c>
      <c r="AC22" s="10">
        <f t="shared" si="1"/>
        <v>450</v>
      </c>
      <c r="AD22" s="10">
        <f t="shared" si="1"/>
        <v>420</v>
      </c>
      <c r="AE22" s="10">
        <f t="shared" si="1"/>
        <v>390</v>
      </c>
      <c r="AF22" s="10">
        <f t="shared" si="1"/>
        <v>360</v>
      </c>
      <c r="AG22" s="10">
        <f t="shared" si="1"/>
        <v>310</v>
      </c>
      <c r="AH22" s="10">
        <f t="shared" si="1"/>
        <v>250</v>
      </c>
      <c r="AI22" s="10">
        <f t="shared" si="1"/>
        <v>200</v>
      </c>
      <c r="AJ22" s="10">
        <f t="shared" si="1"/>
        <v>100</v>
      </c>
      <c r="AK22" s="10">
        <f t="shared" si="1"/>
        <v>50</v>
      </c>
      <c r="AL22" s="10">
        <f t="shared" si="1"/>
        <v>25</v>
      </c>
      <c r="AM22" s="10">
        <f t="shared" si="1"/>
        <v>0</v>
      </c>
    </row>
    <row r="23" spans="1:39" s="13" customFormat="1" x14ac:dyDescent="0.25">
      <c r="A23" s="10" t="s">
        <v>15</v>
      </c>
      <c r="B23" s="11" t="s">
        <v>6</v>
      </c>
      <c r="C23" s="11" t="s">
        <v>28</v>
      </c>
      <c r="D23" s="11" t="s">
        <v>10</v>
      </c>
      <c r="E23" s="10"/>
      <c r="F23" s="26" t="s">
        <v>25</v>
      </c>
      <c r="G23" s="5" t="s">
        <v>70</v>
      </c>
      <c r="H23" s="11"/>
      <c r="I23" s="11"/>
      <c r="J23" s="11"/>
      <c r="K23" s="10"/>
      <c r="L23" s="10"/>
      <c r="M23" s="10"/>
      <c r="N23" s="10"/>
      <c r="O23" s="10"/>
      <c r="P23" s="10"/>
      <c r="Q23" s="10"/>
      <c r="R23" s="10"/>
      <c r="S23" s="10"/>
      <c r="T23" s="10">
        <v>10</v>
      </c>
      <c r="U23" s="10">
        <v>10</v>
      </c>
      <c r="V23" s="10">
        <v>10</v>
      </c>
      <c r="W23" s="10">
        <v>10</v>
      </c>
      <c r="X23" s="10">
        <v>10</v>
      </c>
      <c r="Y23" s="10">
        <v>10</v>
      </c>
      <c r="Z23" s="10">
        <v>10</v>
      </c>
      <c r="AA23" s="10">
        <v>10</v>
      </c>
      <c r="AB23" s="10">
        <v>10</v>
      </c>
      <c r="AC23" s="10">
        <v>10</v>
      </c>
      <c r="AD23" s="10">
        <v>10</v>
      </c>
      <c r="AE23" s="10">
        <v>10</v>
      </c>
      <c r="AF23" s="10">
        <v>10</v>
      </c>
      <c r="AG23" s="10">
        <v>10</v>
      </c>
      <c r="AH23" s="10">
        <v>10</v>
      </c>
      <c r="AI23" s="10">
        <v>10</v>
      </c>
      <c r="AJ23" s="10">
        <v>10</v>
      </c>
      <c r="AK23" s="10">
        <v>10</v>
      </c>
      <c r="AL23" s="10">
        <v>10</v>
      </c>
      <c r="AM23" s="10"/>
    </row>
    <row r="24" spans="1:39" s="13" customFormat="1" x14ac:dyDescent="0.25">
      <c r="A24" s="10" t="s">
        <v>15</v>
      </c>
      <c r="B24" s="11" t="s">
        <v>6</v>
      </c>
      <c r="C24" s="11" t="s">
        <v>28</v>
      </c>
      <c r="D24" s="11" t="s">
        <v>5</v>
      </c>
      <c r="E24" s="10"/>
      <c r="F24" s="26" t="s">
        <v>25</v>
      </c>
      <c r="G24" s="5" t="s">
        <v>70</v>
      </c>
      <c r="H24" s="11"/>
      <c r="I24" s="11"/>
      <c r="J24" s="11"/>
      <c r="K24" s="10"/>
      <c r="L24" s="10"/>
      <c r="M24" s="10"/>
      <c r="N24" s="10"/>
      <c r="O24" s="10"/>
      <c r="P24" s="10"/>
      <c r="Q24" s="10"/>
      <c r="R24" s="10"/>
      <c r="S24" s="10"/>
      <c r="T24" s="10">
        <v>2</v>
      </c>
      <c r="U24" s="10">
        <v>2</v>
      </c>
      <c r="V24" s="10">
        <v>2</v>
      </c>
      <c r="W24" s="10">
        <v>2</v>
      </c>
      <c r="X24" s="10">
        <v>2</v>
      </c>
      <c r="Y24" s="10">
        <v>2</v>
      </c>
      <c r="Z24" s="10">
        <v>2</v>
      </c>
      <c r="AA24" s="10">
        <v>2</v>
      </c>
      <c r="AB24" s="10">
        <v>2</v>
      </c>
      <c r="AC24" s="10">
        <v>2</v>
      </c>
      <c r="AD24" s="10">
        <v>2</v>
      </c>
      <c r="AE24" s="10">
        <v>2</v>
      </c>
      <c r="AF24" s="10">
        <v>2</v>
      </c>
      <c r="AG24" s="10">
        <v>2</v>
      </c>
      <c r="AH24" s="10">
        <v>2</v>
      </c>
      <c r="AI24" s="10">
        <v>2</v>
      </c>
      <c r="AJ24" s="10">
        <v>2</v>
      </c>
      <c r="AK24" s="10">
        <v>2</v>
      </c>
      <c r="AL24" s="10">
        <v>2</v>
      </c>
      <c r="AM24" s="10">
        <v>0</v>
      </c>
    </row>
    <row r="25" spans="1:39" s="13" customFormat="1" x14ac:dyDescent="0.25">
      <c r="A25" s="10" t="s">
        <v>15</v>
      </c>
      <c r="B25" s="10" t="s">
        <v>4</v>
      </c>
      <c r="C25" s="10" t="s">
        <v>14</v>
      </c>
      <c r="D25" s="10" t="s">
        <v>4</v>
      </c>
      <c r="E25" s="10"/>
      <c r="F25" s="26" t="s">
        <v>25</v>
      </c>
      <c r="G25" s="11"/>
      <c r="H25" s="11"/>
      <c r="I25" s="11"/>
      <c r="J25" s="11"/>
      <c r="K25" s="10"/>
      <c r="L25" s="10"/>
      <c r="M25" s="10"/>
      <c r="N25" s="10"/>
      <c r="O25" s="10"/>
      <c r="P25" s="10"/>
      <c r="Q25" s="10"/>
      <c r="R25" s="10"/>
      <c r="S25" s="10"/>
      <c r="T25" s="10">
        <v>1</v>
      </c>
      <c r="U25" s="10">
        <v>1</v>
      </c>
      <c r="V25" s="10">
        <v>1</v>
      </c>
      <c r="W25" s="10">
        <v>1</v>
      </c>
      <c r="X25" s="10">
        <v>1</v>
      </c>
      <c r="Y25" s="10">
        <v>1</v>
      </c>
      <c r="Z25" s="10">
        <v>1</v>
      </c>
      <c r="AA25" s="10">
        <v>1</v>
      </c>
      <c r="AB25" s="10">
        <v>1</v>
      </c>
      <c r="AC25" s="10">
        <v>1</v>
      </c>
      <c r="AD25" s="10">
        <v>1</v>
      </c>
      <c r="AE25" s="10">
        <v>1</v>
      </c>
      <c r="AF25" s="10">
        <v>1</v>
      </c>
      <c r="AG25" s="10">
        <v>1</v>
      </c>
      <c r="AH25" s="10">
        <v>1</v>
      </c>
      <c r="AI25" s="10">
        <v>1</v>
      </c>
      <c r="AJ25" s="10">
        <v>1</v>
      </c>
      <c r="AK25" s="10">
        <v>1</v>
      </c>
      <c r="AL25" s="10">
        <v>1</v>
      </c>
      <c r="AM25" s="10">
        <v>0</v>
      </c>
    </row>
    <row r="26" spans="1:39" s="13" customFormat="1" x14ac:dyDescent="0.25">
      <c r="A26" s="10" t="s">
        <v>15</v>
      </c>
      <c r="B26" s="13" t="s">
        <v>18</v>
      </c>
      <c r="E26" s="10"/>
      <c r="F26" s="26" t="s">
        <v>25</v>
      </c>
      <c r="G26" s="12" t="s">
        <v>3</v>
      </c>
      <c r="H26" s="12"/>
      <c r="I26" s="12"/>
      <c r="J26" s="12"/>
      <c r="K26" s="10"/>
      <c r="L26" s="10"/>
      <c r="M26" s="10"/>
      <c r="N26" s="10"/>
      <c r="O26" s="10"/>
      <c r="P26" s="10"/>
      <c r="Q26" s="10"/>
      <c r="R26" s="10"/>
      <c r="S26" s="10"/>
      <c r="T26" s="10">
        <v>25</v>
      </c>
      <c r="U26" s="10">
        <v>25</v>
      </c>
      <c r="V26" s="10">
        <v>25</v>
      </c>
      <c r="W26" s="10">
        <v>25</v>
      </c>
      <c r="X26" s="10">
        <v>25</v>
      </c>
      <c r="Y26" s="10">
        <v>25</v>
      </c>
      <c r="Z26" s="10">
        <v>25</v>
      </c>
      <c r="AA26" s="10">
        <v>25</v>
      </c>
      <c r="AB26" s="10">
        <v>25</v>
      </c>
      <c r="AC26" s="10">
        <v>25</v>
      </c>
      <c r="AD26" s="10">
        <v>25</v>
      </c>
      <c r="AE26" s="10">
        <v>25</v>
      </c>
      <c r="AF26" s="10">
        <v>25</v>
      </c>
      <c r="AG26" s="10">
        <v>25</v>
      </c>
      <c r="AH26" s="10">
        <v>25</v>
      </c>
      <c r="AI26" s="10">
        <v>25</v>
      </c>
      <c r="AJ26" s="10">
        <v>25</v>
      </c>
      <c r="AK26" s="10">
        <v>25</v>
      </c>
      <c r="AL26" s="10">
        <v>25</v>
      </c>
      <c r="AM26" s="10">
        <v>0</v>
      </c>
    </row>
    <row r="27" spans="1:39" s="13" customFormat="1" x14ac:dyDescent="0.25">
      <c r="A27" s="10" t="s">
        <v>15</v>
      </c>
      <c r="B27" s="11" t="s">
        <v>16</v>
      </c>
      <c r="C27" s="11" t="s">
        <v>19</v>
      </c>
      <c r="D27" s="11"/>
      <c r="E27" s="10"/>
      <c r="F27" s="26" t="s">
        <v>25</v>
      </c>
      <c r="G27" s="12" t="s">
        <v>17</v>
      </c>
      <c r="H27" s="12"/>
      <c r="I27" s="12"/>
      <c r="J27" s="12"/>
      <c r="K27" s="10"/>
      <c r="L27" s="10"/>
      <c r="M27" s="10"/>
      <c r="N27" s="10"/>
      <c r="O27" s="10"/>
      <c r="P27" s="10"/>
      <c r="Q27" s="10"/>
      <c r="R27" s="10"/>
      <c r="S27" s="10"/>
      <c r="T27" s="10">
        <v>10</v>
      </c>
      <c r="U27" s="10">
        <v>10</v>
      </c>
      <c r="V27" s="10">
        <v>10</v>
      </c>
      <c r="W27" s="10">
        <v>10</v>
      </c>
      <c r="X27" s="10">
        <v>10</v>
      </c>
      <c r="Y27" s="10">
        <v>10</v>
      </c>
      <c r="Z27" s="10">
        <v>10</v>
      </c>
      <c r="AA27" s="10">
        <v>10</v>
      </c>
      <c r="AB27" s="10">
        <v>10</v>
      </c>
      <c r="AC27" s="10">
        <v>10</v>
      </c>
      <c r="AD27" s="10">
        <v>10</v>
      </c>
      <c r="AE27" s="10">
        <v>10</v>
      </c>
      <c r="AF27" s="10">
        <v>10</v>
      </c>
      <c r="AG27" s="10">
        <v>10</v>
      </c>
      <c r="AH27" s="10">
        <v>10</v>
      </c>
      <c r="AI27" s="10">
        <v>10</v>
      </c>
      <c r="AJ27" s="10">
        <v>10</v>
      </c>
      <c r="AK27" s="10">
        <v>10</v>
      </c>
      <c r="AL27" s="10">
        <v>10</v>
      </c>
      <c r="AM27" s="10">
        <v>0</v>
      </c>
    </row>
    <row r="28" spans="1:39" s="13" customFormat="1" x14ac:dyDescent="0.25">
      <c r="A28" s="23" t="s">
        <v>15</v>
      </c>
      <c r="B28" s="24" t="s">
        <v>16</v>
      </c>
      <c r="C28" s="24" t="s">
        <v>20</v>
      </c>
      <c r="D28" s="24"/>
      <c r="E28" s="23"/>
      <c r="F28" s="26" t="s">
        <v>25</v>
      </c>
      <c r="G28" s="25" t="s">
        <v>17</v>
      </c>
      <c r="H28" s="25"/>
      <c r="I28" s="25"/>
      <c r="J28" s="25"/>
      <c r="K28" s="10"/>
      <c r="L28" s="10"/>
      <c r="M28" s="10"/>
      <c r="N28" s="10"/>
      <c r="O28" s="10"/>
      <c r="P28" s="10"/>
      <c r="Q28" s="10"/>
      <c r="R28" s="10"/>
      <c r="S28" s="10"/>
      <c r="T28" s="10">
        <v>50</v>
      </c>
      <c r="U28" s="10">
        <v>50</v>
      </c>
      <c r="V28" s="10">
        <v>50</v>
      </c>
      <c r="W28" s="10">
        <v>50</v>
      </c>
      <c r="X28" s="10">
        <v>50</v>
      </c>
      <c r="Y28" s="10">
        <v>50</v>
      </c>
      <c r="Z28" s="10">
        <v>50</v>
      </c>
      <c r="AA28" s="10">
        <v>50</v>
      </c>
      <c r="AB28" s="10">
        <v>50</v>
      </c>
      <c r="AC28" s="10">
        <v>50</v>
      </c>
      <c r="AD28" s="10">
        <v>50</v>
      </c>
      <c r="AE28" s="10">
        <v>50</v>
      </c>
      <c r="AF28" s="10">
        <v>50</v>
      </c>
      <c r="AG28" s="10">
        <v>50</v>
      </c>
      <c r="AH28" s="15">
        <v>50</v>
      </c>
      <c r="AI28" s="15">
        <v>50</v>
      </c>
      <c r="AJ28" s="15">
        <v>50</v>
      </c>
      <c r="AK28" s="15">
        <v>50</v>
      </c>
      <c r="AL28" s="15">
        <v>50</v>
      </c>
      <c r="AM28" s="10">
        <v>0</v>
      </c>
    </row>
    <row r="29" spans="1:39" s="52" customFormat="1" ht="15.75" thickBot="1" x14ac:dyDescent="0.3">
      <c r="A29" s="53" t="s">
        <v>48</v>
      </c>
      <c r="B29" s="53"/>
      <c r="C29" s="53"/>
      <c r="D29" s="53"/>
      <c r="E29" s="53"/>
      <c r="F29" s="53"/>
      <c r="G29" s="54"/>
      <c r="H29" s="54"/>
      <c r="I29" s="54"/>
      <c r="J29" s="54"/>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row>
    <row r="30" spans="1:39" s="22" customFormat="1" x14ac:dyDescent="0.25">
      <c r="A30" s="46" t="s">
        <v>39</v>
      </c>
      <c r="B30" s="47"/>
      <c r="C30" s="47"/>
      <c r="D30" s="47"/>
      <c r="E30" s="48"/>
      <c r="F30" s="48"/>
      <c r="G30" s="49"/>
      <c r="H30" s="88"/>
      <c r="I30" s="88"/>
      <c r="J30" s="88"/>
      <c r="K30" s="20"/>
      <c r="L30" s="20"/>
      <c r="M30" s="20"/>
      <c r="N30" s="20"/>
      <c r="O30" s="20"/>
      <c r="P30" s="20"/>
      <c r="Q30" s="20"/>
      <c r="R30" s="20"/>
      <c r="S30" s="20"/>
      <c r="T30" s="20"/>
      <c r="U30" s="20"/>
      <c r="V30" s="20"/>
      <c r="W30" s="20"/>
      <c r="X30" s="20"/>
      <c r="Y30" s="20"/>
      <c r="Z30" s="20"/>
      <c r="AA30" s="20"/>
      <c r="AB30" s="20"/>
      <c r="AC30" s="20"/>
      <c r="AD30" s="20"/>
      <c r="AE30" s="20"/>
      <c r="AF30" s="20"/>
      <c r="AG30" s="20"/>
      <c r="AH30" s="21"/>
      <c r="AI30" s="21"/>
      <c r="AJ30" s="21"/>
      <c r="AK30" s="21"/>
      <c r="AL30" s="21"/>
      <c r="AM30" s="20"/>
    </row>
    <row r="31" spans="1:39" s="22" customFormat="1" x14ac:dyDescent="0.25">
      <c r="A31" s="50"/>
      <c r="B31" s="50"/>
      <c r="C31" s="51" t="s">
        <v>40</v>
      </c>
      <c r="D31" s="51" t="s">
        <v>40</v>
      </c>
      <c r="E31" s="51" t="s">
        <v>40</v>
      </c>
      <c r="F31" s="51" t="s">
        <v>40</v>
      </c>
      <c r="G31" s="50"/>
      <c r="H31" s="89"/>
      <c r="I31" s="89"/>
      <c r="J31" s="89"/>
    </row>
    <row r="32" spans="1:39" s="52" customFormat="1" ht="17.25" customHeight="1" thickBot="1" x14ac:dyDescent="0.3">
      <c r="A32" s="52" t="s">
        <v>49</v>
      </c>
    </row>
    <row r="33" spans="1:46" s="9" customFormat="1" ht="15.75" thickBot="1" x14ac:dyDescent="0.3">
      <c r="A33" s="119" t="s">
        <v>38</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1"/>
    </row>
    <row r="34" spans="1:46" s="9" customFormat="1" x14ac:dyDescent="0.25">
      <c r="A34" s="28" t="s">
        <v>27</v>
      </c>
      <c r="B34" s="28" t="s">
        <v>1</v>
      </c>
      <c r="C34" s="28" t="s">
        <v>30</v>
      </c>
      <c r="D34" s="29" t="s">
        <v>2</v>
      </c>
      <c r="E34" s="29"/>
      <c r="F34" s="29"/>
      <c r="G34" s="29"/>
      <c r="H34" s="29"/>
      <c r="I34" s="29"/>
      <c r="J34" s="29"/>
      <c r="K34" s="30">
        <v>41640</v>
      </c>
      <c r="L34" s="30">
        <v>41671</v>
      </c>
      <c r="M34" s="30">
        <v>41699</v>
      </c>
      <c r="N34" s="30">
        <v>41730</v>
      </c>
      <c r="O34" s="30">
        <v>41760</v>
      </c>
      <c r="P34" s="30">
        <v>41791</v>
      </c>
      <c r="Q34" s="30">
        <v>41821</v>
      </c>
      <c r="R34" s="30">
        <v>41852</v>
      </c>
      <c r="S34" s="30">
        <v>41883</v>
      </c>
      <c r="T34" s="30">
        <v>41913</v>
      </c>
      <c r="U34" s="30">
        <v>41944</v>
      </c>
      <c r="V34" s="30">
        <v>41974</v>
      </c>
      <c r="W34" s="30">
        <v>42005</v>
      </c>
      <c r="X34" s="30">
        <v>42036</v>
      </c>
      <c r="Y34" s="30">
        <v>42064</v>
      </c>
      <c r="Z34" s="30">
        <v>42095</v>
      </c>
      <c r="AA34" s="30">
        <v>42125</v>
      </c>
      <c r="AB34" s="30">
        <v>42156</v>
      </c>
      <c r="AC34" s="30">
        <v>42186</v>
      </c>
      <c r="AD34" s="30">
        <v>42217</v>
      </c>
      <c r="AE34" s="30">
        <v>42248</v>
      </c>
      <c r="AF34" s="30">
        <v>42278</v>
      </c>
      <c r="AG34" s="30">
        <v>42309</v>
      </c>
      <c r="AH34" s="30">
        <v>42339</v>
      </c>
      <c r="AI34" s="30">
        <v>42370</v>
      </c>
      <c r="AJ34" s="30">
        <v>42401</v>
      </c>
      <c r="AK34" s="30">
        <v>42430</v>
      </c>
      <c r="AL34" s="30">
        <v>42461</v>
      </c>
      <c r="AM34" s="30">
        <v>42491</v>
      </c>
      <c r="AN34" s="30">
        <v>42522</v>
      </c>
      <c r="AO34" s="30">
        <v>42552</v>
      </c>
      <c r="AP34" s="30">
        <v>42583</v>
      </c>
      <c r="AQ34" s="30">
        <v>42614</v>
      </c>
      <c r="AR34" s="30">
        <v>42644</v>
      </c>
      <c r="AS34" s="30">
        <v>42675</v>
      </c>
      <c r="AT34" s="30">
        <v>42705</v>
      </c>
    </row>
    <row r="35" spans="1:46" s="9" customFormat="1" x14ac:dyDescent="0.25">
      <c r="A35" s="8" t="s">
        <v>31</v>
      </c>
      <c r="B35" s="8" t="s">
        <v>8</v>
      </c>
      <c r="C35" s="8" t="s">
        <v>32</v>
      </c>
      <c r="D35" s="8" t="s">
        <v>33</v>
      </c>
      <c r="E35" s="8"/>
      <c r="F35" s="8"/>
      <c r="G35" s="8"/>
      <c r="H35" s="8"/>
      <c r="I35" s="8"/>
      <c r="J35" s="8"/>
      <c r="K35" s="31">
        <v>100</v>
      </c>
      <c r="L35" s="31">
        <v>101</v>
      </c>
      <c r="M35" s="31">
        <v>102</v>
      </c>
      <c r="N35" s="31">
        <v>103</v>
      </c>
      <c r="O35" s="31">
        <v>104</v>
      </c>
      <c r="P35" s="31">
        <v>105</v>
      </c>
      <c r="Q35" s="31">
        <v>100</v>
      </c>
      <c r="R35" s="31">
        <v>102</v>
      </c>
      <c r="S35" s="31">
        <v>101</v>
      </c>
      <c r="T35" s="31">
        <v>95</v>
      </c>
      <c r="U35" s="31">
        <v>94</v>
      </c>
      <c r="V35" s="31">
        <v>96</v>
      </c>
      <c r="W35" s="31">
        <v>92</v>
      </c>
      <c r="X35" s="31">
        <v>90</v>
      </c>
      <c r="Y35" s="31">
        <v>98</v>
      </c>
      <c r="Z35" s="31">
        <v>100</v>
      </c>
      <c r="AA35" s="31">
        <v>100</v>
      </c>
      <c r="AB35" s="31">
        <v>101</v>
      </c>
      <c r="AC35" s="31">
        <v>102</v>
      </c>
      <c r="AD35" s="31">
        <v>103</v>
      </c>
      <c r="AE35" s="31">
        <v>104</v>
      </c>
      <c r="AF35" s="31">
        <v>105</v>
      </c>
      <c r="AG35" s="31">
        <v>100</v>
      </c>
      <c r="AH35" s="31">
        <v>102</v>
      </c>
      <c r="AI35" s="31">
        <v>101</v>
      </c>
      <c r="AJ35" s="31">
        <v>95</v>
      </c>
      <c r="AK35" s="31">
        <v>94</v>
      </c>
      <c r="AL35" s="31">
        <v>96</v>
      </c>
      <c r="AM35" s="31">
        <v>92</v>
      </c>
      <c r="AN35" s="31">
        <v>90</v>
      </c>
      <c r="AO35" s="31">
        <v>98</v>
      </c>
      <c r="AP35" s="31">
        <v>100</v>
      </c>
      <c r="AQ35" s="31">
        <v>101</v>
      </c>
      <c r="AR35" s="31">
        <v>95</v>
      </c>
      <c r="AS35" s="31">
        <v>94</v>
      </c>
      <c r="AT35" s="31">
        <v>96</v>
      </c>
    </row>
    <row r="36" spans="1:46" s="9" customFormat="1" x14ac:dyDescent="0.25">
      <c r="A36" s="8" t="s">
        <v>31</v>
      </c>
      <c r="B36" s="8" t="s">
        <v>8</v>
      </c>
      <c r="C36" s="8" t="s">
        <v>34</v>
      </c>
      <c r="D36" s="8" t="s">
        <v>33</v>
      </c>
      <c r="E36" s="8"/>
      <c r="F36" s="8"/>
      <c r="G36" s="8"/>
      <c r="H36" s="8"/>
      <c r="I36" s="8"/>
      <c r="J36" s="8"/>
      <c r="K36" s="31">
        <v>75</v>
      </c>
      <c r="L36" s="31">
        <v>78</v>
      </c>
      <c r="M36" s="31">
        <v>80</v>
      </c>
      <c r="N36" s="31">
        <v>75</v>
      </c>
      <c r="O36" s="31">
        <v>81</v>
      </c>
      <c r="P36" s="31">
        <v>80</v>
      </c>
      <c r="Q36" s="31">
        <v>85</v>
      </c>
      <c r="R36" s="31">
        <v>79</v>
      </c>
      <c r="S36" s="31">
        <v>75</v>
      </c>
      <c r="T36" s="31">
        <v>81</v>
      </c>
      <c r="U36" s="31">
        <v>82</v>
      </c>
      <c r="V36" s="31">
        <v>79</v>
      </c>
      <c r="W36" s="31">
        <v>80</v>
      </c>
      <c r="X36" s="31">
        <v>75</v>
      </c>
      <c r="Y36" s="31">
        <v>80</v>
      </c>
      <c r="Z36" s="31">
        <v>82</v>
      </c>
      <c r="AA36" s="31">
        <v>75</v>
      </c>
      <c r="AB36" s="31">
        <v>78</v>
      </c>
      <c r="AC36" s="31">
        <v>80</v>
      </c>
      <c r="AD36" s="31">
        <v>75</v>
      </c>
      <c r="AE36" s="31">
        <v>81</v>
      </c>
      <c r="AF36" s="31">
        <v>80</v>
      </c>
      <c r="AG36" s="31">
        <v>85</v>
      </c>
      <c r="AH36" s="31">
        <v>79</v>
      </c>
      <c r="AI36" s="31">
        <v>75</v>
      </c>
      <c r="AJ36" s="31">
        <v>81</v>
      </c>
      <c r="AK36" s="31">
        <v>82</v>
      </c>
      <c r="AL36" s="31">
        <v>79</v>
      </c>
      <c r="AM36" s="31">
        <v>80</v>
      </c>
      <c r="AN36" s="31">
        <v>75</v>
      </c>
      <c r="AO36" s="31">
        <v>80</v>
      </c>
      <c r="AP36" s="31">
        <v>82</v>
      </c>
      <c r="AQ36" s="31">
        <v>75</v>
      </c>
      <c r="AR36" s="31">
        <v>81</v>
      </c>
      <c r="AS36" s="31">
        <v>82</v>
      </c>
      <c r="AT36" s="31">
        <v>79</v>
      </c>
    </row>
    <row r="37" spans="1:46" s="9" customFormat="1" x14ac:dyDescent="0.25">
      <c r="A37" s="8" t="s">
        <v>31</v>
      </c>
      <c r="B37" s="8" t="s">
        <v>8</v>
      </c>
      <c r="C37" s="8" t="s">
        <v>35</v>
      </c>
      <c r="D37" s="8" t="s">
        <v>33</v>
      </c>
      <c r="E37" s="8"/>
      <c r="F37" s="8"/>
      <c r="G37" s="8"/>
      <c r="H37" s="8"/>
      <c r="I37" s="8"/>
      <c r="J37" s="8"/>
      <c r="K37" s="31">
        <v>50</v>
      </c>
      <c r="L37" s="31">
        <v>51</v>
      </c>
      <c r="M37" s="31">
        <v>52</v>
      </c>
      <c r="N37" s="31">
        <v>53</v>
      </c>
      <c r="O37" s="31">
        <v>54</v>
      </c>
      <c r="P37" s="31">
        <v>55</v>
      </c>
      <c r="Q37" s="31">
        <v>50</v>
      </c>
      <c r="R37" s="31">
        <v>45</v>
      </c>
      <c r="S37" s="31">
        <v>52</v>
      </c>
      <c r="T37" s="31">
        <v>42</v>
      </c>
      <c r="U37" s="31">
        <v>55</v>
      </c>
      <c r="V37" s="31">
        <v>45</v>
      </c>
      <c r="W37" s="31">
        <v>53</v>
      </c>
      <c r="X37" s="31">
        <v>49</v>
      </c>
      <c r="Y37" s="31">
        <v>48</v>
      </c>
      <c r="Z37" s="31">
        <v>50</v>
      </c>
      <c r="AA37" s="31">
        <v>50</v>
      </c>
      <c r="AB37" s="31">
        <v>51</v>
      </c>
      <c r="AC37" s="31">
        <v>52</v>
      </c>
      <c r="AD37" s="31">
        <v>53</v>
      </c>
      <c r="AE37" s="31">
        <v>54</v>
      </c>
      <c r="AF37" s="31">
        <v>55</v>
      </c>
      <c r="AG37" s="31">
        <v>50</v>
      </c>
      <c r="AH37" s="31">
        <v>45</v>
      </c>
      <c r="AI37" s="31">
        <v>52</v>
      </c>
      <c r="AJ37" s="31">
        <v>42</v>
      </c>
      <c r="AK37" s="31">
        <v>55</v>
      </c>
      <c r="AL37" s="31">
        <v>45</v>
      </c>
      <c r="AM37" s="31">
        <v>53</v>
      </c>
      <c r="AN37" s="31">
        <v>49</v>
      </c>
      <c r="AO37" s="31">
        <v>48</v>
      </c>
      <c r="AP37" s="31">
        <v>50</v>
      </c>
      <c r="AQ37" s="31">
        <v>52</v>
      </c>
      <c r="AR37" s="31">
        <v>42</v>
      </c>
      <c r="AS37" s="31">
        <v>55</v>
      </c>
      <c r="AT37" s="31">
        <v>45</v>
      </c>
    </row>
    <row r="38" spans="1:46" s="9" customFormat="1" x14ac:dyDescent="0.25">
      <c r="A38" s="8" t="s">
        <v>31</v>
      </c>
      <c r="B38" s="8" t="s">
        <v>9</v>
      </c>
      <c r="C38" s="8" t="s">
        <v>32</v>
      </c>
      <c r="D38" s="8" t="s">
        <v>36</v>
      </c>
      <c r="E38" s="8"/>
      <c r="F38" s="8"/>
      <c r="G38" s="8"/>
      <c r="H38" s="8"/>
      <c r="I38" s="8"/>
      <c r="J38" s="8"/>
      <c r="K38" s="31">
        <v>6</v>
      </c>
      <c r="L38" s="31">
        <v>6</v>
      </c>
      <c r="M38" s="31">
        <v>6</v>
      </c>
      <c r="N38" s="31">
        <v>6.5</v>
      </c>
      <c r="O38" s="31">
        <v>6.5</v>
      </c>
      <c r="P38" s="31">
        <v>6.5</v>
      </c>
      <c r="Q38" s="31">
        <v>6</v>
      </c>
      <c r="R38" s="31">
        <v>6.3</v>
      </c>
      <c r="S38" s="31">
        <v>6.2</v>
      </c>
      <c r="T38" s="31">
        <v>6</v>
      </c>
      <c r="U38" s="31">
        <v>6.1</v>
      </c>
      <c r="V38" s="31">
        <v>6.5</v>
      </c>
      <c r="W38" s="31">
        <v>6.4</v>
      </c>
      <c r="X38" s="31">
        <v>6.3</v>
      </c>
      <c r="Y38" s="31">
        <v>6</v>
      </c>
      <c r="Z38" s="31">
        <v>6.5</v>
      </c>
      <c r="AA38" s="31">
        <v>6</v>
      </c>
      <c r="AB38" s="31">
        <v>6</v>
      </c>
      <c r="AC38" s="31">
        <v>6</v>
      </c>
      <c r="AD38" s="31">
        <v>6.5</v>
      </c>
      <c r="AE38" s="31">
        <v>6.5</v>
      </c>
      <c r="AF38" s="31">
        <v>6.5</v>
      </c>
      <c r="AG38" s="31">
        <v>6</v>
      </c>
      <c r="AH38" s="31">
        <v>6.3</v>
      </c>
      <c r="AI38" s="31">
        <v>6.2</v>
      </c>
      <c r="AJ38" s="31">
        <v>6</v>
      </c>
      <c r="AK38" s="31">
        <v>6.1</v>
      </c>
      <c r="AL38" s="31">
        <v>6.5</v>
      </c>
      <c r="AM38" s="31">
        <v>6.4</v>
      </c>
      <c r="AN38" s="31">
        <v>6.3</v>
      </c>
      <c r="AO38" s="31">
        <v>6</v>
      </c>
      <c r="AP38" s="31">
        <v>6.5</v>
      </c>
      <c r="AQ38" s="31">
        <v>6.2</v>
      </c>
      <c r="AR38" s="31">
        <v>6</v>
      </c>
      <c r="AS38" s="31">
        <v>6.1</v>
      </c>
      <c r="AT38" s="31">
        <v>6.5</v>
      </c>
    </row>
    <row r="39" spans="1:46" s="9" customFormat="1" x14ac:dyDescent="0.25">
      <c r="A39" s="8" t="s">
        <v>31</v>
      </c>
      <c r="B39" s="8" t="s">
        <v>9</v>
      </c>
      <c r="C39" s="8" t="s">
        <v>34</v>
      </c>
      <c r="D39" s="8" t="s">
        <v>36</v>
      </c>
      <c r="E39" s="8"/>
      <c r="F39" s="8"/>
      <c r="G39" s="8"/>
      <c r="H39" s="8"/>
      <c r="I39" s="8"/>
      <c r="J39" s="8"/>
      <c r="K39" s="31">
        <v>5.5</v>
      </c>
      <c r="L39" s="31">
        <v>5.5</v>
      </c>
      <c r="M39" s="31">
        <v>5.5</v>
      </c>
      <c r="N39" s="31">
        <v>5.8</v>
      </c>
      <c r="O39" s="31">
        <v>5.9</v>
      </c>
      <c r="P39" s="31">
        <v>6</v>
      </c>
      <c r="Q39" s="31">
        <v>5.7</v>
      </c>
      <c r="R39" s="31">
        <v>5.8</v>
      </c>
      <c r="S39" s="31">
        <v>5.6</v>
      </c>
      <c r="T39" s="31">
        <v>5.5</v>
      </c>
      <c r="U39" s="31">
        <v>5.3</v>
      </c>
      <c r="V39" s="31">
        <v>5.2</v>
      </c>
      <c r="W39" s="31">
        <v>5.5</v>
      </c>
      <c r="X39" s="31">
        <v>5.4</v>
      </c>
      <c r="Y39" s="31">
        <v>5</v>
      </c>
      <c r="Z39" s="31">
        <v>5.6</v>
      </c>
      <c r="AA39" s="31">
        <v>5.5</v>
      </c>
      <c r="AB39" s="31">
        <v>5.5</v>
      </c>
      <c r="AC39" s="31">
        <v>5.5</v>
      </c>
      <c r="AD39" s="31">
        <v>5.8</v>
      </c>
      <c r="AE39" s="31">
        <v>5.9</v>
      </c>
      <c r="AF39" s="31">
        <v>6</v>
      </c>
      <c r="AG39" s="31">
        <v>5.7</v>
      </c>
      <c r="AH39" s="31">
        <v>5.8</v>
      </c>
      <c r="AI39" s="31">
        <v>5.6</v>
      </c>
      <c r="AJ39" s="31">
        <v>5.5</v>
      </c>
      <c r="AK39" s="31">
        <v>5.3</v>
      </c>
      <c r="AL39" s="31">
        <v>5.2</v>
      </c>
      <c r="AM39" s="31">
        <v>5.5</v>
      </c>
      <c r="AN39" s="31">
        <v>5.4</v>
      </c>
      <c r="AO39" s="31">
        <v>5</v>
      </c>
      <c r="AP39" s="31">
        <v>5.6</v>
      </c>
      <c r="AQ39" s="31">
        <v>5.6</v>
      </c>
      <c r="AR39" s="31">
        <v>5.5</v>
      </c>
      <c r="AS39" s="31">
        <v>5.3</v>
      </c>
      <c r="AT39" s="31">
        <v>5.2</v>
      </c>
    </row>
    <row r="40" spans="1:46" s="9" customFormat="1" ht="15.75" thickBot="1" x14ac:dyDescent="0.3">
      <c r="A40" s="32" t="s">
        <v>31</v>
      </c>
      <c r="B40" s="32" t="s">
        <v>9</v>
      </c>
      <c r="C40" s="32" t="s">
        <v>35</v>
      </c>
      <c r="D40" s="32" t="s">
        <v>36</v>
      </c>
      <c r="E40" s="32"/>
      <c r="F40" s="32"/>
      <c r="G40" s="32"/>
      <c r="H40" s="32"/>
      <c r="I40" s="32"/>
      <c r="J40" s="32"/>
      <c r="K40" s="33">
        <v>5</v>
      </c>
      <c r="L40" s="33">
        <v>5</v>
      </c>
      <c r="M40" s="33">
        <v>5</v>
      </c>
      <c r="N40" s="33">
        <v>5.5</v>
      </c>
      <c r="O40" s="33">
        <v>5.5</v>
      </c>
      <c r="P40" s="33">
        <v>5.5</v>
      </c>
      <c r="Q40" s="33">
        <v>4.5</v>
      </c>
      <c r="R40" s="33">
        <v>4</v>
      </c>
      <c r="S40" s="33">
        <v>4.3</v>
      </c>
      <c r="T40" s="33">
        <v>4.2</v>
      </c>
      <c r="U40" s="33">
        <v>4.0999999999999996</v>
      </c>
      <c r="V40" s="33">
        <v>4.4000000000000004</v>
      </c>
      <c r="W40" s="33">
        <v>4.2</v>
      </c>
      <c r="X40" s="33">
        <v>4</v>
      </c>
      <c r="Y40" s="33">
        <v>4.5</v>
      </c>
      <c r="Z40" s="33">
        <v>5</v>
      </c>
      <c r="AA40" s="33">
        <v>5</v>
      </c>
      <c r="AB40" s="33">
        <v>5</v>
      </c>
      <c r="AC40" s="33">
        <v>5</v>
      </c>
      <c r="AD40" s="33">
        <v>5.5</v>
      </c>
      <c r="AE40" s="33">
        <v>5.5</v>
      </c>
      <c r="AF40" s="33">
        <v>5.5</v>
      </c>
      <c r="AG40" s="33">
        <v>4.5</v>
      </c>
      <c r="AH40" s="33">
        <v>4</v>
      </c>
      <c r="AI40" s="33">
        <v>4.3</v>
      </c>
      <c r="AJ40" s="33">
        <v>4.2</v>
      </c>
      <c r="AK40" s="33">
        <v>4.0999999999999996</v>
      </c>
      <c r="AL40" s="33">
        <v>4.4000000000000004</v>
      </c>
      <c r="AM40" s="33">
        <v>4.2</v>
      </c>
      <c r="AN40" s="31">
        <v>4</v>
      </c>
      <c r="AO40" s="31">
        <v>4.5</v>
      </c>
      <c r="AP40" s="31">
        <v>5</v>
      </c>
      <c r="AQ40" s="31">
        <v>4.3</v>
      </c>
      <c r="AR40" s="31">
        <v>4.2</v>
      </c>
      <c r="AS40" s="31">
        <v>4.0999999999999996</v>
      </c>
      <c r="AT40" s="31">
        <v>4.4000000000000004</v>
      </c>
    </row>
    <row r="41" spans="1:46" s="37" customFormat="1" ht="15.75" thickBot="1" x14ac:dyDescent="0.3">
      <c r="A41" s="34" t="s">
        <v>42</v>
      </c>
      <c r="B41" s="61" t="s">
        <v>50</v>
      </c>
      <c r="C41" s="55"/>
      <c r="D41" s="55"/>
      <c r="E41" s="62"/>
      <c r="F41" s="106"/>
      <c r="G41" s="106"/>
      <c r="H41" s="106"/>
      <c r="I41" s="106"/>
      <c r="J41" s="106"/>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6"/>
    </row>
    <row r="42" spans="1:46" s="40" customFormat="1" ht="30" x14ac:dyDescent="0.25">
      <c r="A42" s="56"/>
      <c r="B42" s="63" t="s">
        <v>1</v>
      </c>
      <c r="C42" s="39" t="s">
        <v>30</v>
      </c>
      <c r="D42" s="39" t="s">
        <v>21</v>
      </c>
      <c r="E42" s="94" t="s">
        <v>0</v>
      </c>
      <c r="F42" s="38"/>
      <c r="G42" s="124"/>
      <c r="H42" s="124"/>
      <c r="I42" s="107" t="s">
        <v>67</v>
      </c>
      <c r="J42" s="107" t="s">
        <v>68</v>
      </c>
      <c r="K42" s="122" t="s">
        <v>51</v>
      </c>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2"/>
      <c r="AM42" s="123"/>
    </row>
    <row r="43" spans="1:46" s="40" customFormat="1" ht="45" x14ac:dyDescent="0.25">
      <c r="A43" s="44" t="s">
        <v>29</v>
      </c>
      <c r="B43" s="65" t="s">
        <v>8</v>
      </c>
      <c r="C43" s="38" t="s">
        <v>32</v>
      </c>
      <c r="D43" s="38"/>
      <c r="E43" s="56"/>
      <c r="F43" s="101" t="s">
        <v>64</v>
      </c>
      <c r="G43" s="101" t="s">
        <v>65</v>
      </c>
      <c r="H43" s="101" t="s">
        <v>66</v>
      </c>
      <c r="I43" s="108">
        <f>SUM(K43:AT43)</f>
        <v>13701350</v>
      </c>
      <c r="J43" s="38"/>
      <c r="K43" s="103">
        <f>K13*K35+K21*K35</f>
        <v>0</v>
      </c>
      <c r="L43" s="38">
        <f t="shared" ref="L43:AM43" si="2">L13*L35+L21*L35</f>
        <v>0</v>
      </c>
      <c r="M43" s="38">
        <f t="shared" si="2"/>
        <v>0</v>
      </c>
      <c r="N43" s="38">
        <f t="shared" si="2"/>
        <v>0</v>
      </c>
      <c r="O43" s="38">
        <f t="shared" si="2"/>
        <v>520000</v>
      </c>
      <c r="P43" s="38">
        <f t="shared" si="2"/>
        <v>1050</v>
      </c>
      <c r="Q43" s="38">
        <f t="shared" si="2"/>
        <v>480000</v>
      </c>
      <c r="R43" s="38">
        <f t="shared" si="2"/>
        <v>469200</v>
      </c>
      <c r="S43" s="38">
        <f t="shared" si="2"/>
        <v>454500</v>
      </c>
      <c r="T43" s="38">
        <f t="shared" si="2"/>
        <v>1358500</v>
      </c>
      <c r="U43" s="38">
        <f t="shared" si="2"/>
        <v>1287800</v>
      </c>
      <c r="V43" s="38">
        <f t="shared" si="2"/>
        <v>1248000</v>
      </c>
      <c r="W43" s="38">
        <f t="shared" si="2"/>
        <v>1104000</v>
      </c>
      <c r="X43" s="38">
        <f t="shared" si="2"/>
        <v>990000</v>
      </c>
      <c r="Y43" s="38">
        <f t="shared" si="2"/>
        <v>980000</v>
      </c>
      <c r="Z43" s="38">
        <f t="shared" si="2"/>
        <v>800000</v>
      </c>
      <c r="AA43" s="38">
        <f t="shared" si="2"/>
        <v>670000</v>
      </c>
      <c r="AB43" s="38">
        <f t="shared" si="2"/>
        <v>575700</v>
      </c>
      <c r="AC43" s="38">
        <f t="shared" si="2"/>
        <v>510000</v>
      </c>
      <c r="AD43" s="38">
        <f t="shared" si="2"/>
        <v>473800</v>
      </c>
      <c r="AE43" s="38">
        <f t="shared" si="2"/>
        <v>436800</v>
      </c>
      <c r="AF43" s="38">
        <f t="shared" si="2"/>
        <v>399000</v>
      </c>
      <c r="AG43" s="38">
        <f t="shared" si="2"/>
        <v>320000</v>
      </c>
      <c r="AH43" s="38">
        <f t="shared" si="2"/>
        <v>255000</v>
      </c>
      <c r="AI43" s="38">
        <f t="shared" si="2"/>
        <v>202000</v>
      </c>
      <c r="AJ43" s="38">
        <f t="shared" si="2"/>
        <v>95000</v>
      </c>
      <c r="AK43" s="38">
        <f t="shared" si="2"/>
        <v>47000</v>
      </c>
      <c r="AL43" s="38">
        <f t="shared" si="2"/>
        <v>24000</v>
      </c>
      <c r="AM43" s="66">
        <f t="shared" si="2"/>
        <v>0</v>
      </c>
      <c r="AN43" s="66">
        <f t="shared" ref="AN43:AT43" si="3">AN13*AN35+AN21*AN35</f>
        <v>0</v>
      </c>
      <c r="AO43" s="66">
        <f t="shared" si="3"/>
        <v>0</v>
      </c>
      <c r="AP43" s="66">
        <f t="shared" si="3"/>
        <v>0</v>
      </c>
      <c r="AQ43" s="66">
        <f t="shared" si="3"/>
        <v>0</v>
      </c>
      <c r="AR43" s="66">
        <f t="shared" si="3"/>
        <v>0</v>
      </c>
      <c r="AS43" s="66">
        <f t="shared" si="3"/>
        <v>0</v>
      </c>
      <c r="AT43" s="56">
        <f t="shared" si="3"/>
        <v>0</v>
      </c>
    </row>
    <row r="44" spans="1:46" s="40" customFormat="1" x14ac:dyDescent="0.25">
      <c r="B44" s="65" t="s">
        <v>8</v>
      </c>
      <c r="C44" s="38" t="s">
        <v>34</v>
      </c>
      <c r="D44" s="38"/>
      <c r="E44" s="56"/>
      <c r="F44" s="101" t="s">
        <v>64</v>
      </c>
      <c r="G44" s="101" t="s">
        <v>65</v>
      </c>
      <c r="H44" s="101" t="s">
        <v>66</v>
      </c>
      <c r="I44" s="108">
        <f t="shared" ref="I44:I51" si="4">SUM(K44:AT44)</f>
        <v>11161950</v>
      </c>
      <c r="J44" s="38"/>
      <c r="K44" s="103">
        <f>K13*K36+K21*K36</f>
        <v>0</v>
      </c>
      <c r="L44" s="38">
        <f t="shared" ref="L44:AM44" si="5">L13*L36+L21*L36</f>
        <v>0</v>
      </c>
      <c r="M44" s="38">
        <f t="shared" si="5"/>
        <v>0</v>
      </c>
      <c r="N44" s="38">
        <f t="shared" si="5"/>
        <v>0</v>
      </c>
      <c r="O44" s="38">
        <f t="shared" si="5"/>
        <v>405000</v>
      </c>
      <c r="P44" s="38">
        <f t="shared" si="5"/>
        <v>800</v>
      </c>
      <c r="Q44" s="38">
        <f t="shared" si="5"/>
        <v>408000</v>
      </c>
      <c r="R44" s="38">
        <f t="shared" si="5"/>
        <v>363400</v>
      </c>
      <c r="S44" s="38">
        <f t="shared" si="5"/>
        <v>337500</v>
      </c>
      <c r="T44" s="38">
        <f t="shared" si="5"/>
        <v>1158300</v>
      </c>
      <c r="U44" s="38">
        <f t="shared" si="5"/>
        <v>1123400</v>
      </c>
      <c r="V44" s="38">
        <f t="shared" si="5"/>
        <v>1027000</v>
      </c>
      <c r="W44" s="38">
        <f t="shared" si="5"/>
        <v>960000</v>
      </c>
      <c r="X44" s="38">
        <f t="shared" si="5"/>
        <v>825000</v>
      </c>
      <c r="Y44" s="38">
        <f t="shared" si="5"/>
        <v>800000</v>
      </c>
      <c r="Z44" s="38">
        <f t="shared" si="5"/>
        <v>656000</v>
      </c>
      <c r="AA44" s="38">
        <f t="shared" si="5"/>
        <v>502500</v>
      </c>
      <c r="AB44" s="38">
        <f t="shared" si="5"/>
        <v>444600</v>
      </c>
      <c r="AC44" s="38">
        <f t="shared" si="5"/>
        <v>400000</v>
      </c>
      <c r="AD44" s="38">
        <f t="shared" si="5"/>
        <v>345000</v>
      </c>
      <c r="AE44" s="38">
        <f t="shared" si="5"/>
        <v>340200</v>
      </c>
      <c r="AF44" s="38">
        <f t="shared" si="5"/>
        <v>304000</v>
      </c>
      <c r="AG44" s="38">
        <f t="shared" si="5"/>
        <v>272000</v>
      </c>
      <c r="AH44" s="38">
        <f t="shared" si="5"/>
        <v>197500</v>
      </c>
      <c r="AI44" s="38">
        <f t="shared" si="5"/>
        <v>150000</v>
      </c>
      <c r="AJ44" s="38">
        <f t="shared" si="5"/>
        <v>81000</v>
      </c>
      <c r="AK44" s="38">
        <f t="shared" si="5"/>
        <v>41000</v>
      </c>
      <c r="AL44" s="38">
        <f t="shared" si="5"/>
        <v>19750</v>
      </c>
      <c r="AM44" s="66">
        <f t="shared" si="5"/>
        <v>0</v>
      </c>
      <c r="AN44" s="66">
        <f t="shared" ref="AN44:AT44" si="6">AN13*AN36+AN21*AN36</f>
        <v>0</v>
      </c>
      <c r="AO44" s="66">
        <f t="shared" si="6"/>
        <v>0</v>
      </c>
      <c r="AP44" s="66">
        <f t="shared" si="6"/>
        <v>0</v>
      </c>
      <c r="AQ44" s="66">
        <f t="shared" si="6"/>
        <v>0</v>
      </c>
      <c r="AR44" s="66">
        <f t="shared" si="6"/>
        <v>0</v>
      </c>
      <c r="AS44" s="66">
        <f t="shared" si="6"/>
        <v>0</v>
      </c>
      <c r="AT44" s="56">
        <f t="shared" si="6"/>
        <v>0</v>
      </c>
    </row>
    <row r="45" spans="1:46" s="40" customFormat="1" x14ac:dyDescent="0.25">
      <c r="A45" s="56"/>
      <c r="B45" s="65" t="s">
        <v>8</v>
      </c>
      <c r="C45" s="38" t="s">
        <v>35</v>
      </c>
      <c r="D45" s="38"/>
      <c r="E45" s="56"/>
      <c r="F45" s="101" t="s">
        <v>64</v>
      </c>
      <c r="G45" s="101" t="s">
        <v>65</v>
      </c>
      <c r="H45" s="101" t="s">
        <v>66</v>
      </c>
      <c r="I45" s="108">
        <f t="shared" si="4"/>
        <v>6968200</v>
      </c>
      <c r="J45" s="38"/>
      <c r="K45" s="103">
        <f>K13*K37+K21*K37</f>
        <v>0</v>
      </c>
      <c r="L45" s="38">
        <f t="shared" ref="L45:AM45" si="7">L13*L37+L21*L37</f>
        <v>0</v>
      </c>
      <c r="M45" s="38">
        <f t="shared" si="7"/>
        <v>0</v>
      </c>
      <c r="N45" s="38">
        <f t="shared" si="7"/>
        <v>0</v>
      </c>
      <c r="O45" s="38">
        <f t="shared" si="7"/>
        <v>270000</v>
      </c>
      <c r="P45" s="38">
        <f t="shared" si="7"/>
        <v>550</v>
      </c>
      <c r="Q45" s="38">
        <f t="shared" si="7"/>
        <v>240000</v>
      </c>
      <c r="R45" s="38">
        <f t="shared" si="7"/>
        <v>207000</v>
      </c>
      <c r="S45" s="38">
        <f t="shared" si="7"/>
        <v>234000</v>
      </c>
      <c r="T45" s="38">
        <f t="shared" si="7"/>
        <v>600600</v>
      </c>
      <c r="U45" s="38">
        <f t="shared" si="7"/>
        <v>753500</v>
      </c>
      <c r="V45" s="38">
        <f t="shared" si="7"/>
        <v>585000</v>
      </c>
      <c r="W45" s="38">
        <f t="shared" si="7"/>
        <v>636000</v>
      </c>
      <c r="X45" s="38">
        <f t="shared" si="7"/>
        <v>539000</v>
      </c>
      <c r="Y45" s="38">
        <f t="shared" si="7"/>
        <v>480000</v>
      </c>
      <c r="Z45" s="38">
        <f t="shared" si="7"/>
        <v>400000</v>
      </c>
      <c r="AA45" s="38">
        <f t="shared" si="7"/>
        <v>335000</v>
      </c>
      <c r="AB45" s="38">
        <f t="shared" si="7"/>
        <v>290700</v>
      </c>
      <c r="AC45" s="38">
        <f t="shared" si="7"/>
        <v>260000</v>
      </c>
      <c r="AD45" s="38">
        <f t="shared" si="7"/>
        <v>243800</v>
      </c>
      <c r="AE45" s="38">
        <f t="shared" si="7"/>
        <v>226800</v>
      </c>
      <c r="AF45" s="38">
        <f t="shared" si="7"/>
        <v>209000</v>
      </c>
      <c r="AG45" s="38">
        <f t="shared" si="7"/>
        <v>160000</v>
      </c>
      <c r="AH45" s="38">
        <f t="shared" si="7"/>
        <v>112500</v>
      </c>
      <c r="AI45" s="38">
        <f t="shared" si="7"/>
        <v>104000</v>
      </c>
      <c r="AJ45" s="38">
        <f t="shared" si="7"/>
        <v>42000</v>
      </c>
      <c r="AK45" s="38">
        <f t="shared" si="7"/>
        <v>27500</v>
      </c>
      <c r="AL45" s="38">
        <f t="shared" si="7"/>
        <v>11250</v>
      </c>
      <c r="AM45" s="66">
        <f t="shared" si="7"/>
        <v>0</v>
      </c>
      <c r="AN45" s="66">
        <f t="shared" ref="AN45:AT45" si="8">AN13*AN37+AN21*AN37</f>
        <v>0</v>
      </c>
      <c r="AO45" s="66">
        <f t="shared" si="8"/>
        <v>0</v>
      </c>
      <c r="AP45" s="66">
        <f t="shared" si="8"/>
        <v>0</v>
      </c>
      <c r="AQ45" s="66">
        <f t="shared" si="8"/>
        <v>0</v>
      </c>
      <c r="AR45" s="66">
        <f t="shared" si="8"/>
        <v>0</v>
      </c>
      <c r="AS45" s="66">
        <f t="shared" si="8"/>
        <v>0</v>
      </c>
      <c r="AT45" s="56">
        <f t="shared" si="8"/>
        <v>0</v>
      </c>
    </row>
    <row r="46" spans="1:46" s="40" customFormat="1" x14ac:dyDescent="0.25">
      <c r="A46" s="56"/>
      <c r="B46" s="65" t="s">
        <v>9</v>
      </c>
      <c r="C46" s="38" t="s">
        <v>32</v>
      </c>
      <c r="D46" s="38"/>
      <c r="E46" s="56"/>
      <c r="F46" s="101" t="s">
        <v>64</v>
      </c>
      <c r="G46" s="101" t="s">
        <v>65</v>
      </c>
      <c r="H46" s="101" t="s">
        <v>66</v>
      </c>
      <c r="I46" s="108">
        <f t="shared" si="4"/>
        <v>17.4908</v>
      </c>
      <c r="J46" s="38"/>
      <c r="K46" s="103">
        <f>K14*K38*0.0002 + K22*K38*0.0002</f>
        <v>0</v>
      </c>
      <c r="L46" s="38">
        <f t="shared" ref="L46:AM46" si="9">L14*L38*0.0002 + L22*L38*0.0002</f>
        <v>0</v>
      </c>
      <c r="M46" s="38">
        <f t="shared" si="9"/>
        <v>0</v>
      </c>
      <c r="N46" s="38">
        <f t="shared" si="9"/>
        <v>0</v>
      </c>
      <c r="O46" s="38">
        <f>O14*O38*0.0002+ O22*O38*0.2</f>
        <v>0.65</v>
      </c>
      <c r="P46" s="38">
        <f t="shared" si="9"/>
        <v>1.3000000000000002E-3</v>
      </c>
      <c r="Q46" s="38">
        <f t="shared" si="9"/>
        <v>0.57600000000000007</v>
      </c>
      <c r="R46" s="38">
        <f t="shared" si="9"/>
        <v>0.5796</v>
      </c>
      <c r="S46" s="38">
        <f t="shared" si="9"/>
        <v>0.55800000000000005</v>
      </c>
      <c r="T46" s="38">
        <f t="shared" si="9"/>
        <v>1.716</v>
      </c>
      <c r="U46" s="38">
        <f t="shared" si="9"/>
        <v>1.6714000000000002</v>
      </c>
      <c r="V46" s="38">
        <f t="shared" si="9"/>
        <v>1.6900000000000002</v>
      </c>
      <c r="W46" s="38">
        <f t="shared" si="9"/>
        <v>1.536</v>
      </c>
      <c r="X46" s="38">
        <f t="shared" si="9"/>
        <v>1.3860000000000001</v>
      </c>
      <c r="Y46" s="38">
        <f t="shared" si="9"/>
        <v>1.2</v>
      </c>
      <c r="Z46" s="38">
        <f t="shared" si="9"/>
        <v>1.04</v>
      </c>
      <c r="AA46" s="38">
        <f t="shared" si="9"/>
        <v>0.80400000000000005</v>
      </c>
      <c r="AB46" s="38">
        <f t="shared" si="9"/>
        <v>0.68400000000000005</v>
      </c>
      <c r="AC46" s="38">
        <f t="shared" si="9"/>
        <v>0.60000000000000009</v>
      </c>
      <c r="AD46" s="38">
        <f t="shared" si="9"/>
        <v>0.59800000000000009</v>
      </c>
      <c r="AE46" s="38">
        <f t="shared" si="9"/>
        <v>0.54600000000000004</v>
      </c>
      <c r="AF46" s="38">
        <f t="shared" si="9"/>
        <v>0.49400000000000005</v>
      </c>
      <c r="AG46" s="38">
        <f t="shared" si="9"/>
        <v>0.38400000000000001</v>
      </c>
      <c r="AH46" s="38">
        <f t="shared" si="9"/>
        <v>0.315</v>
      </c>
      <c r="AI46" s="38">
        <f t="shared" si="9"/>
        <v>0.248</v>
      </c>
      <c r="AJ46" s="38">
        <f t="shared" si="9"/>
        <v>0.12000000000000001</v>
      </c>
      <c r="AK46" s="38">
        <f t="shared" si="9"/>
        <v>6.1000000000000006E-2</v>
      </c>
      <c r="AL46" s="38">
        <f t="shared" si="9"/>
        <v>3.2500000000000001E-2</v>
      </c>
      <c r="AM46" s="66">
        <f t="shared" si="9"/>
        <v>0</v>
      </c>
      <c r="AN46" s="66">
        <f t="shared" ref="AN46:AT46" si="10">AN14*AN38*0.0002 + AN22*AN38*0.0002</f>
        <v>0</v>
      </c>
      <c r="AO46" s="66">
        <f t="shared" si="10"/>
        <v>0</v>
      </c>
      <c r="AP46" s="66">
        <f t="shared" si="10"/>
        <v>0</v>
      </c>
      <c r="AQ46" s="66">
        <f t="shared" si="10"/>
        <v>0</v>
      </c>
      <c r="AR46" s="66">
        <f t="shared" si="10"/>
        <v>0</v>
      </c>
      <c r="AS46" s="66">
        <f t="shared" si="10"/>
        <v>0</v>
      </c>
      <c r="AT46" s="56">
        <f t="shared" si="10"/>
        <v>0</v>
      </c>
    </row>
    <row r="47" spans="1:46" s="40" customFormat="1" x14ac:dyDescent="0.25">
      <c r="A47" s="56"/>
      <c r="B47" s="65" t="s">
        <v>9</v>
      </c>
      <c r="C47" s="38" t="s">
        <v>34</v>
      </c>
      <c r="D47" s="38"/>
      <c r="E47" s="56"/>
      <c r="F47" s="101" t="s">
        <v>64</v>
      </c>
      <c r="G47" s="101" t="s">
        <v>65</v>
      </c>
      <c r="H47" s="101" t="s">
        <v>66</v>
      </c>
      <c r="I47" s="108">
        <f t="shared" si="4"/>
        <v>15.424200000000003</v>
      </c>
      <c r="J47" s="38"/>
      <c r="K47" s="103">
        <f>K14*K39*0.0002 + K22*K39*0.0002</f>
        <v>0</v>
      </c>
      <c r="L47" s="38">
        <f t="shared" ref="L47:AM47" si="11">L14*L39*0.0002 + L22*L39*0.0002</f>
        <v>0</v>
      </c>
      <c r="M47" s="38">
        <f t="shared" si="11"/>
        <v>0</v>
      </c>
      <c r="N47" s="38">
        <f t="shared" si="11"/>
        <v>0</v>
      </c>
      <c r="O47" s="38">
        <f t="shared" si="11"/>
        <v>0.59000000000000008</v>
      </c>
      <c r="P47" s="38">
        <f t="shared" si="11"/>
        <v>1.2000000000000001E-3</v>
      </c>
      <c r="Q47" s="38">
        <f t="shared" si="11"/>
        <v>0.54720000000000002</v>
      </c>
      <c r="R47" s="38">
        <f t="shared" si="11"/>
        <v>0.53360000000000007</v>
      </c>
      <c r="S47" s="38">
        <f t="shared" si="11"/>
        <v>0.504</v>
      </c>
      <c r="T47" s="38">
        <f t="shared" si="11"/>
        <v>1.5730000000000002</v>
      </c>
      <c r="U47" s="38">
        <f t="shared" si="11"/>
        <v>1.4522000000000002</v>
      </c>
      <c r="V47" s="38">
        <f t="shared" si="11"/>
        <v>1.3520000000000001</v>
      </c>
      <c r="W47" s="38">
        <f t="shared" si="11"/>
        <v>1.32</v>
      </c>
      <c r="X47" s="38">
        <f t="shared" si="11"/>
        <v>1.1879999999999999</v>
      </c>
      <c r="Y47" s="38">
        <f t="shared" si="11"/>
        <v>1</v>
      </c>
      <c r="Z47" s="38">
        <f t="shared" si="11"/>
        <v>0.89600000000000002</v>
      </c>
      <c r="AA47" s="38">
        <f t="shared" si="11"/>
        <v>0.7370000000000001</v>
      </c>
      <c r="AB47" s="38">
        <f t="shared" si="11"/>
        <v>0.627</v>
      </c>
      <c r="AC47" s="38">
        <f t="shared" si="11"/>
        <v>0.55000000000000004</v>
      </c>
      <c r="AD47" s="38">
        <f t="shared" si="11"/>
        <v>0.53360000000000007</v>
      </c>
      <c r="AE47" s="38">
        <f t="shared" si="11"/>
        <v>0.49559999999999998</v>
      </c>
      <c r="AF47" s="38">
        <f t="shared" si="11"/>
        <v>0.45600000000000002</v>
      </c>
      <c r="AG47" s="38">
        <f t="shared" si="11"/>
        <v>0.36480000000000001</v>
      </c>
      <c r="AH47" s="38">
        <f t="shared" si="11"/>
        <v>0.29000000000000004</v>
      </c>
      <c r="AI47" s="38">
        <f t="shared" si="11"/>
        <v>0.224</v>
      </c>
      <c r="AJ47" s="38">
        <f t="shared" si="11"/>
        <v>0.11</v>
      </c>
      <c r="AK47" s="38">
        <f t="shared" si="11"/>
        <v>5.3000000000000005E-2</v>
      </c>
      <c r="AL47" s="38">
        <f t="shared" si="11"/>
        <v>2.6000000000000002E-2</v>
      </c>
      <c r="AM47" s="66">
        <f t="shared" si="11"/>
        <v>0</v>
      </c>
      <c r="AN47" s="66">
        <f t="shared" ref="AN47:AT47" si="12">AN14*AN39*0.0002 + AN22*AN39*0.0002</f>
        <v>0</v>
      </c>
      <c r="AO47" s="66">
        <f t="shared" si="12"/>
        <v>0</v>
      </c>
      <c r="AP47" s="66">
        <f t="shared" si="12"/>
        <v>0</v>
      </c>
      <c r="AQ47" s="66">
        <f t="shared" si="12"/>
        <v>0</v>
      </c>
      <c r="AR47" s="66">
        <f t="shared" si="12"/>
        <v>0</v>
      </c>
      <c r="AS47" s="66">
        <f t="shared" si="12"/>
        <v>0</v>
      </c>
      <c r="AT47" s="56">
        <f t="shared" si="12"/>
        <v>0</v>
      </c>
    </row>
    <row r="48" spans="1:46" s="40" customFormat="1" x14ac:dyDescent="0.25">
      <c r="A48" s="56"/>
      <c r="B48" s="65" t="s">
        <v>9</v>
      </c>
      <c r="C48" s="38" t="s">
        <v>35</v>
      </c>
      <c r="D48" s="38"/>
      <c r="E48" s="56"/>
      <c r="F48" s="101" t="s">
        <v>64</v>
      </c>
      <c r="G48" s="101" t="s">
        <v>65</v>
      </c>
      <c r="H48" s="101" t="s">
        <v>66</v>
      </c>
      <c r="I48" s="108">
        <f t="shared" si="4"/>
        <v>12.7277</v>
      </c>
      <c r="J48" s="38"/>
      <c r="K48" s="103">
        <f>K14*K40*0.0002+K22*K40*0.0002</f>
        <v>0</v>
      </c>
      <c r="L48" s="38">
        <f t="shared" ref="L48:AM48" si="13">L14*L40*0.0002+L22*L40*0.0002</f>
        <v>0</v>
      </c>
      <c r="M48" s="38">
        <f t="shared" si="13"/>
        <v>0</v>
      </c>
      <c r="N48" s="38">
        <f t="shared" si="13"/>
        <v>0</v>
      </c>
      <c r="O48" s="38">
        <f t="shared" si="13"/>
        <v>0.55000000000000004</v>
      </c>
      <c r="P48" s="38">
        <f t="shared" si="13"/>
        <v>1.1000000000000001E-3</v>
      </c>
      <c r="Q48" s="38">
        <f t="shared" si="13"/>
        <v>0.432</v>
      </c>
      <c r="R48" s="38">
        <f t="shared" si="13"/>
        <v>0.36799999999999999</v>
      </c>
      <c r="S48" s="38">
        <f t="shared" si="13"/>
        <v>0.38700000000000001</v>
      </c>
      <c r="T48" s="38">
        <f t="shared" si="13"/>
        <v>1.2012</v>
      </c>
      <c r="U48" s="38">
        <f t="shared" si="13"/>
        <v>1.1234</v>
      </c>
      <c r="V48" s="38">
        <f t="shared" si="13"/>
        <v>1.1440000000000001</v>
      </c>
      <c r="W48" s="38">
        <f t="shared" si="13"/>
        <v>1.008</v>
      </c>
      <c r="X48" s="38">
        <f t="shared" si="13"/>
        <v>0.88</v>
      </c>
      <c r="Y48" s="38">
        <f t="shared" si="13"/>
        <v>0.9</v>
      </c>
      <c r="Z48" s="38">
        <f t="shared" si="13"/>
        <v>0.8</v>
      </c>
      <c r="AA48" s="38">
        <f t="shared" si="13"/>
        <v>0.67</v>
      </c>
      <c r="AB48" s="38">
        <f t="shared" si="13"/>
        <v>0.57000000000000006</v>
      </c>
      <c r="AC48" s="38">
        <f t="shared" si="13"/>
        <v>0.5</v>
      </c>
      <c r="AD48" s="38">
        <f t="shared" si="13"/>
        <v>0.50600000000000001</v>
      </c>
      <c r="AE48" s="38">
        <f t="shared" si="13"/>
        <v>0.46200000000000008</v>
      </c>
      <c r="AF48" s="38">
        <f t="shared" si="13"/>
        <v>0.41800000000000004</v>
      </c>
      <c r="AG48" s="38">
        <f t="shared" si="13"/>
        <v>0.28800000000000003</v>
      </c>
      <c r="AH48" s="38">
        <f t="shared" si="13"/>
        <v>0.2</v>
      </c>
      <c r="AI48" s="38">
        <f t="shared" si="13"/>
        <v>0.17200000000000001</v>
      </c>
      <c r="AJ48" s="38">
        <f t="shared" si="13"/>
        <v>8.4000000000000005E-2</v>
      </c>
      <c r="AK48" s="38">
        <f t="shared" si="13"/>
        <v>4.0999999999999995E-2</v>
      </c>
      <c r="AL48" s="38">
        <f t="shared" si="13"/>
        <v>2.2000000000000002E-2</v>
      </c>
      <c r="AM48" s="66">
        <f t="shared" si="13"/>
        <v>0</v>
      </c>
      <c r="AN48" s="66">
        <f t="shared" ref="AN48:AT48" si="14">AN14*AN40*0.0002+AN22*AN40*0.0002</f>
        <v>0</v>
      </c>
      <c r="AO48" s="66">
        <f t="shared" si="14"/>
        <v>0</v>
      </c>
      <c r="AP48" s="66">
        <f t="shared" si="14"/>
        <v>0</v>
      </c>
      <c r="AQ48" s="66">
        <f t="shared" si="14"/>
        <v>0</v>
      </c>
      <c r="AR48" s="66">
        <f t="shared" si="14"/>
        <v>0</v>
      </c>
      <c r="AS48" s="66">
        <f t="shared" si="14"/>
        <v>0</v>
      </c>
      <c r="AT48" s="56">
        <f t="shared" si="14"/>
        <v>0</v>
      </c>
    </row>
    <row r="49" spans="1:48" s="43" customFormat="1" x14ac:dyDescent="0.25">
      <c r="A49" s="57"/>
      <c r="B49" s="65" t="s">
        <v>44</v>
      </c>
      <c r="C49" s="38" t="s">
        <v>32</v>
      </c>
      <c r="D49" s="42"/>
      <c r="E49" s="57"/>
      <c r="F49" s="101" t="s">
        <v>64</v>
      </c>
      <c r="G49" s="101" t="s">
        <v>65</v>
      </c>
      <c r="H49" s="101" t="s">
        <v>66</v>
      </c>
      <c r="I49" s="108">
        <f t="shared" si="4"/>
        <v>13701367.490799999</v>
      </c>
      <c r="J49" s="42"/>
      <c r="K49" s="104">
        <f>K43+K46</f>
        <v>0</v>
      </c>
      <c r="L49" s="42">
        <f t="shared" ref="L49:AM49" si="15">L43+L46</f>
        <v>0</v>
      </c>
      <c r="M49" s="42">
        <f t="shared" si="15"/>
        <v>0</v>
      </c>
      <c r="N49" s="42">
        <f t="shared" si="15"/>
        <v>0</v>
      </c>
      <c r="O49" s="42">
        <f t="shared" si="15"/>
        <v>520000.65</v>
      </c>
      <c r="P49" s="42">
        <f t="shared" si="15"/>
        <v>1050.0012999999999</v>
      </c>
      <c r="Q49" s="42">
        <f t="shared" si="15"/>
        <v>480000.576</v>
      </c>
      <c r="R49" s="42">
        <f t="shared" si="15"/>
        <v>469200.5796</v>
      </c>
      <c r="S49" s="42">
        <f t="shared" si="15"/>
        <v>454500.55800000002</v>
      </c>
      <c r="T49" s="42">
        <f t="shared" si="15"/>
        <v>1358501.716</v>
      </c>
      <c r="U49" s="42">
        <f t="shared" si="15"/>
        <v>1287801.6714000001</v>
      </c>
      <c r="V49" s="42">
        <f t="shared" si="15"/>
        <v>1248001.69</v>
      </c>
      <c r="W49" s="42">
        <f t="shared" si="15"/>
        <v>1104001.5360000001</v>
      </c>
      <c r="X49" s="42">
        <f t="shared" si="15"/>
        <v>990001.38600000006</v>
      </c>
      <c r="Y49" s="42">
        <f t="shared" si="15"/>
        <v>980001.2</v>
      </c>
      <c r="Z49" s="42">
        <f t="shared" si="15"/>
        <v>800001.04</v>
      </c>
      <c r="AA49" s="42">
        <f t="shared" si="15"/>
        <v>670000.804</v>
      </c>
      <c r="AB49" s="42">
        <f t="shared" si="15"/>
        <v>575700.68400000001</v>
      </c>
      <c r="AC49" s="42">
        <f t="shared" si="15"/>
        <v>510000.6</v>
      </c>
      <c r="AD49" s="42">
        <f t="shared" si="15"/>
        <v>473800.598</v>
      </c>
      <c r="AE49" s="42">
        <f t="shared" si="15"/>
        <v>436800.54599999997</v>
      </c>
      <c r="AF49" s="42">
        <f t="shared" si="15"/>
        <v>399000.49400000001</v>
      </c>
      <c r="AG49" s="42">
        <f t="shared" si="15"/>
        <v>320000.38400000002</v>
      </c>
      <c r="AH49" s="42">
        <f t="shared" si="15"/>
        <v>255000.315</v>
      </c>
      <c r="AI49" s="42">
        <f t="shared" si="15"/>
        <v>202000.24799999999</v>
      </c>
      <c r="AJ49" s="42">
        <f t="shared" si="15"/>
        <v>95000.12</v>
      </c>
      <c r="AK49" s="42">
        <f t="shared" si="15"/>
        <v>47000.061000000002</v>
      </c>
      <c r="AL49" s="42">
        <f t="shared" si="15"/>
        <v>24000.032500000001</v>
      </c>
      <c r="AM49" s="67">
        <f t="shared" si="15"/>
        <v>0</v>
      </c>
      <c r="AN49" s="67">
        <f t="shared" ref="AN49:AT49" si="16">AN43+AN46</f>
        <v>0</v>
      </c>
      <c r="AO49" s="67">
        <f t="shared" si="16"/>
        <v>0</v>
      </c>
      <c r="AP49" s="67">
        <f t="shared" si="16"/>
        <v>0</v>
      </c>
      <c r="AQ49" s="67">
        <f t="shared" si="16"/>
        <v>0</v>
      </c>
      <c r="AR49" s="67">
        <f t="shared" si="16"/>
        <v>0</v>
      </c>
      <c r="AS49" s="67">
        <f t="shared" si="16"/>
        <v>0</v>
      </c>
      <c r="AT49" s="57">
        <f t="shared" si="16"/>
        <v>0</v>
      </c>
    </row>
    <row r="50" spans="1:48" s="43" customFormat="1" x14ac:dyDescent="0.25">
      <c r="A50" s="57"/>
      <c r="B50" s="65" t="s">
        <v>44</v>
      </c>
      <c r="C50" s="38" t="s">
        <v>34</v>
      </c>
      <c r="D50" s="42"/>
      <c r="E50" s="57"/>
      <c r="F50" s="101" t="s">
        <v>64</v>
      </c>
      <c r="G50" s="101" t="s">
        <v>65</v>
      </c>
      <c r="H50" s="101" t="s">
        <v>66</v>
      </c>
      <c r="I50" s="108">
        <f t="shared" si="4"/>
        <v>11161965.4242</v>
      </c>
      <c r="J50" s="42"/>
      <c r="K50" s="104">
        <f>K44+K47</f>
        <v>0</v>
      </c>
      <c r="L50" s="42">
        <f t="shared" ref="L50:AM50" si="17">L44+L47</f>
        <v>0</v>
      </c>
      <c r="M50" s="42">
        <f t="shared" si="17"/>
        <v>0</v>
      </c>
      <c r="N50" s="42">
        <f t="shared" si="17"/>
        <v>0</v>
      </c>
      <c r="O50" s="42">
        <f t="shared" si="17"/>
        <v>405000.59</v>
      </c>
      <c r="P50" s="42">
        <f t="shared" si="17"/>
        <v>800.00120000000004</v>
      </c>
      <c r="Q50" s="42">
        <f t="shared" si="17"/>
        <v>408000.54719999997</v>
      </c>
      <c r="R50" s="42">
        <f t="shared" si="17"/>
        <v>363400.53360000002</v>
      </c>
      <c r="S50" s="42">
        <f t="shared" si="17"/>
        <v>337500.50400000002</v>
      </c>
      <c r="T50" s="42">
        <f t="shared" si="17"/>
        <v>1158301.5730000001</v>
      </c>
      <c r="U50" s="42">
        <f t="shared" si="17"/>
        <v>1123401.4521999999</v>
      </c>
      <c r="V50" s="42">
        <f t="shared" si="17"/>
        <v>1027001.352</v>
      </c>
      <c r="W50" s="42">
        <f t="shared" si="17"/>
        <v>960001.32</v>
      </c>
      <c r="X50" s="42">
        <f t="shared" si="17"/>
        <v>825001.18799999997</v>
      </c>
      <c r="Y50" s="42">
        <f t="shared" si="17"/>
        <v>800001</v>
      </c>
      <c r="Z50" s="42">
        <f t="shared" si="17"/>
        <v>656000.89599999995</v>
      </c>
      <c r="AA50" s="42">
        <f t="shared" si="17"/>
        <v>502500.73700000002</v>
      </c>
      <c r="AB50" s="42">
        <f t="shared" si="17"/>
        <v>444600.62699999998</v>
      </c>
      <c r="AC50" s="42">
        <f t="shared" si="17"/>
        <v>400000.55</v>
      </c>
      <c r="AD50" s="42">
        <f t="shared" si="17"/>
        <v>345000.53360000002</v>
      </c>
      <c r="AE50" s="42">
        <f t="shared" si="17"/>
        <v>340200.49560000002</v>
      </c>
      <c r="AF50" s="42">
        <f t="shared" si="17"/>
        <v>304000.45600000001</v>
      </c>
      <c r="AG50" s="42">
        <f t="shared" si="17"/>
        <v>272000.36479999998</v>
      </c>
      <c r="AH50" s="42">
        <f t="shared" si="17"/>
        <v>197500.29</v>
      </c>
      <c r="AI50" s="42">
        <f t="shared" si="17"/>
        <v>150000.22399999999</v>
      </c>
      <c r="AJ50" s="42">
        <f t="shared" si="17"/>
        <v>81000.11</v>
      </c>
      <c r="AK50" s="42">
        <f t="shared" si="17"/>
        <v>41000.053</v>
      </c>
      <c r="AL50" s="42">
        <f t="shared" si="17"/>
        <v>19750.026000000002</v>
      </c>
      <c r="AM50" s="67">
        <f t="shared" si="17"/>
        <v>0</v>
      </c>
      <c r="AN50" s="67">
        <f t="shared" ref="AN50:AT50" si="18">AN44+AN47</f>
        <v>0</v>
      </c>
      <c r="AO50" s="67">
        <f t="shared" si="18"/>
        <v>0</v>
      </c>
      <c r="AP50" s="67">
        <f t="shared" si="18"/>
        <v>0</v>
      </c>
      <c r="AQ50" s="67">
        <f t="shared" si="18"/>
        <v>0</v>
      </c>
      <c r="AR50" s="67">
        <f t="shared" si="18"/>
        <v>0</v>
      </c>
      <c r="AS50" s="67">
        <f t="shared" si="18"/>
        <v>0</v>
      </c>
      <c r="AT50" s="57">
        <f t="shared" si="18"/>
        <v>0</v>
      </c>
    </row>
    <row r="51" spans="1:48" s="43" customFormat="1" x14ac:dyDescent="0.25">
      <c r="A51" s="57"/>
      <c r="B51" s="65" t="s">
        <v>44</v>
      </c>
      <c r="C51" s="38" t="s">
        <v>35</v>
      </c>
      <c r="D51" s="42"/>
      <c r="E51" s="57"/>
      <c r="F51" s="101" t="s">
        <v>64</v>
      </c>
      <c r="G51" s="101" t="s">
        <v>65</v>
      </c>
      <c r="H51" s="101" t="s">
        <v>66</v>
      </c>
      <c r="I51" s="108">
        <f t="shared" si="4"/>
        <v>6968212.7276999997</v>
      </c>
      <c r="J51" s="42"/>
      <c r="K51" s="104">
        <f>K45+K48</f>
        <v>0</v>
      </c>
      <c r="L51" s="42">
        <f t="shared" ref="L51:AM51" si="19">L45+L48</f>
        <v>0</v>
      </c>
      <c r="M51" s="42">
        <f t="shared" si="19"/>
        <v>0</v>
      </c>
      <c r="N51" s="42">
        <f t="shared" si="19"/>
        <v>0</v>
      </c>
      <c r="O51" s="42">
        <f t="shared" si="19"/>
        <v>270000.55</v>
      </c>
      <c r="P51" s="42">
        <f t="shared" si="19"/>
        <v>550.00109999999995</v>
      </c>
      <c r="Q51" s="42">
        <f t="shared" si="19"/>
        <v>240000.432</v>
      </c>
      <c r="R51" s="42">
        <f t="shared" si="19"/>
        <v>207000.36799999999</v>
      </c>
      <c r="S51" s="42">
        <f t="shared" si="19"/>
        <v>234000.38699999999</v>
      </c>
      <c r="T51" s="42">
        <f t="shared" si="19"/>
        <v>600601.20120000001</v>
      </c>
      <c r="U51" s="42">
        <f t="shared" si="19"/>
        <v>753501.12340000004</v>
      </c>
      <c r="V51" s="42">
        <f t="shared" si="19"/>
        <v>585001.14399999997</v>
      </c>
      <c r="W51" s="42">
        <f t="shared" si="19"/>
        <v>636001.00800000003</v>
      </c>
      <c r="X51" s="42">
        <f t="shared" si="19"/>
        <v>539000.88</v>
      </c>
      <c r="Y51" s="42">
        <f t="shared" si="19"/>
        <v>480000.9</v>
      </c>
      <c r="Z51" s="42">
        <f t="shared" si="19"/>
        <v>400000.8</v>
      </c>
      <c r="AA51" s="42">
        <f t="shared" si="19"/>
        <v>335000.67</v>
      </c>
      <c r="AB51" s="42">
        <f t="shared" si="19"/>
        <v>290700.57</v>
      </c>
      <c r="AC51" s="42">
        <f t="shared" si="19"/>
        <v>260000.5</v>
      </c>
      <c r="AD51" s="42">
        <f t="shared" si="19"/>
        <v>243800.50599999999</v>
      </c>
      <c r="AE51" s="42">
        <f t="shared" si="19"/>
        <v>226800.462</v>
      </c>
      <c r="AF51" s="42">
        <f t="shared" si="19"/>
        <v>209000.41800000001</v>
      </c>
      <c r="AG51" s="42">
        <f t="shared" si="19"/>
        <v>160000.288</v>
      </c>
      <c r="AH51" s="42">
        <f t="shared" si="19"/>
        <v>112500.2</v>
      </c>
      <c r="AI51" s="42">
        <f t="shared" si="19"/>
        <v>104000.17200000001</v>
      </c>
      <c r="AJ51" s="42">
        <f t="shared" si="19"/>
        <v>42000.084000000003</v>
      </c>
      <c r="AK51" s="42">
        <f t="shared" si="19"/>
        <v>27500.041000000001</v>
      </c>
      <c r="AL51" s="42">
        <f t="shared" si="19"/>
        <v>11250.022000000001</v>
      </c>
      <c r="AM51" s="67">
        <f t="shared" si="19"/>
        <v>0</v>
      </c>
      <c r="AN51" s="67">
        <f t="shared" ref="AN51:AT51" si="20">AN45+AN48</f>
        <v>0</v>
      </c>
      <c r="AO51" s="67">
        <f t="shared" si="20"/>
        <v>0</v>
      </c>
      <c r="AP51" s="67">
        <f t="shared" si="20"/>
        <v>0</v>
      </c>
      <c r="AQ51" s="67">
        <f t="shared" si="20"/>
        <v>0</v>
      </c>
      <c r="AR51" s="67">
        <f t="shared" si="20"/>
        <v>0</v>
      </c>
      <c r="AS51" s="67">
        <f t="shared" si="20"/>
        <v>0</v>
      </c>
      <c r="AT51" s="57">
        <f t="shared" si="20"/>
        <v>0</v>
      </c>
    </row>
    <row r="52" spans="1:48" ht="84" customHeight="1" x14ac:dyDescent="0.25">
      <c r="A52" s="58" t="s">
        <v>45</v>
      </c>
      <c r="B52" s="70" t="s">
        <v>43</v>
      </c>
      <c r="C52" s="3"/>
      <c r="D52" s="3"/>
      <c r="E52" s="59"/>
      <c r="F52" s="3"/>
      <c r="G52" s="3"/>
      <c r="H52" s="3"/>
      <c r="I52" s="3"/>
      <c r="J52" s="3"/>
      <c r="K52" s="95">
        <f t="shared" ref="K52:AT52" si="21">K61+K62+K18+K26</f>
        <v>0</v>
      </c>
      <c r="L52" s="16">
        <f t="shared" si="21"/>
        <v>0</v>
      </c>
      <c r="M52" s="16">
        <f t="shared" si="21"/>
        <v>0</v>
      </c>
      <c r="N52" s="16">
        <f t="shared" si="21"/>
        <v>0</v>
      </c>
      <c r="O52" s="16">
        <f t="shared" si="21"/>
        <v>35050.699999999997</v>
      </c>
      <c r="P52" s="16">
        <f t="shared" si="21"/>
        <v>120.00139999999999</v>
      </c>
      <c r="Q52" s="16">
        <f t="shared" si="21"/>
        <v>33650.671999999999</v>
      </c>
      <c r="R52" s="16">
        <f t="shared" si="21"/>
        <v>32250.644</v>
      </c>
      <c r="S52" s="16">
        <f t="shared" si="21"/>
        <v>31550.63</v>
      </c>
      <c r="T52" s="16">
        <f t="shared" si="21"/>
        <v>630187.60199999996</v>
      </c>
      <c r="U52" s="16">
        <f t="shared" si="21"/>
        <v>599486.98800000001</v>
      </c>
      <c r="V52" s="16">
        <f t="shared" si="21"/>
        <v>568086.36</v>
      </c>
      <c r="W52" s="16">
        <f t="shared" si="21"/>
        <v>534585.68999999994</v>
      </c>
      <c r="X52" s="16">
        <f t="shared" si="21"/>
        <v>501085.02</v>
      </c>
      <c r="Y52" s="16">
        <f t="shared" si="21"/>
        <v>467584.35</v>
      </c>
      <c r="Z52" s="16">
        <f t="shared" si="21"/>
        <v>374082.48</v>
      </c>
      <c r="AA52" s="16">
        <f t="shared" si="21"/>
        <v>322581.44999999995</v>
      </c>
      <c r="AB52" s="16">
        <f t="shared" si="21"/>
        <v>289080.77999999997</v>
      </c>
      <c r="AC52" s="16">
        <f t="shared" si="21"/>
        <v>273580.46999999997</v>
      </c>
      <c r="AD52" s="16">
        <f t="shared" si="21"/>
        <v>254880.09599999999</v>
      </c>
      <c r="AE52" s="16">
        <f t="shared" si="21"/>
        <v>236179.72200000001</v>
      </c>
      <c r="AF52" s="16">
        <f t="shared" si="21"/>
        <v>217479.348</v>
      </c>
      <c r="AG52" s="16">
        <f t="shared" si="21"/>
        <v>186778.734</v>
      </c>
      <c r="AH52" s="16">
        <f t="shared" si="21"/>
        <v>150028</v>
      </c>
      <c r="AI52" s="16">
        <f t="shared" si="21"/>
        <v>120027.4</v>
      </c>
      <c r="AJ52" s="16">
        <f t="shared" si="21"/>
        <v>60026.2</v>
      </c>
      <c r="AK52" s="16">
        <f t="shared" si="21"/>
        <v>30025.599999999999</v>
      </c>
      <c r="AL52" s="16">
        <f t="shared" si="21"/>
        <v>15025.3</v>
      </c>
      <c r="AM52" s="73">
        <f t="shared" si="21"/>
        <v>0</v>
      </c>
      <c r="AN52" s="73">
        <f t="shared" si="21"/>
        <v>0</v>
      </c>
      <c r="AO52" s="73">
        <f t="shared" si="21"/>
        <v>0</v>
      </c>
      <c r="AP52" s="73">
        <f t="shared" si="21"/>
        <v>0</v>
      </c>
      <c r="AQ52" s="73">
        <f t="shared" si="21"/>
        <v>0</v>
      </c>
      <c r="AR52" s="73">
        <f t="shared" si="21"/>
        <v>0</v>
      </c>
      <c r="AS52" s="73">
        <f t="shared" si="21"/>
        <v>0</v>
      </c>
      <c r="AT52" s="77">
        <f t="shared" si="21"/>
        <v>0</v>
      </c>
    </row>
    <row r="53" spans="1:48" x14ac:dyDescent="0.25">
      <c r="A53" s="59"/>
      <c r="B53" s="65" t="s">
        <v>8</v>
      </c>
      <c r="C53" s="3"/>
      <c r="D53" s="38" t="s">
        <v>19</v>
      </c>
      <c r="E53" s="59"/>
      <c r="F53" s="3"/>
      <c r="G53" s="3"/>
      <c r="H53" s="3"/>
      <c r="I53" s="3"/>
      <c r="J53" s="3"/>
      <c r="K53" s="95">
        <f t="shared" ref="K53:AT53" si="22">K61</f>
        <v>0</v>
      </c>
      <c r="L53" s="16">
        <f t="shared" si="22"/>
        <v>0</v>
      </c>
      <c r="M53" s="16">
        <f t="shared" si="22"/>
        <v>0</v>
      </c>
      <c r="N53" s="16">
        <f t="shared" si="22"/>
        <v>0</v>
      </c>
      <c r="O53" s="16">
        <f t="shared" si="22"/>
        <v>10000.200000000001</v>
      </c>
      <c r="P53" s="16">
        <f t="shared" si="22"/>
        <v>20.000399999999999</v>
      </c>
      <c r="Q53" s="16">
        <f t="shared" si="22"/>
        <v>9600.1919999999991</v>
      </c>
      <c r="R53" s="16">
        <f t="shared" si="22"/>
        <v>9200.1839999999993</v>
      </c>
      <c r="S53" s="16">
        <f t="shared" si="22"/>
        <v>9000.18</v>
      </c>
      <c r="T53" s="16">
        <f t="shared" si="22"/>
        <v>108602.17200000001</v>
      </c>
      <c r="U53" s="16">
        <f t="shared" si="22"/>
        <v>103402.068</v>
      </c>
      <c r="V53" s="16">
        <f t="shared" si="22"/>
        <v>98001.96</v>
      </c>
      <c r="W53" s="16">
        <f t="shared" si="22"/>
        <v>92001.84</v>
      </c>
      <c r="X53" s="16">
        <f t="shared" si="22"/>
        <v>86001.72</v>
      </c>
      <c r="Y53" s="16">
        <f t="shared" si="22"/>
        <v>80001.600000000006</v>
      </c>
      <c r="Z53" s="16">
        <f t="shared" si="22"/>
        <v>64001.279999999999</v>
      </c>
      <c r="AA53" s="16">
        <f t="shared" si="22"/>
        <v>55001.1</v>
      </c>
      <c r="AB53" s="16">
        <f t="shared" si="22"/>
        <v>49000.98</v>
      </c>
      <c r="AC53" s="16">
        <f t="shared" si="22"/>
        <v>46000.92</v>
      </c>
      <c r="AD53" s="16">
        <f t="shared" si="22"/>
        <v>42800.856</v>
      </c>
      <c r="AE53" s="16">
        <f t="shared" si="22"/>
        <v>39600.792000000001</v>
      </c>
      <c r="AF53" s="16">
        <f t="shared" si="22"/>
        <v>36400.728000000003</v>
      </c>
      <c r="AG53" s="16">
        <f t="shared" si="22"/>
        <v>31200.624</v>
      </c>
      <c r="AH53" s="16">
        <f t="shared" si="22"/>
        <v>25000.5</v>
      </c>
      <c r="AI53" s="16">
        <f t="shared" si="22"/>
        <v>20000.400000000001</v>
      </c>
      <c r="AJ53" s="16">
        <f t="shared" si="22"/>
        <v>10000.200000000001</v>
      </c>
      <c r="AK53" s="16">
        <f t="shared" si="22"/>
        <v>5000.1000000000004</v>
      </c>
      <c r="AL53" s="16">
        <f t="shared" si="22"/>
        <v>2500.0500000000002</v>
      </c>
      <c r="AM53" s="73">
        <f t="shared" si="22"/>
        <v>0</v>
      </c>
      <c r="AN53" s="73">
        <f t="shared" si="22"/>
        <v>0</v>
      </c>
      <c r="AO53" s="73">
        <f t="shared" si="22"/>
        <v>0</v>
      </c>
      <c r="AP53" s="73">
        <f t="shared" si="22"/>
        <v>0</v>
      </c>
      <c r="AQ53" s="73">
        <f t="shared" si="22"/>
        <v>0</v>
      </c>
      <c r="AR53" s="73">
        <f t="shared" si="22"/>
        <v>0</v>
      </c>
      <c r="AS53" s="73">
        <f t="shared" si="22"/>
        <v>0</v>
      </c>
      <c r="AT53" s="77">
        <f t="shared" si="22"/>
        <v>0</v>
      </c>
    </row>
    <row r="54" spans="1:48" x14ac:dyDescent="0.25">
      <c r="A54" s="59"/>
      <c r="B54" s="65" t="s">
        <v>9</v>
      </c>
      <c r="C54" s="3"/>
      <c r="D54" s="38" t="s">
        <v>20</v>
      </c>
      <c r="E54" s="59"/>
      <c r="F54" s="3"/>
      <c r="G54" s="3"/>
      <c r="H54" s="3"/>
      <c r="I54" s="3"/>
      <c r="J54" s="3"/>
      <c r="K54" s="95">
        <f t="shared" ref="K54:AT54" si="23">K62</f>
        <v>0</v>
      </c>
      <c r="L54" s="16">
        <f t="shared" si="23"/>
        <v>0</v>
      </c>
      <c r="M54" s="16">
        <f t="shared" si="23"/>
        <v>0</v>
      </c>
      <c r="N54" s="16">
        <f t="shared" si="23"/>
        <v>0</v>
      </c>
      <c r="O54" s="16">
        <f t="shared" si="23"/>
        <v>25000.5</v>
      </c>
      <c r="P54" s="16">
        <f t="shared" si="23"/>
        <v>50.000999999999998</v>
      </c>
      <c r="Q54" s="16">
        <f t="shared" si="23"/>
        <v>24000.48</v>
      </c>
      <c r="R54" s="16">
        <f t="shared" si="23"/>
        <v>23000.46</v>
      </c>
      <c r="S54" s="16">
        <f t="shared" si="23"/>
        <v>22500.45</v>
      </c>
      <c r="T54" s="16">
        <f t="shared" si="23"/>
        <v>521510.43</v>
      </c>
      <c r="U54" s="16">
        <f t="shared" si="23"/>
        <v>496009.92</v>
      </c>
      <c r="V54" s="16">
        <f t="shared" si="23"/>
        <v>470009.4</v>
      </c>
      <c r="W54" s="16">
        <f t="shared" si="23"/>
        <v>442508.85</v>
      </c>
      <c r="X54" s="16">
        <f t="shared" si="23"/>
        <v>415008.3</v>
      </c>
      <c r="Y54" s="16">
        <f t="shared" si="23"/>
        <v>387507.75</v>
      </c>
      <c r="Z54" s="16">
        <f t="shared" si="23"/>
        <v>310006.2</v>
      </c>
      <c r="AA54" s="16">
        <f t="shared" si="23"/>
        <v>267505.34999999998</v>
      </c>
      <c r="AB54" s="16">
        <f t="shared" si="23"/>
        <v>240004.8</v>
      </c>
      <c r="AC54" s="16">
        <f t="shared" si="23"/>
        <v>227504.55</v>
      </c>
      <c r="AD54" s="16">
        <f t="shared" si="23"/>
        <v>212004.24</v>
      </c>
      <c r="AE54" s="16">
        <f t="shared" si="23"/>
        <v>196503.93</v>
      </c>
      <c r="AF54" s="16">
        <f t="shared" si="23"/>
        <v>181003.62</v>
      </c>
      <c r="AG54" s="16">
        <f t="shared" si="23"/>
        <v>155503.10999999999</v>
      </c>
      <c r="AH54" s="16">
        <f t="shared" si="23"/>
        <v>125002.5</v>
      </c>
      <c r="AI54" s="16">
        <f t="shared" si="23"/>
        <v>100002</v>
      </c>
      <c r="AJ54" s="16">
        <f t="shared" si="23"/>
        <v>50001</v>
      </c>
      <c r="AK54" s="16">
        <f t="shared" si="23"/>
        <v>25000.5</v>
      </c>
      <c r="AL54" s="16">
        <f t="shared" si="23"/>
        <v>12500.25</v>
      </c>
      <c r="AM54" s="73">
        <f t="shared" si="23"/>
        <v>0</v>
      </c>
      <c r="AN54" s="73">
        <f t="shared" si="23"/>
        <v>0</v>
      </c>
      <c r="AO54" s="73">
        <f t="shared" si="23"/>
        <v>0</v>
      </c>
      <c r="AP54" s="73">
        <f t="shared" si="23"/>
        <v>0</v>
      </c>
      <c r="AQ54" s="73">
        <f t="shared" si="23"/>
        <v>0</v>
      </c>
      <c r="AR54" s="73">
        <f t="shared" si="23"/>
        <v>0</v>
      </c>
      <c r="AS54" s="73">
        <f t="shared" si="23"/>
        <v>0</v>
      </c>
      <c r="AT54" s="77">
        <f t="shared" si="23"/>
        <v>0</v>
      </c>
    </row>
    <row r="55" spans="1:48" ht="15.75" thickBot="1" x14ac:dyDescent="0.3">
      <c r="A55" s="59"/>
      <c r="B55" s="70"/>
      <c r="C55" s="3"/>
      <c r="D55" s="3"/>
      <c r="E55" s="59"/>
      <c r="F55" s="3" t="s">
        <v>18</v>
      </c>
      <c r="G55" s="3"/>
      <c r="H55" s="3"/>
      <c r="I55" s="3"/>
      <c r="J55" s="3"/>
      <c r="K55" s="105">
        <f t="shared" ref="K55:AT55" si="24">K18+K26</f>
        <v>0</v>
      </c>
      <c r="L55" s="75">
        <f t="shared" si="24"/>
        <v>0</v>
      </c>
      <c r="M55" s="75">
        <f t="shared" si="24"/>
        <v>0</v>
      </c>
      <c r="N55" s="75">
        <f t="shared" si="24"/>
        <v>0</v>
      </c>
      <c r="O55" s="75">
        <f t="shared" si="24"/>
        <v>50</v>
      </c>
      <c r="P55" s="75">
        <f t="shared" si="24"/>
        <v>50</v>
      </c>
      <c r="Q55" s="75">
        <f t="shared" si="24"/>
        <v>50</v>
      </c>
      <c r="R55" s="75">
        <f t="shared" si="24"/>
        <v>50</v>
      </c>
      <c r="S55" s="75">
        <f t="shared" si="24"/>
        <v>50</v>
      </c>
      <c r="T55" s="75">
        <f t="shared" si="24"/>
        <v>75</v>
      </c>
      <c r="U55" s="75">
        <f t="shared" si="24"/>
        <v>75</v>
      </c>
      <c r="V55" s="75">
        <f t="shared" si="24"/>
        <v>75</v>
      </c>
      <c r="W55" s="75">
        <f t="shared" si="24"/>
        <v>75</v>
      </c>
      <c r="X55" s="75">
        <f t="shared" si="24"/>
        <v>75</v>
      </c>
      <c r="Y55" s="75">
        <f t="shared" si="24"/>
        <v>75</v>
      </c>
      <c r="Z55" s="75">
        <f t="shared" si="24"/>
        <v>75</v>
      </c>
      <c r="AA55" s="75">
        <f t="shared" si="24"/>
        <v>75</v>
      </c>
      <c r="AB55" s="75">
        <f t="shared" si="24"/>
        <v>75</v>
      </c>
      <c r="AC55" s="75">
        <f t="shared" si="24"/>
        <v>75</v>
      </c>
      <c r="AD55" s="75">
        <f t="shared" si="24"/>
        <v>75</v>
      </c>
      <c r="AE55" s="75">
        <f t="shared" si="24"/>
        <v>75</v>
      </c>
      <c r="AF55" s="75">
        <f t="shared" si="24"/>
        <v>75</v>
      </c>
      <c r="AG55" s="75">
        <f t="shared" si="24"/>
        <v>75</v>
      </c>
      <c r="AH55" s="75">
        <f t="shared" si="24"/>
        <v>25</v>
      </c>
      <c r="AI55" s="75">
        <f t="shared" si="24"/>
        <v>25</v>
      </c>
      <c r="AJ55" s="75">
        <f t="shared" si="24"/>
        <v>25</v>
      </c>
      <c r="AK55" s="75">
        <f t="shared" si="24"/>
        <v>25</v>
      </c>
      <c r="AL55" s="75">
        <f t="shared" si="24"/>
        <v>25</v>
      </c>
      <c r="AM55" s="76">
        <f t="shared" si="24"/>
        <v>0</v>
      </c>
      <c r="AN55" s="76">
        <f t="shared" si="24"/>
        <v>0</v>
      </c>
      <c r="AO55" s="76">
        <f t="shared" si="24"/>
        <v>0</v>
      </c>
      <c r="AP55" s="76">
        <f t="shared" si="24"/>
        <v>0</v>
      </c>
      <c r="AQ55" s="76">
        <f t="shared" si="24"/>
        <v>0</v>
      </c>
      <c r="AR55" s="76">
        <f t="shared" si="24"/>
        <v>0</v>
      </c>
      <c r="AS55" s="76">
        <f t="shared" si="24"/>
        <v>0</v>
      </c>
      <c r="AT55" s="78">
        <f t="shared" si="24"/>
        <v>0</v>
      </c>
    </row>
    <row r="56" spans="1:48" ht="60" x14ac:dyDescent="0.25">
      <c r="A56" s="58" t="s">
        <v>46</v>
      </c>
      <c r="B56" s="68" t="s">
        <v>1</v>
      </c>
      <c r="C56" s="39" t="s">
        <v>30</v>
      </c>
      <c r="D56" s="41" t="s">
        <v>21</v>
      </c>
      <c r="E56" s="59"/>
      <c r="F56" s="3"/>
      <c r="G56" s="3"/>
      <c r="H56" s="3"/>
      <c r="I56" s="3" t="s">
        <v>67</v>
      </c>
      <c r="J56" s="3"/>
      <c r="K56" s="60"/>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69"/>
      <c r="AN56" s="69"/>
      <c r="AO56" s="69"/>
      <c r="AP56" s="69"/>
      <c r="AQ56" s="69"/>
      <c r="AR56" s="69"/>
      <c r="AS56" s="69"/>
      <c r="AT56" s="59"/>
      <c r="AU56" s="70" t="s">
        <v>52</v>
      </c>
      <c r="AV56" s="69"/>
    </row>
    <row r="57" spans="1:48" x14ac:dyDescent="0.25">
      <c r="A57" s="58"/>
      <c r="B57" s="65" t="s">
        <v>8</v>
      </c>
      <c r="C57" s="3"/>
      <c r="D57" s="38" t="s">
        <v>19</v>
      </c>
      <c r="E57" s="59"/>
      <c r="F57" s="101" t="s">
        <v>64</v>
      </c>
      <c r="G57" s="101" t="s">
        <v>65</v>
      </c>
      <c r="H57" s="101" t="s">
        <v>66</v>
      </c>
      <c r="I57" s="108">
        <f t="shared" ref="I57:I62" si="25">SUM(K57:AT57)</f>
        <v>1032320</v>
      </c>
      <c r="J57" s="3"/>
      <c r="K57" s="103">
        <f t="shared" ref="K57:AT57" si="26">K13*K19+K21*K27</f>
        <v>0</v>
      </c>
      <c r="L57" s="38">
        <f t="shared" si="26"/>
        <v>0</v>
      </c>
      <c r="M57" s="38">
        <f t="shared" si="26"/>
        <v>0</v>
      </c>
      <c r="N57" s="38">
        <f t="shared" si="26"/>
        <v>0</v>
      </c>
      <c r="O57" s="38">
        <f t="shared" si="26"/>
        <v>10000</v>
      </c>
      <c r="P57" s="38">
        <f t="shared" si="26"/>
        <v>20</v>
      </c>
      <c r="Q57" s="38">
        <f t="shared" si="26"/>
        <v>9600</v>
      </c>
      <c r="R57" s="38">
        <f t="shared" si="26"/>
        <v>9200</v>
      </c>
      <c r="S57" s="38">
        <f t="shared" si="26"/>
        <v>9000</v>
      </c>
      <c r="T57" s="38">
        <f t="shared" si="26"/>
        <v>108600</v>
      </c>
      <c r="U57" s="38">
        <f t="shared" si="26"/>
        <v>103400</v>
      </c>
      <c r="V57" s="38">
        <f t="shared" si="26"/>
        <v>98000</v>
      </c>
      <c r="W57" s="38">
        <f t="shared" si="26"/>
        <v>92000</v>
      </c>
      <c r="X57" s="38">
        <f t="shared" si="26"/>
        <v>86000</v>
      </c>
      <c r="Y57" s="38">
        <f t="shared" si="26"/>
        <v>80000</v>
      </c>
      <c r="Z57" s="38">
        <f t="shared" si="26"/>
        <v>64000</v>
      </c>
      <c r="AA57" s="38">
        <f t="shared" si="26"/>
        <v>55000</v>
      </c>
      <c r="AB57" s="38">
        <f t="shared" si="26"/>
        <v>49000</v>
      </c>
      <c r="AC57" s="38">
        <f t="shared" si="26"/>
        <v>46000</v>
      </c>
      <c r="AD57" s="38">
        <f t="shared" si="26"/>
        <v>42800</v>
      </c>
      <c r="AE57" s="38">
        <f t="shared" si="26"/>
        <v>39600</v>
      </c>
      <c r="AF57" s="38">
        <f t="shared" si="26"/>
        <v>36400</v>
      </c>
      <c r="AG57" s="38">
        <f t="shared" si="26"/>
        <v>31200</v>
      </c>
      <c r="AH57" s="38">
        <f t="shared" si="26"/>
        <v>25000</v>
      </c>
      <c r="AI57" s="38">
        <f t="shared" si="26"/>
        <v>20000</v>
      </c>
      <c r="AJ57" s="38">
        <f t="shared" si="26"/>
        <v>10000</v>
      </c>
      <c r="AK57" s="38">
        <f t="shared" si="26"/>
        <v>5000</v>
      </c>
      <c r="AL57" s="38">
        <f t="shared" si="26"/>
        <v>2500</v>
      </c>
      <c r="AM57" s="66">
        <f t="shared" si="26"/>
        <v>0</v>
      </c>
      <c r="AN57" s="66">
        <f t="shared" si="26"/>
        <v>0</v>
      </c>
      <c r="AO57" s="66">
        <f t="shared" si="26"/>
        <v>0</v>
      </c>
      <c r="AP57" s="66">
        <f t="shared" si="26"/>
        <v>0</v>
      </c>
      <c r="AQ57" s="66">
        <f t="shared" si="26"/>
        <v>0</v>
      </c>
      <c r="AR57" s="66">
        <f t="shared" si="26"/>
        <v>0</v>
      </c>
      <c r="AS57" s="66">
        <f t="shared" si="26"/>
        <v>0</v>
      </c>
      <c r="AT57" s="56">
        <f t="shared" si="26"/>
        <v>0</v>
      </c>
      <c r="AU57" s="70"/>
      <c r="AV57" s="69"/>
    </row>
    <row r="58" spans="1:48" x14ac:dyDescent="0.25">
      <c r="A58" s="59"/>
      <c r="B58" s="65" t="s">
        <v>8</v>
      </c>
      <c r="C58" s="3"/>
      <c r="D58" s="38" t="s">
        <v>20</v>
      </c>
      <c r="E58" s="59"/>
      <c r="F58" s="101" t="s">
        <v>64</v>
      </c>
      <c r="G58" s="101" t="s">
        <v>65</v>
      </c>
      <c r="H58" s="101" t="s">
        <v>66</v>
      </c>
      <c r="I58" s="108">
        <f t="shared" si="25"/>
        <v>4929550</v>
      </c>
      <c r="J58" s="3"/>
      <c r="K58" s="103">
        <f t="shared" ref="K58:AT58" si="27">K13*K20+K21*K28</f>
        <v>0</v>
      </c>
      <c r="L58" s="38">
        <f t="shared" si="27"/>
        <v>0</v>
      </c>
      <c r="M58" s="38">
        <f t="shared" si="27"/>
        <v>0</v>
      </c>
      <c r="N58" s="38">
        <f t="shared" si="27"/>
        <v>0</v>
      </c>
      <c r="O58" s="38">
        <f t="shared" si="27"/>
        <v>25000</v>
      </c>
      <c r="P58" s="38">
        <f t="shared" si="27"/>
        <v>50</v>
      </c>
      <c r="Q58" s="38">
        <f t="shared" si="27"/>
        <v>24000</v>
      </c>
      <c r="R58" s="38">
        <f t="shared" si="27"/>
        <v>23000</v>
      </c>
      <c r="S58" s="38">
        <f t="shared" si="27"/>
        <v>22500</v>
      </c>
      <c r="T58" s="38">
        <f t="shared" si="27"/>
        <v>521500</v>
      </c>
      <c r="U58" s="38">
        <f t="shared" si="27"/>
        <v>496000</v>
      </c>
      <c r="V58" s="38">
        <f t="shared" si="27"/>
        <v>470000</v>
      </c>
      <c r="W58" s="38">
        <f t="shared" si="27"/>
        <v>442500</v>
      </c>
      <c r="X58" s="38">
        <f t="shared" si="27"/>
        <v>415000</v>
      </c>
      <c r="Y58" s="38">
        <f t="shared" si="27"/>
        <v>387500</v>
      </c>
      <c r="Z58" s="38">
        <f t="shared" si="27"/>
        <v>310000</v>
      </c>
      <c r="AA58" s="38">
        <f t="shared" si="27"/>
        <v>267500</v>
      </c>
      <c r="AB58" s="38">
        <f t="shared" si="27"/>
        <v>240000</v>
      </c>
      <c r="AC58" s="38">
        <f t="shared" si="27"/>
        <v>227500</v>
      </c>
      <c r="AD58" s="38">
        <f t="shared" si="27"/>
        <v>212000</v>
      </c>
      <c r="AE58" s="38">
        <f t="shared" si="27"/>
        <v>196500</v>
      </c>
      <c r="AF58" s="38">
        <f t="shared" si="27"/>
        <v>181000</v>
      </c>
      <c r="AG58" s="38">
        <f t="shared" si="27"/>
        <v>155500</v>
      </c>
      <c r="AH58" s="38">
        <f t="shared" si="27"/>
        <v>125000</v>
      </c>
      <c r="AI58" s="38">
        <f t="shared" si="27"/>
        <v>100000</v>
      </c>
      <c r="AJ58" s="38">
        <f t="shared" si="27"/>
        <v>50000</v>
      </c>
      <c r="AK58" s="38">
        <f t="shared" si="27"/>
        <v>25000</v>
      </c>
      <c r="AL58" s="38">
        <f t="shared" si="27"/>
        <v>12500</v>
      </c>
      <c r="AM58" s="66">
        <f t="shared" si="27"/>
        <v>0</v>
      </c>
      <c r="AN58" s="66">
        <f t="shared" si="27"/>
        <v>0</v>
      </c>
      <c r="AO58" s="66">
        <f t="shared" si="27"/>
        <v>0</v>
      </c>
      <c r="AP58" s="66">
        <f t="shared" si="27"/>
        <v>0</v>
      </c>
      <c r="AQ58" s="66">
        <f t="shared" si="27"/>
        <v>0</v>
      </c>
      <c r="AR58" s="66">
        <f t="shared" si="27"/>
        <v>0</v>
      </c>
      <c r="AS58" s="66">
        <f t="shared" si="27"/>
        <v>0</v>
      </c>
      <c r="AT58" s="56">
        <f t="shared" si="27"/>
        <v>0</v>
      </c>
      <c r="AU58" s="70" t="s">
        <v>52</v>
      </c>
      <c r="AV58" s="69"/>
    </row>
    <row r="59" spans="1:48" x14ac:dyDescent="0.25">
      <c r="A59" s="59"/>
      <c r="B59" s="65" t="s">
        <v>9</v>
      </c>
      <c r="C59" s="3"/>
      <c r="D59" s="38" t="s">
        <v>19</v>
      </c>
      <c r="E59" s="59"/>
      <c r="F59" s="101" t="s">
        <v>64</v>
      </c>
      <c r="G59" s="101" t="s">
        <v>65</v>
      </c>
      <c r="H59" s="101" t="s">
        <v>66</v>
      </c>
      <c r="I59" s="108">
        <f t="shared" si="25"/>
        <v>20.646400000000003</v>
      </c>
      <c r="J59" s="3"/>
      <c r="K59" s="103">
        <f t="shared" ref="K59:AT59" si="28">K14*K19*0.0002+K22*K27*0.0002</f>
        <v>0</v>
      </c>
      <c r="L59" s="38">
        <f t="shared" si="28"/>
        <v>0</v>
      </c>
      <c r="M59" s="38">
        <f t="shared" si="28"/>
        <v>0</v>
      </c>
      <c r="N59" s="38">
        <f t="shared" si="28"/>
        <v>0</v>
      </c>
      <c r="O59" s="38">
        <f t="shared" si="28"/>
        <v>0.2</v>
      </c>
      <c r="P59" s="38">
        <f t="shared" si="28"/>
        <v>4.0000000000000002E-4</v>
      </c>
      <c r="Q59" s="38">
        <f t="shared" si="28"/>
        <v>0.192</v>
      </c>
      <c r="R59" s="38">
        <f t="shared" si="28"/>
        <v>0.184</v>
      </c>
      <c r="S59" s="38">
        <f t="shared" si="28"/>
        <v>0.18000000000000002</v>
      </c>
      <c r="T59" s="38">
        <f t="shared" si="28"/>
        <v>2.1720000000000002</v>
      </c>
      <c r="U59" s="38">
        <f t="shared" si="28"/>
        <v>2.0680000000000001</v>
      </c>
      <c r="V59" s="38">
        <f t="shared" si="28"/>
        <v>1.96</v>
      </c>
      <c r="W59" s="38">
        <f t="shared" si="28"/>
        <v>1.8400000000000003</v>
      </c>
      <c r="X59" s="38">
        <f t="shared" si="28"/>
        <v>1.7200000000000002</v>
      </c>
      <c r="Y59" s="38">
        <f t="shared" si="28"/>
        <v>1.6</v>
      </c>
      <c r="Z59" s="38">
        <f t="shared" si="28"/>
        <v>1.28</v>
      </c>
      <c r="AA59" s="38">
        <f t="shared" si="28"/>
        <v>1.1000000000000001</v>
      </c>
      <c r="AB59" s="38">
        <f t="shared" si="28"/>
        <v>0.98000000000000009</v>
      </c>
      <c r="AC59" s="38">
        <f t="shared" si="28"/>
        <v>0.92</v>
      </c>
      <c r="AD59" s="38">
        <f t="shared" si="28"/>
        <v>0.85600000000000009</v>
      </c>
      <c r="AE59" s="38">
        <f t="shared" si="28"/>
        <v>0.79200000000000004</v>
      </c>
      <c r="AF59" s="38">
        <f t="shared" si="28"/>
        <v>0.72800000000000009</v>
      </c>
      <c r="AG59" s="38">
        <f t="shared" si="28"/>
        <v>0.624</v>
      </c>
      <c r="AH59" s="38">
        <f t="shared" si="28"/>
        <v>0.5</v>
      </c>
      <c r="AI59" s="38">
        <f t="shared" si="28"/>
        <v>0.4</v>
      </c>
      <c r="AJ59" s="38">
        <f t="shared" si="28"/>
        <v>0.2</v>
      </c>
      <c r="AK59" s="38">
        <f t="shared" si="28"/>
        <v>0.1</v>
      </c>
      <c r="AL59" s="38">
        <f t="shared" si="28"/>
        <v>0.05</v>
      </c>
      <c r="AM59" s="66">
        <f t="shared" si="28"/>
        <v>0</v>
      </c>
      <c r="AN59" s="66">
        <f t="shared" si="28"/>
        <v>0</v>
      </c>
      <c r="AO59" s="66">
        <f t="shared" si="28"/>
        <v>0</v>
      </c>
      <c r="AP59" s="66">
        <f t="shared" si="28"/>
        <v>0</v>
      </c>
      <c r="AQ59" s="66">
        <f t="shared" si="28"/>
        <v>0</v>
      </c>
      <c r="AR59" s="66">
        <f t="shared" si="28"/>
        <v>0</v>
      </c>
      <c r="AS59" s="66">
        <f t="shared" si="28"/>
        <v>0</v>
      </c>
      <c r="AT59" s="56">
        <f t="shared" si="28"/>
        <v>0</v>
      </c>
      <c r="AU59" s="70" t="s">
        <v>52</v>
      </c>
      <c r="AV59" s="69"/>
    </row>
    <row r="60" spans="1:48" x14ac:dyDescent="0.25">
      <c r="A60" s="59"/>
      <c r="B60" s="65" t="s">
        <v>9</v>
      </c>
      <c r="C60" s="3"/>
      <c r="D60" s="38" t="s">
        <v>20</v>
      </c>
      <c r="E60" s="59"/>
      <c r="F60" s="101" t="s">
        <v>64</v>
      </c>
      <c r="G60" s="101" t="s">
        <v>65</v>
      </c>
      <c r="H60" s="101" t="s">
        <v>66</v>
      </c>
      <c r="I60" s="108">
        <f t="shared" si="25"/>
        <v>98.590999999999994</v>
      </c>
      <c r="J60" s="3"/>
      <c r="K60" s="103">
        <f t="shared" ref="K60:AT60" si="29">K14*K20*0.0002+K22*K28*0.0002</f>
        <v>0</v>
      </c>
      <c r="L60" s="38">
        <f t="shared" si="29"/>
        <v>0</v>
      </c>
      <c r="M60" s="38">
        <f t="shared" si="29"/>
        <v>0</v>
      </c>
      <c r="N60" s="38">
        <f t="shared" si="29"/>
        <v>0</v>
      </c>
      <c r="O60" s="38">
        <f t="shared" si="29"/>
        <v>0.5</v>
      </c>
      <c r="P60" s="38">
        <f t="shared" si="29"/>
        <v>1E-3</v>
      </c>
      <c r="Q60" s="38">
        <f t="shared" si="29"/>
        <v>0.48000000000000004</v>
      </c>
      <c r="R60" s="38">
        <f t="shared" si="29"/>
        <v>0.46</v>
      </c>
      <c r="S60" s="38">
        <f t="shared" si="29"/>
        <v>0.45</v>
      </c>
      <c r="T60" s="38">
        <f t="shared" si="29"/>
        <v>10.43</v>
      </c>
      <c r="U60" s="38">
        <f t="shared" si="29"/>
        <v>9.92</v>
      </c>
      <c r="V60" s="38">
        <f t="shared" si="29"/>
        <v>9.4</v>
      </c>
      <c r="W60" s="38">
        <f t="shared" si="29"/>
        <v>8.85</v>
      </c>
      <c r="X60" s="38">
        <f t="shared" si="29"/>
        <v>8.3000000000000007</v>
      </c>
      <c r="Y60" s="38">
        <f t="shared" si="29"/>
        <v>7.75</v>
      </c>
      <c r="Z60" s="38">
        <f t="shared" si="29"/>
        <v>6.2</v>
      </c>
      <c r="AA60" s="38">
        <f t="shared" si="29"/>
        <v>5.3500000000000005</v>
      </c>
      <c r="AB60" s="38">
        <f t="shared" si="29"/>
        <v>4.8</v>
      </c>
      <c r="AC60" s="38">
        <f t="shared" si="29"/>
        <v>4.55</v>
      </c>
      <c r="AD60" s="38">
        <f t="shared" si="29"/>
        <v>4.24</v>
      </c>
      <c r="AE60" s="38">
        <f t="shared" si="29"/>
        <v>3.93</v>
      </c>
      <c r="AF60" s="38">
        <f t="shared" si="29"/>
        <v>3.62</v>
      </c>
      <c r="AG60" s="38">
        <f t="shared" si="29"/>
        <v>3.11</v>
      </c>
      <c r="AH60" s="38">
        <f t="shared" si="29"/>
        <v>2.5</v>
      </c>
      <c r="AI60" s="38">
        <f t="shared" si="29"/>
        <v>2</v>
      </c>
      <c r="AJ60" s="38">
        <f t="shared" si="29"/>
        <v>1</v>
      </c>
      <c r="AK60" s="38">
        <f t="shared" si="29"/>
        <v>0.5</v>
      </c>
      <c r="AL60" s="38">
        <f t="shared" si="29"/>
        <v>0.25</v>
      </c>
      <c r="AM60" s="66">
        <f t="shared" si="29"/>
        <v>0</v>
      </c>
      <c r="AN60" s="66">
        <f t="shared" si="29"/>
        <v>0</v>
      </c>
      <c r="AO60" s="66">
        <f t="shared" si="29"/>
        <v>0</v>
      </c>
      <c r="AP60" s="66">
        <f t="shared" si="29"/>
        <v>0</v>
      </c>
      <c r="AQ60" s="66">
        <f t="shared" si="29"/>
        <v>0</v>
      </c>
      <c r="AR60" s="66">
        <f t="shared" si="29"/>
        <v>0</v>
      </c>
      <c r="AS60" s="66">
        <f t="shared" si="29"/>
        <v>0</v>
      </c>
      <c r="AT60" s="56">
        <f t="shared" si="29"/>
        <v>0</v>
      </c>
      <c r="AU60" s="70" t="s">
        <v>52</v>
      </c>
      <c r="AV60" s="69"/>
    </row>
    <row r="61" spans="1:48" x14ac:dyDescent="0.25">
      <c r="A61" s="59"/>
      <c r="B61" s="65" t="s">
        <v>44</v>
      </c>
      <c r="C61" s="3"/>
      <c r="D61" s="38" t="s">
        <v>19</v>
      </c>
      <c r="E61" s="59"/>
      <c r="F61" s="101" t="s">
        <v>64</v>
      </c>
      <c r="G61" s="101" t="s">
        <v>65</v>
      </c>
      <c r="H61" s="101" t="s">
        <v>66</v>
      </c>
      <c r="I61" s="108">
        <f t="shared" si="25"/>
        <v>1032340.6464</v>
      </c>
      <c r="J61" s="3"/>
      <c r="K61" s="103">
        <f>K57+K59</f>
        <v>0</v>
      </c>
      <c r="L61" s="38">
        <f t="shared" ref="L61:AM61" si="30">L57+L59</f>
        <v>0</v>
      </c>
      <c r="M61" s="38">
        <f t="shared" si="30"/>
        <v>0</v>
      </c>
      <c r="N61" s="38">
        <f t="shared" si="30"/>
        <v>0</v>
      </c>
      <c r="O61" s="38">
        <f>O57+O59</f>
        <v>10000.200000000001</v>
      </c>
      <c r="P61" s="38">
        <f t="shared" si="30"/>
        <v>20.000399999999999</v>
      </c>
      <c r="Q61" s="38">
        <f t="shared" si="30"/>
        <v>9600.1919999999991</v>
      </c>
      <c r="R61" s="38">
        <f t="shared" si="30"/>
        <v>9200.1839999999993</v>
      </c>
      <c r="S61" s="38">
        <f t="shared" si="30"/>
        <v>9000.18</v>
      </c>
      <c r="T61" s="38">
        <f t="shared" si="30"/>
        <v>108602.17200000001</v>
      </c>
      <c r="U61" s="38">
        <f t="shared" si="30"/>
        <v>103402.068</v>
      </c>
      <c r="V61" s="38">
        <f t="shared" si="30"/>
        <v>98001.96</v>
      </c>
      <c r="W61" s="38">
        <f t="shared" si="30"/>
        <v>92001.84</v>
      </c>
      <c r="X61" s="38">
        <f t="shared" si="30"/>
        <v>86001.72</v>
      </c>
      <c r="Y61" s="38">
        <f t="shared" si="30"/>
        <v>80001.600000000006</v>
      </c>
      <c r="Z61" s="38">
        <f t="shared" si="30"/>
        <v>64001.279999999999</v>
      </c>
      <c r="AA61" s="38">
        <f t="shared" si="30"/>
        <v>55001.1</v>
      </c>
      <c r="AB61" s="38">
        <f t="shared" si="30"/>
        <v>49000.98</v>
      </c>
      <c r="AC61" s="38">
        <f t="shared" si="30"/>
        <v>46000.92</v>
      </c>
      <c r="AD61" s="38">
        <f t="shared" si="30"/>
        <v>42800.856</v>
      </c>
      <c r="AE61" s="38">
        <f t="shared" si="30"/>
        <v>39600.792000000001</v>
      </c>
      <c r="AF61" s="38">
        <f t="shared" si="30"/>
        <v>36400.728000000003</v>
      </c>
      <c r="AG61" s="38">
        <f t="shared" si="30"/>
        <v>31200.624</v>
      </c>
      <c r="AH61" s="38">
        <f t="shared" si="30"/>
        <v>25000.5</v>
      </c>
      <c r="AI61" s="38">
        <f t="shared" si="30"/>
        <v>20000.400000000001</v>
      </c>
      <c r="AJ61" s="38">
        <f t="shared" si="30"/>
        <v>10000.200000000001</v>
      </c>
      <c r="AK61" s="38">
        <f t="shared" si="30"/>
        <v>5000.1000000000004</v>
      </c>
      <c r="AL61" s="38">
        <f t="shared" si="30"/>
        <v>2500.0500000000002</v>
      </c>
      <c r="AM61" s="66">
        <f t="shared" si="30"/>
        <v>0</v>
      </c>
      <c r="AN61" s="66">
        <f t="shared" ref="AN61:AT61" si="31">AN57+AN59</f>
        <v>0</v>
      </c>
      <c r="AO61" s="66">
        <f t="shared" si="31"/>
        <v>0</v>
      </c>
      <c r="AP61" s="66">
        <f t="shared" si="31"/>
        <v>0</v>
      </c>
      <c r="AQ61" s="66">
        <f t="shared" si="31"/>
        <v>0</v>
      </c>
      <c r="AR61" s="66">
        <f t="shared" si="31"/>
        <v>0</v>
      </c>
      <c r="AS61" s="66">
        <f t="shared" si="31"/>
        <v>0</v>
      </c>
      <c r="AT61" s="56">
        <f t="shared" si="31"/>
        <v>0</v>
      </c>
      <c r="AU61" s="70" t="s">
        <v>52</v>
      </c>
      <c r="AV61" s="69"/>
    </row>
    <row r="62" spans="1:48" ht="15.75" thickBot="1" x14ac:dyDescent="0.3">
      <c r="A62" s="59"/>
      <c r="B62" s="65" t="s">
        <v>44</v>
      </c>
      <c r="C62" s="3"/>
      <c r="D62" s="38" t="s">
        <v>20</v>
      </c>
      <c r="E62" s="59"/>
      <c r="F62" s="101" t="s">
        <v>64</v>
      </c>
      <c r="G62" s="101" t="s">
        <v>65</v>
      </c>
      <c r="H62" s="101" t="s">
        <v>66</v>
      </c>
      <c r="I62" s="108">
        <f t="shared" si="25"/>
        <v>4929648.591</v>
      </c>
      <c r="J62" s="3"/>
      <c r="K62" s="103">
        <f>K58+K60</f>
        <v>0</v>
      </c>
      <c r="L62" s="38">
        <f t="shared" ref="L62:AM62" si="32">L58+L60</f>
        <v>0</v>
      </c>
      <c r="M62" s="38">
        <f t="shared" si="32"/>
        <v>0</v>
      </c>
      <c r="N62" s="38">
        <f t="shared" si="32"/>
        <v>0</v>
      </c>
      <c r="O62" s="38">
        <f t="shared" si="32"/>
        <v>25000.5</v>
      </c>
      <c r="P62" s="38">
        <f t="shared" si="32"/>
        <v>50.000999999999998</v>
      </c>
      <c r="Q62" s="38">
        <f t="shared" si="32"/>
        <v>24000.48</v>
      </c>
      <c r="R62" s="38">
        <f t="shared" si="32"/>
        <v>23000.46</v>
      </c>
      <c r="S62" s="38">
        <f t="shared" si="32"/>
        <v>22500.45</v>
      </c>
      <c r="T62" s="38">
        <f t="shared" si="32"/>
        <v>521510.43</v>
      </c>
      <c r="U62" s="38">
        <f t="shared" si="32"/>
        <v>496009.92</v>
      </c>
      <c r="V62" s="38">
        <f t="shared" si="32"/>
        <v>470009.4</v>
      </c>
      <c r="W62" s="38">
        <f t="shared" si="32"/>
        <v>442508.85</v>
      </c>
      <c r="X62" s="38">
        <f t="shared" si="32"/>
        <v>415008.3</v>
      </c>
      <c r="Y62" s="38">
        <f t="shared" si="32"/>
        <v>387507.75</v>
      </c>
      <c r="Z62" s="38">
        <f t="shared" si="32"/>
        <v>310006.2</v>
      </c>
      <c r="AA62" s="38">
        <f t="shared" si="32"/>
        <v>267505.34999999998</v>
      </c>
      <c r="AB62" s="38">
        <f t="shared" si="32"/>
        <v>240004.8</v>
      </c>
      <c r="AC62" s="38">
        <f t="shared" si="32"/>
        <v>227504.55</v>
      </c>
      <c r="AD62" s="38">
        <f t="shared" si="32"/>
        <v>212004.24</v>
      </c>
      <c r="AE62" s="38">
        <f t="shared" si="32"/>
        <v>196503.93</v>
      </c>
      <c r="AF62" s="38">
        <f t="shared" si="32"/>
        <v>181003.62</v>
      </c>
      <c r="AG62" s="38">
        <f t="shared" si="32"/>
        <v>155503.10999999999</v>
      </c>
      <c r="AH62" s="38">
        <f t="shared" si="32"/>
        <v>125002.5</v>
      </c>
      <c r="AI62" s="38">
        <f t="shared" si="32"/>
        <v>100002</v>
      </c>
      <c r="AJ62" s="38">
        <f t="shared" si="32"/>
        <v>50001</v>
      </c>
      <c r="AK62" s="38">
        <f t="shared" si="32"/>
        <v>25000.5</v>
      </c>
      <c r="AL62" s="38">
        <f t="shared" si="32"/>
        <v>12500.25</v>
      </c>
      <c r="AM62" s="66">
        <f t="shared" si="32"/>
        <v>0</v>
      </c>
      <c r="AN62" s="66">
        <f t="shared" ref="AN62:AT62" si="33">AN58+AN60</f>
        <v>0</v>
      </c>
      <c r="AO62" s="66">
        <f t="shared" si="33"/>
        <v>0</v>
      </c>
      <c r="AP62" s="66">
        <f t="shared" si="33"/>
        <v>0</v>
      </c>
      <c r="AQ62" s="66">
        <f t="shared" si="33"/>
        <v>0</v>
      </c>
      <c r="AR62" s="66">
        <f t="shared" si="33"/>
        <v>0</v>
      </c>
      <c r="AS62" s="66">
        <f t="shared" si="33"/>
        <v>0</v>
      </c>
      <c r="AT62" s="56">
        <f t="shared" si="33"/>
        <v>0</v>
      </c>
      <c r="AU62" s="70" t="s">
        <v>52</v>
      </c>
      <c r="AV62" s="71"/>
    </row>
  </sheetData>
  <mergeCells count="4">
    <mergeCell ref="A11:AM11"/>
    <mergeCell ref="A33:AM33"/>
    <mergeCell ref="K42:AM42"/>
    <mergeCell ref="G42:H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2"/>
  <sheetViews>
    <sheetView workbookViewId="0">
      <selection activeCell="G22" sqref="G22:G23"/>
    </sheetView>
  </sheetViews>
  <sheetFormatPr defaultRowHeight="15" x14ac:dyDescent="0.25"/>
  <cols>
    <col min="1" max="2" width="20.140625" style="2" customWidth="1"/>
    <col min="3" max="3" width="13.140625" style="2" customWidth="1"/>
    <col min="4" max="4" width="16.28515625" style="2" customWidth="1"/>
    <col min="5" max="5" width="9.140625" style="2"/>
    <col min="6" max="6" width="22.5703125" style="2" customWidth="1"/>
    <col min="7" max="7" width="27.42578125" style="2" customWidth="1"/>
    <col min="8" max="8" width="32.140625" style="2" customWidth="1"/>
    <col min="9" max="9" width="15.140625" style="2" customWidth="1"/>
    <col min="10" max="10" width="9.7109375" style="2" customWidth="1"/>
    <col min="11" max="11" width="18.28515625" style="2" customWidth="1"/>
    <col min="12" max="14" width="9.42578125" style="2" bestFit="1" customWidth="1"/>
    <col min="15" max="19" width="10.140625" style="2" bestFit="1" customWidth="1"/>
    <col min="20" max="23" width="11.7109375" style="2" bestFit="1" customWidth="1"/>
    <col min="24" max="35" width="10.140625" style="2" bestFit="1" customWidth="1"/>
    <col min="36" max="39" width="9.42578125" style="2" bestFit="1" customWidth="1"/>
    <col min="40" max="46" width="9.140625" style="2"/>
    <col min="47" max="47" width="14" style="2" customWidth="1"/>
    <col min="48" max="48" width="15.7109375" style="2" customWidth="1"/>
    <col min="49" max="16384" width="9.140625" style="2"/>
  </cols>
  <sheetData>
    <row r="1" spans="1:39" s="52" customFormat="1" x14ac:dyDescent="0.25">
      <c r="A1" s="52" t="s">
        <v>58</v>
      </c>
    </row>
    <row r="2" spans="1:39" s="52" customFormat="1" x14ac:dyDescent="0.25">
      <c r="A2" s="52" t="s">
        <v>47</v>
      </c>
    </row>
    <row r="3" spans="1:39" ht="16.5" customHeight="1" x14ac:dyDescent="0.25">
      <c r="A3" s="2" t="s">
        <v>46</v>
      </c>
    </row>
    <row r="4" spans="1:39" ht="16.5" customHeight="1" x14ac:dyDescent="0.25">
      <c r="A4" s="102" t="s">
        <v>61</v>
      </c>
    </row>
    <row r="5" spans="1:39" x14ac:dyDescent="0.25">
      <c r="A5" s="100" t="s">
        <v>59</v>
      </c>
    </row>
    <row r="6" spans="1:39" x14ac:dyDescent="0.25">
      <c r="A6" s="100" t="s">
        <v>60</v>
      </c>
    </row>
    <row r="7" spans="1:39" x14ac:dyDescent="0.25">
      <c r="A7" s="100" t="s">
        <v>62</v>
      </c>
    </row>
    <row r="8" spans="1:39" x14ac:dyDescent="0.25">
      <c r="A8" s="100" t="s">
        <v>63</v>
      </c>
    </row>
    <row r="9" spans="1:39" ht="16.5" customHeight="1" thickBot="1" x14ac:dyDescent="0.3"/>
    <row r="10" spans="1:39" ht="15.75" thickBot="1" x14ac:dyDescent="0.3">
      <c r="A10" s="116" t="s">
        <v>37</v>
      </c>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8"/>
    </row>
    <row r="11" spans="1:39" s="1" customFormat="1" x14ac:dyDescent="0.25">
      <c r="A11" s="17" t="s">
        <v>7</v>
      </c>
      <c r="B11" s="17" t="s">
        <v>27</v>
      </c>
      <c r="C11" s="17" t="s">
        <v>21</v>
      </c>
      <c r="D11" s="18" t="s">
        <v>26</v>
      </c>
      <c r="E11" s="17" t="s">
        <v>1</v>
      </c>
      <c r="F11" s="17" t="s">
        <v>41</v>
      </c>
      <c r="G11" s="19" t="s">
        <v>2</v>
      </c>
      <c r="H11" s="19"/>
      <c r="I11" s="19"/>
      <c r="J11" s="19"/>
      <c r="K11" s="19">
        <v>41640</v>
      </c>
      <c r="L11" s="19">
        <v>41671</v>
      </c>
      <c r="M11" s="19">
        <v>41699</v>
      </c>
      <c r="N11" s="19">
        <v>41730</v>
      </c>
      <c r="O11" s="19">
        <v>41760</v>
      </c>
      <c r="P11" s="19">
        <v>41791</v>
      </c>
      <c r="Q11" s="19">
        <v>41821</v>
      </c>
      <c r="R11" s="19">
        <v>41852</v>
      </c>
      <c r="S11" s="19">
        <v>41883</v>
      </c>
      <c r="T11" s="19">
        <v>41913</v>
      </c>
      <c r="U11" s="19">
        <v>41944</v>
      </c>
      <c r="V11" s="19">
        <v>41974</v>
      </c>
      <c r="W11" s="19">
        <v>42005</v>
      </c>
      <c r="X11" s="19">
        <v>42036</v>
      </c>
      <c r="Y11" s="19">
        <v>42064</v>
      </c>
      <c r="Z11" s="19">
        <v>42095</v>
      </c>
      <c r="AA11" s="19">
        <v>42125</v>
      </c>
      <c r="AB11" s="19">
        <v>42156</v>
      </c>
      <c r="AC11" s="19">
        <v>42186</v>
      </c>
      <c r="AD11" s="19">
        <v>42217</v>
      </c>
      <c r="AE11" s="19">
        <v>42248</v>
      </c>
      <c r="AF11" s="19">
        <v>42278</v>
      </c>
      <c r="AG11" s="19">
        <v>42309</v>
      </c>
      <c r="AH11" s="19">
        <v>42339</v>
      </c>
      <c r="AI11" s="19">
        <v>42370</v>
      </c>
      <c r="AJ11" s="19">
        <v>42401</v>
      </c>
      <c r="AK11" s="19">
        <v>42430</v>
      </c>
      <c r="AL11" s="19">
        <v>42461</v>
      </c>
      <c r="AM11" s="19">
        <v>42491</v>
      </c>
    </row>
    <row r="12" spans="1:39" s="7" customFormat="1" x14ac:dyDescent="0.25">
      <c r="A12" s="4" t="s">
        <v>13</v>
      </c>
      <c r="B12" s="4" t="s">
        <v>22</v>
      </c>
      <c r="C12" s="4"/>
      <c r="D12" s="5"/>
      <c r="E12" s="4" t="s">
        <v>8</v>
      </c>
      <c r="F12" s="4" t="s">
        <v>24</v>
      </c>
      <c r="G12" s="6" t="s">
        <v>11</v>
      </c>
      <c r="H12" s="6"/>
      <c r="I12" s="6"/>
      <c r="J12" s="6"/>
      <c r="K12" s="6"/>
      <c r="L12" s="6"/>
      <c r="M12" s="6"/>
      <c r="N12" s="6"/>
      <c r="O12" s="6">
        <v>5000</v>
      </c>
      <c r="P12" s="6">
        <v>4900</v>
      </c>
      <c r="Q12" s="6">
        <v>4800</v>
      </c>
      <c r="R12" s="6">
        <v>4600</v>
      </c>
      <c r="S12" s="6">
        <v>4500</v>
      </c>
      <c r="T12" s="6">
        <v>4300</v>
      </c>
      <c r="U12" s="6">
        <v>4200</v>
      </c>
      <c r="V12" s="6">
        <v>4000</v>
      </c>
      <c r="W12" s="6">
        <v>3500</v>
      </c>
      <c r="X12" s="6">
        <v>3000</v>
      </c>
      <c r="Y12" s="6">
        <v>2500</v>
      </c>
      <c r="Z12" s="6">
        <v>2000</v>
      </c>
      <c r="AA12" s="6">
        <v>1500</v>
      </c>
      <c r="AB12" s="6">
        <v>1000</v>
      </c>
      <c r="AC12" s="6">
        <v>500</v>
      </c>
      <c r="AD12" s="6">
        <v>400</v>
      </c>
      <c r="AE12" s="6">
        <v>300</v>
      </c>
      <c r="AF12" s="4">
        <v>200</v>
      </c>
      <c r="AG12" s="4">
        <v>100</v>
      </c>
      <c r="AH12" s="4">
        <v>0</v>
      </c>
      <c r="AI12" s="4"/>
      <c r="AJ12" s="4"/>
      <c r="AK12" s="4"/>
      <c r="AL12" s="4"/>
      <c r="AM12" s="4"/>
    </row>
    <row r="13" spans="1:39" s="7" customFormat="1" x14ac:dyDescent="0.25">
      <c r="A13" s="4" t="s">
        <v>13</v>
      </c>
      <c r="B13" s="4" t="s">
        <v>22</v>
      </c>
      <c r="C13" s="4"/>
      <c r="D13" s="5"/>
      <c r="E13" s="4" t="s">
        <v>9</v>
      </c>
      <c r="F13" s="4" t="s">
        <v>24</v>
      </c>
      <c r="G13" s="6" t="s">
        <v>12</v>
      </c>
      <c r="H13" s="6"/>
      <c r="I13" s="6"/>
      <c r="J13" s="6"/>
      <c r="K13" s="6"/>
      <c r="L13" s="6"/>
      <c r="M13" s="6"/>
      <c r="N13" s="6"/>
      <c r="O13" s="6">
        <f>O12/10</f>
        <v>500</v>
      </c>
      <c r="P13" s="6">
        <f t="shared" ref="P13:AH13" si="0">P12/10</f>
        <v>490</v>
      </c>
      <c r="Q13" s="6">
        <f t="shared" si="0"/>
        <v>480</v>
      </c>
      <c r="R13" s="6">
        <f t="shared" si="0"/>
        <v>460</v>
      </c>
      <c r="S13" s="6">
        <f t="shared" si="0"/>
        <v>450</v>
      </c>
      <c r="T13" s="6">
        <f t="shared" si="0"/>
        <v>430</v>
      </c>
      <c r="U13" s="6">
        <f t="shared" si="0"/>
        <v>420</v>
      </c>
      <c r="V13" s="6">
        <f t="shared" si="0"/>
        <v>400</v>
      </c>
      <c r="W13" s="6">
        <f t="shared" si="0"/>
        <v>350</v>
      </c>
      <c r="X13" s="6">
        <f t="shared" si="0"/>
        <v>300</v>
      </c>
      <c r="Y13" s="6">
        <f t="shared" si="0"/>
        <v>250</v>
      </c>
      <c r="Z13" s="6">
        <f t="shared" si="0"/>
        <v>200</v>
      </c>
      <c r="AA13" s="6">
        <f t="shared" si="0"/>
        <v>150</v>
      </c>
      <c r="AB13" s="6">
        <f t="shared" si="0"/>
        <v>100</v>
      </c>
      <c r="AC13" s="6">
        <f t="shared" si="0"/>
        <v>50</v>
      </c>
      <c r="AD13" s="6">
        <f t="shared" si="0"/>
        <v>40</v>
      </c>
      <c r="AE13" s="6">
        <f t="shared" si="0"/>
        <v>30</v>
      </c>
      <c r="AF13" s="6">
        <f t="shared" si="0"/>
        <v>20</v>
      </c>
      <c r="AG13" s="6">
        <f t="shared" si="0"/>
        <v>10</v>
      </c>
      <c r="AH13" s="6">
        <f t="shared" si="0"/>
        <v>0</v>
      </c>
      <c r="AI13" s="4"/>
      <c r="AJ13" s="4"/>
      <c r="AK13" s="4"/>
      <c r="AL13" s="4"/>
      <c r="AM13" s="4"/>
    </row>
    <row r="14" spans="1:39" s="7" customFormat="1" x14ac:dyDescent="0.25">
      <c r="A14" s="4" t="s">
        <v>13</v>
      </c>
      <c r="B14" s="4" t="s">
        <v>6</v>
      </c>
      <c r="C14" s="5" t="s">
        <v>28</v>
      </c>
      <c r="D14" s="5" t="s">
        <v>10</v>
      </c>
      <c r="E14" s="4"/>
      <c r="F14" s="4" t="s">
        <v>24</v>
      </c>
      <c r="G14" s="5" t="s">
        <v>70</v>
      </c>
      <c r="H14" s="5"/>
      <c r="I14" s="5"/>
      <c r="J14" s="5"/>
      <c r="K14" s="6"/>
      <c r="L14" s="6"/>
      <c r="M14" s="6"/>
      <c r="N14" s="6"/>
      <c r="O14" s="6">
        <v>5</v>
      </c>
      <c r="P14" s="6">
        <v>5</v>
      </c>
      <c r="Q14" s="6">
        <v>5</v>
      </c>
      <c r="R14" s="6">
        <v>5</v>
      </c>
      <c r="S14" s="6">
        <v>5</v>
      </c>
      <c r="T14" s="6">
        <v>5</v>
      </c>
      <c r="U14" s="6">
        <v>5</v>
      </c>
      <c r="V14" s="6">
        <v>5</v>
      </c>
      <c r="W14" s="6">
        <v>5</v>
      </c>
      <c r="X14" s="6">
        <v>5</v>
      </c>
      <c r="Y14" s="6">
        <v>5</v>
      </c>
      <c r="Z14" s="6">
        <v>5</v>
      </c>
      <c r="AA14" s="6">
        <v>5</v>
      </c>
      <c r="AB14" s="6">
        <v>5</v>
      </c>
      <c r="AC14" s="6">
        <v>5</v>
      </c>
      <c r="AD14" s="6">
        <v>5</v>
      </c>
      <c r="AE14" s="6">
        <v>5</v>
      </c>
      <c r="AF14" s="4">
        <v>5</v>
      </c>
      <c r="AG14" s="4">
        <v>5</v>
      </c>
      <c r="AH14" s="4">
        <v>0</v>
      </c>
      <c r="AI14" s="4"/>
      <c r="AJ14" s="4"/>
      <c r="AK14" s="4"/>
      <c r="AL14" s="4"/>
      <c r="AM14" s="4"/>
    </row>
    <row r="15" spans="1:39" s="7" customFormat="1" x14ac:dyDescent="0.25">
      <c r="A15" s="4" t="s">
        <v>13</v>
      </c>
      <c r="B15" s="4" t="s">
        <v>6</v>
      </c>
      <c r="C15" s="5" t="s">
        <v>28</v>
      </c>
      <c r="D15" s="5" t="s">
        <v>5</v>
      </c>
      <c r="E15" s="4"/>
      <c r="F15" s="4" t="s">
        <v>24</v>
      </c>
      <c r="G15" s="5" t="s">
        <v>70</v>
      </c>
      <c r="H15" s="5"/>
      <c r="I15" s="5"/>
      <c r="J15" s="5"/>
      <c r="K15" s="6"/>
      <c r="L15" s="6"/>
      <c r="M15" s="6"/>
      <c r="N15" s="6"/>
      <c r="O15" s="6">
        <v>1</v>
      </c>
      <c r="P15" s="6">
        <v>1</v>
      </c>
      <c r="Q15" s="6">
        <v>1</v>
      </c>
      <c r="R15" s="6">
        <v>1</v>
      </c>
      <c r="S15" s="6">
        <v>1</v>
      </c>
      <c r="T15" s="6">
        <v>1</v>
      </c>
      <c r="U15" s="6">
        <v>1</v>
      </c>
      <c r="V15" s="6">
        <v>1</v>
      </c>
      <c r="W15" s="6">
        <v>1</v>
      </c>
      <c r="X15" s="6">
        <v>1</v>
      </c>
      <c r="Y15" s="6">
        <v>1</v>
      </c>
      <c r="Z15" s="6">
        <v>1</v>
      </c>
      <c r="AA15" s="6">
        <v>1</v>
      </c>
      <c r="AB15" s="6">
        <v>1</v>
      </c>
      <c r="AC15" s="6">
        <v>1</v>
      </c>
      <c r="AD15" s="6">
        <v>1</v>
      </c>
      <c r="AE15" s="6">
        <v>1</v>
      </c>
      <c r="AF15" s="4">
        <v>1</v>
      </c>
      <c r="AG15" s="4">
        <v>1</v>
      </c>
      <c r="AH15" s="4">
        <v>0</v>
      </c>
      <c r="AI15" s="4"/>
      <c r="AJ15" s="4"/>
      <c r="AK15" s="4"/>
      <c r="AL15" s="4"/>
      <c r="AM15" s="4"/>
    </row>
    <row r="16" spans="1:39" s="7" customFormat="1" x14ac:dyDescent="0.25">
      <c r="A16" s="4" t="s">
        <v>13</v>
      </c>
      <c r="B16" s="4" t="s">
        <v>4</v>
      </c>
      <c r="C16" s="5" t="s">
        <v>14</v>
      </c>
      <c r="D16" s="5" t="s">
        <v>23</v>
      </c>
      <c r="E16" s="4"/>
      <c r="F16" s="4" t="s">
        <v>24</v>
      </c>
      <c r="G16" s="6"/>
      <c r="H16" s="6"/>
      <c r="I16" s="6"/>
      <c r="J16" s="6"/>
      <c r="K16" s="6"/>
      <c r="L16" s="6"/>
      <c r="M16" s="6"/>
      <c r="N16" s="6"/>
      <c r="O16" s="6">
        <v>1</v>
      </c>
      <c r="P16" s="6">
        <v>1</v>
      </c>
      <c r="Q16" s="6">
        <v>1</v>
      </c>
      <c r="R16" s="6">
        <v>1</v>
      </c>
      <c r="S16" s="6">
        <v>1</v>
      </c>
      <c r="T16" s="6">
        <v>1</v>
      </c>
      <c r="U16" s="6">
        <v>1</v>
      </c>
      <c r="V16" s="6">
        <v>1</v>
      </c>
      <c r="W16" s="6">
        <v>1</v>
      </c>
      <c r="X16" s="6">
        <v>1</v>
      </c>
      <c r="Y16" s="6">
        <v>0</v>
      </c>
      <c r="Z16" s="6">
        <v>0</v>
      </c>
      <c r="AA16" s="6">
        <v>0</v>
      </c>
      <c r="AB16" s="6">
        <v>0</v>
      </c>
      <c r="AC16" s="6">
        <v>0</v>
      </c>
      <c r="AD16" s="6">
        <v>0</v>
      </c>
      <c r="AE16" s="6">
        <v>0</v>
      </c>
      <c r="AF16" s="4">
        <v>0</v>
      </c>
      <c r="AG16" s="4">
        <v>0</v>
      </c>
      <c r="AH16" s="4">
        <v>0</v>
      </c>
      <c r="AI16" s="4"/>
      <c r="AJ16" s="4"/>
      <c r="AK16" s="4"/>
      <c r="AL16" s="4"/>
      <c r="AM16" s="4"/>
    </row>
    <row r="17" spans="1:39" s="7" customFormat="1" x14ac:dyDescent="0.25">
      <c r="A17" s="4" t="s">
        <v>13</v>
      </c>
      <c r="B17" s="4" t="s">
        <v>18</v>
      </c>
      <c r="C17" s="4" t="s">
        <v>53</v>
      </c>
      <c r="D17" s="5"/>
      <c r="E17" s="4"/>
      <c r="F17" s="4" t="s">
        <v>24</v>
      </c>
      <c r="G17" s="6" t="s">
        <v>3</v>
      </c>
      <c r="H17" s="6"/>
      <c r="I17" s="6"/>
      <c r="J17" s="6"/>
      <c r="K17" s="6"/>
      <c r="L17" s="6"/>
      <c r="M17" s="6"/>
      <c r="N17" s="6"/>
      <c r="O17" s="6">
        <v>50</v>
      </c>
      <c r="P17" s="6">
        <v>50</v>
      </c>
      <c r="Q17" s="6">
        <v>50</v>
      </c>
      <c r="R17" s="6">
        <v>50</v>
      </c>
      <c r="S17" s="6">
        <v>50</v>
      </c>
      <c r="T17" s="6">
        <v>50</v>
      </c>
      <c r="U17" s="6">
        <v>50</v>
      </c>
      <c r="V17" s="6">
        <v>50</v>
      </c>
      <c r="W17" s="6">
        <v>50</v>
      </c>
      <c r="X17" s="6">
        <v>50</v>
      </c>
      <c r="Y17" s="6">
        <v>50</v>
      </c>
      <c r="Z17" s="6">
        <v>50</v>
      </c>
      <c r="AA17" s="6">
        <v>50</v>
      </c>
      <c r="AB17" s="6">
        <v>50</v>
      </c>
      <c r="AC17" s="6">
        <v>50</v>
      </c>
      <c r="AD17" s="6">
        <v>50</v>
      </c>
      <c r="AE17" s="6">
        <v>50</v>
      </c>
      <c r="AF17" s="6">
        <v>50</v>
      </c>
      <c r="AG17" s="6">
        <v>50</v>
      </c>
      <c r="AH17" s="6">
        <v>0</v>
      </c>
      <c r="AI17" s="4"/>
      <c r="AJ17" s="4"/>
      <c r="AK17" s="4"/>
      <c r="AL17" s="4"/>
      <c r="AM17" s="4"/>
    </row>
    <row r="18" spans="1:39" s="7" customFormat="1" x14ac:dyDescent="0.25">
      <c r="A18" s="4" t="s">
        <v>13</v>
      </c>
      <c r="B18" s="4" t="s">
        <v>16</v>
      </c>
      <c r="C18" s="5" t="s">
        <v>19</v>
      </c>
      <c r="D18" s="5"/>
      <c r="E18" s="4"/>
      <c r="F18" s="4" t="s">
        <v>24</v>
      </c>
      <c r="G18" s="6" t="s">
        <v>17</v>
      </c>
      <c r="H18" s="6"/>
      <c r="I18" s="6"/>
      <c r="J18" s="6"/>
      <c r="K18" s="6"/>
      <c r="L18" s="6"/>
      <c r="M18" s="6"/>
      <c r="N18" s="6"/>
      <c r="O18" s="6">
        <v>2</v>
      </c>
      <c r="P18" s="6">
        <v>2</v>
      </c>
      <c r="Q18" s="6">
        <v>2</v>
      </c>
      <c r="R18" s="6">
        <v>2</v>
      </c>
      <c r="S18" s="6">
        <v>2</v>
      </c>
      <c r="T18" s="6">
        <v>2</v>
      </c>
      <c r="U18" s="6">
        <v>2</v>
      </c>
      <c r="V18" s="6">
        <v>2</v>
      </c>
      <c r="W18" s="6">
        <v>2</v>
      </c>
      <c r="X18" s="6">
        <v>2</v>
      </c>
      <c r="Y18" s="6">
        <v>2</v>
      </c>
      <c r="Z18" s="6">
        <v>2</v>
      </c>
      <c r="AA18" s="6">
        <v>2</v>
      </c>
      <c r="AB18" s="6">
        <v>2</v>
      </c>
      <c r="AC18" s="6">
        <v>2</v>
      </c>
      <c r="AD18" s="6">
        <v>2</v>
      </c>
      <c r="AE18" s="6">
        <v>2</v>
      </c>
      <c r="AF18" s="4">
        <v>2</v>
      </c>
      <c r="AG18" s="4">
        <v>2</v>
      </c>
      <c r="AH18" s="4">
        <v>0</v>
      </c>
      <c r="AI18" s="4"/>
      <c r="AJ18" s="4"/>
      <c r="AK18" s="4"/>
      <c r="AL18" s="4"/>
      <c r="AM18" s="4"/>
    </row>
    <row r="19" spans="1:39" s="7" customFormat="1" x14ac:dyDescent="0.25">
      <c r="A19" s="4" t="s">
        <v>13</v>
      </c>
      <c r="B19" s="4" t="s">
        <v>16</v>
      </c>
      <c r="C19" s="5" t="s">
        <v>20</v>
      </c>
      <c r="D19" s="5"/>
      <c r="E19" s="4"/>
      <c r="F19" s="4" t="s">
        <v>24</v>
      </c>
      <c r="G19" s="6" t="s">
        <v>17</v>
      </c>
      <c r="H19" s="6"/>
      <c r="I19" s="6"/>
      <c r="J19" s="6"/>
      <c r="K19" s="6"/>
      <c r="L19" s="6"/>
      <c r="M19" s="6"/>
      <c r="N19" s="6"/>
      <c r="O19" s="6">
        <v>5</v>
      </c>
      <c r="P19" s="6">
        <v>5</v>
      </c>
      <c r="Q19" s="6">
        <v>5</v>
      </c>
      <c r="R19" s="6">
        <v>5</v>
      </c>
      <c r="S19" s="6">
        <v>5</v>
      </c>
      <c r="T19" s="6">
        <v>5</v>
      </c>
      <c r="U19" s="6">
        <v>5</v>
      </c>
      <c r="V19" s="6">
        <v>5</v>
      </c>
      <c r="W19" s="6">
        <v>5</v>
      </c>
      <c r="X19" s="6">
        <v>5</v>
      </c>
      <c r="Y19" s="6">
        <v>5</v>
      </c>
      <c r="Z19" s="6">
        <v>5</v>
      </c>
      <c r="AA19" s="6">
        <v>5</v>
      </c>
      <c r="AB19" s="6">
        <v>5</v>
      </c>
      <c r="AC19" s="6">
        <v>5</v>
      </c>
      <c r="AD19" s="6">
        <v>5</v>
      </c>
      <c r="AE19" s="6">
        <v>5</v>
      </c>
      <c r="AF19" s="4">
        <v>5</v>
      </c>
      <c r="AG19" s="4">
        <v>5</v>
      </c>
      <c r="AH19" s="4">
        <v>0</v>
      </c>
      <c r="AI19" s="4"/>
      <c r="AJ19" s="4"/>
      <c r="AK19" s="4"/>
      <c r="AL19" s="4"/>
      <c r="AM19" s="4"/>
    </row>
    <row r="20" spans="1:39" s="13" customFormat="1" x14ac:dyDescent="0.25">
      <c r="A20" s="10" t="s">
        <v>15</v>
      </c>
      <c r="B20" s="11" t="s">
        <v>22</v>
      </c>
      <c r="C20" s="11"/>
      <c r="D20" s="11"/>
      <c r="E20" s="10" t="s">
        <v>8</v>
      </c>
      <c r="F20" s="26" t="s">
        <v>25</v>
      </c>
      <c r="G20" s="14" t="s">
        <v>11</v>
      </c>
      <c r="H20" s="14"/>
      <c r="I20" s="14"/>
      <c r="J20" s="14"/>
      <c r="K20" s="10"/>
      <c r="L20" s="10"/>
      <c r="M20" s="10"/>
      <c r="N20" s="10"/>
      <c r="O20" s="10"/>
      <c r="P20" s="10"/>
      <c r="Q20" s="10"/>
      <c r="R20" s="10"/>
      <c r="S20" s="10"/>
      <c r="T20" s="10">
        <v>10000</v>
      </c>
      <c r="U20" s="10">
        <v>9500</v>
      </c>
      <c r="V20" s="10">
        <v>9000</v>
      </c>
      <c r="W20" s="10">
        <v>8500</v>
      </c>
      <c r="X20" s="10">
        <v>8000</v>
      </c>
      <c r="Y20" s="10">
        <v>7500</v>
      </c>
      <c r="Z20" s="10">
        <v>6000</v>
      </c>
      <c r="AA20" s="10">
        <v>5200</v>
      </c>
      <c r="AB20" s="10">
        <v>4700</v>
      </c>
      <c r="AC20" s="10">
        <v>4500</v>
      </c>
      <c r="AD20" s="10">
        <v>4200</v>
      </c>
      <c r="AE20" s="10">
        <v>3900</v>
      </c>
      <c r="AF20" s="10">
        <v>3600</v>
      </c>
      <c r="AG20" s="10">
        <v>3100</v>
      </c>
      <c r="AH20" s="10">
        <v>2500</v>
      </c>
      <c r="AI20" s="10">
        <v>2000</v>
      </c>
      <c r="AJ20" s="10">
        <v>1000</v>
      </c>
      <c r="AK20" s="10">
        <v>500</v>
      </c>
      <c r="AL20" s="10">
        <v>250</v>
      </c>
      <c r="AM20" s="10">
        <v>0</v>
      </c>
    </row>
    <row r="21" spans="1:39" s="13" customFormat="1" x14ac:dyDescent="0.25">
      <c r="A21" s="10" t="s">
        <v>15</v>
      </c>
      <c r="B21" s="11" t="s">
        <v>22</v>
      </c>
      <c r="C21" s="11"/>
      <c r="D21" s="11"/>
      <c r="E21" s="10" t="s">
        <v>9</v>
      </c>
      <c r="F21" s="26" t="s">
        <v>25</v>
      </c>
      <c r="G21" s="14" t="s">
        <v>12</v>
      </c>
      <c r="H21" s="14"/>
      <c r="I21" s="14"/>
      <c r="J21" s="14"/>
      <c r="K21" s="10"/>
      <c r="L21" s="10"/>
      <c r="M21" s="10"/>
      <c r="N21" s="10"/>
      <c r="O21" s="10"/>
      <c r="P21" s="10"/>
      <c r="Q21" s="10"/>
      <c r="R21" s="10"/>
      <c r="S21" s="10"/>
      <c r="T21" s="10">
        <f>T20/10</f>
        <v>1000</v>
      </c>
      <c r="U21" s="10">
        <f t="shared" ref="U21:AM21" si="1">U20/10</f>
        <v>950</v>
      </c>
      <c r="V21" s="10">
        <f t="shared" si="1"/>
        <v>900</v>
      </c>
      <c r="W21" s="10">
        <f t="shared" si="1"/>
        <v>850</v>
      </c>
      <c r="X21" s="10">
        <f t="shared" si="1"/>
        <v>800</v>
      </c>
      <c r="Y21" s="10">
        <f t="shared" si="1"/>
        <v>750</v>
      </c>
      <c r="Z21" s="10">
        <f t="shared" si="1"/>
        <v>600</v>
      </c>
      <c r="AA21" s="10">
        <f t="shared" si="1"/>
        <v>520</v>
      </c>
      <c r="AB21" s="10">
        <f t="shared" si="1"/>
        <v>470</v>
      </c>
      <c r="AC21" s="10">
        <f t="shared" si="1"/>
        <v>450</v>
      </c>
      <c r="AD21" s="10">
        <f t="shared" si="1"/>
        <v>420</v>
      </c>
      <c r="AE21" s="10">
        <f t="shared" si="1"/>
        <v>390</v>
      </c>
      <c r="AF21" s="10">
        <f t="shared" si="1"/>
        <v>360</v>
      </c>
      <c r="AG21" s="10">
        <f t="shared" si="1"/>
        <v>310</v>
      </c>
      <c r="AH21" s="10">
        <f t="shared" si="1"/>
        <v>250</v>
      </c>
      <c r="AI21" s="10">
        <f t="shared" si="1"/>
        <v>200</v>
      </c>
      <c r="AJ21" s="10">
        <f t="shared" si="1"/>
        <v>100</v>
      </c>
      <c r="AK21" s="10">
        <f t="shared" si="1"/>
        <v>50</v>
      </c>
      <c r="AL21" s="10">
        <f t="shared" si="1"/>
        <v>25</v>
      </c>
      <c r="AM21" s="10">
        <f t="shared" si="1"/>
        <v>0</v>
      </c>
    </row>
    <row r="22" spans="1:39" s="13" customFormat="1" x14ac:dyDescent="0.25">
      <c r="A22" s="10" t="s">
        <v>15</v>
      </c>
      <c r="B22" s="11" t="s">
        <v>6</v>
      </c>
      <c r="C22" s="11" t="s">
        <v>28</v>
      </c>
      <c r="D22" s="11" t="s">
        <v>10</v>
      </c>
      <c r="E22" s="10"/>
      <c r="F22" s="26" t="s">
        <v>25</v>
      </c>
      <c r="G22" s="5" t="s">
        <v>70</v>
      </c>
      <c r="H22" s="11"/>
      <c r="I22" s="11"/>
      <c r="J22" s="11"/>
      <c r="K22" s="10"/>
      <c r="L22" s="10"/>
      <c r="M22" s="10"/>
      <c r="N22" s="10"/>
      <c r="O22" s="10"/>
      <c r="P22" s="10"/>
      <c r="Q22" s="10"/>
      <c r="R22" s="10"/>
      <c r="S22" s="10"/>
      <c r="T22" s="10">
        <v>10</v>
      </c>
      <c r="U22" s="10">
        <v>10</v>
      </c>
      <c r="V22" s="10">
        <v>10</v>
      </c>
      <c r="W22" s="10">
        <v>10</v>
      </c>
      <c r="X22" s="10">
        <v>10</v>
      </c>
      <c r="Y22" s="10">
        <v>10</v>
      </c>
      <c r="Z22" s="10">
        <v>10</v>
      </c>
      <c r="AA22" s="10">
        <v>10</v>
      </c>
      <c r="AB22" s="10">
        <v>10</v>
      </c>
      <c r="AC22" s="10">
        <v>10</v>
      </c>
      <c r="AD22" s="10">
        <v>10</v>
      </c>
      <c r="AE22" s="10">
        <v>10</v>
      </c>
      <c r="AF22" s="10">
        <v>10</v>
      </c>
      <c r="AG22" s="10">
        <v>10</v>
      </c>
      <c r="AH22" s="10">
        <v>10</v>
      </c>
      <c r="AI22" s="10">
        <v>10</v>
      </c>
      <c r="AJ22" s="10">
        <v>10</v>
      </c>
      <c r="AK22" s="10">
        <v>10</v>
      </c>
      <c r="AL22" s="10">
        <v>10</v>
      </c>
      <c r="AM22" s="10"/>
    </row>
    <row r="23" spans="1:39" s="13" customFormat="1" x14ac:dyDescent="0.25">
      <c r="A23" s="10" t="s">
        <v>15</v>
      </c>
      <c r="B23" s="11" t="s">
        <v>6</v>
      </c>
      <c r="C23" s="11" t="s">
        <v>28</v>
      </c>
      <c r="D23" s="11" t="s">
        <v>5</v>
      </c>
      <c r="E23" s="10"/>
      <c r="F23" s="26" t="s">
        <v>25</v>
      </c>
      <c r="G23" s="5" t="s">
        <v>70</v>
      </c>
      <c r="H23" s="11"/>
      <c r="I23" s="11"/>
      <c r="J23" s="11"/>
      <c r="K23" s="10"/>
      <c r="L23" s="10"/>
      <c r="M23" s="10"/>
      <c r="N23" s="10"/>
      <c r="O23" s="10"/>
      <c r="P23" s="10"/>
      <c r="Q23" s="10"/>
      <c r="R23" s="10"/>
      <c r="S23" s="10"/>
      <c r="T23" s="10">
        <v>2</v>
      </c>
      <c r="U23" s="10">
        <v>2</v>
      </c>
      <c r="V23" s="10">
        <v>2</v>
      </c>
      <c r="W23" s="10">
        <v>2</v>
      </c>
      <c r="X23" s="10">
        <v>2</v>
      </c>
      <c r="Y23" s="10">
        <v>2</v>
      </c>
      <c r="Z23" s="10">
        <v>2</v>
      </c>
      <c r="AA23" s="10">
        <v>2</v>
      </c>
      <c r="AB23" s="10">
        <v>2</v>
      </c>
      <c r="AC23" s="10">
        <v>2</v>
      </c>
      <c r="AD23" s="10">
        <v>2</v>
      </c>
      <c r="AE23" s="10">
        <v>2</v>
      </c>
      <c r="AF23" s="10">
        <v>2</v>
      </c>
      <c r="AG23" s="10">
        <v>2</v>
      </c>
      <c r="AH23" s="10">
        <v>2</v>
      </c>
      <c r="AI23" s="10">
        <v>2</v>
      </c>
      <c r="AJ23" s="10">
        <v>2</v>
      </c>
      <c r="AK23" s="10">
        <v>2</v>
      </c>
      <c r="AL23" s="10">
        <v>2</v>
      </c>
      <c r="AM23" s="10">
        <v>0</v>
      </c>
    </row>
    <row r="24" spans="1:39" s="13" customFormat="1" x14ac:dyDescent="0.25">
      <c r="A24" s="10" t="s">
        <v>15</v>
      </c>
      <c r="B24" s="10" t="s">
        <v>4</v>
      </c>
      <c r="C24" s="10" t="s">
        <v>14</v>
      </c>
      <c r="D24" s="10" t="s">
        <v>4</v>
      </c>
      <c r="E24" s="10"/>
      <c r="F24" s="26" t="s">
        <v>25</v>
      </c>
      <c r="G24" s="11"/>
      <c r="H24" s="11"/>
      <c r="I24" s="11"/>
      <c r="J24" s="11"/>
      <c r="K24" s="10"/>
      <c r="L24" s="10"/>
      <c r="M24" s="10"/>
      <c r="N24" s="10"/>
      <c r="O24" s="10"/>
      <c r="P24" s="10"/>
      <c r="Q24" s="10"/>
      <c r="R24" s="10"/>
      <c r="S24" s="10"/>
      <c r="T24" s="10">
        <v>1</v>
      </c>
      <c r="U24" s="10">
        <v>1</v>
      </c>
      <c r="V24" s="10">
        <v>1</v>
      </c>
      <c r="W24" s="10">
        <v>1</v>
      </c>
      <c r="X24" s="10">
        <v>1</v>
      </c>
      <c r="Y24" s="10">
        <v>1</v>
      </c>
      <c r="Z24" s="10">
        <v>1</v>
      </c>
      <c r="AA24" s="10">
        <v>1</v>
      </c>
      <c r="AB24" s="10">
        <v>1</v>
      </c>
      <c r="AC24" s="10">
        <v>1</v>
      </c>
      <c r="AD24" s="10">
        <v>1</v>
      </c>
      <c r="AE24" s="10">
        <v>1</v>
      </c>
      <c r="AF24" s="10">
        <v>1</v>
      </c>
      <c r="AG24" s="10">
        <v>1</v>
      </c>
      <c r="AH24" s="10">
        <v>1</v>
      </c>
      <c r="AI24" s="10">
        <v>1</v>
      </c>
      <c r="AJ24" s="10">
        <v>1</v>
      </c>
      <c r="AK24" s="10">
        <v>1</v>
      </c>
      <c r="AL24" s="10">
        <v>1</v>
      </c>
      <c r="AM24" s="10">
        <v>0</v>
      </c>
    </row>
    <row r="25" spans="1:39" s="13" customFormat="1" x14ac:dyDescent="0.25">
      <c r="A25" s="10" t="s">
        <v>15</v>
      </c>
      <c r="B25" s="10" t="s">
        <v>18</v>
      </c>
      <c r="C25" s="10" t="s">
        <v>53</v>
      </c>
      <c r="D25" s="10"/>
      <c r="E25" s="10"/>
      <c r="F25" s="26" t="s">
        <v>25</v>
      </c>
      <c r="G25" s="12" t="s">
        <v>3</v>
      </c>
      <c r="H25" s="12"/>
      <c r="I25" s="12"/>
      <c r="J25" s="12"/>
      <c r="K25" s="10"/>
      <c r="L25" s="10"/>
      <c r="M25" s="10"/>
      <c r="N25" s="10"/>
      <c r="O25" s="10"/>
      <c r="P25" s="10"/>
      <c r="Q25" s="10"/>
      <c r="R25" s="10"/>
      <c r="S25" s="10"/>
      <c r="T25" s="10">
        <v>25</v>
      </c>
      <c r="U25" s="10">
        <v>25</v>
      </c>
      <c r="V25" s="10">
        <v>25</v>
      </c>
      <c r="W25" s="10">
        <v>25</v>
      </c>
      <c r="X25" s="10">
        <v>25</v>
      </c>
      <c r="Y25" s="10">
        <v>25</v>
      </c>
      <c r="Z25" s="10">
        <v>25</v>
      </c>
      <c r="AA25" s="10">
        <v>25</v>
      </c>
      <c r="AB25" s="10">
        <v>25</v>
      </c>
      <c r="AC25" s="10">
        <v>25</v>
      </c>
      <c r="AD25" s="10">
        <v>25</v>
      </c>
      <c r="AE25" s="10">
        <v>25</v>
      </c>
      <c r="AF25" s="10">
        <v>25</v>
      </c>
      <c r="AG25" s="10">
        <v>25</v>
      </c>
      <c r="AH25" s="10">
        <v>25</v>
      </c>
      <c r="AI25" s="10">
        <v>25</v>
      </c>
      <c r="AJ25" s="10">
        <v>25</v>
      </c>
      <c r="AK25" s="10">
        <v>25</v>
      </c>
      <c r="AL25" s="10">
        <v>25</v>
      </c>
      <c r="AM25" s="10">
        <v>0</v>
      </c>
    </row>
    <row r="26" spans="1:39" s="13" customFormat="1" x14ac:dyDescent="0.25">
      <c r="A26" s="10" t="s">
        <v>15</v>
      </c>
      <c r="B26" s="11" t="s">
        <v>16</v>
      </c>
      <c r="C26" s="11" t="s">
        <v>19</v>
      </c>
      <c r="D26" s="11"/>
      <c r="E26" s="10"/>
      <c r="F26" s="26" t="s">
        <v>25</v>
      </c>
      <c r="G26" s="12" t="s">
        <v>17</v>
      </c>
      <c r="H26" s="12"/>
      <c r="I26" s="12"/>
      <c r="J26" s="12"/>
      <c r="K26" s="10"/>
      <c r="L26" s="10"/>
      <c r="M26" s="10"/>
      <c r="N26" s="10"/>
      <c r="O26" s="10"/>
      <c r="P26" s="10"/>
      <c r="Q26" s="10"/>
      <c r="R26" s="10"/>
      <c r="S26" s="10"/>
      <c r="T26" s="10">
        <v>10</v>
      </c>
      <c r="U26" s="10">
        <v>10</v>
      </c>
      <c r="V26" s="10">
        <v>10</v>
      </c>
      <c r="W26" s="10">
        <v>10</v>
      </c>
      <c r="X26" s="10">
        <v>10</v>
      </c>
      <c r="Y26" s="10">
        <v>10</v>
      </c>
      <c r="Z26" s="10">
        <v>10</v>
      </c>
      <c r="AA26" s="10">
        <v>10</v>
      </c>
      <c r="AB26" s="10">
        <v>10</v>
      </c>
      <c r="AC26" s="10">
        <v>10</v>
      </c>
      <c r="AD26" s="10">
        <v>10</v>
      </c>
      <c r="AE26" s="10">
        <v>10</v>
      </c>
      <c r="AF26" s="10">
        <v>10</v>
      </c>
      <c r="AG26" s="10">
        <v>10</v>
      </c>
      <c r="AH26" s="10">
        <v>10</v>
      </c>
      <c r="AI26" s="10">
        <v>10</v>
      </c>
      <c r="AJ26" s="10">
        <v>10</v>
      </c>
      <c r="AK26" s="10">
        <v>10</v>
      </c>
      <c r="AL26" s="10">
        <v>10</v>
      </c>
      <c r="AM26" s="10">
        <v>0</v>
      </c>
    </row>
    <row r="27" spans="1:39" s="13" customFormat="1" x14ac:dyDescent="0.25">
      <c r="A27" s="23" t="s">
        <v>15</v>
      </c>
      <c r="B27" s="24" t="s">
        <v>16</v>
      </c>
      <c r="C27" s="24" t="s">
        <v>20</v>
      </c>
      <c r="D27" s="24"/>
      <c r="E27" s="23"/>
      <c r="F27" s="26" t="s">
        <v>25</v>
      </c>
      <c r="G27" s="25" t="s">
        <v>17</v>
      </c>
      <c r="H27" s="25"/>
      <c r="I27" s="25"/>
      <c r="J27" s="25"/>
      <c r="K27" s="10"/>
      <c r="L27" s="10"/>
      <c r="M27" s="10"/>
      <c r="N27" s="10"/>
      <c r="O27" s="10"/>
      <c r="P27" s="10"/>
      <c r="Q27" s="10"/>
      <c r="R27" s="10"/>
      <c r="S27" s="10"/>
      <c r="T27" s="10">
        <v>50</v>
      </c>
      <c r="U27" s="10">
        <v>50</v>
      </c>
      <c r="V27" s="10">
        <v>50</v>
      </c>
      <c r="W27" s="10">
        <v>50</v>
      </c>
      <c r="X27" s="10">
        <v>50</v>
      </c>
      <c r="Y27" s="10">
        <v>50</v>
      </c>
      <c r="Z27" s="10">
        <v>50</v>
      </c>
      <c r="AA27" s="10">
        <v>50</v>
      </c>
      <c r="AB27" s="10">
        <v>50</v>
      </c>
      <c r="AC27" s="10">
        <v>50</v>
      </c>
      <c r="AD27" s="10">
        <v>50</v>
      </c>
      <c r="AE27" s="10">
        <v>50</v>
      </c>
      <c r="AF27" s="10">
        <v>50</v>
      </c>
      <c r="AG27" s="10">
        <v>50</v>
      </c>
      <c r="AH27" s="15">
        <v>50</v>
      </c>
      <c r="AI27" s="15">
        <v>50</v>
      </c>
      <c r="AJ27" s="15">
        <v>50</v>
      </c>
      <c r="AK27" s="15">
        <v>50</v>
      </c>
      <c r="AL27" s="15">
        <v>50</v>
      </c>
      <c r="AM27" s="10">
        <v>0</v>
      </c>
    </row>
    <row r="28" spans="1:39" s="52" customFormat="1" ht="15.75" thickBot="1" x14ac:dyDescent="0.3">
      <c r="A28" s="53" t="s">
        <v>48</v>
      </c>
      <c r="B28" s="53"/>
      <c r="C28" s="53"/>
      <c r="D28" s="53"/>
      <c r="E28" s="53"/>
      <c r="F28" s="53"/>
      <c r="G28" s="54"/>
      <c r="H28" s="54"/>
      <c r="I28" s="54"/>
      <c r="J28" s="54"/>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row>
    <row r="29" spans="1:39" s="22" customFormat="1" x14ac:dyDescent="0.25">
      <c r="A29" s="46" t="s">
        <v>39</v>
      </c>
      <c r="B29" s="47"/>
      <c r="C29" s="47"/>
      <c r="D29" s="47"/>
      <c r="E29" s="48"/>
      <c r="F29" s="48"/>
      <c r="G29" s="49"/>
      <c r="H29" s="88"/>
      <c r="I29" s="88"/>
      <c r="J29" s="88"/>
      <c r="K29" s="20"/>
      <c r="L29" s="20"/>
      <c r="M29" s="20"/>
      <c r="N29" s="20"/>
      <c r="O29" s="20"/>
      <c r="P29" s="20"/>
      <c r="Q29" s="20"/>
      <c r="R29" s="20"/>
      <c r="S29" s="20"/>
      <c r="T29" s="20"/>
      <c r="U29" s="20"/>
      <c r="V29" s="20"/>
      <c r="W29" s="20"/>
      <c r="X29" s="20"/>
      <c r="Y29" s="20"/>
      <c r="Z29" s="20"/>
      <c r="AA29" s="20"/>
      <c r="AB29" s="20"/>
      <c r="AC29" s="20"/>
      <c r="AD29" s="20"/>
      <c r="AE29" s="20"/>
      <c r="AF29" s="20"/>
      <c r="AG29" s="20"/>
      <c r="AH29" s="21"/>
      <c r="AI29" s="21"/>
      <c r="AJ29" s="21"/>
      <c r="AK29" s="21"/>
      <c r="AL29" s="21"/>
      <c r="AM29" s="20"/>
    </row>
    <row r="30" spans="1:39" s="22" customFormat="1" x14ac:dyDescent="0.25">
      <c r="A30" s="50"/>
      <c r="B30" s="50"/>
      <c r="C30" s="51" t="s">
        <v>40</v>
      </c>
      <c r="D30" s="51" t="s">
        <v>40</v>
      </c>
      <c r="E30" s="51" t="s">
        <v>40</v>
      </c>
      <c r="F30" s="51" t="s">
        <v>40</v>
      </c>
      <c r="G30" s="50"/>
      <c r="H30" s="89"/>
      <c r="I30" s="89"/>
      <c r="J30" s="89"/>
    </row>
    <row r="31" spans="1:39" s="52" customFormat="1" ht="15.75" thickBot="1" x14ac:dyDescent="0.3">
      <c r="A31" s="52" t="s">
        <v>49</v>
      </c>
    </row>
    <row r="32" spans="1:39" s="9" customFormat="1" ht="15.75" thickBot="1" x14ac:dyDescent="0.3">
      <c r="A32" s="119" t="s">
        <v>38</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1"/>
    </row>
    <row r="33" spans="1:48" s="9" customFormat="1" x14ac:dyDescent="0.25">
      <c r="A33" s="28" t="s">
        <v>27</v>
      </c>
      <c r="B33" s="28" t="s">
        <v>1</v>
      </c>
      <c r="C33" s="28" t="s">
        <v>30</v>
      </c>
      <c r="D33" s="29" t="s">
        <v>2</v>
      </c>
      <c r="E33" s="29"/>
      <c r="F33" s="29"/>
      <c r="G33" s="29"/>
      <c r="H33" s="29"/>
      <c r="I33" s="29"/>
      <c r="J33" s="29"/>
      <c r="K33" s="30">
        <v>41640</v>
      </c>
      <c r="L33" s="30">
        <v>41671</v>
      </c>
      <c r="M33" s="30">
        <v>41699</v>
      </c>
      <c r="N33" s="30">
        <v>41730</v>
      </c>
      <c r="O33" s="30">
        <v>41760</v>
      </c>
      <c r="P33" s="30">
        <v>41791</v>
      </c>
      <c r="Q33" s="30">
        <v>41821</v>
      </c>
      <c r="R33" s="30">
        <v>41852</v>
      </c>
      <c r="S33" s="30">
        <v>41883</v>
      </c>
      <c r="T33" s="30">
        <v>41913</v>
      </c>
      <c r="U33" s="30">
        <v>41944</v>
      </c>
      <c r="V33" s="30">
        <v>41974</v>
      </c>
      <c r="W33" s="30">
        <v>42005</v>
      </c>
      <c r="X33" s="30">
        <v>42036</v>
      </c>
      <c r="Y33" s="30">
        <v>42064</v>
      </c>
      <c r="Z33" s="30">
        <v>42095</v>
      </c>
      <c r="AA33" s="30">
        <v>42125</v>
      </c>
      <c r="AB33" s="30">
        <v>42156</v>
      </c>
      <c r="AC33" s="30">
        <v>42186</v>
      </c>
      <c r="AD33" s="30">
        <v>42217</v>
      </c>
      <c r="AE33" s="30">
        <v>42248</v>
      </c>
      <c r="AF33" s="30">
        <v>42278</v>
      </c>
      <c r="AG33" s="30">
        <v>42309</v>
      </c>
      <c r="AH33" s="30">
        <v>42339</v>
      </c>
      <c r="AI33" s="30">
        <v>42370</v>
      </c>
      <c r="AJ33" s="30">
        <v>42401</v>
      </c>
      <c r="AK33" s="30">
        <v>42430</v>
      </c>
      <c r="AL33" s="30">
        <v>42461</v>
      </c>
      <c r="AM33" s="30">
        <v>42491</v>
      </c>
      <c r="AN33" s="30">
        <v>42522</v>
      </c>
      <c r="AO33" s="30">
        <v>42552</v>
      </c>
      <c r="AP33" s="30">
        <v>42583</v>
      </c>
      <c r="AQ33" s="30">
        <v>42614</v>
      </c>
      <c r="AR33" s="30">
        <v>42644</v>
      </c>
      <c r="AS33" s="30">
        <v>42675</v>
      </c>
      <c r="AT33" s="30">
        <v>42705</v>
      </c>
    </row>
    <row r="34" spans="1:48" s="9" customFormat="1" x14ac:dyDescent="0.25">
      <c r="A34" s="8" t="s">
        <v>31</v>
      </c>
      <c r="B34" s="8" t="s">
        <v>8</v>
      </c>
      <c r="C34" s="8" t="s">
        <v>32</v>
      </c>
      <c r="D34" s="8" t="s">
        <v>33</v>
      </c>
      <c r="E34" s="8"/>
      <c r="F34" s="8"/>
      <c r="G34" s="8"/>
      <c r="H34" s="8"/>
      <c r="I34" s="8"/>
      <c r="J34" s="8"/>
      <c r="K34" s="31">
        <v>100</v>
      </c>
      <c r="L34" s="31">
        <v>101</v>
      </c>
      <c r="M34" s="31">
        <v>102</v>
      </c>
      <c r="N34" s="31">
        <v>103</v>
      </c>
      <c r="O34" s="31">
        <v>104</v>
      </c>
      <c r="P34" s="31">
        <v>105</v>
      </c>
      <c r="Q34" s="31">
        <v>100</v>
      </c>
      <c r="R34" s="31">
        <v>102</v>
      </c>
      <c r="S34" s="31">
        <v>101</v>
      </c>
      <c r="T34" s="31">
        <v>95</v>
      </c>
      <c r="U34" s="31">
        <v>94</v>
      </c>
      <c r="V34" s="31">
        <v>96</v>
      </c>
      <c r="W34" s="31">
        <v>92</v>
      </c>
      <c r="X34" s="31">
        <v>90</v>
      </c>
      <c r="Y34" s="31">
        <v>98</v>
      </c>
      <c r="Z34" s="31">
        <v>100</v>
      </c>
      <c r="AA34" s="31">
        <v>100</v>
      </c>
      <c r="AB34" s="31">
        <v>101</v>
      </c>
      <c r="AC34" s="31">
        <v>102</v>
      </c>
      <c r="AD34" s="31">
        <v>103</v>
      </c>
      <c r="AE34" s="31">
        <v>104</v>
      </c>
      <c r="AF34" s="31">
        <v>105</v>
      </c>
      <c r="AG34" s="31">
        <v>100</v>
      </c>
      <c r="AH34" s="31">
        <v>102</v>
      </c>
      <c r="AI34" s="31">
        <v>101</v>
      </c>
      <c r="AJ34" s="31">
        <v>95</v>
      </c>
      <c r="AK34" s="31">
        <v>94</v>
      </c>
      <c r="AL34" s="31">
        <v>96</v>
      </c>
      <c r="AM34" s="31">
        <v>92</v>
      </c>
      <c r="AN34" s="31">
        <v>90</v>
      </c>
      <c r="AO34" s="31">
        <v>98</v>
      </c>
      <c r="AP34" s="31">
        <v>100</v>
      </c>
      <c r="AQ34" s="31">
        <v>101</v>
      </c>
      <c r="AR34" s="31">
        <v>95</v>
      </c>
      <c r="AS34" s="31">
        <v>94</v>
      </c>
      <c r="AT34" s="31">
        <v>96</v>
      </c>
    </row>
    <row r="35" spans="1:48" s="9" customFormat="1" x14ac:dyDescent="0.25">
      <c r="A35" s="8" t="s">
        <v>31</v>
      </c>
      <c r="B35" s="8" t="s">
        <v>8</v>
      </c>
      <c r="C35" s="8" t="s">
        <v>34</v>
      </c>
      <c r="D35" s="8" t="s">
        <v>33</v>
      </c>
      <c r="E35" s="8"/>
      <c r="F35" s="8"/>
      <c r="G35" s="8"/>
      <c r="H35" s="8"/>
      <c r="I35" s="8"/>
      <c r="J35" s="8"/>
      <c r="K35" s="31">
        <v>75</v>
      </c>
      <c r="L35" s="31">
        <v>78</v>
      </c>
      <c r="M35" s="31">
        <v>80</v>
      </c>
      <c r="N35" s="31">
        <v>75</v>
      </c>
      <c r="O35" s="31">
        <v>81</v>
      </c>
      <c r="P35" s="31">
        <v>80</v>
      </c>
      <c r="Q35" s="31">
        <v>85</v>
      </c>
      <c r="R35" s="31">
        <v>79</v>
      </c>
      <c r="S35" s="31">
        <v>75</v>
      </c>
      <c r="T35" s="31">
        <v>81</v>
      </c>
      <c r="U35" s="31">
        <v>82</v>
      </c>
      <c r="V35" s="31">
        <v>79</v>
      </c>
      <c r="W35" s="31">
        <v>80</v>
      </c>
      <c r="X35" s="31">
        <v>75</v>
      </c>
      <c r="Y35" s="31">
        <v>80</v>
      </c>
      <c r="Z35" s="31">
        <v>82</v>
      </c>
      <c r="AA35" s="31">
        <v>75</v>
      </c>
      <c r="AB35" s="31">
        <v>78</v>
      </c>
      <c r="AC35" s="31">
        <v>80</v>
      </c>
      <c r="AD35" s="31">
        <v>75</v>
      </c>
      <c r="AE35" s="31">
        <v>81</v>
      </c>
      <c r="AF35" s="31">
        <v>80</v>
      </c>
      <c r="AG35" s="31">
        <v>85</v>
      </c>
      <c r="AH35" s="31">
        <v>79</v>
      </c>
      <c r="AI35" s="31">
        <v>75</v>
      </c>
      <c r="AJ35" s="31">
        <v>81</v>
      </c>
      <c r="AK35" s="31">
        <v>82</v>
      </c>
      <c r="AL35" s="31">
        <v>79</v>
      </c>
      <c r="AM35" s="31">
        <v>80</v>
      </c>
      <c r="AN35" s="31">
        <v>75</v>
      </c>
      <c r="AO35" s="31">
        <v>80</v>
      </c>
      <c r="AP35" s="31">
        <v>82</v>
      </c>
      <c r="AQ35" s="31">
        <v>75</v>
      </c>
      <c r="AR35" s="31">
        <v>81</v>
      </c>
      <c r="AS35" s="31">
        <v>82</v>
      </c>
      <c r="AT35" s="31">
        <v>79</v>
      </c>
    </row>
    <row r="36" spans="1:48" s="9" customFormat="1" x14ac:dyDescent="0.25">
      <c r="A36" s="8" t="s">
        <v>31</v>
      </c>
      <c r="B36" s="8" t="s">
        <v>8</v>
      </c>
      <c r="C36" s="8" t="s">
        <v>35</v>
      </c>
      <c r="D36" s="8" t="s">
        <v>33</v>
      </c>
      <c r="E36" s="8"/>
      <c r="F36" s="8"/>
      <c r="G36" s="8"/>
      <c r="H36" s="8"/>
      <c r="I36" s="8"/>
      <c r="J36" s="8"/>
      <c r="K36" s="31">
        <v>50</v>
      </c>
      <c r="L36" s="31">
        <v>51</v>
      </c>
      <c r="M36" s="31">
        <v>52</v>
      </c>
      <c r="N36" s="31">
        <v>53</v>
      </c>
      <c r="O36" s="31">
        <v>54</v>
      </c>
      <c r="P36" s="31">
        <v>55</v>
      </c>
      <c r="Q36" s="31">
        <v>50</v>
      </c>
      <c r="R36" s="31">
        <v>45</v>
      </c>
      <c r="S36" s="31">
        <v>52</v>
      </c>
      <c r="T36" s="31">
        <v>42</v>
      </c>
      <c r="U36" s="31">
        <v>55</v>
      </c>
      <c r="V36" s="31">
        <v>45</v>
      </c>
      <c r="W36" s="31">
        <v>53</v>
      </c>
      <c r="X36" s="31">
        <v>49</v>
      </c>
      <c r="Y36" s="31">
        <v>48</v>
      </c>
      <c r="Z36" s="31">
        <v>50</v>
      </c>
      <c r="AA36" s="31">
        <v>50</v>
      </c>
      <c r="AB36" s="31">
        <v>51</v>
      </c>
      <c r="AC36" s="31">
        <v>52</v>
      </c>
      <c r="AD36" s="31">
        <v>53</v>
      </c>
      <c r="AE36" s="31">
        <v>54</v>
      </c>
      <c r="AF36" s="31">
        <v>55</v>
      </c>
      <c r="AG36" s="31">
        <v>50</v>
      </c>
      <c r="AH36" s="31">
        <v>45</v>
      </c>
      <c r="AI36" s="31">
        <v>52</v>
      </c>
      <c r="AJ36" s="31">
        <v>42</v>
      </c>
      <c r="AK36" s="31">
        <v>55</v>
      </c>
      <c r="AL36" s="31">
        <v>45</v>
      </c>
      <c r="AM36" s="31">
        <v>53</v>
      </c>
      <c r="AN36" s="31">
        <v>49</v>
      </c>
      <c r="AO36" s="31">
        <v>48</v>
      </c>
      <c r="AP36" s="31">
        <v>50</v>
      </c>
      <c r="AQ36" s="31">
        <v>52</v>
      </c>
      <c r="AR36" s="31">
        <v>42</v>
      </c>
      <c r="AS36" s="31">
        <v>55</v>
      </c>
      <c r="AT36" s="31">
        <v>45</v>
      </c>
    </row>
    <row r="37" spans="1:48" s="9" customFormat="1" x14ac:dyDescent="0.25">
      <c r="A37" s="8" t="s">
        <v>31</v>
      </c>
      <c r="B37" s="8" t="s">
        <v>9</v>
      </c>
      <c r="C37" s="8" t="s">
        <v>32</v>
      </c>
      <c r="D37" s="8" t="s">
        <v>36</v>
      </c>
      <c r="E37" s="8"/>
      <c r="F37" s="8"/>
      <c r="G37" s="8"/>
      <c r="H37" s="8"/>
      <c r="I37" s="8"/>
      <c r="J37" s="8"/>
      <c r="K37" s="31">
        <v>6</v>
      </c>
      <c r="L37" s="31">
        <v>6</v>
      </c>
      <c r="M37" s="31">
        <v>6</v>
      </c>
      <c r="N37" s="31">
        <v>6.5</v>
      </c>
      <c r="O37" s="31">
        <v>6.5</v>
      </c>
      <c r="P37" s="31">
        <v>6.5</v>
      </c>
      <c r="Q37" s="31">
        <v>6</v>
      </c>
      <c r="R37" s="31">
        <v>6.3</v>
      </c>
      <c r="S37" s="31">
        <v>6.2</v>
      </c>
      <c r="T37" s="31">
        <v>6</v>
      </c>
      <c r="U37" s="31">
        <v>6.1</v>
      </c>
      <c r="V37" s="31">
        <v>6.5</v>
      </c>
      <c r="W37" s="31">
        <v>6.4</v>
      </c>
      <c r="X37" s="31">
        <v>6.3</v>
      </c>
      <c r="Y37" s="31">
        <v>6</v>
      </c>
      <c r="Z37" s="31">
        <v>6.5</v>
      </c>
      <c r="AA37" s="31">
        <v>6</v>
      </c>
      <c r="AB37" s="31">
        <v>6</v>
      </c>
      <c r="AC37" s="31">
        <v>6</v>
      </c>
      <c r="AD37" s="31">
        <v>6.5</v>
      </c>
      <c r="AE37" s="31">
        <v>6.5</v>
      </c>
      <c r="AF37" s="31">
        <v>6.5</v>
      </c>
      <c r="AG37" s="31">
        <v>6</v>
      </c>
      <c r="AH37" s="31">
        <v>6.3</v>
      </c>
      <c r="AI37" s="31">
        <v>6.2</v>
      </c>
      <c r="AJ37" s="31">
        <v>6</v>
      </c>
      <c r="AK37" s="31">
        <v>6.1</v>
      </c>
      <c r="AL37" s="31">
        <v>6.5</v>
      </c>
      <c r="AM37" s="31">
        <v>6.4</v>
      </c>
      <c r="AN37" s="31">
        <v>6.3</v>
      </c>
      <c r="AO37" s="31">
        <v>6</v>
      </c>
      <c r="AP37" s="31">
        <v>6.5</v>
      </c>
      <c r="AQ37" s="31">
        <v>6.2</v>
      </c>
      <c r="AR37" s="31">
        <v>6</v>
      </c>
      <c r="AS37" s="31">
        <v>6.1</v>
      </c>
      <c r="AT37" s="31">
        <v>6.5</v>
      </c>
    </row>
    <row r="38" spans="1:48" s="9" customFormat="1" x14ac:dyDescent="0.25">
      <c r="A38" s="8" t="s">
        <v>31</v>
      </c>
      <c r="B38" s="8" t="s">
        <v>9</v>
      </c>
      <c r="C38" s="8" t="s">
        <v>34</v>
      </c>
      <c r="D38" s="8" t="s">
        <v>36</v>
      </c>
      <c r="E38" s="8"/>
      <c r="F38" s="8"/>
      <c r="G38" s="8"/>
      <c r="H38" s="8"/>
      <c r="I38" s="8"/>
      <c r="J38" s="8"/>
      <c r="K38" s="31">
        <v>5.5</v>
      </c>
      <c r="L38" s="31">
        <v>5.5</v>
      </c>
      <c r="M38" s="31">
        <v>5.5</v>
      </c>
      <c r="N38" s="31">
        <v>5.8</v>
      </c>
      <c r="O38" s="31">
        <v>5.9</v>
      </c>
      <c r="P38" s="31">
        <v>6</v>
      </c>
      <c r="Q38" s="31">
        <v>5.7</v>
      </c>
      <c r="R38" s="31">
        <v>5.8</v>
      </c>
      <c r="S38" s="31">
        <v>5.6</v>
      </c>
      <c r="T38" s="31">
        <v>5.5</v>
      </c>
      <c r="U38" s="31">
        <v>5.3</v>
      </c>
      <c r="V38" s="31">
        <v>5.2</v>
      </c>
      <c r="W38" s="31">
        <v>5.5</v>
      </c>
      <c r="X38" s="31">
        <v>5.4</v>
      </c>
      <c r="Y38" s="31">
        <v>5</v>
      </c>
      <c r="Z38" s="31">
        <v>5.6</v>
      </c>
      <c r="AA38" s="31">
        <v>5.5</v>
      </c>
      <c r="AB38" s="31">
        <v>5.5</v>
      </c>
      <c r="AC38" s="31">
        <v>5.5</v>
      </c>
      <c r="AD38" s="31">
        <v>5.8</v>
      </c>
      <c r="AE38" s="31">
        <v>5.9</v>
      </c>
      <c r="AF38" s="31">
        <v>6</v>
      </c>
      <c r="AG38" s="31">
        <v>5.7</v>
      </c>
      <c r="AH38" s="31">
        <v>5.8</v>
      </c>
      <c r="AI38" s="31">
        <v>5.6</v>
      </c>
      <c r="AJ38" s="31">
        <v>5.5</v>
      </c>
      <c r="AK38" s="31">
        <v>5.3</v>
      </c>
      <c r="AL38" s="31">
        <v>5.2</v>
      </c>
      <c r="AM38" s="31">
        <v>5.5</v>
      </c>
      <c r="AN38" s="31">
        <v>5.4</v>
      </c>
      <c r="AO38" s="31">
        <v>5</v>
      </c>
      <c r="AP38" s="31">
        <v>5.6</v>
      </c>
      <c r="AQ38" s="31">
        <v>5.6</v>
      </c>
      <c r="AR38" s="31">
        <v>5.5</v>
      </c>
      <c r="AS38" s="31">
        <v>5.3</v>
      </c>
      <c r="AT38" s="31">
        <v>5.2</v>
      </c>
    </row>
    <row r="39" spans="1:48" s="9" customFormat="1" ht="15.75" thickBot="1" x14ac:dyDescent="0.3">
      <c r="A39" s="32" t="s">
        <v>31</v>
      </c>
      <c r="B39" s="32" t="s">
        <v>9</v>
      </c>
      <c r="C39" s="32" t="s">
        <v>35</v>
      </c>
      <c r="D39" s="32" t="s">
        <v>36</v>
      </c>
      <c r="E39" s="32"/>
      <c r="F39" s="32"/>
      <c r="G39" s="32"/>
      <c r="H39" s="32"/>
      <c r="I39" s="32"/>
      <c r="J39" s="32"/>
      <c r="K39" s="33">
        <v>5</v>
      </c>
      <c r="L39" s="33">
        <v>5</v>
      </c>
      <c r="M39" s="33">
        <v>5</v>
      </c>
      <c r="N39" s="33">
        <v>5.5</v>
      </c>
      <c r="O39" s="33">
        <v>5.5</v>
      </c>
      <c r="P39" s="33">
        <v>5.5</v>
      </c>
      <c r="Q39" s="33">
        <v>4.5</v>
      </c>
      <c r="R39" s="33">
        <v>4</v>
      </c>
      <c r="S39" s="33">
        <v>4.3</v>
      </c>
      <c r="T39" s="33">
        <v>4.2</v>
      </c>
      <c r="U39" s="33">
        <v>4.0999999999999996</v>
      </c>
      <c r="V39" s="33">
        <v>4.4000000000000004</v>
      </c>
      <c r="W39" s="33">
        <v>4.2</v>
      </c>
      <c r="X39" s="33">
        <v>4</v>
      </c>
      <c r="Y39" s="33">
        <v>4.5</v>
      </c>
      <c r="Z39" s="33">
        <v>5</v>
      </c>
      <c r="AA39" s="33">
        <v>5</v>
      </c>
      <c r="AB39" s="33">
        <v>5</v>
      </c>
      <c r="AC39" s="33">
        <v>5</v>
      </c>
      <c r="AD39" s="33">
        <v>5.5</v>
      </c>
      <c r="AE39" s="33">
        <v>5.5</v>
      </c>
      <c r="AF39" s="33">
        <v>5.5</v>
      </c>
      <c r="AG39" s="33">
        <v>4.5</v>
      </c>
      <c r="AH39" s="33">
        <v>4</v>
      </c>
      <c r="AI39" s="33">
        <v>4.3</v>
      </c>
      <c r="AJ39" s="33">
        <v>4.2</v>
      </c>
      <c r="AK39" s="33">
        <v>4.0999999999999996</v>
      </c>
      <c r="AL39" s="33">
        <v>4.4000000000000004</v>
      </c>
      <c r="AM39" s="33">
        <v>4.2</v>
      </c>
      <c r="AN39" s="31">
        <v>4</v>
      </c>
      <c r="AO39" s="31">
        <v>4.5</v>
      </c>
      <c r="AP39" s="31">
        <v>5</v>
      </c>
      <c r="AQ39" s="31">
        <v>4.3</v>
      </c>
      <c r="AR39" s="31">
        <v>4.2</v>
      </c>
      <c r="AS39" s="31">
        <v>4.0999999999999996</v>
      </c>
      <c r="AT39" s="31">
        <v>4.4000000000000004</v>
      </c>
    </row>
    <row r="40" spans="1:48" s="37" customFormat="1" ht="15.75" thickBot="1" x14ac:dyDescent="0.3">
      <c r="A40" s="34" t="s">
        <v>42</v>
      </c>
      <c r="B40" s="61" t="s">
        <v>50</v>
      </c>
      <c r="C40" s="55"/>
      <c r="D40" s="55"/>
      <c r="E40" s="62"/>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6"/>
    </row>
    <row r="41" spans="1:48" s="40" customFormat="1" x14ac:dyDescent="0.25">
      <c r="A41" s="56"/>
      <c r="B41" s="63" t="s">
        <v>1</v>
      </c>
      <c r="C41" s="39" t="s">
        <v>30</v>
      </c>
      <c r="D41" s="39" t="s">
        <v>21</v>
      </c>
      <c r="E41" s="64" t="s">
        <v>0</v>
      </c>
      <c r="F41" s="91"/>
      <c r="G41" s="125" t="s">
        <v>56</v>
      </c>
      <c r="H41" s="122"/>
      <c r="I41" s="122"/>
      <c r="J41" s="122"/>
      <c r="K41" s="123"/>
      <c r="L41" s="125" t="s">
        <v>51</v>
      </c>
      <c r="M41" s="122"/>
      <c r="N41" s="122"/>
      <c r="O41" s="122"/>
      <c r="P41" s="122"/>
      <c r="Q41" s="122"/>
      <c r="R41" s="122"/>
      <c r="S41" s="122"/>
      <c r="T41" s="122"/>
      <c r="U41" s="122"/>
      <c r="V41" s="122"/>
      <c r="W41" s="122"/>
      <c r="X41" s="122"/>
      <c r="Y41" s="122"/>
      <c r="Z41" s="122"/>
      <c r="AA41" s="122"/>
      <c r="AB41" s="122"/>
      <c r="AC41" s="122"/>
      <c r="AD41" s="122"/>
      <c r="AE41" s="122"/>
      <c r="AF41" s="122"/>
      <c r="AG41" s="122"/>
      <c r="AH41" s="122"/>
      <c r="AI41" s="122"/>
      <c r="AJ41" s="122"/>
      <c r="AK41" s="122"/>
      <c r="AL41" s="122"/>
      <c r="AM41" s="122"/>
      <c r="AN41" s="123"/>
    </row>
    <row r="42" spans="1:48" ht="60" x14ac:dyDescent="0.25">
      <c r="A42" s="58" t="s">
        <v>45</v>
      </c>
      <c r="B42" s="70" t="s">
        <v>43</v>
      </c>
      <c r="C42" s="3"/>
      <c r="D42" s="3"/>
      <c r="E42" s="69"/>
      <c r="F42" s="90"/>
      <c r="G42" s="92"/>
      <c r="H42" s="109"/>
      <c r="I42" s="109"/>
      <c r="J42" s="109"/>
      <c r="K42" s="69"/>
      <c r="L42" s="72">
        <f t="shared" ref="L42:AU42" si="2">K51+K52+K17+K25</f>
        <v>0</v>
      </c>
      <c r="M42" s="16">
        <f t="shared" si="2"/>
        <v>0</v>
      </c>
      <c r="N42" s="16">
        <f t="shared" si="2"/>
        <v>0</v>
      </c>
      <c r="O42" s="16">
        <f t="shared" si="2"/>
        <v>0</v>
      </c>
      <c r="P42" s="16">
        <f t="shared" si="2"/>
        <v>35050.699999999997</v>
      </c>
      <c r="Q42" s="16">
        <f t="shared" si="2"/>
        <v>34350.686000000002</v>
      </c>
      <c r="R42" s="16">
        <f t="shared" si="2"/>
        <v>33650.671999999999</v>
      </c>
      <c r="S42" s="16">
        <f t="shared" si="2"/>
        <v>32250.644</v>
      </c>
      <c r="T42" s="16">
        <f t="shared" si="2"/>
        <v>31550.63</v>
      </c>
      <c r="U42" s="16">
        <f t="shared" si="2"/>
        <v>630187.60199999996</v>
      </c>
      <c r="V42" s="16">
        <f t="shared" si="2"/>
        <v>599486.98800000001</v>
      </c>
      <c r="W42" s="16">
        <f t="shared" si="2"/>
        <v>568086.36</v>
      </c>
      <c r="X42" s="16">
        <f t="shared" si="2"/>
        <v>534585.68999999994</v>
      </c>
      <c r="Y42" s="16">
        <f t="shared" si="2"/>
        <v>501085.02</v>
      </c>
      <c r="Z42" s="16">
        <f t="shared" si="2"/>
        <v>467584.35</v>
      </c>
      <c r="AA42" s="16">
        <f t="shared" si="2"/>
        <v>374082.48</v>
      </c>
      <c r="AB42" s="16">
        <f t="shared" si="2"/>
        <v>322581.44999999995</v>
      </c>
      <c r="AC42" s="16">
        <f t="shared" si="2"/>
        <v>289080.77999999997</v>
      </c>
      <c r="AD42" s="16">
        <f t="shared" si="2"/>
        <v>273580.46999999997</v>
      </c>
      <c r="AE42" s="16">
        <f t="shared" si="2"/>
        <v>254880.09599999999</v>
      </c>
      <c r="AF42" s="16">
        <f t="shared" si="2"/>
        <v>236179.72200000001</v>
      </c>
      <c r="AG42" s="16">
        <f t="shared" si="2"/>
        <v>217479.348</v>
      </c>
      <c r="AH42" s="16">
        <f t="shared" si="2"/>
        <v>186778.734</v>
      </c>
      <c r="AI42" s="16">
        <f t="shared" si="2"/>
        <v>150028</v>
      </c>
      <c r="AJ42" s="16">
        <f t="shared" si="2"/>
        <v>120027.4</v>
      </c>
      <c r="AK42" s="16">
        <f t="shared" si="2"/>
        <v>60026.2</v>
      </c>
      <c r="AL42" s="16">
        <f t="shared" si="2"/>
        <v>30025.599999999999</v>
      </c>
      <c r="AM42" s="16">
        <f t="shared" si="2"/>
        <v>15025.3</v>
      </c>
      <c r="AN42" s="73">
        <f t="shared" si="2"/>
        <v>0</v>
      </c>
      <c r="AO42" s="73">
        <f t="shared" si="2"/>
        <v>0</v>
      </c>
      <c r="AP42" s="73">
        <f t="shared" si="2"/>
        <v>0</v>
      </c>
      <c r="AQ42" s="73">
        <f t="shared" si="2"/>
        <v>0</v>
      </c>
      <c r="AR42" s="73">
        <f t="shared" si="2"/>
        <v>0</v>
      </c>
      <c r="AS42" s="73">
        <f t="shared" si="2"/>
        <v>0</v>
      </c>
      <c r="AT42" s="73">
        <f t="shared" si="2"/>
        <v>0</v>
      </c>
      <c r="AU42" s="77">
        <f t="shared" si="2"/>
        <v>0</v>
      </c>
    </row>
    <row r="43" spans="1:48" x14ac:dyDescent="0.25">
      <c r="A43" s="59"/>
      <c r="B43" s="65" t="s">
        <v>8</v>
      </c>
      <c r="C43" s="3"/>
      <c r="D43" s="38" t="s">
        <v>19</v>
      </c>
      <c r="E43" s="69"/>
      <c r="F43" s="90"/>
      <c r="G43" s="92"/>
      <c r="H43" s="109"/>
      <c r="I43" s="109"/>
      <c r="J43" s="109"/>
      <c r="K43" s="69"/>
      <c r="L43" s="72">
        <f t="shared" ref="L43:AU43" si="3">K51</f>
        <v>0</v>
      </c>
      <c r="M43" s="16">
        <f t="shared" si="3"/>
        <v>0</v>
      </c>
      <c r="N43" s="16">
        <f t="shared" si="3"/>
        <v>0</v>
      </c>
      <c r="O43" s="16">
        <f t="shared" si="3"/>
        <v>0</v>
      </c>
      <c r="P43" s="16">
        <f t="shared" si="3"/>
        <v>10000.200000000001</v>
      </c>
      <c r="Q43" s="16">
        <f t="shared" si="3"/>
        <v>9800.1959999999999</v>
      </c>
      <c r="R43" s="16">
        <f t="shared" si="3"/>
        <v>9600.1919999999991</v>
      </c>
      <c r="S43" s="16">
        <f t="shared" si="3"/>
        <v>9200.1839999999993</v>
      </c>
      <c r="T43" s="16">
        <f t="shared" si="3"/>
        <v>9000.18</v>
      </c>
      <c r="U43" s="16">
        <f t="shared" si="3"/>
        <v>108602.17200000001</v>
      </c>
      <c r="V43" s="16">
        <f t="shared" si="3"/>
        <v>103402.068</v>
      </c>
      <c r="W43" s="16">
        <f t="shared" si="3"/>
        <v>98001.96</v>
      </c>
      <c r="X43" s="16">
        <f t="shared" si="3"/>
        <v>92001.84</v>
      </c>
      <c r="Y43" s="16">
        <f t="shared" si="3"/>
        <v>86001.72</v>
      </c>
      <c r="Z43" s="16">
        <f t="shared" si="3"/>
        <v>80001.600000000006</v>
      </c>
      <c r="AA43" s="16">
        <f t="shared" si="3"/>
        <v>64001.279999999999</v>
      </c>
      <c r="AB43" s="16">
        <f t="shared" si="3"/>
        <v>55001.1</v>
      </c>
      <c r="AC43" s="16">
        <f t="shared" si="3"/>
        <v>49000.98</v>
      </c>
      <c r="AD43" s="16">
        <f t="shared" si="3"/>
        <v>46000.92</v>
      </c>
      <c r="AE43" s="16">
        <f t="shared" si="3"/>
        <v>42800.856</v>
      </c>
      <c r="AF43" s="16">
        <f t="shared" si="3"/>
        <v>39600.792000000001</v>
      </c>
      <c r="AG43" s="16">
        <f t="shared" si="3"/>
        <v>36400.728000000003</v>
      </c>
      <c r="AH43" s="16">
        <f t="shared" si="3"/>
        <v>31200.624</v>
      </c>
      <c r="AI43" s="16">
        <f t="shared" si="3"/>
        <v>25000.5</v>
      </c>
      <c r="AJ43" s="16">
        <f t="shared" si="3"/>
        <v>20000.400000000001</v>
      </c>
      <c r="AK43" s="16">
        <f t="shared" si="3"/>
        <v>10000.200000000001</v>
      </c>
      <c r="AL43" s="16">
        <f t="shared" si="3"/>
        <v>5000.1000000000004</v>
      </c>
      <c r="AM43" s="16">
        <f t="shared" si="3"/>
        <v>2500.0500000000002</v>
      </c>
      <c r="AN43" s="73">
        <f t="shared" si="3"/>
        <v>0</v>
      </c>
      <c r="AO43" s="73">
        <f t="shared" si="3"/>
        <v>0</v>
      </c>
      <c r="AP43" s="73">
        <f t="shared" si="3"/>
        <v>0</v>
      </c>
      <c r="AQ43" s="73">
        <f t="shared" si="3"/>
        <v>0</v>
      </c>
      <c r="AR43" s="73">
        <f t="shared" si="3"/>
        <v>0</v>
      </c>
      <c r="AS43" s="73">
        <f t="shared" si="3"/>
        <v>0</v>
      </c>
      <c r="AT43" s="73">
        <f t="shared" si="3"/>
        <v>0</v>
      </c>
      <c r="AU43" s="77">
        <f t="shared" si="3"/>
        <v>0</v>
      </c>
    </row>
    <row r="44" spans="1:48" x14ac:dyDescent="0.25">
      <c r="A44" s="59"/>
      <c r="B44" s="65" t="s">
        <v>9</v>
      </c>
      <c r="C44" s="3"/>
      <c r="D44" s="38" t="s">
        <v>20</v>
      </c>
      <c r="E44" s="69"/>
      <c r="F44" s="90"/>
      <c r="G44" s="92"/>
      <c r="H44" s="109"/>
      <c r="I44" s="109"/>
      <c r="J44" s="109"/>
      <c r="K44" s="69"/>
      <c r="L44" s="72">
        <f t="shared" ref="L44:AU44" si="4">K52</f>
        <v>0</v>
      </c>
      <c r="M44" s="16">
        <f t="shared" si="4"/>
        <v>0</v>
      </c>
      <c r="N44" s="16">
        <f t="shared" si="4"/>
        <v>0</v>
      </c>
      <c r="O44" s="16">
        <f t="shared" si="4"/>
        <v>0</v>
      </c>
      <c r="P44" s="16">
        <f t="shared" si="4"/>
        <v>25000.5</v>
      </c>
      <c r="Q44" s="16">
        <f t="shared" si="4"/>
        <v>24500.49</v>
      </c>
      <c r="R44" s="16">
        <f t="shared" si="4"/>
        <v>24000.48</v>
      </c>
      <c r="S44" s="16">
        <f t="shared" si="4"/>
        <v>23000.46</v>
      </c>
      <c r="T44" s="16">
        <f t="shared" si="4"/>
        <v>22500.45</v>
      </c>
      <c r="U44" s="16">
        <f t="shared" si="4"/>
        <v>521510.43</v>
      </c>
      <c r="V44" s="16">
        <f t="shared" si="4"/>
        <v>496009.92</v>
      </c>
      <c r="W44" s="16">
        <f t="shared" si="4"/>
        <v>470009.4</v>
      </c>
      <c r="X44" s="16">
        <f t="shared" si="4"/>
        <v>442508.85</v>
      </c>
      <c r="Y44" s="16">
        <f t="shared" si="4"/>
        <v>415008.3</v>
      </c>
      <c r="Z44" s="16">
        <f t="shared" si="4"/>
        <v>387507.75</v>
      </c>
      <c r="AA44" s="16">
        <f t="shared" si="4"/>
        <v>310006.2</v>
      </c>
      <c r="AB44" s="16">
        <f t="shared" si="4"/>
        <v>267505.34999999998</v>
      </c>
      <c r="AC44" s="16">
        <f t="shared" si="4"/>
        <v>240004.8</v>
      </c>
      <c r="AD44" s="16">
        <f t="shared" si="4"/>
        <v>227504.55</v>
      </c>
      <c r="AE44" s="16">
        <f t="shared" si="4"/>
        <v>212004.24</v>
      </c>
      <c r="AF44" s="16">
        <f t="shared" si="4"/>
        <v>196503.93</v>
      </c>
      <c r="AG44" s="16">
        <f t="shared" si="4"/>
        <v>181003.62</v>
      </c>
      <c r="AH44" s="16">
        <f t="shared" si="4"/>
        <v>155503.10999999999</v>
      </c>
      <c r="AI44" s="16">
        <f t="shared" si="4"/>
        <v>125002.5</v>
      </c>
      <c r="AJ44" s="16">
        <f t="shared" si="4"/>
        <v>100002</v>
      </c>
      <c r="AK44" s="16">
        <f t="shared" si="4"/>
        <v>50001</v>
      </c>
      <c r="AL44" s="16">
        <f t="shared" si="4"/>
        <v>25000.5</v>
      </c>
      <c r="AM44" s="16">
        <f t="shared" si="4"/>
        <v>12500.25</v>
      </c>
      <c r="AN44" s="73">
        <f t="shared" si="4"/>
        <v>0</v>
      </c>
      <c r="AO44" s="73">
        <f t="shared" si="4"/>
        <v>0</v>
      </c>
      <c r="AP44" s="73">
        <f t="shared" si="4"/>
        <v>0</v>
      </c>
      <c r="AQ44" s="73">
        <f t="shared" si="4"/>
        <v>0</v>
      </c>
      <c r="AR44" s="73">
        <f t="shared" si="4"/>
        <v>0</v>
      </c>
      <c r="AS44" s="73">
        <f t="shared" si="4"/>
        <v>0</v>
      </c>
      <c r="AT44" s="73">
        <f t="shared" si="4"/>
        <v>0</v>
      </c>
      <c r="AU44" s="77">
        <f t="shared" si="4"/>
        <v>0</v>
      </c>
    </row>
    <row r="45" spans="1:48" ht="15.75" thickBot="1" x14ac:dyDescent="0.3">
      <c r="A45" s="59"/>
      <c r="B45" s="70"/>
      <c r="C45" s="3"/>
      <c r="D45" s="3"/>
      <c r="E45" s="69"/>
      <c r="F45" s="90" t="s">
        <v>18</v>
      </c>
      <c r="G45" s="93"/>
      <c r="H45" s="110"/>
      <c r="I45" s="110"/>
      <c r="J45" s="110"/>
      <c r="K45" s="71"/>
      <c r="L45" s="74">
        <f t="shared" ref="L45:AU45" si="5">K17+K25</f>
        <v>0</v>
      </c>
      <c r="M45" s="75">
        <f t="shared" si="5"/>
        <v>0</v>
      </c>
      <c r="N45" s="75">
        <f t="shared" si="5"/>
        <v>0</v>
      </c>
      <c r="O45" s="75">
        <f t="shared" si="5"/>
        <v>0</v>
      </c>
      <c r="P45" s="75">
        <f t="shared" si="5"/>
        <v>50</v>
      </c>
      <c r="Q45" s="75">
        <f t="shared" si="5"/>
        <v>50</v>
      </c>
      <c r="R45" s="75">
        <f t="shared" si="5"/>
        <v>50</v>
      </c>
      <c r="S45" s="75">
        <f t="shared" si="5"/>
        <v>50</v>
      </c>
      <c r="T45" s="75">
        <f t="shared" si="5"/>
        <v>50</v>
      </c>
      <c r="U45" s="75">
        <f t="shared" si="5"/>
        <v>75</v>
      </c>
      <c r="V45" s="75">
        <f t="shared" si="5"/>
        <v>75</v>
      </c>
      <c r="W45" s="75">
        <f t="shared" si="5"/>
        <v>75</v>
      </c>
      <c r="X45" s="75">
        <f t="shared" si="5"/>
        <v>75</v>
      </c>
      <c r="Y45" s="75">
        <f t="shared" si="5"/>
        <v>75</v>
      </c>
      <c r="Z45" s="75">
        <f t="shared" si="5"/>
        <v>75</v>
      </c>
      <c r="AA45" s="75">
        <f t="shared" si="5"/>
        <v>75</v>
      </c>
      <c r="AB45" s="75">
        <f t="shared" si="5"/>
        <v>75</v>
      </c>
      <c r="AC45" s="75">
        <f t="shared" si="5"/>
        <v>75</v>
      </c>
      <c r="AD45" s="75">
        <f t="shared" si="5"/>
        <v>75</v>
      </c>
      <c r="AE45" s="75">
        <f t="shared" si="5"/>
        <v>75</v>
      </c>
      <c r="AF45" s="75">
        <f t="shared" si="5"/>
        <v>75</v>
      </c>
      <c r="AG45" s="75">
        <f t="shared" si="5"/>
        <v>75</v>
      </c>
      <c r="AH45" s="75">
        <f t="shared" si="5"/>
        <v>75</v>
      </c>
      <c r="AI45" s="75">
        <f t="shared" si="5"/>
        <v>25</v>
      </c>
      <c r="AJ45" s="75">
        <f t="shared" si="5"/>
        <v>25</v>
      </c>
      <c r="AK45" s="75">
        <f t="shared" si="5"/>
        <v>25</v>
      </c>
      <c r="AL45" s="75">
        <f t="shared" si="5"/>
        <v>25</v>
      </c>
      <c r="AM45" s="75">
        <f t="shared" si="5"/>
        <v>25</v>
      </c>
      <c r="AN45" s="76">
        <f t="shared" si="5"/>
        <v>0</v>
      </c>
      <c r="AO45" s="76">
        <f t="shared" si="5"/>
        <v>0</v>
      </c>
      <c r="AP45" s="76">
        <f t="shared" si="5"/>
        <v>0</v>
      </c>
      <c r="AQ45" s="76">
        <f t="shared" si="5"/>
        <v>0</v>
      </c>
      <c r="AR45" s="76">
        <f t="shared" si="5"/>
        <v>0</v>
      </c>
      <c r="AS45" s="76">
        <f t="shared" si="5"/>
        <v>0</v>
      </c>
      <c r="AT45" s="76">
        <f t="shared" si="5"/>
        <v>0</v>
      </c>
      <c r="AU45" s="78">
        <f t="shared" si="5"/>
        <v>0</v>
      </c>
    </row>
    <row r="46" spans="1:48" ht="45" x14ac:dyDescent="0.25">
      <c r="A46" s="58" t="s">
        <v>46</v>
      </c>
      <c r="B46" s="68" t="s">
        <v>1</v>
      </c>
      <c r="C46" s="39" t="s">
        <v>30</v>
      </c>
      <c r="D46" s="41" t="s">
        <v>21</v>
      </c>
      <c r="E46" s="69"/>
      <c r="F46" s="60"/>
      <c r="G46" s="59"/>
      <c r="H46" s="90"/>
      <c r="I46" s="90" t="s">
        <v>67</v>
      </c>
      <c r="J46" s="90"/>
      <c r="K46" s="70"/>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69"/>
      <c r="AN46" s="69"/>
      <c r="AO46" s="69"/>
      <c r="AP46" s="69"/>
      <c r="AQ46" s="69"/>
      <c r="AR46" s="69"/>
      <c r="AS46" s="69"/>
      <c r="AT46" s="59"/>
      <c r="AU46" s="70" t="s">
        <v>52</v>
      </c>
      <c r="AV46" s="69"/>
    </row>
    <row r="47" spans="1:48" x14ac:dyDescent="0.25">
      <c r="A47" s="58"/>
      <c r="B47" s="65" t="s">
        <v>8</v>
      </c>
      <c r="C47" s="3"/>
      <c r="D47" s="38" t="s">
        <v>19</v>
      </c>
      <c r="E47" s="69"/>
      <c r="F47" s="101" t="s">
        <v>64</v>
      </c>
      <c r="G47" s="101" t="s">
        <v>65</v>
      </c>
      <c r="H47" s="101" t="s">
        <v>66</v>
      </c>
      <c r="I47" s="111">
        <f>SUM(K47:AT47)</f>
        <v>1042100</v>
      </c>
      <c r="J47" s="90"/>
      <c r="K47" s="65">
        <f t="shared" ref="K47:AT47" si="6">K12*K18+K20*K26</f>
        <v>0</v>
      </c>
      <c r="L47" s="38">
        <f t="shared" si="6"/>
        <v>0</v>
      </c>
      <c r="M47" s="38">
        <f t="shared" si="6"/>
        <v>0</v>
      </c>
      <c r="N47" s="38">
        <f t="shared" si="6"/>
        <v>0</v>
      </c>
      <c r="O47" s="38">
        <f t="shared" si="6"/>
        <v>10000</v>
      </c>
      <c r="P47" s="38">
        <f t="shared" si="6"/>
        <v>9800</v>
      </c>
      <c r="Q47" s="38">
        <f t="shared" si="6"/>
        <v>9600</v>
      </c>
      <c r="R47" s="38">
        <f t="shared" si="6"/>
        <v>9200</v>
      </c>
      <c r="S47" s="38">
        <f t="shared" si="6"/>
        <v>9000</v>
      </c>
      <c r="T47" s="38">
        <f t="shared" si="6"/>
        <v>108600</v>
      </c>
      <c r="U47" s="38">
        <f t="shared" si="6"/>
        <v>103400</v>
      </c>
      <c r="V47" s="38">
        <f t="shared" si="6"/>
        <v>98000</v>
      </c>
      <c r="W47" s="38">
        <f t="shared" si="6"/>
        <v>92000</v>
      </c>
      <c r="X47" s="38">
        <f t="shared" si="6"/>
        <v>86000</v>
      </c>
      <c r="Y47" s="38">
        <f t="shared" si="6"/>
        <v>80000</v>
      </c>
      <c r="Z47" s="38">
        <f t="shared" si="6"/>
        <v>64000</v>
      </c>
      <c r="AA47" s="38">
        <f t="shared" si="6"/>
        <v>55000</v>
      </c>
      <c r="AB47" s="38">
        <f t="shared" si="6"/>
        <v>49000</v>
      </c>
      <c r="AC47" s="38">
        <f t="shared" si="6"/>
        <v>46000</v>
      </c>
      <c r="AD47" s="38">
        <f t="shared" si="6"/>
        <v>42800</v>
      </c>
      <c r="AE47" s="38">
        <f t="shared" si="6"/>
        <v>39600</v>
      </c>
      <c r="AF47" s="38">
        <f t="shared" si="6"/>
        <v>36400</v>
      </c>
      <c r="AG47" s="38">
        <f t="shared" si="6"/>
        <v>31200</v>
      </c>
      <c r="AH47" s="38">
        <f t="shared" si="6"/>
        <v>25000</v>
      </c>
      <c r="AI47" s="38">
        <f t="shared" si="6"/>
        <v>20000</v>
      </c>
      <c r="AJ47" s="38">
        <f t="shared" si="6"/>
        <v>10000</v>
      </c>
      <c r="AK47" s="38">
        <f t="shared" si="6"/>
        <v>5000</v>
      </c>
      <c r="AL47" s="38">
        <f t="shared" si="6"/>
        <v>2500</v>
      </c>
      <c r="AM47" s="66">
        <f t="shared" si="6"/>
        <v>0</v>
      </c>
      <c r="AN47" s="66">
        <f t="shared" si="6"/>
        <v>0</v>
      </c>
      <c r="AO47" s="66">
        <f t="shared" si="6"/>
        <v>0</v>
      </c>
      <c r="AP47" s="66">
        <f t="shared" si="6"/>
        <v>0</v>
      </c>
      <c r="AQ47" s="66">
        <f t="shared" si="6"/>
        <v>0</v>
      </c>
      <c r="AR47" s="66">
        <f t="shared" si="6"/>
        <v>0</v>
      </c>
      <c r="AS47" s="66">
        <f t="shared" si="6"/>
        <v>0</v>
      </c>
      <c r="AT47" s="56">
        <f t="shared" si="6"/>
        <v>0</v>
      </c>
      <c r="AU47" s="70"/>
      <c r="AV47" s="69"/>
    </row>
    <row r="48" spans="1:48" x14ac:dyDescent="0.25">
      <c r="A48" s="59"/>
      <c r="B48" s="65" t="s">
        <v>8</v>
      </c>
      <c r="C48" s="3"/>
      <c r="D48" s="38" t="s">
        <v>20</v>
      </c>
      <c r="E48" s="69"/>
      <c r="F48" s="101" t="s">
        <v>64</v>
      </c>
      <c r="G48" s="101" t="s">
        <v>65</v>
      </c>
      <c r="H48" s="101" t="s">
        <v>66</v>
      </c>
      <c r="I48" s="111">
        <f t="shared" ref="I48:I52" si="7">SUM(K48:AT48)</f>
        <v>4954000</v>
      </c>
      <c r="J48" s="90"/>
      <c r="K48" s="65">
        <f t="shared" ref="K48:AT48" si="8">K12*K19+K20*K27</f>
        <v>0</v>
      </c>
      <c r="L48" s="38">
        <f t="shared" si="8"/>
        <v>0</v>
      </c>
      <c r="M48" s="38">
        <f t="shared" si="8"/>
        <v>0</v>
      </c>
      <c r="N48" s="38">
        <f t="shared" si="8"/>
        <v>0</v>
      </c>
      <c r="O48" s="38">
        <f t="shared" si="8"/>
        <v>25000</v>
      </c>
      <c r="P48" s="38">
        <f t="shared" si="8"/>
        <v>24500</v>
      </c>
      <c r="Q48" s="38">
        <f t="shared" si="8"/>
        <v>24000</v>
      </c>
      <c r="R48" s="38">
        <f t="shared" si="8"/>
        <v>23000</v>
      </c>
      <c r="S48" s="38">
        <f t="shared" si="8"/>
        <v>22500</v>
      </c>
      <c r="T48" s="38">
        <f t="shared" si="8"/>
        <v>521500</v>
      </c>
      <c r="U48" s="38">
        <f t="shared" si="8"/>
        <v>496000</v>
      </c>
      <c r="V48" s="38">
        <f t="shared" si="8"/>
        <v>470000</v>
      </c>
      <c r="W48" s="38">
        <f t="shared" si="8"/>
        <v>442500</v>
      </c>
      <c r="X48" s="38">
        <f t="shared" si="8"/>
        <v>415000</v>
      </c>
      <c r="Y48" s="38">
        <f t="shared" si="8"/>
        <v>387500</v>
      </c>
      <c r="Z48" s="38">
        <f t="shared" si="8"/>
        <v>310000</v>
      </c>
      <c r="AA48" s="38">
        <f t="shared" si="8"/>
        <v>267500</v>
      </c>
      <c r="AB48" s="38">
        <f t="shared" si="8"/>
        <v>240000</v>
      </c>
      <c r="AC48" s="38">
        <f t="shared" si="8"/>
        <v>227500</v>
      </c>
      <c r="AD48" s="38">
        <f t="shared" si="8"/>
        <v>212000</v>
      </c>
      <c r="AE48" s="38">
        <f t="shared" si="8"/>
        <v>196500</v>
      </c>
      <c r="AF48" s="38">
        <f t="shared" si="8"/>
        <v>181000</v>
      </c>
      <c r="AG48" s="38">
        <f t="shared" si="8"/>
        <v>155500</v>
      </c>
      <c r="AH48" s="38">
        <f t="shared" si="8"/>
        <v>125000</v>
      </c>
      <c r="AI48" s="38">
        <f t="shared" si="8"/>
        <v>100000</v>
      </c>
      <c r="AJ48" s="38">
        <f t="shared" si="8"/>
        <v>50000</v>
      </c>
      <c r="AK48" s="38">
        <f t="shared" si="8"/>
        <v>25000</v>
      </c>
      <c r="AL48" s="38">
        <f t="shared" si="8"/>
        <v>12500</v>
      </c>
      <c r="AM48" s="66">
        <f t="shared" si="8"/>
        <v>0</v>
      </c>
      <c r="AN48" s="66">
        <f t="shared" si="8"/>
        <v>0</v>
      </c>
      <c r="AO48" s="66">
        <f t="shared" si="8"/>
        <v>0</v>
      </c>
      <c r="AP48" s="66">
        <f t="shared" si="8"/>
        <v>0</v>
      </c>
      <c r="AQ48" s="66">
        <f t="shared" si="8"/>
        <v>0</v>
      </c>
      <c r="AR48" s="66">
        <f t="shared" si="8"/>
        <v>0</v>
      </c>
      <c r="AS48" s="66">
        <f t="shared" si="8"/>
        <v>0</v>
      </c>
      <c r="AT48" s="56">
        <f t="shared" si="8"/>
        <v>0</v>
      </c>
      <c r="AU48" s="70" t="s">
        <v>52</v>
      </c>
      <c r="AV48" s="69"/>
    </row>
    <row r="49" spans="1:48" x14ac:dyDescent="0.25">
      <c r="A49" s="59"/>
      <c r="B49" s="65" t="s">
        <v>9</v>
      </c>
      <c r="C49" s="3"/>
      <c r="D49" s="38" t="s">
        <v>19</v>
      </c>
      <c r="E49" s="69"/>
      <c r="F49" s="101" t="s">
        <v>64</v>
      </c>
      <c r="G49" s="101" t="s">
        <v>65</v>
      </c>
      <c r="H49" s="101" t="s">
        <v>66</v>
      </c>
      <c r="I49" s="111">
        <f t="shared" si="7"/>
        <v>20.842000000000006</v>
      </c>
      <c r="J49" s="90"/>
      <c r="K49" s="65">
        <f t="shared" ref="K49:AT49" si="9">K13*K18*0.0002+K21*K26*0.0002</f>
        <v>0</v>
      </c>
      <c r="L49" s="38">
        <f t="shared" si="9"/>
        <v>0</v>
      </c>
      <c r="M49" s="38">
        <f t="shared" si="9"/>
        <v>0</v>
      </c>
      <c r="N49" s="38">
        <f t="shared" si="9"/>
        <v>0</v>
      </c>
      <c r="O49" s="38">
        <f t="shared" si="9"/>
        <v>0.2</v>
      </c>
      <c r="P49" s="38">
        <f t="shared" si="9"/>
        <v>0.19600000000000001</v>
      </c>
      <c r="Q49" s="38">
        <f t="shared" si="9"/>
        <v>0.192</v>
      </c>
      <c r="R49" s="38">
        <f t="shared" si="9"/>
        <v>0.184</v>
      </c>
      <c r="S49" s="38">
        <f t="shared" si="9"/>
        <v>0.18000000000000002</v>
      </c>
      <c r="T49" s="38">
        <f t="shared" si="9"/>
        <v>2.1720000000000002</v>
      </c>
      <c r="U49" s="38">
        <f t="shared" si="9"/>
        <v>2.0680000000000001</v>
      </c>
      <c r="V49" s="38">
        <f t="shared" si="9"/>
        <v>1.96</v>
      </c>
      <c r="W49" s="38">
        <f t="shared" si="9"/>
        <v>1.8400000000000003</v>
      </c>
      <c r="X49" s="38">
        <f t="shared" si="9"/>
        <v>1.7200000000000002</v>
      </c>
      <c r="Y49" s="38">
        <f t="shared" si="9"/>
        <v>1.6</v>
      </c>
      <c r="Z49" s="38">
        <f t="shared" si="9"/>
        <v>1.28</v>
      </c>
      <c r="AA49" s="38">
        <f t="shared" si="9"/>
        <v>1.1000000000000001</v>
      </c>
      <c r="AB49" s="38">
        <f t="shared" si="9"/>
        <v>0.98000000000000009</v>
      </c>
      <c r="AC49" s="38">
        <f t="shared" si="9"/>
        <v>0.92</v>
      </c>
      <c r="AD49" s="38">
        <f t="shared" si="9"/>
        <v>0.85600000000000009</v>
      </c>
      <c r="AE49" s="38">
        <f t="shared" si="9"/>
        <v>0.79200000000000004</v>
      </c>
      <c r="AF49" s="38">
        <f t="shared" si="9"/>
        <v>0.72800000000000009</v>
      </c>
      <c r="AG49" s="38">
        <f t="shared" si="9"/>
        <v>0.624</v>
      </c>
      <c r="AH49" s="38">
        <f t="shared" si="9"/>
        <v>0.5</v>
      </c>
      <c r="AI49" s="38">
        <f t="shared" si="9"/>
        <v>0.4</v>
      </c>
      <c r="AJ49" s="38">
        <f t="shared" si="9"/>
        <v>0.2</v>
      </c>
      <c r="AK49" s="38">
        <f t="shared" si="9"/>
        <v>0.1</v>
      </c>
      <c r="AL49" s="38">
        <f t="shared" si="9"/>
        <v>0.05</v>
      </c>
      <c r="AM49" s="66">
        <f t="shared" si="9"/>
        <v>0</v>
      </c>
      <c r="AN49" s="66">
        <f t="shared" si="9"/>
        <v>0</v>
      </c>
      <c r="AO49" s="66">
        <f t="shared" si="9"/>
        <v>0</v>
      </c>
      <c r="AP49" s="66">
        <f t="shared" si="9"/>
        <v>0</v>
      </c>
      <c r="AQ49" s="66">
        <f t="shared" si="9"/>
        <v>0</v>
      </c>
      <c r="AR49" s="66">
        <f t="shared" si="9"/>
        <v>0</v>
      </c>
      <c r="AS49" s="66">
        <f t="shared" si="9"/>
        <v>0</v>
      </c>
      <c r="AT49" s="56">
        <f t="shared" si="9"/>
        <v>0</v>
      </c>
      <c r="AU49" s="70" t="s">
        <v>52</v>
      </c>
      <c r="AV49" s="69"/>
    </row>
    <row r="50" spans="1:48" x14ac:dyDescent="0.25">
      <c r="A50" s="59"/>
      <c r="B50" s="65" t="s">
        <v>9</v>
      </c>
      <c r="C50" s="3"/>
      <c r="D50" s="38" t="s">
        <v>20</v>
      </c>
      <c r="E50" s="69"/>
      <c r="F50" s="101" t="s">
        <v>64</v>
      </c>
      <c r="G50" s="101" t="s">
        <v>65</v>
      </c>
      <c r="H50" s="101" t="s">
        <v>66</v>
      </c>
      <c r="I50" s="111">
        <f t="shared" si="7"/>
        <v>99.08</v>
      </c>
      <c r="J50" s="90"/>
      <c r="K50" s="65">
        <f t="shared" ref="K50:AT50" si="10">K13*K19*0.0002+K21*K27*0.0002</f>
        <v>0</v>
      </c>
      <c r="L50" s="38">
        <f t="shared" si="10"/>
        <v>0</v>
      </c>
      <c r="M50" s="38">
        <f t="shared" si="10"/>
        <v>0</v>
      </c>
      <c r="N50" s="38">
        <f t="shared" si="10"/>
        <v>0</v>
      </c>
      <c r="O50" s="38">
        <f t="shared" si="10"/>
        <v>0.5</v>
      </c>
      <c r="P50" s="38">
        <f t="shared" si="10"/>
        <v>0.49000000000000005</v>
      </c>
      <c r="Q50" s="38">
        <f t="shared" si="10"/>
        <v>0.48000000000000004</v>
      </c>
      <c r="R50" s="38">
        <f t="shared" si="10"/>
        <v>0.46</v>
      </c>
      <c r="S50" s="38">
        <f t="shared" si="10"/>
        <v>0.45</v>
      </c>
      <c r="T50" s="38">
        <f t="shared" si="10"/>
        <v>10.43</v>
      </c>
      <c r="U50" s="38">
        <f t="shared" si="10"/>
        <v>9.92</v>
      </c>
      <c r="V50" s="38">
        <f t="shared" si="10"/>
        <v>9.4</v>
      </c>
      <c r="W50" s="38">
        <f t="shared" si="10"/>
        <v>8.85</v>
      </c>
      <c r="X50" s="38">
        <f t="shared" si="10"/>
        <v>8.3000000000000007</v>
      </c>
      <c r="Y50" s="38">
        <f t="shared" si="10"/>
        <v>7.75</v>
      </c>
      <c r="Z50" s="38">
        <f t="shared" si="10"/>
        <v>6.2</v>
      </c>
      <c r="AA50" s="38">
        <f t="shared" si="10"/>
        <v>5.3500000000000005</v>
      </c>
      <c r="AB50" s="38">
        <f t="shared" si="10"/>
        <v>4.8</v>
      </c>
      <c r="AC50" s="38">
        <f t="shared" si="10"/>
        <v>4.55</v>
      </c>
      <c r="AD50" s="38">
        <f t="shared" si="10"/>
        <v>4.24</v>
      </c>
      <c r="AE50" s="38">
        <f t="shared" si="10"/>
        <v>3.93</v>
      </c>
      <c r="AF50" s="38">
        <f t="shared" si="10"/>
        <v>3.62</v>
      </c>
      <c r="AG50" s="38">
        <f t="shared" si="10"/>
        <v>3.11</v>
      </c>
      <c r="AH50" s="38">
        <f t="shared" si="10"/>
        <v>2.5</v>
      </c>
      <c r="AI50" s="38">
        <f t="shared" si="10"/>
        <v>2</v>
      </c>
      <c r="AJ50" s="38">
        <f t="shared" si="10"/>
        <v>1</v>
      </c>
      <c r="AK50" s="38">
        <f t="shared" si="10"/>
        <v>0.5</v>
      </c>
      <c r="AL50" s="38">
        <f t="shared" si="10"/>
        <v>0.25</v>
      </c>
      <c r="AM50" s="66">
        <f t="shared" si="10"/>
        <v>0</v>
      </c>
      <c r="AN50" s="66">
        <f t="shared" si="10"/>
        <v>0</v>
      </c>
      <c r="AO50" s="66">
        <f t="shared" si="10"/>
        <v>0</v>
      </c>
      <c r="AP50" s="66">
        <f t="shared" si="10"/>
        <v>0</v>
      </c>
      <c r="AQ50" s="66">
        <f t="shared" si="10"/>
        <v>0</v>
      </c>
      <c r="AR50" s="66">
        <f t="shared" si="10"/>
        <v>0</v>
      </c>
      <c r="AS50" s="66">
        <f t="shared" si="10"/>
        <v>0</v>
      </c>
      <c r="AT50" s="56">
        <f t="shared" si="10"/>
        <v>0</v>
      </c>
      <c r="AU50" s="70" t="s">
        <v>52</v>
      </c>
      <c r="AV50" s="69"/>
    </row>
    <row r="51" spans="1:48" x14ac:dyDescent="0.25">
      <c r="A51" s="59"/>
      <c r="B51" s="65" t="s">
        <v>44</v>
      </c>
      <c r="C51" s="3"/>
      <c r="D51" s="38" t="s">
        <v>19</v>
      </c>
      <c r="E51" s="69"/>
      <c r="F51" s="101" t="s">
        <v>64</v>
      </c>
      <c r="G51" s="101" t="s">
        <v>65</v>
      </c>
      <c r="H51" s="101" t="s">
        <v>66</v>
      </c>
      <c r="I51" s="111">
        <f t="shared" si="7"/>
        <v>1042120.8419999999</v>
      </c>
      <c r="J51" s="90"/>
      <c r="K51" s="65">
        <f>K47+K49</f>
        <v>0</v>
      </c>
      <c r="L51" s="38">
        <f t="shared" ref="L51:AT52" si="11">L47+L49</f>
        <v>0</v>
      </c>
      <c r="M51" s="38">
        <f t="shared" si="11"/>
        <v>0</v>
      </c>
      <c r="N51" s="38">
        <f t="shared" si="11"/>
        <v>0</v>
      </c>
      <c r="O51" s="38">
        <f>O47+O49</f>
        <v>10000.200000000001</v>
      </c>
      <c r="P51" s="38">
        <f t="shared" si="11"/>
        <v>9800.1959999999999</v>
      </c>
      <c r="Q51" s="38">
        <f t="shared" si="11"/>
        <v>9600.1919999999991</v>
      </c>
      <c r="R51" s="38">
        <f t="shared" si="11"/>
        <v>9200.1839999999993</v>
      </c>
      <c r="S51" s="38">
        <f t="shared" si="11"/>
        <v>9000.18</v>
      </c>
      <c r="T51" s="38">
        <f t="shared" si="11"/>
        <v>108602.17200000001</v>
      </c>
      <c r="U51" s="38">
        <f t="shared" si="11"/>
        <v>103402.068</v>
      </c>
      <c r="V51" s="38">
        <f t="shared" si="11"/>
        <v>98001.96</v>
      </c>
      <c r="W51" s="38">
        <f t="shared" si="11"/>
        <v>92001.84</v>
      </c>
      <c r="X51" s="38">
        <f t="shared" si="11"/>
        <v>86001.72</v>
      </c>
      <c r="Y51" s="38">
        <f t="shared" si="11"/>
        <v>80001.600000000006</v>
      </c>
      <c r="Z51" s="38">
        <f t="shared" si="11"/>
        <v>64001.279999999999</v>
      </c>
      <c r="AA51" s="38">
        <f t="shared" si="11"/>
        <v>55001.1</v>
      </c>
      <c r="AB51" s="38">
        <f t="shared" si="11"/>
        <v>49000.98</v>
      </c>
      <c r="AC51" s="38">
        <f t="shared" si="11"/>
        <v>46000.92</v>
      </c>
      <c r="AD51" s="38">
        <f t="shared" si="11"/>
        <v>42800.856</v>
      </c>
      <c r="AE51" s="38">
        <f t="shared" si="11"/>
        <v>39600.792000000001</v>
      </c>
      <c r="AF51" s="38">
        <f t="shared" si="11"/>
        <v>36400.728000000003</v>
      </c>
      <c r="AG51" s="38">
        <f t="shared" si="11"/>
        <v>31200.624</v>
      </c>
      <c r="AH51" s="38">
        <f t="shared" si="11"/>
        <v>25000.5</v>
      </c>
      <c r="AI51" s="38">
        <f t="shared" si="11"/>
        <v>20000.400000000001</v>
      </c>
      <c r="AJ51" s="38">
        <f t="shared" si="11"/>
        <v>10000.200000000001</v>
      </c>
      <c r="AK51" s="38">
        <f t="shared" si="11"/>
        <v>5000.1000000000004</v>
      </c>
      <c r="AL51" s="38">
        <f t="shared" si="11"/>
        <v>2500.0500000000002</v>
      </c>
      <c r="AM51" s="66">
        <f t="shared" si="11"/>
        <v>0</v>
      </c>
      <c r="AN51" s="66">
        <f t="shared" si="11"/>
        <v>0</v>
      </c>
      <c r="AO51" s="66">
        <f t="shared" si="11"/>
        <v>0</v>
      </c>
      <c r="AP51" s="66">
        <f t="shared" si="11"/>
        <v>0</v>
      </c>
      <c r="AQ51" s="66">
        <f t="shared" si="11"/>
        <v>0</v>
      </c>
      <c r="AR51" s="66">
        <f t="shared" si="11"/>
        <v>0</v>
      </c>
      <c r="AS51" s="66">
        <f t="shared" si="11"/>
        <v>0</v>
      </c>
      <c r="AT51" s="56">
        <f t="shared" si="11"/>
        <v>0</v>
      </c>
      <c r="AU51" s="70" t="s">
        <v>52</v>
      </c>
      <c r="AV51" s="69"/>
    </row>
    <row r="52" spans="1:48" ht="15.75" thickBot="1" x14ac:dyDescent="0.3">
      <c r="A52" s="59"/>
      <c r="B52" s="65" t="s">
        <v>44</v>
      </c>
      <c r="C52" s="3"/>
      <c r="D52" s="38" t="s">
        <v>20</v>
      </c>
      <c r="E52" s="69"/>
      <c r="F52" s="101" t="s">
        <v>64</v>
      </c>
      <c r="G52" s="101" t="s">
        <v>65</v>
      </c>
      <c r="H52" s="101" t="s">
        <v>66</v>
      </c>
      <c r="I52" s="111">
        <f t="shared" si="7"/>
        <v>4954099.08</v>
      </c>
      <c r="J52" s="90"/>
      <c r="K52" s="65">
        <f>K48+K50</f>
        <v>0</v>
      </c>
      <c r="L52" s="38">
        <f t="shared" si="11"/>
        <v>0</v>
      </c>
      <c r="M52" s="38">
        <f t="shared" si="11"/>
        <v>0</v>
      </c>
      <c r="N52" s="38">
        <f t="shared" si="11"/>
        <v>0</v>
      </c>
      <c r="O52" s="38">
        <f t="shared" si="11"/>
        <v>25000.5</v>
      </c>
      <c r="P52" s="38">
        <f t="shared" si="11"/>
        <v>24500.49</v>
      </c>
      <c r="Q52" s="38">
        <f t="shared" si="11"/>
        <v>24000.48</v>
      </c>
      <c r="R52" s="38">
        <f t="shared" si="11"/>
        <v>23000.46</v>
      </c>
      <c r="S52" s="38">
        <f t="shared" si="11"/>
        <v>22500.45</v>
      </c>
      <c r="T52" s="38">
        <f t="shared" si="11"/>
        <v>521510.43</v>
      </c>
      <c r="U52" s="38">
        <f t="shared" si="11"/>
        <v>496009.92</v>
      </c>
      <c r="V52" s="38">
        <f t="shared" si="11"/>
        <v>470009.4</v>
      </c>
      <c r="W52" s="38">
        <f t="shared" si="11"/>
        <v>442508.85</v>
      </c>
      <c r="X52" s="38">
        <f t="shared" si="11"/>
        <v>415008.3</v>
      </c>
      <c r="Y52" s="38">
        <f t="shared" si="11"/>
        <v>387507.75</v>
      </c>
      <c r="Z52" s="38">
        <f t="shared" si="11"/>
        <v>310006.2</v>
      </c>
      <c r="AA52" s="38">
        <f t="shared" si="11"/>
        <v>267505.34999999998</v>
      </c>
      <c r="AB52" s="38">
        <f t="shared" si="11"/>
        <v>240004.8</v>
      </c>
      <c r="AC52" s="38">
        <f t="shared" si="11"/>
        <v>227504.55</v>
      </c>
      <c r="AD52" s="38">
        <f t="shared" si="11"/>
        <v>212004.24</v>
      </c>
      <c r="AE52" s="38">
        <f t="shared" si="11"/>
        <v>196503.93</v>
      </c>
      <c r="AF52" s="38">
        <f t="shared" si="11"/>
        <v>181003.62</v>
      </c>
      <c r="AG52" s="38">
        <f t="shared" si="11"/>
        <v>155503.10999999999</v>
      </c>
      <c r="AH52" s="38">
        <f t="shared" si="11"/>
        <v>125002.5</v>
      </c>
      <c r="AI52" s="38">
        <f t="shared" si="11"/>
        <v>100002</v>
      </c>
      <c r="AJ52" s="38">
        <f t="shared" si="11"/>
        <v>50001</v>
      </c>
      <c r="AK52" s="38">
        <f t="shared" si="11"/>
        <v>25000.5</v>
      </c>
      <c r="AL52" s="38">
        <f t="shared" si="11"/>
        <v>12500.25</v>
      </c>
      <c r="AM52" s="66">
        <f t="shared" si="11"/>
        <v>0</v>
      </c>
      <c r="AN52" s="66">
        <f t="shared" si="11"/>
        <v>0</v>
      </c>
      <c r="AO52" s="66">
        <f t="shared" si="11"/>
        <v>0</v>
      </c>
      <c r="AP52" s="66">
        <f t="shared" si="11"/>
        <v>0</v>
      </c>
      <c r="AQ52" s="66">
        <f t="shared" si="11"/>
        <v>0</v>
      </c>
      <c r="AR52" s="66">
        <f t="shared" si="11"/>
        <v>0</v>
      </c>
      <c r="AS52" s="66">
        <f t="shared" si="11"/>
        <v>0</v>
      </c>
      <c r="AT52" s="56">
        <f t="shared" si="11"/>
        <v>0</v>
      </c>
      <c r="AU52" s="70" t="s">
        <v>52</v>
      </c>
      <c r="AV52" s="71"/>
    </row>
  </sheetData>
  <mergeCells count="4">
    <mergeCell ref="A10:AM10"/>
    <mergeCell ref="A32:AM32"/>
    <mergeCell ref="L41:AN41"/>
    <mergeCell ref="G41:K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7"/>
  <sheetViews>
    <sheetView workbookViewId="0">
      <selection activeCell="J23" sqref="J23:J24"/>
    </sheetView>
  </sheetViews>
  <sheetFormatPr defaultRowHeight="15" x14ac:dyDescent="0.25"/>
  <cols>
    <col min="1" max="1" width="13.85546875" customWidth="1"/>
    <col min="2" max="2" width="17.7109375" customWidth="1"/>
    <col min="3" max="3" width="21.28515625" customWidth="1"/>
    <col min="4" max="4" width="15.7109375" customWidth="1"/>
    <col min="5" max="5" width="17.140625" customWidth="1"/>
    <col min="6" max="6" width="20.140625" customWidth="1"/>
    <col min="7" max="7" width="24.85546875" style="2" customWidth="1"/>
    <col min="8" max="8" width="22.28515625" style="2" customWidth="1"/>
    <col min="9" max="9" width="18.28515625" style="2" customWidth="1"/>
    <col min="10" max="10" width="22.7109375" customWidth="1"/>
    <col min="20" max="20" width="11.5703125" customWidth="1"/>
    <col min="21" max="21" width="12.28515625" customWidth="1"/>
  </cols>
  <sheetData>
    <row r="1" spans="1:48" x14ac:dyDescent="0.25">
      <c r="A1" s="52" t="s">
        <v>58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row>
    <row r="2" spans="1:48" x14ac:dyDescent="0.25">
      <c r="A2" s="52" t="s">
        <v>47</v>
      </c>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row>
    <row r="3" spans="1:48" s="2" customFormat="1" ht="16.5" customHeight="1" x14ac:dyDescent="0.25">
      <c r="A3" s="2" t="s">
        <v>46</v>
      </c>
    </row>
    <row r="4" spans="1:48" s="2" customFormat="1" ht="16.5" customHeight="1" x14ac:dyDescent="0.25">
      <c r="A4" s="102" t="s">
        <v>61</v>
      </c>
    </row>
    <row r="5" spans="1:48" s="2" customFormat="1" x14ac:dyDescent="0.25">
      <c r="A5" s="100" t="s">
        <v>59</v>
      </c>
    </row>
    <row r="6" spans="1:48" s="2" customFormat="1" x14ac:dyDescent="0.25">
      <c r="A6" s="100" t="s">
        <v>60</v>
      </c>
    </row>
    <row r="7" spans="1:48" s="2" customFormat="1" x14ac:dyDescent="0.25">
      <c r="A7" s="100" t="s">
        <v>62</v>
      </c>
    </row>
    <row r="8" spans="1:48" s="2" customFormat="1" x14ac:dyDescent="0.25">
      <c r="A8" s="100" t="s">
        <v>63</v>
      </c>
    </row>
    <row r="9" spans="1:48" s="2" customFormat="1" ht="15" customHeight="1" thickBot="1" x14ac:dyDescent="0.3"/>
    <row r="10" spans="1:48" ht="15.75" thickBot="1" x14ac:dyDescent="0.3">
      <c r="A10" s="116" t="s">
        <v>37</v>
      </c>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8"/>
      <c r="AN10" s="2"/>
      <c r="AO10" s="2"/>
      <c r="AP10" s="2"/>
      <c r="AQ10" s="2"/>
      <c r="AR10" s="2"/>
      <c r="AS10" s="2"/>
      <c r="AT10" s="2"/>
      <c r="AU10" s="2"/>
      <c r="AV10" s="2"/>
    </row>
    <row r="11" spans="1:48" x14ac:dyDescent="0.25">
      <c r="A11" s="17" t="s">
        <v>7</v>
      </c>
      <c r="B11" s="17" t="s">
        <v>27</v>
      </c>
      <c r="C11" s="17" t="s">
        <v>21</v>
      </c>
      <c r="D11" s="18" t="s">
        <v>26</v>
      </c>
      <c r="E11" s="17" t="s">
        <v>1</v>
      </c>
      <c r="F11" s="17" t="s">
        <v>41</v>
      </c>
      <c r="G11" s="17"/>
      <c r="H11" s="17"/>
      <c r="I11" s="17"/>
      <c r="J11" s="19" t="s">
        <v>2</v>
      </c>
      <c r="K11" s="19">
        <v>41640</v>
      </c>
      <c r="L11" s="19">
        <v>41671</v>
      </c>
      <c r="M11" s="19">
        <v>41699</v>
      </c>
      <c r="N11" s="19">
        <v>41730</v>
      </c>
      <c r="O11" s="19">
        <v>41760</v>
      </c>
      <c r="P11" s="19">
        <v>41791</v>
      </c>
      <c r="Q11" s="19">
        <v>41821</v>
      </c>
      <c r="R11" s="19">
        <v>41852</v>
      </c>
      <c r="S11" s="19">
        <v>41883</v>
      </c>
      <c r="T11" s="19">
        <v>41913</v>
      </c>
      <c r="U11" s="19">
        <v>41944</v>
      </c>
      <c r="V11" s="19">
        <v>41974</v>
      </c>
      <c r="W11" s="19">
        <v>42005</v>
      </c>
      <c r="X11" s="19">
        <v>42036</v>
      </c>
      <c r="Y11" s="19">
        <v>42064</v>
      </c>
      <c r="Z11" s="19">
        <v>42095</v>
      </c>
      <c r="AA11" s="19">
        <v>42125</v>
      </c>
      <c r="AB11" s="19">
        <v>42156</v>
      </c>
      <c r="AC11" s="19">
        <v>42186</v>
      </c>
      <c r="AD11" s="19">
        <v>42217</v>
      </c>
      <c r="AE11" s="19">
        <v>42248</v>
      </c>
      <c r="AF11" s="19">
        <v>42278</v>
      </c>
      <c r="AG11" s="19">
        <v>42309</v>
      </c>
      <c r="AH11" s="19">
        <v>42339</v>
      </c>
      <c r="AI11" s="19">
        <v>42370</v>
      </c>
      <c r="AJ11" s="19">
        <v>42401</v>
      </c>
      <c r="AK11" s="19">
        <v>42430</v>
      </c>
      <c r="AL11" s="19">
        <v>42461</v>
      </c>
      <c r="AM11" s="19">
        <v>42491</v>
      </c>
      <c r="AN11" s="1"/>
      <c r="AO11" s="1"/>
      <c r="AP11" s="1"/>
      <c r="AQ11" s="1"/>
      <c r="AR11" s="1"/>
      <c r="AS11" s="1"/>
      <c r="AT11" s="1"/>
      <c r="AU11" s="1"/>
      <c r="AV11" s="1"/>
    </row>
    <row r="12" spans="1:48" x14ac:dyDescent="0.25">
      <c r="A12" s="4" t="s">
        <v>13</v>
      </c>
      <c r="B12" s="4" t="s">
        <v>22</v>
      </c>
      <c r="C12" s="4"/>
      <c r="D12" s="5"/>
      <c r="E12" s="4" t="s">
        <v>8</v>
      </c>
      <c r="F12" s="4" t="s">
        <v>24</v>
      </c>
      <c r="G12" s="4"/>
      <c r="H12" s="4"/>
      <c r="I12" s="4"/>
      <c r="J12" s="6" t="s">
        <v>11</v>
      </c>
      <c r="K12" s="6"/>
      <c r="L12" s="6"/>
      <c r="M12" s="6"/>
      <c r="N12" s="6"/>
      <c r="O12" s="6">
        <v>5000</v>
      </c>
      <c r="P12" s="6">
        <v>4900</v>
      </c>
      <c r="Q12" s="6">
        <v>4800</v>
      </c>
      <c r="R12" s="6">
        <v>4600</v>
      </c>
      <c r="S12" s="6">
        <v>4500</v>
      </c>
      <c r="T12" s="6">
        <v>4300</v>
      </c>
      <c r="U12" s="6">
        <v>4200</v>
      </c>
      <c r="V12" s="6">
        <v>4000</v>
      </c>
      <c r="W12" s="6">
        <v>3500</v>
      </c>
      <c r="X12" s="6">
        <v>3000</v>
      </c>
      <c r="Y12" s="6">
        <v>2500</v>
      </c>
      <c r="Z12" s="6">
        <v>2000</v>
      </c>
      <c r="AA12" s="6">
        <v>1500</v>
      </c>
      <c r="AB12" s="6">
        <v>1000</v>
      </c>
      <c r="AC12" s="6">
        <v>500</v>
      </c>
      <c r="AD12" s="6">
        <v>400</v>
      </c>
      <c r="AE12" s="6">
        <v>300</v>
      </c>
      <c r="AF12" s="4">
        <v>200</v>
      </c>
      <c r="AG12" s="4">
        <v>100</v>
      </c>
      <c r="AH12" s="4">
        <v>0</v>
      </c>
      <c r="AI12" s="4"/>
      <c r="AJ12" s="4"/>
      <c r="AK12" s="4"/>
      <c r="AL12" s="4"/>
      <c r="AM12" s="4"/>
      <c r="AN12" s="7"/>
      <c r="AO12" s="7"/>
      <c r="AP12" s="7"/>
      <c r="AQ12" s="7"/>
      <c r="AR12" s="7"/>
      <c r="AS12" s="7"/>
      <c r="AT12" s="7"/>
      <c r="AU12" s="7"/>
      <c r="AV12" s="7"/>
    </row>
    <row r="13" spans="1:48" x14ac:dyDescent="0.25">
      <c r="A13" s="4" t="s">
        <v>13</v>
      </c>
      <c r="B13" s="4" t="s">
        <v>22</v>
      </c>
      <c r="C13" s="4"/>
      <c r="D13" s="5"/>
      <c r="E13" s="4" t="s">
        <v>9</v>
      </c>
      <c r="F13" s="4" t="s">
        <v>24</v>
      </c>
      <c r="G13" s="4"/>
      <c r="H13" s="4"/>
      <c r="I13" s="4"/>
      <c r="J13" s="6" t="s">
        <v>12</v>
      </c>
      <c r="K13" s="6"/>
      <c r="L13" s="6"/>
      <c r="M13" s="6"/>
      <c r="N13" s="6"/>
      <c r="O13" s="6">
        <f>O12/10</f>
        <v>500</v>
      </c>
      <c r="P13" s="6">
        <f t="shared" ref="P13:AH13" si="0">P12/10</f>
        <v>490</v>
      </c>
      <c r="Q13" s="6">
        <f t="shared" si="0"/>
        <v>480</v>
      </c>
      <c r="R13" s="6">
        <f t="shared" si="0"/>
        <v>460</v>
      </c>
      <c r="S13" s="6">
        <f t="shared" si="0"/>
        <v>450</v>
      </c>
      <c r="T13" s="6">
        <f t="shared" si="0"/>
        <v>430</v>
      </c>
      <c r="U13" s="6">
        <f t="shared" si="0"/>
        <v>420</v>
      </c>
      <c r="V13" s="6">
        <f t="shared" si="0"/>
        <v>400</v>
      </c>
      <c r="W13" s="6">
        <f t="shared" si="0"/>
        <v>350</v>
      </c>
      <c r="X13" s="6">
        <f t="shared" si="0"/>
        <v>300</v>
      </c>
      <c r="Y13" s="6">
        <f t="shared" si="0"/>
        <v>250</v>
      </c>
      <c r="Z13" s="6">
        <f t="shared" si="0"/>
        <v>200</v>
      </c>
      <c r="AA13" s="6">
        <f t="shared" si="0"/>
        <v>150</v>
      </c>
      <c r="AB13" s="6">
        <f t="shared" si="0"/>
        <v>100</v>
      </c>
      <c r="AC13" s="6">
        <f t="shared" si="0"/>
        <v>50</v>
      </c>
      <c r="AD13" s="6">
        <f t="shared" si="0"/>
        <v>40</v>
      </c>
      <c r="AE13" s="6">
        <f t="shared" si="0"/>
        <v>30</v>
      </c>
      <c r="AF13" s="6">
        <f t="shared" si="0"/>
        <v>20</v>
      </c>
      <c r="AG13" s="6">
        <f t="shared" si="0"/>
        <v>10</v>
      </c>
      <c r="AH13" s="6">
        <f t="shared" si="0"/>
        <v>0</v>
      </c>
      <c r="AI13" s="4"/>
      <c r="AJ13" s="4"/>
      <c r="AK13" s="4"/>
      <c r="AL13" s="4"/>
      <c r="AM13" s="4"/>
      <c r="AN13" s="7"/>
      <c r="AO13" s="7"/>
      <c r="AP13" s="7"/>
      <c r="AQ13" s="7"/>
      <c r="AR13" s="7"/>
      <c r="AS13" s="7"/>
      <c r="AT13" s="7"/>
      <c r="AU13" s="7"/>
      <c r="AV13" s="7"/>
    </row>
    <row r="14" spans="1:48" x14ac:dyDescent="0.25">
      <c r="A14" s="4" t="s">
        <v>13</v>
      </c>
      <c r="B14" s="4" t="s">
        <v>6</v>
      </c>
      <c r="C14" s="5" t="s">
        <v>28</v>
      </c>
      <c r="D14" s="5" t="s">
        <v>10</v>
      </c>
      <c r="E14" s="4"/>
      <c r="F14" s="4" t="s">
        <v>24</v>
      </c>
      <c r="G14" s="4"/>
      <c r="H14" s="4"/>
      <c r="I14" s="4"/>
      <c r="J14" s="5" t="s">
        <v>70</v>
      </c>
      <c r="K14" s="6"/>
      <c r="L14" s="6"/>
      <c r="M14" s="6"/>
      <c r="N14" s="6"/>
      <c r="O14" s="6">
        <v>5</v>
      </c>
      <c r="P14" s="6">
        <v>5</v>
      </c>
      <c r="Q14" s="6">
        <v>5</v>
      </c>
      <c r="R14" s="6">
        <v>5</v>
      </c>
      <c r="S14" s="6">
        <v>5</v>
      </c>
      <c r="T14" s="6">
        <v>5</v>
      </c>
      <c r="U14" s="6">
        <v>5</v>
      </c>
      <c r="V14" s="6">
        <v>5</v>
      </c>
      <c r="W14" s="6">
        <v>5</v>
      </c>
      <c r="X14" s="6">
        <v>5</v>
      </c>
      <c r="Y14" s="6">
        <v>5</v>
      </c>
      <c r="Z14" s="6">
        <v>5</v>
      </c>
      <c r="AA14" s="6">
        <v>5</v>
      </c>
      <c r="AB14" s="6">
        <v>5</v>
      </c>
      <c r="AC14" s="6">
        <v>5</v>
      </c>
      <c r="AD14" s="6">
        <v>5</v>
      </c>
      <c r="AE14" s="6">
        <v>5</v>
      </c>
      <c r="AF14" s="4">
        <v>5</v>
      </c>
      <c r="AG14" s="4">
        <v>5</v>
      </c>
      <c r="AH14" s="4">
        <v>0</v>
      </c>
      <c r="AI14" s="4"/>
      <c r="AJ14" s="4"/>
      <c r="AK14" s="4"/>
      <c r="AL14" s="4"/>
      <c r="AM14" s="4"/>
      <c r="AN14" s="7"/>
      <c r="AO14" s="7"/>
      <c r="AP14" s="7"/>
      <c r="AQ14" s="7"/>
      <c r="AR14" s="7"/>
      <c r="AS14" s="7"/>
      <c r="AT14" s="7"/>
      <c r="AU14" s="7"/>
      <c r="AV14" s="7"/>
    </row>
    <row r="15" spans="1:48" x14ac:dyDescent="0.25">
      <c r="A15" s="4" t="s">
        <v>13</v>
      </c>
      <c r="B15" s="4" t="s">
        <v>6</v>
      </c>
      <c r="C15" s="5" t="s">
        <v>28</v>
      </c>
      <c r="D15" s="5" t="s">
        <v>5</v>
      </c>
      <c r="E15" s="4"/>
      <c r="F15" s="4" t="s">
        <v>24</v>
      </c>
      <c r="G15" s="4"/>
      <c r="H15" s="4"/>
      <c r="I15" s="4"/>
      <c r="J15" s="5" t="s">
        <v>70</v>
      </c>
      <c r="K15" s="6"/>
      <c r="L15" s="6"/>
      <c r="M15" s="6"/>
      <c r="N15" s="6"/>
      <c r="O15" s="6">
        <v>1</v>
      </c>
      <c r="P15" s="6">
        <v>1</v>
      </c>
      <c r="Q15" s="6">
        <v>1</v>
      </c>
      <c r="R15" s="6">
        <v>1</v>
      </c>
      <c r="S15" s="6">
        <v>1</v>
      </c>
      <c r="T15" s="6">
        <v>1</v>
      </c>
      <c r="U15" s="6">
        <v>1</v>
      </c>
      <c r="V15" s="6">
        <v>1</v>
      </c>
      <c r="W15" s="6">
        <v>1</v>
      </c>
      <c r="X15" s="6">
        <v>1</v>
      </c>
      <c r="Y15" s="6">
        <v>1</v>
      </c>
      <c r="Z15" s="6">
        <v>1</v>
      </c>
      <c r="AA15" s="6">
        <v>1</v>
      </c>
      <c r="AB15" s="6">
        <v>1</v>
      </c>
      <c r="AC15" s="6">
        <v>1</v>
      </c>
      <c r="AD15" s="6">
        <v>1</v>
      </c>
      <c r="AE15" s="6">
        <v>1</v>
      </c>
      <c r="AF15" s="4">
        <v>1</v>
      </c>
      <c r="AG15" s="4">
        <v>1</v>
      </c>
      <c r="AH15" s="4">
        <v>0</v>
      </c>
      <c r="AI15" s="4"/>
      <c r="AJ15" s="4"/>
      <c r="AK15" s="4"/>
      <c r="AL15" s="4"/>
      <c r="AM15" s="4"/>
      <c r="AN15" s="7"/>
      <c r="AO15" s="7"/>
      <c r="AP15" s="7"/>
      <c r="AQ15" s="7"/>
      <c r="AR15" s="7"/>
      <c r="AS15" s="7"/>
      <c r="AT15" s="7"/>
      <c r="AU15" s="7"/>
      <c r="AV15" s="7"/>
    </row>
    <row r="16" spans="1:48" x14ac:dyDescent="0.25">
      <c r="A16" s="4" t="s">
        <v>13</v>
      </c>
      <c r="B16" s="4" t="s">
        <v>4</v>
      </c>
      <c r="C16" s="5" t="s">
        <v>14</v>
      </c>
      <c r="D16" s="5" t="s">
        <v>23</v>
      </c>
      <c r="E16" s="4"/>
      <c r="F16" s="4" t="s">
        <v>24</v>
      </c>
      <c r="G16" s="4"/>
      <c r="H16" s="4"/>
      <c r="I16" s="4"/>
      <c r="J16" s="6"/>
      <c r="K16" s="6"/>
      <c r="L16" s="6"/>
      <c r="M16" s="6"/>
      <c r="N16" s="6"/>
      <c r="O16" s="6">
        <v>1</v>
      </c>
      <c r="P16" s="6">
        <v>1</v>
      </c>
      <c r="Q16" s="6">
        <v>1</v>
      </c>
      <c r="R16" s="6">
        <v>1</v>
      </c>
      <c r="S16" s="6">
        <v>1</v>
      </c>
      <c r="T16" s="6">
        <v>1</v>
      </c>
      <c r="U16" s="6">
        <v>1</v>
      </c>
      <c r="V16" s="6">
        <v>1</v>
      </c>
      <c r="W16" s="6">
        <v>1</v>
      </c>
      <c r="X16" s="6">
        <v>1</v>
      </c>
      <c r="Y16" s="6">
        <v>0</v>
      </c>
      <c r="Z16" s="6">
        <v>0</v>
      </c>
      <c r="AA16" s="6">
        <v>0</v>
      </c>
      <c r="AB16" s="6">
        <v>0</v>
      </c>
      <c r="AC16" s="6">
        <v>0</v>
      </c>
      <c r="AD16" s="6">
        <v>0</v>
      </c>
      <c r="AE16" s="6">
        <v>0</v>
      </c>
      <c r="AF16" s="4">
        <v>0</v>
      </c>
      <c r="AG16" s="4">
        <v>0</v>
      </c>
      <c r="AH16" s="4">
        <v>0</v>
      </c>
      <c r="AI16" s="4"/>
      <c r="AJ16" s="4"/>
      <c r="AK16" s="4"/>
      <c r="AL16" s="4"/>
      <c r="AM16" s="4"/>
      <c r="AN16" s="7"/>
      <c r="AO16" s="7"/>
      <c r="AP16" s="7"/>
      <c r="AQ16" s="7"/>
      <c r="AR16" s="7"/>
      <c r="AS16" s="7"/>
      <c r="AT16" s="7"/>
      <c r="AU16" s="7"/>
      <c r="AV16" s="7"/>
    </row>
    <row r="17" spans="1:48" x14ac:dyDescent="0.25">
      <c r="A17" s="4" t="s">
        <v>13</v>
      </c>
      <c r="B17" s="4" t="s">
        <v>18</v>
      </c>
      <c r="C17" s="4" t="s">
        <v>53</v>
      </c>
      <c r="D17" s="5"/>
      <c r="E17" s="4"/>
      <c r="F17" s="4" t="s">
        <v>24</v>
      </c>
      <c r="G17" s="4"/>
      <c r="H17" s="4"/>
      <c r="I17" s="4"/>
      <c r="J17" s="6" t="s">
        <v>3</v>
      </c>
      <c r="K17" s="6"/>
      <c r="L17" s="6"/>
      <c r="M17" s="6"/>
      <c r="N17" s="6"/>
      <c r="O17" s="6">
        <v>50</v>
      </c>
      <c r="P17" s="6">
        <v>50</v>
      </c>
      <c r="Q17" s="6">
        <v>50</v>
      </c>
      <c r="R17" s="6">
        <v>50</v>
      </c>
      <c r="S17" s="6">
        <v>50</v>
      </c>
      <c r="T17" s="6">
        <v>50</v>
      </c>
      <c r="U17" s="6">
        <v>50</v>
      </c>
      <c r="V17" s="6">
        <v>50</v>
      </c>
      <c r="W17" s="6">
        <v>50</v>
      </c>
      <c r="X17" s="6">
        <v>50</v>
      </c>
      <c r="Y17" s="6">
        <v>50</v>
      </c>
      <c r="Z17" s="6">
        <v>50</v>
      </c>
      <c r="AA17" s="6">
        <v>50</v>
      </c>
      <c r="AB17" s="6">
        <v>50</v>
      </c>
      <c r="AC17" s="6">
        <v>50</v>
      </c>
      <c r="AD17" s="6">
        <v>50</v>
      </c>
      <c r="AE17" s="6">
        <v>50</v>
      </c>
      <c r="AF17" s="6">
        <v>50</v>
      </c>
      <c r="AG17" s="6">
        <v>50</v>
      </c>
      <c r="AH17" s="6">
        <v>0</v>
      </c>
      <c r="AI17" s="4"/>
      <c r="AJ17" s="4"/>
      <c r="AK17" s="4"/>
      <c r="AL17" s="4"/>
      <c r="AM17" s="4"/>
      <c r="AN17" s="7"/>
      <c r="AO17" s="7"/>
      <c r="AP17" s="7"/>
      <c r="AQ17" s="7"/>
      <c r="AR17" s="7"/>
      <c r="AS17" s="7"/>
      <c r="AT17" s="7"/>
      <c r="AU17" s="7"/>
      <c r="AV17" s="7"/>
    </row>
    <row r="18" spans="1:48" s="2" customFormat="1" x14ac:dyDescent="0.25">
      <c r="A18" s="4" t="s">
        <v>13</v>
      </c>
      <c r="B18" s="4" t="s">
        <v>18</v>
      </c>
      <c r="C18" s="4"/>
      <c r="D18" s="5"/>
      <c r="E18" s="4"/>
      <c r="F18" s="4" t="s">
        <v>24</v>
      </c>
      <c r="G18" s="4"/>
      <c r="H18" s="4"/>
      <c r="I18" s="4"/>
      <c r="J18" s="6" t="s">
        <v>3</v>
      </c>
      <c r="K18" s="6"/>
      <c r="L18" s="6"/>
      <c r="M18" s="6"/>
      <c r="N18" s="6"/>
      <c r="O18" s="6">
        <v>10</v>
      </c>
      <c r="P18" s="6">
        <v>10</v>
      </c>
      <c r="Q18" s="6">
        <v>10</v>
      </c>
      <c r="R18" s="6">
        <v>10</v>
      </c>
      <c r="S18" s="6">
        <v>10</v>
      </c>
      <c r="T18" s="6">
        <v>10</v>
      </c>
      <c r="U18" s="6">
        <v>10</v>
      </c>
      <c r="V18" s="6">
        <v>10</v>
      </c>
      <c r="W18" s="6">
        <v>10</v>
      </c>
      <c r="X18" s="6">
        <v>10</v>
      </c>
      <c r="Y18" s="6">
        <v>10</v>
      </c>
      <c r="Z18" s="6">
        <v>10</v>
      </c>
      <c r="AA18" s="6">
        <v>10</v>
      </c>
      <c r="AB18" s="6">
        <v>10</v>
      </c>
      <c r="AC18" s="6">
        <v>10</v>
      </c>
      <c r="AD18" s="6">
        <v>10</v>
      </c>
      <c r="AE18" s="6">
        <v>10</v>
      </c>
      <c r="AF18" s="6">
        <v>10</v>
      </c>
      <c r="AG18" s="6">
        <v>10</v>
      </c>
      <c r="AH18" s="6">
        <v>0</v>
      </c>
      <c r="AI18" s="4"/>
      <c r="AJ18" s="4"/>
      <c r="AK18" s="4"/>
      <c r="AL18" s="4"/>
      <c r="AM18" s="4"/>
      <c r="AN18" s="7"/>
      <c r="AO18" s="7"/>
      <c r="AP18" s="7"/>
      <c r="AQ18" s="7"/>
      <c r="AR18" s="7"/>
      <c r="AS18" s="7"/>
      <c r="AT18" s="7"/>
      <c r="AU18" s="7"/>
      <c r="AV18" s="7"/>
    </row>
    <row r="19" spans="1:48" x14ac:dyDescent="0.25">
      <c r="A19" s="4" t="s">
        <v>13</v>
      </c>
      <c r="B19" s="4" t="s">
        <v>16</v>
      </c>
      <c r="C19" s="5" t="s">
        <v>19</v>
      </c>
      <c r="D19" s="5"/>
      <c r="E19" s="4"/>
      <c r="F19" s="4" t="s">
        <v>24</v>
      </c>
      <c r="G19" s="4"/>
      <c r="H19" s="4"/>
      <c r="I19" s="4"/>
      <c r="J19" s="6" t="s">
        <v>17</v>
      </c>
      <c r="K19" s="6"/>
      <c r="L19" s="6"/>
      <c r="M19" s="6"/>
      <c r="N19" s="6"/>
      <c r="O19" s="6">
        <v>2</v>
      </c>
      <c r="P19" s="6">
        <v>2</v>
      </c>
      <c r="Q19" s="6">
        <v>2</v>
      </c>
      <c r="R19" s="6">
        <v>2</v>
      </c>
      <c r="S19" s="6">
        <v>2</v>
      </c>
      <c r="T19" s="6">
        <v>2</v>
      </c>
      <c r="U19" s="6">
        <v>2</v>
      </c>
      <c r="V19" s="6">
        <v>2</v>
      </c>
      <c r="W19" s="6">
        <v>2</v>
      </c>
      <c r="X19" s="6">
        <v>2</v>
      </c>
      <c r="Y19" s="6">
        <v>2</v>
      </c>
      <c r="Z19" s="6">
        <v>2</v>
      </c>
      <c r="AA19" s="6">
        <v>2</v>
      </c>
      <c r="AB19" s="6">
        <v>2</v>
      </c>
      <c r="AC19" s="6">
        <v>2</v>
      </c>
      <c r="AD19" s="6">
        <v>2</v>
      </c>
      <c r="AE19" s="6">
        <v>2</v>
      </c>
      <c r="AF19" s="4">
        <v>2</v>
      </c>
      <c r="AG19" s="4">
        <v>2</v>
      </c>
      <c r="AH19" s="4">
        <v>0</v>
      </c>
      <c r="AI19" s="4"/>
      <c r="AJ19" s="4"/>
      <c r="AK19" s="4"/>
      <c r="AL19" s="4"/>
      <c r="AM19" s="4"/>
      <c r="AN19" s="7"/>
      <c r="AO19" s="7"/>
      <c r="AP19" s="7"/>
      <c r="AQ19" s="7"/>
      <c r="AR19" s="7"/>
      <c r="AS19" s="7"/>
      <c r="AT19" s="7"/>
      <c r="AU19" s="7"/>
      <c r="AV19" s="7"/>
    </row>
    <row r="20" spans="1:48" x14ac:dyDescent="0.25">
      <c r="A20" s="4" t="s">
        <v>13</v>
      </c>
      <c r="B20" s="4" t="s">
        <v>16</v>
      </c>
      <c r="C20" s="5" t="s">
        <v>20</v>
      </c>
      <c r="D20" s="5"/>
      <c r="E20" s="4"/>
      <c r="F20" s="4" t="s">
        <v>24</v>
      </c>
      <c r="G20" s="4"/>
      <c r="H20" s="4"/>
      <c r="I20" s="4"/>
      <c r="J20" s="6" t="s">
        <v>17</v>
      </c>
      <c r="K20" s="6"/>
      <c r="L20" s="6"/>
      <c r="M20" s="6"/>
      <c r="N20" s="6"/>
      <c r="O20" s="6">
        <v>5</v>
      </c>
      <c r="P20" s="6">
        <v>5</v>
      </c>
      <c r="Q20" s="6">
        <v>5</v>
      </c>
      <c r="R20" s="6">
        <v>5</v>
      </c>
      <c r="S20" s="6">
        <v>5</v>
      </c>
      <c r="T20" s="6">
        <v>5</v>
      </c>
      <c r="U20" s="6">
        <v>5</v>
      </c>
      <c r="V20" s="6">
        <v>5</v>
      </c>
      <c r="W20" s="6">
        <v>5</v>
      </c>
      <c r="X20" s="6">
        <v>5</v>
      </c>
      <c r="Y20" s="6">
        <v>5</v>
      </c>
      <c r="Z20" s="6">
        <v>5</v>
      </c>
      <c r="AA20" s="6">
        <v>5</v>
      </c>
      <c r="AB20" s="6">
        <v>5</v>
      </c>
      <c r="AC20" s="6">
        <v>5</v>
      </c>
      <c r="AD20" s="6">
        <v>5</v>
      </c>
      <c r="AE20" s="6">
        <v>5</v>
      </c>
      <c r="AF20" s="4">
        <v>5</v>
      </c>
      <c r="AG20" s="4">
        <v>5</v>
      </c>
      <c r="AH20" s="4">
        <v>0</v>
      </c>
      <c r="AI20" s="4"/>
      <c r="AJ20" s="4"/>
      <c r="AK20" s="4"/>
      <c r="AL20" s="4"/>
      <c r="AM20" s="4"/>
      <c r="AN20" s="7"/>
      <c r="AO20" s="7"/>
      <c r="AP20" s="7"/>
      <c r="AQ20" s="7"/>
      <c r="AR20" s="7"/>
      <c r="AS20" s="7"/>
      <c r="AT20" s="7"/>
      <c r="AU20" s="7"/>
      <c r="AV20" s="7"/>
    </row>
    <row r="21" spans="1:48" x14ac:dyDescent="0.25">
      <c r="A21" s="10" t="s">
        <v>15</v>
      </c>
      <c r="B21" s="11" t="s">
        <v>22</v>
      </c>
      <c r="C21" s="11"/>
      <c r="D21" s="11"/>
      <c r="E21" s="10" t="s">
        <v>8</v>
      </c>
      <c r="F21" s="26" t="s">
        <v>25</v>
      </c>
      <c r="G21" s="26"/>
      <c r="H21" s="26"/>
      <c r="I21" s="26"/>
      <c r="J21" s="14" t="s">
        <v>11</v>
      </c>
      <c r="K21" s="10"/>
      <c r="L21" s="10"/>
      <c r="M21" s="10"/>
      <c r="N21" s="10"/>
      <c r="O21" s="10"/>
      <c r="P21" s="10"/>
      <c r="Q21" s="10"/>
      <c r="R21" s="10"/>
      <c r="S21" s="10"/>
      <c r="T21" s="10">
        <v>10000</v>
      </c>
      <c r="U21" s="10">
        <v>9500</v>
      </c>
      <c r="V21" s="10">
        <v>9000</v>
      </c>
      <c r="W21" s="10">
        <v>8500</v>
      </c>
      <c r="X21" s="10">
        <v>8000</v>
      </c>
      <c r="Y21" s="10">
        <v>7500</v>
      </c>
      <c r="Z21" s="10">
        <v>6000</v>
      </c>
      <c r="AA21" s="10">
        <v>5200</v>
      </c>
      <c r="AB21" s="10">
        <v>4700</v>
      </c>
      <c r="AC21" s="10">
        <v>4500</v>
      </c>
      <c r="AD21" s="10">
        <v>4200</v>
      </c>
      <c r="AE21" s="10">
        <v>3900</v>
      </c>
      <c r="AF21" s="10">
        <v>3600</v>
      </c>
      <c r="AG21" s="10">
        <v>3100</v>
      </c>
      <c r="AH21" s="10">
        <v>2500</v>
      </c>
      <c r="AI21" s="10">
        <v>2000</v>
      </c>
      <c r="AJ21" s="10">
        <v>1000</v>
      </c>
      <c r="AK21" s="10">
        <v>500</v>
      </c>
      <c r="AL21" s="10">
        <v>250</v>
      </c>
      <c r="AM21" s="10">
        <v>0</v>
      </c>
      <c r="AN21" s="13"/>
      <c r="AO21" s="13"/>
      <c r="AP21" s="13"/>
      <c r="AQ21" s="13"/>
      <c r="AR21" s="13"/>
      <c r="AS21" s="13"/>
      <c r="AT21" s="13"/>
      <c r="AU21" s="13"/>
      <c r="AV21" s="13"/>
    </row>
    <row r="22" spans="1:48" x14ac:dyDescent="0.25">
      <c r="A22" s="10" t="s">
        <v>15</v>
      </c>
      <c r="B22" s="11" t="s">
        <v>22</v>
      </c>
      <c r="C22" s="11"/>
      <c r="D22" s="11"/>
      <c r="E22" s="10" t="s">
        <v>9</v>
      </c>
      <c r="F22" s="26" t="s">
        <v>25</v>
      </c>
      <c r="G22" s="26"/>
      <c r="H22" s="26"/>
      <c r="I22" s="26"/>
      <c r="J22" s="14" t="s">
        <v>12</v>
      </c>
      <c r="K22" s="10"/>
      <c r="L22" s="10"/>
      <c r="M22" s="10"/>
      <c r="N22" s="10"/>
      <c r="O22" s="10"/>
      <c r="P22" s="10"/>
      <c r="Q22" s="10"/>
      <c r="R22" s="10"/>
      <c r="S22" s="10"/>
      <c r="T22" s="10">
        <f>T21/10</f>
        <v>1000</v>
      </c>
      <c r="U22" s="10">
        <f t="shared" ref="U22:AM22" si="1">U21/10</f>
        <v>950</v>
      </c>
      <c r="V22" s="10">
        <f t="shared" si="1"/>
        <v>900</v>
      </c>
      <c r="W22" s="10">
        <f t="shared" si="1"/>
        <v>850</v>
      </c>
      <c r="X22" s="10">
        <f t="shared" si="1"/>
        <v>800</v>
      </c>
      <c r="Y22" s="10">
        <f t="shared" si="1"/>
        <v>750</v>
      </c>
      <c r="Z22" s="10">
        <f t="shared" si="1"/>
        <v>600</v>
      </c>
      <c r="AA22" s="10">
        <f t="shared" si="1"/>
        <v>520</v>
      </c>
      <c r="AB22" s="10">
        <f t="shared" si="1"/>
        <v>470</v>
      </c>
      <c r="AC22" s="10">
        <f t="shared" si="1"/>
        <v>450</v>
      </c>
      <c r="AD22" s="10">
        <f t="shared" si="1"/>
        <v>420</v>
      </c>
      <c r="AE22" s="10">
        <f t="shared" si="1"/>
        <v>390</v>
      </c>
      <c r="AF22" s="10">
        <f t="shared" si="1"/>
        <v>360</v>
      </c>
      <c r="AG22" s="10">
        <f t="shared" si="1"/>
        <v>310</v>
      </c>
      <c r="AH22" s="10">
        <f t="shared" si="1"/>
        <v>250</v>
      </c>
      <c r="AI22" s="10">
        <f t="shared" si="1"/>
        <v>200</v>
      </c>
      <c r="AJ22" s="10">
        <f t="shared" si="1"/>
        <v>100</v>
      </c>
      <c r="AK22" s="10">
        <f t="shared" si="1"/>
        <v>50</v>
      </c>
      <c r="AL22" s="10">
        <f t="shared" si="1"/>
        <v>25</v>
      </c>
      <c r="AM22" s="10">
        <f t="shared" si="1"/>
        <v>0</v>
      </c>
      <c r="AN22" s="13"/>
      <c r="AO22" s="13"/>
      <c r="AP22" s="13"/>
      <c r="AQ22" s="13"/>
      <c r="AR22" s="13"/>
      <c r="AS22" s="13"/>
      <c r="AT22" s="13"/>
      <c r="AU22" s="13"/>
      <c r="AV22" s="13"/>
    </row>
    <row r="23" spans="1:48" x14ac:dyDescent="0.25">
      <c r="A23" s="10" t="s">
        <v>15</v>
      </c>
      <c r="B23" s="11" t="s">
        <v>6</v>
      </c>
      <c r="C23" s="11" t="s">
        <v>28</v>
      </c>
      <c r="D23" s="11" t="s">
        <v>10</v>
      </c>
      <c r="E23" s="10"/>
      <c r="F23" s="26" t="s">
        <v>25</v>
      </c>
      <c r="G23" s="26"/>
      <c r="H23" s="26"/>
      <c r="I23" s="26"/>
      <c r="J23" s="5" t="s">
        <v>70</v>
      </c>
      <c r="K23" s="10"/>
      <c r="L23" s="10"/>
      <c r="M23" s="10"/>
      <c r="N23" s="10"/>
      <c r="O23" s="10"/>
      <c r="P23" s="10"/>
      <c r="Q23" s="10"/>
      <c r="R23" s="10"/>
      <c r="S23" s="10"/>
      <c r="T23" s="10">
        <v>10</v>
      </c>
      <c r="U23" s="10">
        <v>10</v>
      </c>
      <c r="V23" s="10">
        <v>10</v>
      </c>
      <c r="W23" s="10">
        <v>10</v>
      </c>
      <c r="X23" s="10">
        <v>10</v>
      </c>
      <c r="Y23" s="10">
        <v>10</v>
      </c>
      <c r="Z23" s="10">
        <v>10</v>
      </c>
      <c r="AA23" s="10">
        <v>10</v>
      </c>
      <c r="AB23" s="10">
        <v>10</v>
      </c>
      <c r="AC23" s="10">
        <v>10</v>
      </c>
      <c r="AD23" s="10">
        <v>10</v>
      </c>
      <c r="AE23" s="10">
        <v>10</v>
      </c>
      <c r="AF23" s="10">
        <v>10</v>
      </c>
      <c r="AG23" s="10">
        <v>10</v>
      </c>
      <c r="AH23" s="10">
        <v>10</v>
      </c>
      <c r="AI23" s="10">
        <v>10</v>
      </c>
      <c r="AJ23" s="10">
        <v>10</v>
      </c>
      <c r="AK23" s="10">
        <v>10</v>
      </c>
      <c r="AL23" s="10">
        <v>10</v>
      </c>
      <c r="AM23" s="10"/>
      <c r="AN23" s="13"/>
      <c r="AO23" s="13"/>
      <c r="AP23" s="13"/>
      <c r="AQ23" s="13"/>
      <c r="AR23" s="13"/>
      <c r="AS23" s="13"/>
      <c r="AT23" s="13"/>
      <c r="AU23" s="13"/>
      <c r="AV23" s="13"/>
    </row>
    <row r="24" spans="1:48" x14ac:dyDescent="0.25">
      <c r="A24" s="10" t="s">
        <v>15</v>
      </c>
      <c r="B24" s="11" t="s">
        <v>6</v>
      </c>
      <c r="C24" s="11" t="s">
        <v>28</v>
      </c>
      <c r="D24" s="11" t="s">
        <v>5</v>
      </c>
      <c r="E24" s="10"/>
      <c r="F24" s="26" t="s">
        <v>25</v>
      </c>
      <c r="G24" s="26"/>
      <c r="H24" s="26"/>
      <c r="I24" s="26"/>
      <c r="J24" s="5" t="s">
        <v>70</v>
      </c>
      <c r="K24" s="10"/>
      <c r="L24" s="10"/>
      <c r="M24" s="10"/>
      <c r="N24" s="10"/>
      <c r="O24" s="10"/>
      <c r="P24" s="10"/>
      <c r="Q24" s="10"/>
      <c r="R24" s="10"/>
      <c r="S24" s="10"/>
      <c r="T24" s="10">
        <v>2</v>
      </c>
      <c r="U24" s="10">
        <v>2</v>
      </c>
      <c r="V24" s="10">
        <v>2</v>
      </c>
      <c r="W24" s="10">
        <v>2</v>
      </c>
      <c r="X24" s="10">
        <v>2</v>
      </c>
      <c r="Y24" s="10">
        <v>2</v>
      </c>
      <c r="Z24" s="10">
        <v>2</v>
      </c>
      <c r="AA24" s="10">
        <v>2</v>
      </c>
      <c r="AB24" s="10">
        <v>2</v>
      </c>
      <c r="AC24" s="10">
        <v>2</v>
      </c>
      <c r="AD24" s="10">
        <v>2</v>
      </c>
      <c r="AE24" s="10">
        <v>2</v>
      </c>
      <c r="AF24" s="10">
        <v>2</v>
      </c>
      <c r="AG24" s="10">
        <v>2</v>
      </c>
      <c r="AH24" s="10">
        <v>2</v>
      </c>
      <c r="AI24" s="10">
        <v>2</v>
      </c>
      <c r="AJ24" s="10">
        <v>2</v>
      </c>
      <c r="AK24" s="10">
        <v>2</v>
      </c>
      <c r="AL24" s="10">
        <v>2</v>
      </c>
      <c r="AM24" s="10">
        <v>0</v>
      </c>
      <c r="AN24" s="13"/>
      <c r="AO24" s="13"/>
      <c r="AP24" s="13"/>
      <c r="AQ24" s="13"/>
      <c r="AR24" s="13"/>
      <c r="AS24" s="13"/>
      <c r="AT24" s="13"/>
      <c r="AU24" s="13"/>
      <c r="AV24" s="13"/>
    </row>
    <row r="25" spans="1:48" x14ac:dyDescent="0.25">
      <c r="A25" s="10" t="s">
        <v>15</v>
      </c>
      <c r="B25" s="10" t="s">
        <v>4</v>
      </c>
      <c r="C25" s="10" t="s">
        <v>14</v>
      </c>
      <c r="D25" s="10" t="s">
        <v>4</v>
      </c>
      <c r="E25" s="10"/>
      <c r="F25" s="26" t="s">
        <v>25</v>
      </c>
      <c r="G25" s="26"/>
      <c r="H25" s="26"/>
      <c r="I25" s="26"/>
      <c r="J25" s="11"/>
      <c r="K25" s="10"/>
      <c r="L25" s="10"/>
      <c r="M25" s="10"/>
      <c r="N25" s="10"/>
      <c r="O25" s="10"/>
      <c r="P25" s="10"/>
      <c r="Q25" s="10"/>
      <c r="R25" s="10"/>
      <c r="S25" s="10"/>
      <c r="T25" s="10">
        <v>1</v>
      </c>
      <c r="U25" s="10">
        <v>1</v>
      </c>
      <c r="V25" s="10">
        <v>1</v>
      </c>
      <c r="W25" s="10">
        <v>1</v>
      </c>
      <c r="X25" s="10">
        <v>1</v>
      </c>
      <c r="Y25" s="10">
        <v>1</v>
      </c>
      <c r="Z25" s="10">
        <v>1</v>
      </c>
      <c r="AA25" s="10">
        <v>1</v>
      </c>
      <c r="AB25" s="10">
        <v>1</v>
      </c>
      <c r="AC25" s="10">
        <v>1</v>
      </c>
      <c r="AD25" s="10">
        <v>1</v>
      </c>
      <c r="AE25" s="10">
        <v>1</v>
      </c>
      <c r="AF25" s="10">
        <v>1</v>
      </c>
      <c r="AG25" s="10">
        <v>1</v>
      </c>
      <c r="AH25" s="10">
        <v>1</v>
      </c>
      <c r="AI25" s="10">
        <v>1</v>
      </c>
      <c r="AJ25" s="10">
        <v>1</v>
      </c>
      <c r="AK25" s="10">
        <v>1</v>
      </c>
      <c r="AL25" s="10">
        <v>1</v>
      </c>
      <c r="AM25" s="10">
        <v>0</v>
      </c>
      <c r="AN25" s="13"/>
      <c r="AO25" s="13"/>
      <c r="AP25" s="13"/>
      <c r="AQ25" s="13"/>
      <c r="AR25" s="13"/>
      <c r="AS25" s="13"/>
      <c r="AT25" s="13"/>
      <c r="AU25" s="13"/>
      <c r="AV25" s="13"/>
    </row>
    <row r="26" spans="1:48" x14ac:dyDescent="0.25">
      <c r="A26" s="10" t="s">
        <v>15</v>
      </c>
      <c r="B26" s="10" t="s">
        <v>18</v>
      </c>
      <c r="C26" s="10" t="s">
        <v>53</v>
      </c>
      <c r="D26" s="10"/>
      <c r="E26" s="10"/>
      <c r="F26" s="26" t="s">
        <v>25</v>
      </c>
      <c r="G26" s="26"/>
      <c r="H26" s="26"/>
      <c r="I26" s="26"/>
      <c r="J26" s="12" t="s">
        <v>3</v>
      </c>
      <c r="K26" s="10"/>
      <c r="L26" s="10"/>
      <c r="M26" s="10"/>
      <c r="N26" s="10"/>
      <c r="O26" s="10"/>
      <c r="P26" s="10"/>
      <c r="Q26" s="10"/>
      <c r="R26" s="10"/>
      <c r="S26" s="10"/>
      <c r="T26" s="10">
        <v>25</v>
      </c>
      <c r="U26" s="10">
        <v>25</v>
      </c>
      <c r="V26" s="10">
        <v>25</v>
      </c>
      <c r="W26" s="10">
        <v>25</v>
      </c>
      <c r="X26" s="10">
        <v>25</v>
      </c>
      <c r="Y26" s="10">
        <v>25</v>
      </c>
      <c r="Z26" s="10">
        <v>25</v>
      </c>
      <c r="AA26" s="10">
        <v>25</v>
      </c>
      <c r="AB26" s="10">
        <v>25</v>
      </c>
      <c r="AC26" s="10">
        <v>25</v>
      </c>
      <c r="AD26" s="10">
        <v>25</v>
      </c>
      <c r="AE26" s="10">
        <v>25</v>
      </c>
      <c r="AF26" s="10">
        <v>25</v>
      </c>
      <c r="AG26" s="10">
        <v>25</v>
      </c>
      <c r="AH26" s="10">
        <v>25</v>
      </c>
      <c r="AI26" s="10">
        <v>25</v>
      </c>
      <c r="AJ26" s="10">
        <v>25</v>
      </c>
      <c r="AK26" s="10">
        <v>25</v>
      </c>
      <c r="AL26" s="10">
        <v>25</v>
      </c>
      <c r="AM26" s="10">
        <v>0</v>
      </c>
      <c r="AN26" s="13"/>
      <c r="AO26" s="13"/>
      <c r="AP26" s="13"/>
      <c r="AQ26" s="13"/>
      <c r="AR26" s="13"/>
      <c r="AS26" s="13"/>
      <c r="AT26" s="13"/>
      <c r="AU26" s="13"/>
      <c r="AV26" s="13"/>
    </row>
    <row r="27" spans="1:48" s="2" customFormat="1" x14ac:dyDescent="0.25">
      <c r="A27" s="10" t="s">
        <v>15</v>
      </c>
      <c r="B27" s="10" t="s">
        <v>18</v>
      </c>
      <c r="C27" s="10"/>
      <c r="D27" s="10"/>
      <c r="E27" s="10"/>
      <c r="F27" s="26" t="s">
        <v>25</v>
      </c>
      <c r="G27" s="26"/>
      <c r="H27" s="26"/>
      <c r="I27" s="26"/>
      <c r="J27" s="12" t="s">
        <v>3</v>
      </c>
      <c r="K27" s="10"/>
      <c r="L27" s="10"/>
      <c r="M27" s="10"/>
      <c r="N27" s="10"/>
      <c r="O27" s="10"/>
      <c r="P27" s="10"/>
      <c r="Q27" s="10"/>
      <c r="R27" s="10"/>
      <c r="S27" s="10"/>
      <c r="T27" s="10">
        <v>5</v>
      </c>
      <c r="U27" s="10">
        <v>5</v>
      </c>
      <c r="V27" s="10">
        <v>5</v>
      </c>
      <c r="W27" s="10">
        <v>5</v>
      </c>
      <c r="X27" s="10">
        <v>5</v>
      </c>
      <c r="Y27" s="10">
        <v>5</v>
      </c>
      <c r="Z27" s="10">
        <v>5</v>
      </c>
      <c r="AA27" s="10">
        <v>5</v>
      </c>
      <c r="AB27" s="10">
        <v>5</v>
      </c>
      <c r="AC27" s="10">
        <v>5</v>
      </c>
      <c r="AD27" s="10">
        <v>5</v>
      </c>
      <c r="AE27" s="10">
        <v>5</v>
      </c>
      <c r="AF27" s="10">
        <v>5</v>
      </c>
      <c r="AG27" s="10">
        <v>5</v>
      </c>
      <c r="AH27" s="10">
        <v>5</v>
      </c>
      <c r="AI27" s="10">
        <v>5</v>
      </c>
      <c r="AJ27" s="10">
        <v>5</v>
      </c>
      <c r="AK27" s="10">
        <v>5</v>
      </c>
      <c r="AL27" s="10">
        <v>5</v>
      </c>
      <c r="AM27" s="10">
        <v>0</v>
      </c>
      <c r="AN27" s="13"/>
      <c r="AO27" s="13"/>
      <c r="AP27" s="13"/>
      <c r="AQ27" s="13"/>
      <c r="AR27" s="13"/>
      <c r="AS27" s="13"/>
      <c r="AT27" s="13"/>
      <c r="AU27" s="13"/>
      <c r="AV27" s="13"/>
    </row>
    <row r="28" spans="1:48" x14ac:dyDescent="0.25">
      <c r="A28" s="10" t="s">
        <v>15</v>
      </c>
      <c r="B28" s="11" t="s">
        <v>16</v>
      </c>
      <c r="C28" s="11" t="s">
        <v>19</v>
      </c>
      <c r="D28" s="11"/>
      <c r="E28" s="10"/>
      <c r="F28" s="26" t="s">
        <v>25</v>
      </c>
      <c r="G28" s="26"/>
      <c r="H28" s="26"/>
      <c r="I28" s="26"/>
      <c r="J28" s="12" t="s">
        <v>17</v>
      </c>
      <c r="K28" s="10"/>
      <c r="L28" s="10"/>
      <c r="M28" s="10"/>
      <c r="N28" s="10"/>
      <c r="O28" s="10"/>
      <c r="P28" s="10"/>
      <c r="Q28" s="10"/>
      <c r="R28" s="10"/>
      <c r="S28" s="10"/>
      <c r="T28" s="10">
        <v>10</v>
      </c>
      <c r="U28" s="10">
        <v>10</v>
      </c>
      <c r="V28" s="10">
        <v>10</v>
      </c>
      <c r="W28" s="10">
        <v>10</v>
      </c>
      <c r="X28" s="10">
        <v>10</v>
      </c>
      <c r="Y28" s="10">
        <v>10</v>
      </c>
      <c r="Z28" s="10">
        <v>10</v>
      </c>
      <c r="AA28" s="10">
        <v>10</v>
      </c>
      <c r="AB28" s="10">
        <v>10</v>
      </c>
      <c r="AC28" s="10">
        <v>10</v>
      </c>
      <c r="AD28" s="10">
        <v>10</v>
      </c>
      <c r="AE28" s="10">
        <v>10</v>
      </c>
      <c r="AF28" s="10">
        <v>10</v>
      </c>
      <c r="AG28" s="10">
        <v>10</v>
      </c>
      <c r="AH28" s="10">
        <v>10</v>
      </c>
      <c r="AI28" s="10">
        <v>10</v>
      </c>
      <c r="AJ28" s="10">
        <v>10</v>
      </c>
      <c r="AK28" s="10">
        <v>10</v>
      </c>
      <c r="AL28" s="10">
        <v>10</v>
      </c>
      <c r="AM28" s="10">
        <v>0</v>
      </c>
      <c r="AN28" s="13"/>
      <c r="AO28" s="13"/>
      <c r="AP28" s="13"/>
      <c r="AQ28" s="13"/>
      <c r="AR28" s="13"/>
      <c r="AS28" s="13"/>
      <c r="AT28" s="13"/>
      <c r="AU28" s="13"/>
      <c r="AV28" s="13"/>
    </row>
    <row r="29" spans="1:48" x14ac:dyDescent="0.25">
      <c r="A29" s="23" t="s">
        <v>15</v>
      </c>
      <c r="B29" s="24" t="s">
        <v>16</v>
      </c>
      <c r="C29" s="24" t="s">
        <v>20</v>
      </c>
      <c r="D29" s="24"/>
      <c r="E29" s="23"/>
      <c r="F29" s="26" t="s">
        <v>25</v>
      </c>
      <c r="G29" s="113"/>
      <c r="H29" s="113"/>
      <c r="I29" s="113"/>
      <c r="J29" s="25" t="s">
        <v>17</v>
      </c>
      <c r="K29" s="10"/>
      <c r="L29" s="10"/>
      <c r="M29" s="10"/>
      <c r="N29" s="10"/>
      <c r="O29" s="10"/>
      <c r="P29" s="10"/>
      <c r="Q29" s="10"/>
      <c r="R29" s="10"/>
      <c r="S29" s="10"/>
      <c r="T29" s="10">
        <v>50</v>
      </c>
      <c r="U29" s="10">
        <v>50</v>
      </c>
      <c r="V29" s="10">
        <v>50</v>
      </c>
      <c r="W29" s="10">
        <v>50</v>
      </c>
      <c r="X29" s="10">
        <v>50</v>
      </c>
      <c r="Y29" s="10">
        <v>50</v>
      </c>
      <c r="Z29" s="10">
        <v>50</v>
      </c>
      <c r="AA29" s="10">
        <v>50</v>
      </c>
      <c r="AB29" s="10">
        <v>50</v>
      </c>
      <c r="AC29" s="10">
        <v>50</v>
      </c>
      <c r="AD29" s="10">
        <v>50</v>
      </c>
      <c r="AE29" s="10">
        <v>50</v>
      </c>
      <c r="AF29" s="10">
        <v>50</v>
      </c>
      <c r="AG29" s="10">
        <v>50</v>
      </c>
      <c r="AH29" s="15">
        <v>50</v>
      </c>
      <c r="AI29" s="15">
        <v>50</v>
      </c>
      <c r="AJ29" s="15">
        <v>50</v>
      </c>
      <c r="AK29" s="15">
        <v>50</v>
      </c>
      <c r="AL29" s="15">
        <v>50</v>
      </c>
      <c r="AM29" s="10">
        <v>0</v>
      </c>
      <c r="AN29" s="13"/>
      <c r="AO29" s="13"/>
      <c r="AP29" s="13"/>
      <c r="AQ29" s="13"/>
      <c r="AR29" s="13"/>
      <c r="AS29" s="13"/>
      <c r="AT29" s="13"/>
      <c r="AU29" s="13"/>
      <c r="AV29" s="13"/>
    </row>
    <row r="30" spans="1:48" ht="15.75" thickBot="1" x14ac:dyDescent="0.3">
      <c r="A30" s="53" t="s">
        <v>48</v>
      </c>
      <c r="B30" s="53"/>
      <c r="C30" s="53"/>
      <c r="D30" s="53"/>
      <c r="E30" s="53"/>
      <c r="F30" s="53"/>
      <c r="G30" s="53"/>
      <c r="H30" s="53"/>
      <c r="I30" s="53"/>
      <c r="J30" s="54"/>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2"/>
      <c r="AO30" s="52"/>
      <c r="AP30" s="52"/>
      <c r="AQ30" s="52"/>
      <c r="AR30" s="52"/>
      <c r="AS30" s="52"/>
      <c r="AT30" s="52"/>
      <c r="AU30" s="52"/>
      <c r="AV30" s="52"/>
    </row>
    <row r="31" spans="1:48" x14ac:dyDescent="0.25">
      <c r="A31" s="46" t="s">
        <v>39</v>
      </c>
      <c r="B31" s="47"/>
      <c r="C31" s="47"/>
      <c r="D31" s="47"/>
      <c r="E31" s="48"/>
      <c r="F31" s="48"/>
      <c r="G31" s="48"/>
      <c r="H31" s="48"/>
      <c r="I31" s="48"/>
      <c r="J31" s="49"/>
      <c r="K31" s="20"/>
      <c r="L31" s="20"/>
      <c r="M31" s="20"/>
      <c r="N31" s="20"/>
      <c r="O31" s="20"/>
      <c r="P31" s="20"/>
      <c r="Q31" s="20"/>
      <c r="R31" s="20"/>
      <c r="S31" s="20"/>
      <c r="T31" s="20"/>
      <c r="U31" s="20"/>
      <c r="V31" s="20"/>
      <c r="W31" s="20"/>
      <c r="X31" s="20"/>
      <c r="Y31" s="20"/>
      <c r="Z31" s="20"/>
      <c r="AA31" s="20"/>
      <c r="AB31" s="20"/>
      <c r="AC31" s="20"/>
      <c r="AD31" s="20"/>
      <c r="AE31" s="20"/>
      <c r="AF31" s="20"/>
      <c r="AG31" s="20"/>
      <c r="AH31" s="21"/>
      <c r="AI31" s="21"/>
      <c r="AJ31" s="21"/>
      <c r="AK31" s="21"/>
      <c r="AL31" s="21"/>
      <c r="AM31" s="20"/>
      <c r="AN31" s="22"/>
      <c r="AO31" s="22"/>
      <c r="AP31" s="22"/>
      <c r="AQ31" s="22"/>
      <c r="AR31" s="22"/>
      <c r="AS31" s="22"/>
      <c r="AT31" s="22"/>
      <c r="AU31" s="22"/>
      <c r="AV31" s="22"/>
    </row>
    <row r="32" spans="1:48" x14ac:dyDescent="0.25">
      <c r="A32" s="50"/>
      <c r="B32" s="50"/>
      <c r="C32" s="51" t="s">
        <v>40</v>
      </c>
      <c r="D32" s="51" t="s">
        <v>40</v>
      </c>
      <c r="E32" s="51" t="s">
        <v>40</v>
      </c>
      <c r="F32" s="51" t="s">
        <v>40</v>
      </c>
      <c r="G32" s="51"/>
      <c r="H32" s="51"/>
      <c r="I32" s="51"/>
      <c r="J32" s="50"/>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row>
    <row r="33" spans="1:48" ht="15.75" thickBot="1" x14ac:dyDescent="0.3">
      <c r="A33" s="52" t="s">
        <v>49</v>
      </c>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row>
    <row r="34" spans="1:48" ht="15.75" thickBot="1" x14ac:dyDescent="0.3">
      <c r="A34" s="119" t="s">
        <v>38</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1"/>
      <c r="AN34" s="9"/>
      <c r="AO34" s="9"/>
      <c r="AP34" s="9"/>
      <c r="AQ34" s="9"/>
      <c r="AR34" s="9"/>
      <c r="AS34" s="9"/>
      <c r="AT34" s="9"/>
      <c r="AU34" s="9"/>
      <c r="AV34" s="9"/>
    </row>
    <row r="35" spans="1:48" x14ac:dyDescent="0.25">
      <c r="A35" s="28" t="s">
        <v>27</v>
      </c>
      <c r="B35" s="28" t="s">
        <v>1</v>
      </c>
      <c r="C35" s="28" t="s">
        <v>30</v>
      </c>
      <c r="D35" s="29" t="s">
        <v>2</v>
      </c>
      <c r="E35" s="29"/>
      <c r="F35" s="29"/>
      <c r="G35" s="29"/>
      <c r="H35" s="29"/>
      <c r="I35" s="29"/>
      <c r="J35" s="29"/>
      <c r="K35" s="30">
        <v>41640</v>
      </c>
      <c r="L35" s="30">
        <v>41671</v>
      </c>
      <c r="M35" s="30">
        <v>41699</v>
      </c>
      <c r="N35" s="30">
        <v>41730</v>
      </c>
      <c r="O35" s="30">
        <v>41760</v>
      </c>
      <c r="P35" s="30">
        <v>41791</v>
      </c>
      <c r="Q35" s="30">
        <v>41821</v>
      </c>
      <c r="R35" s="30">
        <v>41852</v>
      </c>
      <c r="S35" s="30">
        <v>41883</v>
      </c>
      <c r="T35" s="30">
        <v>41913</v>
      </c>
      <c r="U35" s="30">
        <v>41944</v>
      </c>
      <c r="V35" s="30">
        <v>41974</v>
      </c>
      <c r="W35" s="30">
        <v>42005</v>
      </c>
      <c r="X35" s="30">
        <v>42036</v>
      </c>
      <c r="Y35" s="30">
        <v>42064</v>
      </c>
      <c r="Z35" s="30">
        <v>42095</v>
      </c>
      <c r="AA35" s="30">
        <v>42125</v>
      </c>
      <c r="AB35" s="30">
        <v>42156</v>
      </c>
      <c r="AC35" s="30">
        <v>42186</v>
      </c>
      <c r="AD35" s="30">
        <v>42217</v>
      </c>
      <c r="AE35" s="30">
        <v>42248</v>
      </c>
      <c r="AF35" s="30">
        <v>42278</v>
      </c>
      <c r="AG35" s="30">
        <v>42309</v>
      </c>
      <c r="AH35" s="30">
        <v>42339</v>
      </c>
      <c r="AI35" s="30">
        <v>42370</v>
      </c>
      <c r="AJ35" s="30">
        <v>42401</v>
      </c>
      <c r="AK35" s="30">
        <v>42430</v>
      </c>
      <c r="AL35" s="30">
        <v>42461</v>
      </c>
      <c r="AM35" s="30">
        <v>42491</v>
      </c>
      <c r="AN35" s="30">
        <v>42522</v>
      </c>
      <c r="AO35" s="30">
        <v>42552</v>
      </c>
      <c r="AP35" s="30">
        <v>42583</v>
      </c>
      <c r="AQ35" s="30">
        <v>42614</v>
      </c>
      <c r="AR35" s="30">
        <v>42644</v>
      </c>
      <c r="AS35" s="30">
        <v>42675</v>
      </c>
      <c r="AT35" s="30">
        <v>42705</v>
      </c>
      <c r="AU35" s="9"/>
      <c r="AV35" s="9"/>
    </row>
    <row r="36" spans="1:48" x14ac:dyDescent="0.25">
      <c r="A36" s="8" t="s">
        <v>31</v>
      </c>
      <c r="B36" s="8" t="s">
        <v>8</v>
      </c>
      <c r="C36" s="8" t="s">
        <v>32</v>
      </c>
      <c r="D36" s="8" t="s">
        <v>33</v>
      </c>
      <c r="E36" s="8"/>
      <c r="F36" s="8"/>
      <c r="G36" s="8"/>
      <c r="H36" s="8"/>
      <c r="I36" s="8"/>
      <c r="J36" s="8"/>
      <c r="K36" s="31">
        <v>100</v>
      </c>
      <c r="L36" s="31">
        <v>101</v>
      </c>
      <c r="M36" s="31">
        <v>102</v>
      </c>
      <c r="N36" s="31">
        <v>103</v>
      </c>
      <c r="O36" s="31">
        <v>104</v>
      </c>
      <c r="P36" s="31">
        <v>105</v>
      </c>
      <c r="Q36" s="31">
        <v>100</v>
      </c>
      <c r="R36" s="31">
        <v>102</v>
      </c>
      <c r="S36" s="31">
        <v>101</v>
      </c>
      <c r="T36" s="31">
        <v>95</v>
      </c>
      <c r="U36" s="31">
        <v>94</v>
      </c>
      <c r="V36" s="31">
        <v>96</v>
      </c>
      <c r="W36" s="31">
        <v>92</v>
      </c>
      <c r="X36" s="31">
        <v>90</v>
      </c>
      <c r="Y36" s="31">
        <v>98</v>
      </c>
      <c r="Z36" s="31">
        <v>100</v>
      </c>
      <c r="AA36" s="31">
        <v>100</v>
      </c>
      <c r="AB36" s="31">
        <v>101</v>
      </c>
      <c r="AC36" s="31">
        <v>102</v>
      </c>
      <c r="AD36" s="31">
        <v>103</v>
      </c>
      <c r="AE36" s="31">
        <v>104</v>
      </c>
      <c r="AF36" s="31">
        <v>105</v>
      </c>
      <c r="AG36" s="31">
        <v>100</v>
      </c>
      <c r="AH36" s="31">
        <v>102</v>
      </c>
      <c r="AI36" s="31">
        <v>101</v>
      </c>
      <c r="AJ36" s="31">
        <v>95</v>
      </c>
      <c r="AK36" s="31">
        <v>94</v>
      </c>
      <c r="AL36" s="31">
        <v>96</v>
      </c>
      <c r="AM36" s="31">
        <v>92</v>
      </c>
      <c r="AN36" s="31">
        <v>90</v>
      </c>
      <c r="AO36" s="31">
        <v>98</v>
      </c>
      <c r="AP36" s="31">
        <v>100</v>
      </c>
      <c r="AQ36" s="31">
        <v>101</v>
      </c>
      <c r="AR36" s="31">
        <v>95</v>
      </c>
      <c r="AS36" s="31">
        <v>94</v>
      </c>
      <c r="AT36" s="31">
        <v>96</v>
      </c>
      <c r="AU36" s="9"/>
      <c r="AV36" s="9"/>
    </row>
    <row r="37" spans="1:48" x14ac:dyDescent="0.25">
      <c r="A37" s="8" t="s">
        <v>31</v>
      </c>
      <c r="B37" s="8" t="s">
        <v>8</v>
      </c>
      <c r="C37" s="8" t="s">
        <v>34</v>
      </c>
      <c r="D37" s="8" t="s">
        <v>33</v>
      </c>
      <c r="E37" s="8"/>
      <c r="F37" s="8"/>
      <c r="G37" s="8"/>
      <c r="H37" s="8"/>
      <c r="I37" s="8"/>
      <c r="J37" s="8"/>
      <c r="K37" s="31">
        <v>75</v>
      </c>
      <c r="L37" s="31">
        <v>78</v>
      </c>
      <c r="M37" s="31">
        <v>80</v>
      </c>
      <c r="N37" s="31">
        <v>75</v>
      </c>
      <c r="O37" s="31">
        <v>81</v>
      </c>
      <c r="P37" s="31">
        <v>80</v>
      </c>
      <c r="Q37" s="31">
        <v>85</v>
      </c>
      <c r="R37" s="31">
        <v>79</v>
      </c>
      <c r="S37" s="31">
        <v>75</v>
      </c>
      <c r="T37" s="31">
        <v>81</v>
      </c>
      <c r="U37" s="31">
        <v>82</v>
      </c>
      <c r="V37" s="31">
        <v>79</v>
      </c>
      <c r="W37" s="31">
        <v>80</v>
      </c>
      <c r="X37" s="31">
        <v>75</v>
      </c>
      <c r="Y37" s="31">
        <v>80</v>
      </c>
      <c r="Z37" s="31">
        <v>82</v>
      </c>
      <c r="AA37" s="31">
        <v>75</v>
      </c>
      <c r="AB37" s="31">
        <v>78</v>
      </c>
      <c r="AC37" s="31">
        <v>80</v>
      </c>
      <c r="AD37" s="31">
        <v>75</v>
      </c>
      <c r="AE37" s="31">
        <v>81</v>
      </c>
      <c r="AF37" s="31">
        <v>80</v>
      </c>
      <c r="AG37" s="31">
        <v>85</v>
      </c>
      <c r="AH37" s="31">
        <v>79</v>
      </c>
      <c r="AI37" s="31">
        <v>75</v>
      </c>
      <c r="AJ37" s="31">
        <v>81</v>
      </c>
      <c r="AK37" s="31">
        <v>82</v>
      </c>
      <c r="AL37" s="31">
        <v>79</v>
      </c>
      <c r="AM37" s="31">
        <v>80</v>
      </c>
      <c r="AN37" s="31">
        <v>75</v>
      </c>
      <c r="AO37" s="31">
        <v>80</v>
      </c>
      <c r="AP37" s="31">
        <v>82</v>
      </c>
      <c r="AQ37" s="31">
        <v>75</v>
      </c>
      <c r="AR37" s="31">
        <v>81</v>
      </c>
      <c r="AS37" s="31">
        <v>82</v>
      </c>
      <c r="AT37" s="31">
        <v>79</v>
      </c>
      <c r="AU37" s="9"/>
      <c r="AV37" s="9"/>
    </row>
    <row r="38" spans="1:48" x14ac:dyDescent="0.25">
      <c r="A38" s="8" t="s">
        <v>31</v>
      </c>
      <c r="B38" s="8" t="s">
        <v>8</v>
      </c>
      <c r="C38" s="8" t="s">
        <v>35</v>
      </c>
      <c r="D38" s="8" t="s">
        <v>33</v>
      </c>
      <c r="E38" s="8"/>
      <c r="F38" s="8"/>
      <c r="G38" s="8"/>
      <c r="H38" s="8"/>
      <c r="I38" s="8"/>
      <c r="J38" s="8"/>
      <c r="K38" s="31">
        <v>50</v>
      </c>
      <c r="L38" s="31">
        <v>51</v>
      </c>
      <c r="M38" s="31">
        <v>52</v>
      </c>
      <c r="N38" s="31">
        <v>53</v>
      </c>
      <c r="O38" s="31">
        <v>54</v>
      </c>
      <c r="P38" s="31">
        <v>55</v>
      </c>
      <c r="Q38" s="31">
        <v>50</v>
      </c>
      <c r="R38" s="31">
        <v>45</v>
      </c>
      <c r="S38" s="31">
        <v>52</v>
      </c>
      <c r="T38" s="31">
        <v>42</v>
      </c>
      <c r="U38" s="31">
        <v>55</v>
      </c>
      <c r="V38" s="31">
        <v>45</v>
      </c>
      <c r="W38" s="31">
        <v>53</v>
      </c>
      <c r="X38" s="31">
        <v>49</v>
      </c>
      <c r="Y38" s="31">
        <v>48</v>
      </c>
      <c r="Z38" s="31">
        <v>50</v>
      </c>
      <c r="AA38" s="31">
        <v>50</v>
      </c>
      <c r="AB38" s="31">
        <v>51</v>
      </c>
      <c r="AC38" s="31">
        <v>52</v>
      </c>
      <c r="AD38" s="31">
        <v>53</v>
      </c>
      <c r="AE38" s="31">
        <v>54</v>
      </c>
      <c r="AF38" s="31">
        <v>55</v>
      </c>
      <c r="AG38" s="31">
        <v>50</v>
      </c>
      <c r="AH38" s="31">
        <v>45</v>
      </c>
      <c r="AI38" s="31">
        <v>52</v>
      </c>
      <c r="AJ38" s="31">
        <v>42</v>
      </c>
      <c r="AK38" s="31">
        <v>55</v>
      </c>
      <c r="AL38" s="31">
        <v>45</v>
      </c>
      <c r="AM38" s="31">
        <v>53</v>
      </c>
      <c r="AN38" s="31">
        <v>49</v>
      </c>
      <c r="AO38" s="31">
        <v>48</v>
      </c>
      <c r="AP38" s="31">
        <v>50</v>
      </c>
      <c r="AQ38" s="31">
        <v>52</v>
      </c>
      <c r="AR38" s="31">
        <v>42</v>
      </c>
      <c r="AS38" s="31">
        <v>55</v>
      </c>
      <c r="AT38" s="31">
        <v>45</v>
      </c>
      <c r="AU38" s="9"/>
      <c r="AV38" s="9"/>
    </row>
    <row r="39" spans="1:48" x14ac:dyDescent="0.25">
      <c r="A39" s="8" t="s">
        <v>31</v>
      </c>
      <c r="B39" s="8" t="s">
        <v>9</v>
      </c>
      <c r="C39" s="8" t="s">
        <v>32</v>
      </c>
      <c r="D39" s="8" t="s">
        <v>36</v>
      </c>
      <c r="E39" s="8"/>
      <c r="F39" s="8"/>
      <c r="G39" s="8"/>
      <c r="H39" s="8"/>
      <c r="I39" s="8"/>
      <c r="J39" s="8"/>
      <c r="K39" s="31">
        <v>6</v>
      </c>
      <c r="L39" s="31">
        <v>6</v>
      </c>
      <c r="M39" s="31">
        <v>6</v>
      </c>
      <c r="N39" s="31">
        <v>6.5</v>
      </c>
      <c r="O39" s="31">
        <v>6.5</v>
      </c>
      <c r="P39" s="31">
        <v>6.5</v>
      </c>
      <c r="Q39" s="31">
        <v>6</v>
      </c>
      <c r="R39" s="31">
        <v>6.3</v>
      </c>
      <c r="S39" s="31">
        <v>6.2</v>
      </c>
      <c r="T39" s="31">
        <v>6</v>
      </c>
      <c r="U39" s="31">
        <v>6.1</v>
      </c>
      <c r="V39" s="31">
        <v>6.5</v>
      </c>
      <c r="W39" s="31">
        <v>6.4</v>
      </c>
      <c r="X39" s="31">
        <v>6.3</v>
      </c>
      <c r="Y39" s="31">
        <v>6</v>
      </c>
      <c r="Z39" s="31">
        <v>6.5</v>
      </c>
      <c r="AA39" s="31">
        <v>6</v>
      </c>
      <c r="AB39" s="31">
        <v>6</v>
      </c>
      <c r="AC39" s="31">
        <v>6</v>
      </c>
      <c r="AD39" s="31">
        <v>6.5</v>
      </c>
      <c r="AE39" s="31">
        <v>6.5</v>
      </c>
      <c r="AF39" s="31">
        <v>6.5</v>
      </c>
      <c r="AG39" s="31">
        <v>6</v>
      </c>
      <c r="AH39" s="31">
        <v>6.3</v>
      </c>
      <c r="AI39" s="31">
        <v>6.2</v>
      </c>
      <c r="AJ39" s="31">
        <v>6</v>
      </c>
      <c r="AK39" s="31">
        <v>6.1</v>
      </c>
      <c r="AL39" s="31">
        <v>6.5</v>
      </c>
      <c r="AM39" s="31">
        <v>6.4</v>
      </c>
      <c r="AN39" s="31">
        <v>6.3</v>
      </c>
      <c r="AO39" s="31">
        <v>6</v>
      </c>
      <c r="AP39" s="31">
        <v>6.5</v>
      </c>
      <c r="AQ39" s="31">
        <v>6.2</v>
      </c>
      <c r="AR39" s="31">
        <v>6</v>
      </c>
      <c r="AS39" s="31">
        <v>6.1</v>
      </c>
      <c r="AT39" s="31">
        <v>6.5</v>
      </c>
      <c r="AU39" s="9"/>
      <c r="AV39" s="9"/>
    </row>
    <row r="40" spans="1:48" x14ac:dyDescent="0.25">
      <c r="A40" s="8" t="s">
        <v>31</v>
      </c>
      <c r="B40" s="8" t="s">
        <v>9</v>
      </c>
      <c r="C40" s="8" t="s">
        <v>34</v>
      </c>
      <c r="D40" s="8" t="s">
        <v>36</v>
      </c>
      <c r="E40" s="8"/>
      <c r="F40" s="8"/>
      <c r="G40" s="8"/>
      <c r="H40" s="8"/>
      <c r="I40" s="8"/>
      <c r="J40" s="8"/>
      <c r="K40" s="31">
        <v>5.5</v>
      </c>
      <c r="L40" s="31">
        <v>5.5</v>
      </c>
      <c r="M40" s="31">
        <v>5.5</v>
      </c>
      <c r="N40" s="31">
        <v>5.8</v>
      </c>
      <c r="O40" s="31">
        <v>5.9</v>
      </c>
      <c r="P40" s="31">
        <v>6</v>
      </c>
      <c r="Q40" s="31">
        <v>5.7</v>
      </c>
      <c r="R40" s="31">
        <v>5.8</v>
      </c>
      <c r="S40" s="31">
        <v>5.6</v>
      </c>
      <c r="T40" s="31">
        <v>5.5</v>
      </c>
      <c r="U40" s="31">
        <v>5.3</v>
      </c>
      <c r="V40" s="31">
        <v>5.2</v>
      </c>
      <c r="W40" s="31">
        <v>5.5</v>
      </c>
      <c r="X40" s="31">
        <v>5.4</v>
      </c>
      <c r="Y40" s="31">
        <v>5</v>
      </c>
      <c r="Z40" s="31">
        <v>5.6</v>
      </c>
      <c r="AA40" s="31">
        <v>5.5</v>
      </c>
      <c r="AB40" s="31">
        <v>5.5</v>
      </c>
      <c r="AC40" s="31">
        <v>5.5</v>
      </c>
      <c r="AD40" s="31">
        <v>5.8</v>
      </c>
      <c r="AE40" s="31">
        <v>5.9</v>
      </c>
      <c r="AF40" s="31">
        <v>6</v>
      </c>
      <c r="AG40" s="31">
        <v>5.7</v>
      </c>
      <c r="AH40" s="31">
        <v>5.8</v>
      </c>
      <c r="AI40" s="31">
        <v>5.6</v>
      </c>
      <c r="AJ40" s="31">
        <v>5.5</v>
      </c>
      <c r="AK40" s="31">
        <v>5.3</v>
      </c>
      <c r="AL40" s="31">
        <v>5.2</v>
      </c>
      <c r="AM40" s="31">
        <v>5.5</v>
      </c>
      <c r="AN40" s="31">
        <v>5.4</v>
      </c>
      <c r="AO40" s="31">
        <v>5</v>
      </c>
      <c r="AP40" s="31">
        <v>5.6</v>
      </c>
      <c r="AQ40" s="31">
        <v>5.6</v>
      </c>
      <c r="AR40" s="31">
        <v>5.5</v>
      </c>
      <c r="AS40" s="31">
        <v>5.3</v>
      </c>
      <c r="AT40" s="31">
        <v>5.2</v>
      </c>
      <c r="AU40" s="9"/>
      <c r="AV40" s="9"/>
    </row>
    <row r="41" spans="1:48" ht="15.75" thickBot="1" x14ac:dyDescent="0.3">
      <c r="A41" s="32" t="s">
        <v>31</v>
      </c>
      <c r="B41" s="32" t="s">
        <v>9</v>
      </c>
      <c r="C41" s="32" t="s">
        <v>35</v>
      </c>
      <c r="D41" s="32" t="s">
        <v>36</v>
      </c>
      <c r="E41" s="32"/>
      <c r="F41" s="32"/>
      <c r="G41" s="32"/>
      <c r="H41" s="32"/>
      <c r="I41" s="32"/>
      <c r="J41" s="32"/>
      <c r="K41" s="33">
        <v>5</v>
      </c>
      <c r="L41" s="33">
        <v>5</v>
      </c>
      <c r="M41" s="33">
        <v>5</v>
      </c>
      <c r="N41" s="33">
        <v>5.5</v>
      </c>
      <c r="O41" s="33">
        <v>5.5</v>
      </c>
      <c r="P41" s="33">
        <v>5.5</v>
      </c>
      <c r="Q41" s="33">
        <v>4.5</v>
      </c>
      <c r="R41" s="33">
        <v>4</v>
      </c>
      <c r="S41" s="33">
        <v>4.3</v>
      </c>
      <c r="T41" s="33">
        <v>4.2</v>
      </c>
      <c r="U41" s="33">
        <v>4.0999999999999996</v>
      </c>
      <c r="V41" s="33">
        <v>4.4000000000000004</v>
      </c>
      <c r="W41" s="33">
        <v>4.2</v>
      </c>
      <c r="X41" s="33">
        <v>4</v>
      </c>
      <c r="Y41" s="33">
        <v>4.5</v>
      </c>
      <c r="Z41" s="33">
        <v>5</v>
      </c>
      <c r="AA41" s="33">
        <v>5</v>
      </c>
      <c r="AB41" s="33">
        <v>5</v>
      </c>
      <c r="AC41" s="33">
        <v>5</v>
      </c>
      <c r="AD41" s="33">
        <v>5.5</v>
      </c>
      <c r="AE41" s="33">
        <v>5.5</v>
      </c>
      <c r="AF41" s="33">
        <v>5.5</v>
      </c>
      <c r="AG41" s="33">
        <v>4.5</v>
      </c>
      <c r="AH41" s="33">
        <v>4</v>
      </c>
      <c r="AI41" s="33">
        <v>4.3</v>
      </c>
      <c r="AJ41" s="33">
        <v>4.2</v>
      </c>
      <c r="AK41" s="33">
        <v>4.0999999999999996</v>
      </c>
      <c r="AL41" s="33">
        <v>4.4000000000000004</v>
      </c>
      <c r="AM41" s="33">
        <v>4.2</v>
      </c>
      <c r="AN41" s="31">
        <v>4</v>
      </c>
      <c r="AO41" s="31">
        <v>4.5</v>
      </c>
      <c r="AP41" s="31">
        <v>5</v>
      </c>
      <c r="AQ41" s="31">
        <v>4.3</v>
      </c>
      <c r="AR41" s="31">
        <v>4.2</v>
      </c>
      <c r="AS41" s="31">
        <v>4.0999999999999996</v>
      </c>
      <c r="AT41" s="31">
        <v>4.4000000000000004</v>
      </c>
      <c r="AU41" s="9"/>
      <c r="AV41" s="9"/>
    </row>
    <row r="42" spans="1:48" ht="15.75" thickBot="1" x14ac:dyDescent="0.3">
      <c r="A42" s="34" t="s">
        <v>42</v>
      </c>
      <c r="B42" s="61" t="s">
        <v>50</v>
      </c>
      <c r="C42" s="55"/>
      <c r="D42" s="55"/>
      <c r="E42" s="62"/>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6"/>
      <c r="AN42" s="37"/>
      <c r="AO42" s="37"/>
      <c r="AP42" s="37"/>
      <c r="AQ42" s="37"/>
      <c r="AR42" s="37"/>
      <c r="AS42" s="37"/>
      <c r="AT42" s="37"/>
      <c r="AU42" s="37"/>
      <c r="AV42" s="37"/>
    </row>
    <row r="43" spans="1:48" x14ac:dyDescent="0.25">
      <c r="A43" s="56"/>
      <c r="B43" s="63" t="s">
        <v>1</v>
      </c>
      <c r="C43" s="39" t="s">
        <v>30</v>
      </c>
      <c r="D43" s="39" t="s">
        <v>21</v>
      </c>
      <c r="E43" s="94" t="s">
        <v>7</v>
      </c>
      <c r="F43" s="125" t="s">
        <v>56</v>
      </c>
      <c r="G43" s="122"/>
      <c r="H43" s="122"/>
      <c r="I43" s="122"/>
      <c r="J43" s="123"/>
      <c r="K43" s="122" t="s">
        <v>51</v>
      </c>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c r="AI43" s="122"/>
      <c r="AJ43" s="122"/>
      <c r="AK43" s="122"/>
      <c r="AL43" s="122"/>
      <c r="AM43" s="123"/>
      <c r="AN43" s="40"/>
      <c r="AO43" s="40"/>
      <c r="AP43" s="40"/>
      <c r="AQ43" s="40"/>
      <c r="AR43" s="40"/>
      <c r="AS43" s="40"/>
      <c r="AT43" s="40"/>
    </row>
    <row r="44" spans="1:48" ht="75" x14ac:dyDescent="0.25">
      <c r="A44" s="58" t="s">
        <v>45</v>
      </c>
      <c r="B44" s="70" t="s">
        <v>43</v>
      </c>
      <c r="C44" s="3"/>
      <c r="D44" s="3"/>
      <c r="E44" s="59"/>
      <c r="F44" s="98"/>
      <c r="G44" s="114"/>
      <c r="H44" s="114"/>
      <c r="I44" s="114"/>
      <c r="J44" s="69"/>
      <c r="K44" s="95">
        <f t="shared" ref="K44:AT44" si="2">K56+K57+K17+K26+K48</f>
        <v>0</v>
      </c>
      <c r="L44" s="16">
        <f t="shared" si="2"/>
        <v>0</v>
      </c>
      <c r="M44" s="16">
        <f t="shared" si="2"/>
        <v>0</v>
      </c>
      <c r="N44" s="16">
        <f t="shared" si="2"/>
        <v>0</v>
      </c>
      <c r="O44" s="16">
        <f t="shared" si="2"/>
        <v>35060.699999999997</v>
      </c>
      <c r="P44" s="16">
        <f t="shared" si="2"/>
        <v>34360.686000000002</v>
      </c>
      <c r="Q44" s="16">
        <f t="shared" si="2"/>
        <v>33660.671999999999</v>
      </c>
      <c r="R44" s="16">
        <f t="shared" si="2"/>
        <v>32260.644</v>
      </c>
      <c r="S44" s="16">
        <f t="shared" si="2"/>
        <v>31560.63</v>
      </c>
      <c r="T44" s="16">
        <f t="shared" si="2"/>
        <v>630202.60199999996</v>
      </c>
      <c r="U44" s="16">
        <f t="shared" si="2"/>
        <v>599501.98800000001</v>
      </c>
      <c r="V44" s="16">
        <f t="shared" si="2"/>
        <v>568101.36</v>
      </c>
      <c r="W44" s="16">
        <f t="shared" si="2"/>
        <v>534600.68999999994</v>
      </c>
      <c r="X44" s="16">
        <f t="shared" si="2"/>
        <v>501100.02</v>
      </c>
      <c r="Y44" s="16">
        <f t="shared" si="2"/>
        <v>467599.35</v>
      </c>
      <c r="Z44" s="16">
        <f t="shared" si="2"/>
        <v>374097.48</v>
      </c>
      <c r="AA44" s="16">
        <f t="shared" si="2"/>
        <v>322596.44999999995</v>
      </c>
      <c r="AB44" s="16">
        <f t="shared" si="2"/>
        <v>289095.77999999997</v>
      </c>
      <c r="AC44" s="16">
        <f t="shared" si="2"/>
        <v>273595.46999999997</v>
      </c>
      <c r="AD44" s="16">
        <f t="shared" si="2"/>
        <v>254895.09599999999</v>
      </c>
      <c r="AE44" s="16">
        <f t="shared" si="2"/>
        <v>236194.72200000001</v>
      </c>
      <c r="AF44" s="16">
        <f t="shared" si="2"/>
        <v>217494.348</v>
      </c>
      <c r="AG44" s="16">
        <f t="shared" si="2"/>
        <v>186793.734</v>
      </c>
      <c r="AH44" s="16">
        <f t="shared" si="2"/>
        <v>150033</v>
      </c>
      <c r="AI44" s="16">
        <f t="shared" si="2"/>
        <v>120032.4</v>
      </c>
      <c r="AJ44" s="16">
        <f t="shared" si="2"/>
        <v>60031.199999999997</v>
      </c>
      <c r="AK44" s="16">
        <f t="shared" si="2"/>
        <v>30030.6</v>
      </c>
      <c r="AL44" s="16">
        <f t="shared" si="2"/>
        <v>15030.3</v>
      </c>
      <c r="AM44" s="16">
        <f t="shared" si="2"/>
        <v>0</v>
      </c>
      <c r="AN44" s="16">
        <f t="shared" si="2"/>
        <v>0</v>
      </c>
      <c r="AO44" s="16">
        <f t="shared" si="2"/>
        <v>0</v>
      </c>
      <c r="AP44" s="16">
        <f t="shared" si="2"/>
        <v>0</v>
      </c>
      <c r="AQ44" s="16">
        <f t="shared" si="2"/>
        <v>0</v>
      </c>
      <c r="AR44" s="16">
        <f t="shared" si="2"/>
        <v>0</v>
      </c>
      <c r="AS44" s="16">
        <f t="shared" si="2"/>
        <v>0</v>
      </c>
      <c r="AT44" s="16">
        <f t="shared" si="2"/>
        <v>0</v>
      </c>
    </row>
    <row r="45" spans="1:48" x14ac:dyDescent="0.25">
      <c r="A45" s="59"/>
      <c r="B45" s="65" t="s">
        <v>8</v>
      </c>
      <c r="C45" s="3"/>
      <c r="D45" s="38" t="s">
        <v>19</v>
      </c>
      <c r="E45" s="59"/>
      <c r="F45" s="98"/>
      <c r="G45" s="114"/>
      <c r="H45" s="114"/>
      <c r="I45" s="114"/>
      <c r="J45" s="69"/>
      <c r="K45" s="95">
        <f t="shared" ref="K45:AT45" si="3">K56</f>
        <v>0</v>
      </c>
      <c r="L45" s="16">
        <f t="shared" si="3"/>
        <v>0</v>
      </c>
      <c r="M45" s="16">
        <f t="shared" si="3"/>
        <v>0</v>
      </c>
      <c r="N45" s="16">
        <f t="shared" si="3"/>
        <v>0</v>
      </c>
      <c r="O45" s="16">
        <f t="shared" si="3"/>
        <v>10000.200000000001</v>
      </c>
      <c r="P45" s="16">
        <f t="shared" si="3"/>
        <v>9800.1959999999999</v>
      </c>
      <c r="Q45" s="16">
        <f t="shared" si="3"/>
        <v>9600.1919999999991</v>
      </c>
      <c r="R45" s="16">
        <f t="shared" si="3"/>
        <v>9200.1839999999993</v>
      </c>
      <c r="S45" s="16">
        <f t="shared" si="3"/>
        <v>9000.18</v>
      </c>
      <c r="T45" s="16">
        <f t="shared" si="3"/>
        <v>108602.17200000001</v>
      </c>
      <c r="U45" s="16">
        <f t="shared" si="3"/>
        <v>103402.068</v>
      </c>
      <c r="V45" s="16">
        <f t="shared" si="3"/>
        <v>98001.96</v>
      </c>
      <c r="W45" s="16">
        <f t="shared" si="3"/>
        <v>92001.84</v>
      </c>
      <c r="X45" s="16">
        <f t="shared" si="3"/>
        <v>86001.72</v>
      </c>
      <c r="Y45" s="16">
        <f t="shared" si="3"/>
        <v>80001.600000000006</v>
      </c>
      <c r="Z45" s="16">
        <f t="shared" si="3"/>
        <v>64001.279999999999</v>
      </c>
      <c r="AA45" s="16">
        <f t="shared" si="3"/>
        <v>55001.1</v>
      </c>
      <c r="AB45" s="16">
        <f t="shared" si="3"/>
        <v>49000.98</v>
      </c>
      <c r="AC45" s="16">
        <f t="shared" si="3"/>
        <v>46000.92</v>
      </c>
      <c r="AD45" s="16">
        <f t="shared" si="3"/>
        <v>42800.856</v>
      </c>
      <c r="AE45" s="16">
        <f t="shared" si="3"/>
        <v>39600.792000000001</v>
      </c>
      <c r="AF45" s="16">
        <f t="shared" si="3"/>
        <v>36400.728000000003</v>
      </c>
      <c r="AG45" s="16">
        <f t="shared" si="3"/>
        <v>31200.624</v>
      </c>
      <c r="AH45" s="16">
        <f t="shared" si="3"/>
        <v>25000.5</v>
      </c>
      <c r="AI45" s="16">
        <f t="shared" si="3"/>
        <v>20000.400000000001</v>
      </c>
      <c r="AJ45" s="16">
        <f t="shared" si="3"/>
        <v>10000.200000000001</v>
      </c>
      <c r="AK45" s="16">
        <f t="shared" si="3"/>
        <v>5000.1000000000004</v>
      </c>
      <c r="AL45" s="16">
        <f t="shared" si="3"/>
        <v>2500.0500000000002</v>
      </c>
      <c r="AM45" s="73">
        <f t="shared" si="3"/>
        <v>0</v>
      </c>
      <c r="AN45" s="73">
        <f t="shared" si="3"/>
        <v>0</v>
      </c>
      <c r="AO45" s="73">
        <f t="shared" si="3"/>
        <v>0</v>
      </c>
      <c r="AP45" s="73">
        <f t="shared" si="3"/>
        <v>0</v>
      </c>
      <c r="AQ45" s="73">
        <f t="shared" si="3"/>
        <v>0</v>
      </c>
      <c r="AR45" s="73">
        <f t="shared" si="3"/>
        <v>0</v>
      </c>
      <c r="AS45" s="73">
        <f t="shared" si="3"/>
        <v>0</v>
      </c>
      <c r="AT45" s="77">
        <f t="shared" si="3"/>
        <v>0</v>
      </c>
    </row>
    <row r="46" spans="1:48" x14ac:dyDescent="0.25">
      <c r="A46" s="59"/>
      <c r="B46" s="65" t="s">
        <v>9</v>
      </c>
      <c r="C46" s="3"/>
      <c r="D46" s="38" t="s">
        <v>20</v>
      </c>
      <c r="E46" s="59"/>
      <c r="F46" s="98"/>
      <c r="G46" s="114"/>
      <c r="H46" s="114"/>
      <c r="I46" s="114"/>
      <c r="J46" s="69"/>
      <c r="K46" s="95">
        <f t="shared" ref="K46:AT46" si="4">K57</f>
        <v>0</v>
      </c>
      <c r="L46" s="16">
        <f t="shared" si="4"/>
        <v>0</v>
      </c>
      <c r="M46" s="16">
        <f t="shared" si="4"/>
        <v>0</v>
      </c>
      <c r="N46" s="16">
        <f t="shared" si="4"/>
        <v>0</v>
      </c>
      <c r="O46" s="16">
        <f t="shared" si="4"/>
        <v>25000.5</v>
      </c>
      <c r="P46" s="16">
        <f t="shared" si="4"/>
        <v>24500.49</v>
      </c>
      <c r="Q46" s="16">
        <f t="shared" si="4"/>
        <v>24000.48</v>
      </c>
      <c r="R46" s="16">
        <f t="shared" si="4"/>
        <v>23000.46</v>
      </c>
      <c r="S46" s="16">
        <f t="shared" si="4"/>
        <v>22500.45</v>
      </c>
      <c r="T46" s="16">
        <f t="shared" si="4"/>
        <v>521510.43</v>
      </c>
      <c r="U46" s="16">
        <f t="shared" si="4"/>
        <v>496009.92</v>
      </c>
      <c r="V46" s="16">
        <f t="shared" si="4"/>
        <v>470009.4</v>
      </c>
      <c r="W46" s="16">
        <f t="shared" si="4"/>
        <v>442508.85</v>
      </c>
      <c r="X46" s="16">
        <f t="shared" si="4"/>
        <v>415008.3</v>
      </c>
      <c r="Y46" s="16">
        <f t="shared" si="4"/>
        <v>387507.75</v>
      </c>
      <c r="Z46" s="16">
        <f t="shared" si="4"/>
        <v>310006.2</v>
      </c>
      <c r="AA46" s="16">
        <f t="shared" si="4"/>
        <v>267505.34999999998</v>
      </c>
      <c r="AB46" s="16">
        <f t="shared" si="4"/>
        <v>240004.8</v>
      </c>
      <c r="AC46" s="16">
        <f t="shared" si="4"/>
        <v>227504.55</v>
      </c>
      <c r="AD46" s="16">
        <f t="shared" si="4"/>
        <v>212004.24</v>
      </c>
      <c r="AE46" s="16">
        <f t="shared" si="4"/>
        <v>196503.93</v>
      </c>
      <c r="AF46" s="16">
        <f t="shared" si="4"/>
        <v>181003.62</v>
      </c>
      <c r="AG46" s="16">
        <f t="shared" si="4"/>
        <v>155503.10999999999</v>
      </c>
      <c r="AH46" s="16">
        <f t="shared" si="4"/>
        <v>125002.5</v>
      </c>
      <c r="AI46" s="16">
        <f t="shared" si="4"/>
        <v>100002</v>
      </c>
      <c r="AJ46" s="16">
        <f t="shared" si="4"/>
        <v>50001</v>
      </c>
      <c r="AK46" s="16">
        <f t="shared" si="4"/>
        <v>25000.5</v>
      </c>
      <c r="AL46" s="16">
        <f t="shared" si="4"/>
        <v>12500.25</v>
      </c>
      <c r="AM46" s="73">
        <f t="shared" si="4"/>
        <v>0</v>
      </c>
      <c r="AN46" s="73">
        <f t="shared" si="4"/>
        <v>0</v>
      </c>
      <c r="AO46" s="73">
        <f t="shared" si="4"/>
        <v>0</v>
      </c>
      <c r="AP46" s="73">
        <f t="shared" si="4"/>
        <v>0</v>
      </c>
      <c r="AQ46" s="73">
        <f t="shared" si="4"/>
        <v>0</v>
      </c>
      <c r="AR46" s="73">
        <f t="shared" si="4"/>
        <v>0</v>
      </c>
      <c r="AS46" s="73">
        <f t="shared" si="4"/>
        <v>0</v>
      </c>
      <c r="AT46" s="77">
        <f t="shared" si="4"/>
        <v>0</v>
      </c>
    </row>
    <row r="47" spans="1:48" ht="60" x14ac:dyDescent="0.25">
      <c r="A47" s="81"/>
      <c r="B47" s="82"/>
      <c r="C47" s="27"/>
      <c r="D47" s="83" t="s">
        <v>54</v>
      </c>
      <c r="E47" s="81"/>
      <c r="F47" s="98"/>
      <c r="G47" s="114"/>
      <c r="H47" s="114"/>
      <c r="I47" s="114"/>
      <c r="J47" s="84"/>
      <c r="K47" s="96">
        <f>K17+K26</f>
        <v>0</v>
      </c>
      <c r="L47" s="85">
        <f>L17+L26</f>
        <v>0</v>
      </c>
      <c r="M47" s="85">
        <f>M17+M26</f>
        <v>0</v>
      </c>
      <c r="N47" s="85">
        <f>N17+N26</f>
        <v>0</v>
      </c>
      <c r="O47" s="85">
        <f>O17+O18+O26+O27</f>
        <v>60</v>
      </c>
      <c r="P47" s="85">
        <f t="shared" ref="P47:AR47" si="5">P17+P18+P26+P27</f>
        <v>60</v>
      </c>
      <c r="Q47" s="85">
        <f t="shared" si="5"/>
        <v>60</v>
      </c>
      <c r="R47" s="85">
        <f t="shared" si="5"/>
        <v>60</v>
      </c>
      <c r="S47" s="85">
        <f t="shared" si="5"/>
        <v>60</v>
      </c>
      <c r="T47" s="85">
        <f t="shared" si="5"/>
        <v>90</v>
      </c>
      <c r="U47" s="85">
        <f t="shared" si="5"/>
        <v>90</v>
      </c>
      <c r="V47" s="85">
        <f t="shared" si="5"/>
        <v>90</v>
      </c>
      <c r="W47" s="85">
        <f t="shared" si="5"/>
        <v>90</v>
      </c>
      <c r="X47" s="85">
        <f t="shared" si="5"/>
        <v>90</v>
      </c>
      <c r="Y47" s="85">
        <f t="shared" si="5"/>
        <v>90</v>
      </c>
      <c r="Z47" s="85">
        <f t="shared" si="5"/>
        <v>90</v>
      </c>
      <c r="AA47" s="85">
        <f t="shared" si="5"/>
        <v>90</v>
      </c>
      <c r="AB47" s="85">
        <f t="shared" si="5"/>
        <v>90</v>
      </c>
      <c r="AC47" s="85">
        <f t="shared" si="5"/>
        <v>90</v>
      </c>
      <c r="AD47" s="85">
        <f t="shared" si="5"/>
        <v>90</v>
      </c>
      <c r="AE47" s="85">
        <f t="shared" si="5"/>
        <v>90</v>
      </c>
      <c r="AF47" s="85">
        <f t="shared" si="5"/>
        <v>90</v>
      </c>
      <c r="AG47" s="85">
        <f t="shared" si="5"/>
        <v>90</v>
      </c>
      <c r="AH47" s="85">
        <f t="shared" si="5"/>
        <v>30</v>
      </c>
      <c r="AI47" s="85">
        <f t="shared" si="5"/>
        <v>30</v>
      </c>
      <c r="AJ47" s="85">
        <f t="shared" si="5"/>
        <v>30</v>
      </c>
      <c r="AK47" s="85">
        <f t="shared" si="5"/>
        <v>30</v>
      </c>
      <c r="AL47" s="85">
        <f t="shared" si="5"/>
        <v>30</v>
      </c>
      <c r="AM47" s="85">
        <f t="shared" si="5"/>
        <v>0</v>
      </c>
      <c r="AN47" s="85">
        <f t="shared" si="5"/>
        <v>0</v>
      </c>
      <c r="AO47" s="85">
        <f t="shared" si="5"/>
        <v>0</v>
      </c>
      <c r="AP47" s="85">
        <f t="shared" si="5"/>
        <v>0</v>
      </c>
      <c r="AQ47" s="85">
        <f t="shared" si="5"/>
        <v>0</v>
      </c>
      <c r="AR47" s="85">
        <f t="shared" si="5"/>
        <v>0</v>
      </c>
      <c r="AS47" s="86">
        <f>AS17+AS26</f>
        <v>0</v>
      </c>
      <c r="AT47" s="87">
        <f>AT17+AT26</f>
        <v>0</v>
      </c>
    </row>
    <row r="48" spans="1:48" s="2" customFormat="1" x14ac:dyDescent="0.25">
      <c r="A48" s="3"/>
      <c r="B48" s="3"/>
      <c r="C48" s="3"/>
      <c r="D48" s="80" t="s">
        <v>55</v>
      </c>
      <c r="E48" s="59"/>
      <c r="F48" s="98"/>
      <c r="G48" s="114"/>
      <c r="H48" s="114"/>
      <c r="I48" s="114"/>
      <c r="J48" s="69"/>
      <c r="K48" s="97">
        <f t="shared" ref="K48:N48" si="6">K18+K27</f>
        <v>0</v>
      </c>
      <c r="L48" s="45">
        <f t="shared" si="6"/>
        <v>0</v>
      </c>
      <c r="M48" s="45">
        <f t="shared" si="6"/>
        <v>0</v>
      </c>
      <c r="N48" s="45">
        <f t="shared" si="6"/>
        <v>0</v>
      </c>
      <c r="O48" s="45">
        <f>O18+O27</f>
        <v>10</v>
      </c>
      <c r="P48" s="45">
        <f t="shared" ref="P48:AT48" si="7">P18+P27</f>
        <v>10</v>
      </c>
      <c r="Q48" s="45">
        <f t="shared" si="7"/>
        <v>10</v>
      </c>
      <c r="R48" s="45">
        <f t="shared" si="7"/>
        <v>10</v>
      </c>
      <c r="S48" s="45">
        <f t="shared" si="7"/>
        <v>10</v>
      </c>
      <c r="T48" s="45">
        <f t="shared" si="7"/>
        <v>15</v>
      </c>
      <c r="U48" s="45">
        <f t="shared" si="7"/>
        <v>15</v>
      </c>
      <c r="V48" s="45">
        <f t="shared" si="7"/>
        <v>15</v>
      </c>
      <c r="W48" s="45">
        <f t="shared" si="7"/>
        <v>15</v>
      </c>
      <c r="X48" s="45">
        <f t="shared" si="7"/>
        <v>15</v>
      </c>
      <c r="Y48" s="45">
        <f t="shared" si="7"/>
        <v>15</v>
      </c>
      <c r="Z48" s="45">
        <f t="shared" si="7"/>
        <v>15</v>
      </c>
      <c r="AA48" s="45">
        <f t="shared" si="7"/>
        <v>15</v>
      </c>
      <c r="AB48" s="45">
        <f t="shared" si="7"/>
        <v>15</v>
      </c>
      <c r="AC48" s="45">
        <f t="shared" si="7"/>
        <v>15</v>
      </c>
      <c r="AD48" s="45">
        <f t="shared" si="7"/>
        <v>15</v>
      </c>
      <c r="AE48" s="45">
        <f t="shared" si="7"/>
        <v>15</v>
      </c>
      <c r="AF48" s="45">
        <f t="shared" si="7"/>
        <v>15</v>
      </c>
      <c r="AG48" s="45">
        <f t="shared" si="7"/>
        <v>15</v>
      </c>
      <c r="AH48" s="45">
        <f t="shared" si="7"/>
        <v>5</v>
      </c>
      <c r="AI48" s="45">
        <f t="shared" si="7"/>
        <v>5</v>
      </c>
      <c r="AJ48" s="45">
        <f t="shared" si="7"/>
        <v>5</v>
      </c>
      <c r="AK48" s="45">
        <f t="shared" si="7"/>
        <v>5</v>
      </c>
      <c r="AL48" s="45">
        <f t="shared" si="7"/>
        <v>5</v>
      </c>
      <c r="AM48" s="45">
        <f t="shared" si="7"/>
        <v>0</v>
      </c>
      <c r="AN48" s="45">
        <f t="shared" si="7"/>
        <v>0</v>
      </c>
      <c r="AO48" s="45">
        <f t="shared" si="7"/>
        <v>0</v>
      </c>
      <c r="AP48" s="45">
        <f t="shared" si="7"/>
        <v>0</v>
      </c>
      <c r="AQ48" s="45">
        <f t="shared" si="7"/>
        <v>0</v>
      </c>
      <c r="AR48" s="45">
        <f t="shared" si="7"/>
        <v>0</v>
      </c>
      <c r="AS48" s="45">
        <f t="shared" si="7"/>
        <v>0</v>
      </c>
      <c r="AT48" s="45">
        <f t="shared" si="7"/>
        <v>0</v>
      </c>
    </row>
    <row r="49" spans="1:48" s="2" customFormat="1" x14ac:dyDescent="0.25">
      <c r="A49" s="3"/>
      <c r="B49" s="3"/>
      <c r="C49" s="3"/>
      <c r="D49" s="60" t="s">
        <v>53</v>
      </c>
      <c r="E49" s="59"/>
      <c r="F49" s="98"/>
      <c r="G49" s="114"/>
      <c r="H49" s="114"/>
      <c r="I49" s="114"/>
      <c r="J49" s="69"/>
      <c r="K49" s="97">
        <f t="shared" ref="K49:N49" si="8">K17+K26</f>
        <v>0</v>
      </c>
      <c r="L49" s="45">
        <f t="shared" si="8"/>
        <v>0</v>
      </c>
      <c r="M49" s="45">
        <f t="shared" si="8"/>
        <v>0</v>
      </c>
      <c r="N49" s="45">
        <f t="shared" si="8"/>
        <v>0</v>
      </c>
      <c r="O49" s="45">
        <f>O17+O26</f>
        <v>50</v>
      </c>
      <c r="P49" s="45">
        <f t="shared" ref="P49:AT49" si="9">P17+P26</f>
        <v>50</v>
      </c>
      <c r="Q49" s="45">
        <f t="shared" si="9"/>
        <v>50</v>
      </c>
      <c r="R49" s="45">
        <f t="shared" si="9"/>
        <v>50</v>
      </c>
      <c r="S49" s="45">
        <f t="shared" si="9"/>
        <v>50</v>
      </c>
      <c r="T49" s="45">
        <f t="shared" si="9"/>
        <v>75</v>
      </c>
      <c r="U49" s="45">
        <f t="shared" si="9"/>
        <v>75</v>
      </c>
      <c r="V49" s="45">
        <f t="shared" si="9"/>
        <v>75</v>
      </c>
      <c r="W49" s="45">
        <f t="shared" si="9"/>
        <v>75</v>
      </c>
      <c r="X49" s="45">
        <f t="shared" si="9"/>
        <v>75</v>
      </c>
      <c r="Y49" s="45">
        <f t="shared" si="9"/>
        <v>75</v>
      </c>
      <c r="Z49" s="45">
        <f t="shared" si="9"/>
        <v>75</v>
      </c>
      <c r="AA49" s="45">
        <f t="shared" si="9"/>
        <v>75</v>
      </c>
      <c r="AB49" s="45">
        <f t="shared" si="9"/>
        <v>75</v>
      </c>
      <c r="AC49" s="45">
        <f t="shared" si="9"/>
        <v>75</v>
      </c>
      <c r="AD49" s="45">
        <f t="shared" si="9"/>
        <v>75</v>
      </c>
      <c r="AE49" s="45">
        <f t="shared" si="9"/>
        <v>75</v>
      </c>
      <c r="AF49" s="45">
        <f t="shared" si="9"/>
        <v>75</v>
      </c>
      <c r="AG49" s="45">
        <f t="shared" si="9"/>
        <v>75</v>
      </c>
      <c r="AH49" s="45">
        <f t="shared" si="9"/>
        <v>25</v>
      </c>
      <c r="AI49" s="45">
        <f t="shared" si="9"/>
        <v>25</v>
      </c>
      <c r="AJ49" s="45">
        <f t="shared" si="9"/>
        <v>25</v>
      </c>
      <c r="AK49" s="45">
        <f t="shared" si="9"/>
        <v>25</v>
      </c>
      <c r="AL49" s="45">
        <f t="shared" si="9"/>
        <v>25</v>
      </c>
      <c r="AM49" s="45">
        <f t="shared" si="9"/>
        <v>0</v>
      </c>
      <c r="AN49" s="45">
        <f t="shared" si="9"/>
        <v>0</v>
      </c>
      <c r="AO49" s="45">
        <f t="shared" si="9"/>
        <v>0</v>
      </c>
      <c r="AP49" s="45">
        <f t="shared" si="9"/>
        <v>0</v>
      </c>
      <c r="AQ49" s="45">
        <f t="shared" si="9"/>
        <v>0</v>
      </c>
      <c r="AR49" s="45">
        <f t="shared" si="9"/>
        <v>0</v>
      </c>
      <c r="AS49" s="45">
        <f t="shared" si="9"/>
        <v>0</v>
      </c>
      <c r="AT49" s="45">
        <f t="shared" si="9"/>
        <v>0</v>
      </c>
    </row>
    <row r="50" spans="1:48" s="2" customFormat="1" ht="15.75" thickBot="1" x14ac:dyDescent="0.3">
      <c r="A50" s="3"/>
      <c r="B50" s="3"/>
      <c r="C50" s="3"/>
      <c r="D50" s="79"/>
      <c r="E50" s="79" t="s">
        <v>13</v>
      </c>
      <c r="F50" s="93"/>
      <c r="G50" s="115"/>
      <c r="H50" s="115"/>
      <c r="I50" s="115"/>
      <c r="J50" s="99"/>
      <c r="K50" s="95">
        <f t="shared" ref="K50:N50" si="10">K17+K18+K12*K19+K12*K20+K13*K19*0.0002+K13*K20*0.0002</f>
        <v>0</v>
      </c>
      <c r="L50" s="16">
        <f t="shared" si="10"/>
        <v>0</v>
      </c>
      <c r="M50" s="16">
        <f t="shared" si="10"/>
        <v>0</v>
      </c>
      <c r="N50" s="16">
        <f t="shared" si="10"/>
        <v>0</v>
      </c>
      <c r="O50" s="16">
        <f>O17+O18+O12*O19+O12*O20+O13*O19*0.0002+O13*O20*0.0002</f>
        <v>35060.699999999997</v>
      </c>
      <c r="P50" s="16">
        <f t="shared" ref="P50:AT50" si="11">P17+P18+P12*P19+P12*P20+P13*P19*0.0002+P13*P20*0.0002</f>
        <v>34360.686000000002</v>
      </c>
      <c r="Q50" s="16">
        <f t="shared" si="11"/>
        <v>33660.672000000006</v>
      </c>
      <c r="R50" s="16">
        <f t="shared" si="11"/>
        <v>32260.644</v>
      </c>
      <c r="S50" s="16">
        <f t="shared" si="11"/>
        <v>31560.63</v>
      </c>
      <c r="T50" s="16">
        <f t="shared" si="11"/>
        <v>30160.601999999999</v>
      </c>
      <c r="U50" s="16">
        <f t="shared" si="11"/>
        <v>29460.588</v>
      </c>
      <c r="V50" s="16">
        <f t="shared" si="11"/>
        <v>28060.560000000001</v>
      </c>
      <c r="W50" s="16">
        <f t="shared" si="11"/>
        <v>24560.489999999998</v>
      </c>
      <c r="X50" s="16">
        <f t="shared" si="11"/>
        <v>21060.42</v>
      </c>
      <c r="Y50" s="16">
        <f t="shared" si="11"/>
        <v>17560.349999999999</v>
      </c>
      <c r="Z50" s="16">
        <f t="shared" si="11"/>
        <v>14060.28</v>
      </c>
      <c r="AA50" s="16">
        <f t="shared" si="11"/>
        <v>10560.21</v>
      </c>
      <c r="AB50" s="16">
        <f t="shared" si="11"/>
        <v>7060.14</v>
      </c>
      <c r="AC50" s="16">
        <f t="shared" si="11"/>
        <v>3560.07</v>
      </c>
      <c r="AD50" s="16">
        <f t="shared" si="11"/>
        <v>2860.056</v>
      </c>
      <c r="AE50" s="16">
        <f t="shared" si="11"/>
        <v>2160.0420000000004</v>
      </c>
      <c r="AF50" s="16">
        <f t="shared" si="11"/>
        <v>1460.028</v>
      </c>
      <c r="AG50" s="16">
        <f t="shared" si="11"/>
        <v>760.01400000000001</v>
      </c>
      <c r="AH50" s="16">
        <f t="shared" si="11"/>
        <v>0</v>
      </c>
      <c r="AI50" s="16">
        <f t="shared" si="11"/>
        <v>0</v>
      </c>
      <c r="AJ50" s="16">
        <f t="shared" si="11"/>
        <v>0</v>
      </c>
      <c r="AK50" s="16">
        <f t="shared" si="11"/>
        <v>0</v>
      </c>
      <c r="AL50" s="16">
        <f t="shared" si="11"/>
        <v>0</v>
      </c>
      <c r="AM50" s="16">
        <f t="shared" si="11"/>
        <v>0</v>
      </c>
      <c r="AN50" s="16">
        <f t="shared" si="11"/>
        <v>0</v>
      </c>
      <c r="AO50" s="16">
        <f t="shared" si="11"/>
        <v>0</v>
      </c>
      <c r="AP50" s="16">
        <f t="shared" si="11"/>
        <v>0</v>
      </c>
      <c r="AQ50" s="16">
        <f t="shared" si="11"/>
        <v>0</v>
      </c>
      <c r="AR50" s="16">
        <f t="shared" si="11"/>
        <v>0</v>
      </c>
      <c r="AS50" s="16">
        <f t="shared" si="11"/>
        <v>0</v>
      </c>
      <c r="AT50" s="16">
        <f t="shared" si="11"/>
        <v>0</v>
      </c>
    </row>
    <row r="51" spans="1:48" ht="60" x14ac:dyDescent="0.25">
      <c r="A51" s="112" t="s">
        <v>46</v>
      </c>
      <c r="B51" s="63" t="s">
        <v>1</v>
      </c>
      <c r="C51" s="39" t="s">
        <v>30</v>
      </c>
      <c r="D51" s="41" t="s">
        <v>21</v>
      </c>
      <c r="E51" s="69"/>
      <c r="F51" s="60"/>
      <c r="G51" s="90"/>
      <c r="H51" s="90"/>
      <c r="I51" s="90" t="s">
        <v>69</v>
      </c>
      <c r="J51" s="59"/>
      <c r="K51" s="70"/>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69"/>
      <c r="AN51" s="69"/>
      <c r="AO51" s="69"/>
      <c r="AP51" s="69"/>
      <c r="AQ51" s="69"/>
      <c r="AR51" s="69"/>
      <c r="AS51" s="69"/>
      <c r="AT51" s="59"/>
      <c r="AU51" s="70" t="s">
        <v>52</v>
      </c>
      <c r="AV51" s="69"/>
    </row>
    <row r="52" spans="1:48" x14ac:dyDescent="0.25">
      <c r="A52" s="58"/>
      <c r="B52" s="65" t="s">
        <v>8</v>
      </c>
      <c r="C52" s="3"/>
      <c r="D52" s="38" t="s">
        <v>19</v>
      </c>
      <c r="E52" s="69"/>
      <c r="F52" s="101" t="s">
        <v>64</v>
      </c>
      <c r="G52" s="101" t="s">
        <v>65</v>
      </c>
      <c r="H52" s="101" t="s">
        <v>66</v>
      </c>
      <c r="I52" s="111">
        <f>SUM(K52:AT52)</f>
        <v>1042100</v>
      </c>
      <c r="J52" s="59"/>
      <c r="K52" s="65">
        <f t="shared" ref="K52:AT52" si="12">K12*K19+K21*K28</f>
        <v>0</v>
      </c>
      <c r="L52" s="38">
        <f t="shared" si="12"/>
        <v>0</v>
      </c>
      <c r="M52" s="38">
        <f t="shared" si="12"/>
        <v>0</v>
      </c>
      <c r="N52" s="38">
        <f t="shared" si="12"/>
        <v>0</v>
      </c>
      <c r="O52" s="38">
        <f t="shared" si="12"/>
        <v>10000</v>
      </c>
      <c r="P52" s="38">
        <f t="shared" si="12"/>
        <v>9800</v>
      </c>
      <c r="Q52" s="38">
        <f t="shared" si="12"/>
        <v>9600</v>
      </c>
      <c r="R52" s="38">
        <f t="shared" si="12"/>
        <v>9200</v>
      </c>
      <c r="S52" s="38">
        <f t="shared" si="12"/>
        <v>9000</v>
      </c>
      <c r="T52" s="38">
        <f t="shared" si="12"/>
        <v>108600</v>
      </c>
      <c r="U52" s="38">
        <f t="shared" si="12"/>
        <v>103400</v>
      </c>
      <c r="V52" s="38">
        <f t="shared" si="12"/>
        <v>98000</v>
      </c>
      <c r="W52" s="38">
        <f t="shared" si="12"/>
        <v>92000</v>
      </c>
      <c r="X52" s="38">
        <f t="shared" si="12"/>
        <v>86000</v>
      </c>
      <c r="Y52" s="38">
        <f t="shared" si="12"/>
        <v>80000</v>
      </c>
      <c r="Z52" s="38">
        <f t="shared" si="12"/>
        <v>64000</v>
      </c>
      <c r="AA52" s="38">
        <f t="shared" si="12"/>
        <v>55000</v>
      </c>
      <c r="AB52" s="38">
        <f t="shared" si="12"/>
        <v>49000</v>
      </c>
      <c r="AC52" s="38">
        <f t="shared" si="12"/>
        <v>46000</v>
      </c>
      <c r="AD52" s="38">
        <f t="shared" si="12"/>
        <v>42800</v>
      </c>
      <c r="AE52" s="38">
        <f t="shared" si="12"/>
        <v>39600</v>
      </c>
      <c r="AF52" s="38">
        <f t="shared" si="12"/>
        <v>36400</v>
      </c>
      <c r="AG52" s="38">
        <f t="shared" si="12"/>
        <v>31200</v>
      </c>
      <c r="AH52" s="38">
        <f t="shared" si="12"/>
        <v>25000</v>
      </c>
      <c r="AI52" s="38">
        <f t="shared" si="12"/>
        <v>20000</v>
      </c>
      <c r="AJ52" s="38">
        <f t="shared" si="12"/>
        <v>10000</v>
      </c>
      <c r="AK52" s="38">
        <f t="shared" si="12"/>
        <v>5000</v>
      </c>
      <c r="AL52" s="38">
        <f t="shared" si="12"/>
        <v>2500</v>
      </c>
      <c r="AM52" s="66">
        <f t="shared" si="12"/>
        <v>0</v>
      </c>
      <c r="AN52" s="66">
        <f t="shared" si="12"/>
        <v>0</v>
      </c>
      <c r="AO52" s="66">
        <f t="shared" si="12"/>
        <v>0</v>
      </c>
      <c r="AP52" s="66">
        <f t="shared" si="12"/>
        <v>0</v>
      </c>
      <c r="AQ52" s="66">
        <f t="shared" si="12"/>
        <v>0</v>
      </c>
      <c r="AR52" s="66">
        <f t="shared" si="12"/>
        <v>0</v>
      </c>
      <c r="AS52" s="66">
        <f t="shared" si="12"/>
        <v>0</v>
      </c>
      <c r="AT52" s="56">
        <f t="shared" si="12"/>
        <v>0</v>
      </c>
      <c r="AU52" s="70"/>
      <c r="AV52" s="69"/>
    </row>
    <row r="53" spans="1:48" x14ac:dyDescent="0.25">
      <c r="A53" s="59"/>
      <c r="B53" s="65" t="s">
        <v>8</v>
      </c>
      <c r="C53" s="3"/>
      <c r="D53" s="38" t="s">
        <v>20</v>
      </c>
      <c r="E53" s="69"/>
      <c r="F53" s="101" t="s">
        <v>64</v>
      </c>
      <c r="G53" s="101" t="s">
        <v>65</v>
      </c>
      <c r="H53" s="101" t="s">
        <v>66</v>
      </c>
      <c r="I53" s="111">
        <f t="shared" ref="I53:I57" si="13">SUM(K53:AT53)</f>
        <v>4954000</v>
      </c>
      <c r="J53" s="59"/>
      <c r="K53" s="65">
        <f t="shared" ref="K53:AT53" si="14">K12*K20+K21*K29</f>
        <v>0</v>
      </c>
      <c r="L53" s="38">
        <f t="shared" si="14"/>
        <v>0</v>
      </c>
      <c r="M53" s="38">
        <f t="shared" si="14"/>
        <v>0</v>
      </c>
      <c r="N53" s="38">
        <f t="shared" si="14"/>
        <v>0</v>
      </c>
      <c r="O53" s="38">
        <f t="shared" si="14"/>
        <v>25000</v>
      </c>
      <c r="P53" s="38">
        <f t="shared" si="14"/>
        <v>24500</v>
      </c>
      <c r="Q53" s="38">
        <f t="shared" si="14"/>
        <v>24000</v>
      </c>
      <c r="R53" s="38">
        <f t="shared" si="14"/>
        <v>23000</v>
      </c>
      <c r="S53" s="38">
        <f t="shared" si="14"/>
        <v>22500</v>
      </c>
      <c r="T53" s="38">
        <f t="shared" si="14"/>
        <v>521500</v>
      </c>
      <c r="U53" s="38">
        <f t="shared" si="14"/>
        <v>496000</v>
      </c>
      <c r="V53" s="38">
        <f t="shared" si="14"/>
        <v>470000</v>
      </c>
      <c r="W53" s="38">
        <f t="shared" si="14"/>
        <v>442500</v>
      </c>
      <c r="X53" s="38">
        <f t="shared" si="14"/>
        <v>415000</v>
      </c>
      <c r="Y53" s="38">
        <f t="shared" si="14"/>
        <v>387500</v>
      </c>
      <c r="Z53" s="38">
        <f t="shared" si="14"/>
        <v>310000</v>
      </c>
      <c r="AA53" s="38">
        <f t="shared" si="14"/>
        <v>267500</v>
      </c>
      <c r="AB53" s="38">
        <f t="shared" si="14"/>
        <v>240000</v>
      </c>
      <c r="AC53" s="38">
        <f t="shared" si="14"/>
        <v>227500</v>
      </c>
      <c r="AD53" s="38">
        <f t="shared" si="14"/>
        <v>212000</v>
      </c>
      <c r="AE53" s="38">
        <f t="shared" si="14"/>
        <v>196500</v>
      </c>
      <c r="AF53" s="38">
        <f t="shared" si="14"/>
        <v>181000</v>
      </c>
      <c r="AG53" s="38">
        <f t="shared" si="14"/>
        <v>155500</v>
      </c>
      <c r="AH53" s="38">
        <f t="shared" si="14"/>
        <v>125000</v>
      </c>
      <c r="AI53" s="38">
        <f t="shared" si="14"/>
        <v>100000</v>
      </c>
      <c r="AJ53" s="38">
        <f t="shared" si="14"/>
        <v>50000</v>
      </c>
      <c r="AK53" s="38">
        <f t="shared" si="14"/>
        <v>25000</v>
      </c>
      <c r="AL53" s="38">
        <f t="shared" si="14"/>
        <v>12500</v>
      </c>
      <c r="AM53" s="66">
        <f t="shared" si="14"/>
        <v>0</v>
      </c>
      <c r="AN53" s="66">
        <f t="shared" si="14"/>
        <v>0</v>
      </c>
      <c r="AO53" s="66">
        <f t="shared" si="14"/>
        <v>0</v>
      </c>
      <c r="AP53" s="66">
        <f t="shared" si="14"/>
        <v>0</v>
      </c>
      <c r="AQ53" s="66">
        <f t="shared" si="14"/>
        <v>0</v>
      </c>
      <c r="AR53" s="66">
        <f t="shared" si="14"/>
        <v>0</v>
      </c>
      <c r="AS53" s="66">
        <f t="shared" si="14"/>
        <v>0</v>
      </c>
      <c r="AT53" s="56">
        <f t="shared" si="14"/>
        <v>0</v>
      </c>
      <c r="AU53" s="70" t="s">
        <v>52</v>
      </c>
      <c r="AV53" s="69"/>
    </row>
    <row r="54" spans="1:48" x14ac:dyDescent="0.25">
      <c r="A54" s="59"/>
      <c r="B54" s="65" t="s">
        <v>9</v>
      </c>
      <c r="C54" s="3"/>
      <c r="D54" s="38" t="s">
        <v>19</v>
      </c>
      <c r="E54" s="69"/>
      <c r="F54" s="101" t="s">
        <v>64</v>
      </c>
      <c r="G54" s="101" t="s">
        <v>65</v>
      </c>
      <c r="H54" s="101" t="s">
        <v>66</v>
      </c>
      <c r="I54" s="111">
        <f t="shared" si="13"/>
        <v>20.842000000000006</v>
      </c>
      <c r="J54" s="59"/>
      <c r="K54" s="65">
        <f t="shared" ref="K54:AT54" si="15">K13*K19*0.0002+K22*K28*0.0002</f>
        <v>0</v>
      </c>
      <c r="L54" s="38">
        <f t="shared" si="15"/>
        <v>0</v>
      </c>
      <c r="M54" s="38">
        <f t="shared" si="15"/>
        <v>0</v>
      </c>
      <c r="N54" s="38">
        <f t="shared" si="15"/>
        <v>0</v>
      </c>
      <c r="O54" s="38">
        <f t="shared" si="15"/>
        <v>0.2</v>
      </c>
      <c r="P54" s="38">
        <f t="shared" si="15"/>
        <v>0.19600000000000001</v>
      </c>
      <c r="Q54" s="38">
        <f t="shared" si="15"/>
        <v>0.192</v>
      </c>
      <c r="R54" s="38">
        <f t="shared" si="15"/>
        <v>0.184</v>
      </c>
      <c r="S54" s="38">
        <f t="shared" si="15"/>
        <v>0.18000000000000002</v>
      </c>
      <c r="T54" s="38">
        <f t="shared" si="15"/>
        <v>2.1720000000000002</v>
      </c>
      <c r="U54" s="38">
        <f t="shared" si="15"/>
        <v>2.0680000000000001</v>
      </c>
      <c r="V54" s="38">
        <f t="shared" si="15"/>
        <v>1.96</v>
      </c>
      <c r="W54" s="38">
        <f t="shared" si="15"/>
        <v>1.8400000000000003</v>
      </c>
      <c r="X54" s="38">
        <f t="shared" si="15"/>
        <v>1.7200000000000002</v>
      </c>
      <c r="Y54" s="38">
        <f t="shared" si="15"/>
        <v>1.6</v>
      </c>
      <c r="Z54" s="38">
        <f t="shared" si="15"/>
        <v>1.28</v>
      </c>
      <c r="AA54" s="38">
        <f t="shared" si="15"/>
        <v>1.1000000000000001</v>
      </c>
      <c r="AB54" s="38">
        <f t="shared" si="15"/>
        <v>0.98000000000000009</v>
      </c>
      <c r="AC54" s="38">
        <f t="shared" si="15"/>
        <v>0.92</v>
      </c>
      <c r="AD54" s="38">
        <f t="shared" si="15"/>
        <v>0.85600000000000009</v>
      </c>
      <c r="AE54" s="38">
        <f t="shared" si="15"/>
        <v>0.79200000000000004</v>
      </c>
      <c r="AF54" s="38">
        <f t="shared" si="15"/>
        <v>0.72800000000000009</v>
      </c>
      <c r="AG54" s="38">
        <f t="shared" si="15"/>
        <v>0.624</v>
      </c>
      <c r="AH54" s="38">
        <f t="shared" si="15"/>
        <v>0.5</v>
      </c>
      <c r="AI54" s="38">
        <f t="shared" si="15"/>
        <v>0.4</v>
      </c>
      <c r="AJ54" s="38">
        <f t="shared" si="15"/>
        <v>0.2</v>
      </c>
      <c r="AK54" s="38">
        <f t="shared" si="15"/>
        <v>0.1</v>
      </c>
      <c r="AL54" s="38">
        <f t="shared" si="15"/>
        <v>0.05</v>
      </c>
      <c r="AM54" s="66">
        <f t="shared" si="15"/>
        <v>0</v>
      </c>
      <c r="AN54" s="66">
        <f t="shared" si="15"/>
        <v>0</v>
      </c>
      <c r="AO54" s="66">
        <f t="shared" si="15"/>
        <v>0</v>
      </c>
      <c r="AP54" s="66">
        <f t="shared" si="15"/>
        <v>0</v>
      </c>
      <c r="AQ54" s="66">
        <f t="shared" si="15"/>
        <v>0</v>
      </c>
      <c r="AR54" s="66">
        <f t="shared" si="15"/>
        <v>0</v>
      </c>
      <c r="AS54" s="66">
        <f t="shared" si="15"/>
        <v>0</v>
      </c>
      <c r="AT54" s="56">
        <f t="shared" si="15"/>
        <v>0</v>
      </c>
      <c r="AU54" s="70" t="s">
        <v>52</v>
      </c>
      <c r="AV54" s="69"/>
    </row>
    <row r="55" spans="1:48" x14ac:dyDescent="0.25">
      <c r="A55" s="59"/>
      <c r="B55" s="65" t="s">
        <v>9</v>
      </c>
      <c r="C55" s="3"/>
      <c r="D55" s="38" t="s">
        <v>20</v>
      </c>
      <c r="E55" s="69"/>
      <c r="F55" s="101" t="s">
        <v>64</v>
      </c>
      <c r="G55" s="101" t="s">
        <v>65</v>
      </c>
      <c r="H55" s="101" t="s">
        <v>66</v>
      </c>
      <c r="I55" s="111">
        <f t="shared" si="13"/>
        <v>99.08</v>
      </c>
      <c r="J55" s="59"/>
      <c r="K55" s="65">
        <f t="shared" ref="K55:AT55" si="16">K13*K20*0.0002+K22*K29*0.0002</f>
        <v>0</v>
      </c>
      <c r="L55" s="38">
        <f t="shared" si="16"/>
        <v>0</v>
      </c>
      <c r="M55" s="38">
        <f t="shared" si="16"/>
        <v>0</v>
      </c>
      <c r="N55" s="38">
        <f t="shared" si="16"/>
        <v>0</v>
      </c>
      <c r="O55" s="38">
        <f t="shared" si="16"/>
        <v>0.5</v>
      </c>
      <c r="P55" s="38">
        <f t="shared" si="16"/>
        <v>0.49000000000000005</v>
      </c>
      <c r="Q55" s="38">
        <f t="shared" si="16"/>
        <v>0.48000000000000004</v>
      </c>
      <c r="R55" s="38">
        <f t="shared" si="16"/>
        <v>0.46</v>
      </c>
      <c r="S55" s="38">
        <f t="shared" si="16"/>
        <v>0.45</v>
      </c>
      <c r="T55" s="38">
        <f t="shared" si="16"/>
        <v>10.43</v>
      </c>
      <c r="U55" s="38">
        <f t="shared" si="16"/>
        <v>9.92</v>
      </c>
      <c r="V55" s="38">
        <f t="shared" si="16"/>
        <v>9.4</v>
      </c>
      <c r="W55" s="38">
        <f t="shared" si="16"/>
        <v>8.85</v>
      </c>
      <c r="X55" s="38">
        <f t="shared" si="16"/>
        <v>8.3000000000000007</v>
      </c>
      <c r="Y55" s="38">
        <f t="shared" si="16"/>
        <v>7.75</v>
      </c>
      <c r="Z55" s="38">
        <f t="shared" si="16"/>
        <v>6.2</v>
      </c>
      <c r="AA55" s="38">
        <f t="shared" si="16"/>
        <v>5.3500000000000005</v>
      </c>
      <c r="AB55" s="38">
        <f t="shared" si="16"/>
        <v>4.8</v>
      </c>
      <c r="AC55" s="38">
        <f t="shared" si="16"/>
        <v>4.55</v>
      </c>
      <c r="AD55" s="38">
        <f t="shared" si="16"/>
        <v>4.24</v>
      </c>
      <c r="AE55" s="38">
        <f t="shared" si="16"/>
        <v>3.93</v>
      </c>
      <c r="AF55" s="38">
        <f t="shared" si="16"/>
        <v>3.62</v>
      </c>
      <c r="AG55" s="38">
        <f t="shared" si="16"/>
        <v>3.11</v>
      </c>
      <c r="AH55" s="38">
        <f t="shared" si="16"/>
        <v>2.5</v>
      </c>
      <c r="AI55" s="38">
        <f t="shared" si="16"/>
        <v>2</v>
      </c>
      <c r="AJ55" s="38">
        <f t="shared" si="16"/>
        <v>1</v>
      </c>
      <c r="AK55" s="38">
        <f t="shared" si="16"/>
        <v>0.5</v>
      </c>
      <c r="AL55" s="38">
        <f t="shared" si="16"/>
        <v>0.25</v>
      </c>
      <c r="AM55" s="66">
        <f t="shared" si="16"/>
        <v>0</v>
      </c>
      <c r="AN55" s="66">
        <f t="shared" si="16"/>
        <v>0</v>
      </c>
      <c r="AO55" s="66">
        <f t="shared" si="16"/>
        <v>0</v>
      </c>
      <c r="AP55" s="66">
        <f t="shared" si="16"/>
        <v>0</v>
      </c>
      <c r="AQ55" s="66">
        <f t="shared" si="16"/>
        <v>0</v>
      </c>
      <c r="AR55" s="66">
        <f t="shared" si="16"/>
        <v>0</v>
      </c>
      <c r="AS55" s="66">
        <f t="shared" si="16"/>
        <v>0</v>
      </c>
      <c r="AT55" s="56">
        <f t="shared" si="16"/>
        <v>0</v>
      </c>
      <c r="AU55" s="70" t="s">
        <v>52</v>
      </c>
      <c r="AV55" s="69"/>
    </row>
    <row r="56" spans="1:48" x14ac:dyDescent="0.25">
      <c r="A56" s="59"/>
      <c r="B56" s="65" t="s">
        <v>44</v>
      </c>
      <c r="C56" s="3"/>
      <c r="D56" s="38" t="s">
        <v>19</v>
      </c>
      <c r="E56" s="69"/>
      <c r="F56" s="101" t="s">
        <v>64</v>
      </c>
      <c r="G56" s="101" t="s">
        <v>65</v>
      </c>
      <c r="H56" s="101" t="s">
        <v>66</v>
      </c>
      <c r="I56" s="111">
        <f t="shared" si="13"/>
        <v>1042120.8419999999</v>
      </c>
      <c r="J56" s="59"/>
      <c r="K56" s="65">
        <f>K52+K54</f>
        <v>0</v>
      </c>
      <c r="L56" s="38">
        <f t="shared" ref="L56:AT57" si="17">L52+L54</f>
        <v>0</v>
      </c>
      <c r="M56" s="38">
        <f t="shared" si="17"/>
        <v>0</v>
      </c>
      <c r="N56" s="38">
        <f t="shared" si="17"/>
        <v>0</v>
      </c>
      <c r="O56" s="38">
        <f>O52+O54</f>
        <v>10000.200000000001</v>
      </c>
      <c r="P56" s="38">
        <f t="shared" si="17"/>
        <v>9800.1959999999999</v>
      </c>
      <c r="Q56" s="38">
        <f t="shared" si="17"/>
        <v>9600.1919999999991</v>
      </c>
      <c r="R56" s="38">
        <f t="shared" si="17"/>
        <v>9200.1839999999993</v>
      </c>
      <c r="S56" s="38">
        <f t="shared" si="17"/>
        <v>9000.18</v>
      </c>
      <c r="T56" s="38">
        <f t="shared" si="17"/>
        <v>108602.17200000001</v>
      </c>
      <c r="U56" s="38">
        <f t="shared" si="17"/>
        <v>103402.068</v>
      </c>
      <c r="V56" s="38">
        <f t="shared" si="17"/>
        <v>98001.96</v>
      </c>
      <c r="W56" s="38">
        <f t="shared" si="17"/>
        <v>92001.84</v>
      </c>
      <c r="X56" s="38">
        <f t="shared" si="17"/>
        <v>86001.72</v>
      </c>
      <c r="Y56" s="38">
        <f t="shared" si="17"/>
        <v>80001.600000000006</v>
      </c>
      <c r="Z56" s="38">
        <f t="shared" si="17"/>
        <v>64001.279999999999</v>
      </c>
      <c r="AA56" s="38">
        <f t="shared" si="17"/>
        <v>55001.1</v>
      </c>
      <c r="AB56" s="38">
        <f t="shared" si="17"/>
        <v>49000.98</v>
      </c>
      <c r="AC56" s="38">
        <f t="shared" si="17"/>
        <v>46000.92</v>
      </c>
      <c r="AD56" s="38">
        <f t="shared" si="17"/>
        <v>42800.856</v>
      </c>
      <c r="AE56" s="38">
        <f t="shared" si="17"/>
        <v>39600.792000000001</v>
      </c>
      <c r="AF56" s="38">
        <f t="shared" si="17"/>
        <v>36400.728000000003</v>
      </c>
      <c r="AG56" s="38">
        <f t="shared" si="17"/>
        <v>31200.624</v>
      </c>
      <c r="AH56" s="38">
        <f t="shared" si="17"/>
        <v>25000.5</v>
      </c>
      <c r="AI56" s="38">
        <f t="shared" si="17"/>
        <v>20000.400000000001</v>
      </c>
      <c r="AJ56" s="38">
        <f t="shared" si="17"/>
        <v>10000.200000000001</v>
      </c>
      <c r="AK56" s="38">
        <f t="shared" si="17"/>
        <v>5000.1000000000004</v>
      </c>
      <c r="AL56" s="38">
        <f t="shared" si="17"/>
        <v>2500.0500000000002</v>
      </c>
      <c r="AM56" s="66">
        <f t="shared" si="17"/>
        <v>0</v>
      </c>
      <c r="AN56" s="66">
        <f t="shared" si="17"/>
        <v>0</v>
      </c>
      <c r="AO56" s="66">
        <f t="shared" si="17"/>
        <v>0</v>
      </c>
      <c r="AP56" s="66">
        <f t="shared" si="17"/>
        <v>0</v>
      </c>
      <c r="AQ56" s="66">
        <f t="shared" si="17"/>
        <v>0</v>
      </c>
      <c r="AR56" s="66">
        <f t="shared" si="17"/>
        <v>0</v>
      </c>
      <c r="AS56" s="66">
        <f t="shared" si="17"/>
        <v>0</v>
      </c>
      <c r="AT56" s="56">
        <f t="shared" si="17"/>
        <v>0</v>
      </c>
      <c r="AU56" s="70" t="s">
        <v>52</v>
      </c>
      <c r="AV56" s="69"/>
    </row>
    <row r="57" spans="1:48" ht="15.75" thickBot="1" x14ac:dyDescent="0.3">
      <c r="A57" s="59"/>
      <c r="B57" s="65" t="s">
        <v>44</v>
      </c>
      <c r="C57" s="3"/>
      <c r="D57" s="38" t="s">
        <v>20</v>
      </c>
      <c r="E57" s="69"/>
      <c r="F57" s="101" t="s">
        <v>64</v>
      </c>
      <c r="G57" s="101" t="s">
        <v>65</v>
      </c>
      <c r="H57" s="101" t="s">
        <v>66</v>
      </c>
      <c r="I57" s="111">
        <f t="shared" si="13"/>
        <v>4954099.08</v>
      </c>
      <c r="J57" s="59"/>
      <c r="K57" s="65">
        <f>K53+K55</f>
        <v>0</v>
      </c>
      <c r="L57" s="38">
        <f t="shared" si="17"/>
        <v>0</v>
      </c>
      <c r="M57" s="38">
        <f t="shared" si="17"/>
        <v>0</v>
      </c>
      <c r="N57" s="38">
        <f t="shared" si="17"/>
        <v>0</v>
      </c>
      <c r="O57" s="38">
        <f t="shared" si="17"/>
        <v>25000.5</v>
      </c>
      <c r="P57" s="38">
        <f t="shared" si="17"/>
        <v>24500.49</v>
      </c>
      <c r="Q57" s="38">
        <f t="shared" si="17"/>
        <v>24000.48</v>
      </c>
      <c r="R57" s="38">
        <f t="shared" si="17"/>
        <v>23000.46</v>
      </c>
      <c r="S57" s="38">
        <f t="shared" si="17"/>
        <v>22500.45</v>
      </c>
      <c r="T57" s="38">
        <f t="shared" si="17"/>
        <v>521510.43</v>
      </c>
      <c r="U57" s="38">
        <f t="shared" si="17"/>
        <v>496009.92</v>
      </c>
      <c r="V57" s="38">
        <f t="shared" si="17"/>
        <v>470009.4</v>
      </c>
      <c r="W57" s="38">
        <f t="shared" si="17"/>
        <v>442508.85</v>
      </c>
      <c r="X57" s="38">
        <f t="shared" si="17"/>
        <v>415008.3</v>
      </c>
      <c r="Y57" s="38">
        <f t="shared" si="17"/>
        <v>387507.75</v>
      </c>
      <c r="Z57" s="38">
        <f t="shared" si="17"/>
        <v>310006.2</v>
      </c>
      <c r="AA57" s="38">
        <f t="shared" si="17"/>
        <v>267505.34999999998</v>
      </c>
      <c r="AB57" s="38">
        <f t="shared" si="17"/>
        <v>240004.8</v>
      </c>
      <c r="AC57" s="38">
        <f t="shared" si="17"/>
        <v>227504.55</v>
      </c>
      <c r="AD57" s="38">
        <f t="shared" si="17"/>
        <v>212004.24</v>
      </c>
      <c r="AE57" s="38">
        <f t="shared" si="17"/>
        <v>196503.93</v>
      </c>
      <c r="AF57" s="38">
        <f t="shared" si="17"/>
        <v>181003.62</v>
      </c>
      <c r="AG57" s="38">
        <f t="shared" si="17"/>
        <v>155503.10999999999</v>
      </c>
      <c r="AH57" s="38">
        <f t="shared" si="17"/>
        <v>125002.5</v>
      </c>
      <c r="AI57" s="38">
        <f t="shared" si="17"/>
        <v>100002</v>
      </c>
      <c r="AJ57" s="38">
        <f t="shared" si="17"/>
        <v>50001</v>
      </c>
      <c r="AK57" s="38">
        <f t="shared" si="17"/>
        <v>25000.5</v>
      </c>
      <c r="AL57" s="38">
        <f t="shared" si="17"/>
        <v>12500.25</v>
      </c>
      <c r="AM57" s="66">
        <f t="shared" si="17"/>
        <v>0</v>
      </c>
      <c r="AN57" s="66">
        <f t="shared" si="17"/>
        <v>0</v>
      </c>
      <c r="AO57" s="66">
        <f t="shared" si="17"/>
        <v>0</v>
      </c>
      <c r="AP57" s="66">
        <f t="shared" si="17"/>
        <v>0</v>
      </c>
      <c r="AQ57" s="66">
        <f t="shared" si="17"/>
        <v>0</v>
      </c>
      <c r="AR57" s="66">
        <f t="shared" si="17"/>
        <v>0</v>
      </c>
      <c r="AS57" s="66">
        <f t="shared" si="17"/>
        <v>0</v>
      </c>
      <c r="AT57" s="56">
        <f t="shared" si="17"/>
        <v>0</v>
      </c>
      <c r="AU57" s="70" t="s">
        <v>52</v>
      </c>
      <c r="AV57" s="71"/>
    </row>
  </sheetData>
  <mergeCells count="4">
    <mergeCell ref="A10:AM10"/>
    <mergeCell ref="A34:AM34"/>
    <mergeCell ref="K43:AM43"/>
    <mergeCell ref="F43:J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 1</vt:lpstr>
      <vt:lpstr>Case 2</vt:lpstr>
      <vt:lpstr>Case 3</vt:lpstr>
    </vt:vector>
  </TitlesOfParts>
  <Company>3esi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Tempro</dc:creator>
  <cp:lastModifiedBy>Muhammad U. Bari</cp:lastModifiedBy>
  <dcterms:created xsi:type="dcterms:W3CDTF">2015-04-10T18:47:28Z</dcterms:created>
  <dcterms:modified xsi:type="dcterms:W3CDTF">2015-12-17T21:20:11Z</dcterms:modified>
</cp:coreProperties>
</file>