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115" windowHeight="11310" activeTab="1"/>
  </bookViews>
  <sheets>
    <sheet name="Auswertung" sheetId="2" r:id="rId1"/>
    <sheet name="Daten" sheetId="3" r:id="rId2"/>
  </sheets>
  <definedNames>
    <definedName name="Abfrage_von_Produkt" localSheetId="1" hidden="1">Daten!$C$1:$R$85</definedName>
  </definedNames>
  <calcPr calcId="145621"/>
</workbook>
</file>

<file path=xl/calcChain.xml><?xml version="1.0" encoding="utf-8"?>
<calcChain xmlns="http://schemas.openxmlformats.org/spreadsheetml/2006/main">
  <c r="U1" i="2" l="1"/>
  <c r="T1" i="2"/>
  <c r="S1" i="2"/>
  <c r="R1" i="2"/>
  <c r="Q1" i="2"/>
  <c r="P1" i="2"/>
  <c r="O1" i="2"/>
  <c r="N1" i="2"/>
  <c r="M1" i="2"/>
  <c r="L1" i="2"/>
  <c r="K1" i="2"/>
  <c r="J1" i="2"/>
  <c r="I1" i="2"/>
  <c r="A2" i="3"/>
  <c r="S2" i="3" l="1"/>
  <c r="B2" i="3" s="1"/>
  <c r="S85" i="3"/>
  <c r="B85" i="3" s="1"/>
  <c r="S81" i="3"/>
  <c r="B81" i="3" s="1"/>
  <c r="S77" i="3"/>
  <c r="B77" i="3" s="1"/>
  <c r="S73" i="3"/>
  <c r="B73" i="3" s="1"/>
  <c r="S69" i="3"/>
  <c r="B69" i="3" s="1"/>
  <c r="S65" i="3"/>
  <c r="B65" i="3" s="1"/>
  <c r="S61" i="3"/>
  <c r="B61" i="3" s="1"/>
  <c r="S57" i="3"/>
  <c r="B57" i="3" s="1"/>
  <c r="S53" i="3"/>
  <c r="B53" i="3" s="1"/>
  <c r="S49" i="3"/>
  <c r="B49" i="3" s="1"/>
  <c r="S45" i="3"/>
  <c r="B45" i="3" s="1"/>
  <c r="S41" i="3"/>
  <c r="B41" i="3" s="1"/>
  <c r="S37" i="3"/>
  <c r="B37" i="3" s="1"/>
  <c r="S33" i="3"/>
  <c r="B33" i="3" s="1"/>
  <c r="S29" i="3"/>
  <c r="B29" i="3" s="1"/>
  <c r="S25" i="3"/>
  <c r="B25" i="3" s="1"/>
  <c r="S21" i="3"/>
  <c r="B21" i="3" s="1"/>
  <c r="S17" i="3"/>
  <c r="B17" i="3" s="1"/>
  <c r="S13" i="3"/>
  <c r="B13" i="3" s="1"/>
  <c r="S9" i="3"/>
  <c r="B9" i="3" s="1"/>
  <c r="S5" i="3"/>
  <c r="B5" i="3" s="1"/>
  <c r="S84" i="3"/>
  <c r="B84" i="3" s="1"/>
  <c r="S80" i="3"/>
  <c r="B80" i="3" s="1"/>
  <c r="S76" i="3"/>
  <c r="B76" i="3" s="1"/>
  <c r="S72" i="3"/>
  <c r="B72" i="3" s="1"/>
  <c r="S68" i="3"/>
  <c r="B68" i="3" s="1"/>
  <c r="S64" i="3"/>
  <c r="B64" i="3" s="1"/>
  <c r="S60" i="3"/>
  <c r="B60" i="3" s="1"/>
  <c r="S56" i="3"/>
  <c r="B56" i="3" s="1"/>
  <c r="S52" i="3"/>
  <c r="B52" i="3" s="1"/>
  <c r="S48" i="3"/>
  <c r="B48" i="3" s="1"/>
  <c r="S44" i="3"/>
  <c r="B44" i="3" s="1"/>
  <c r="S40" i="3"/>
  <c r="B40" i="3" s="1"/>
  <c r="S36" i="3"/>
  <c r="B36" i="3" s="1"/>
  <c r="S32" i="3"/>
  <c r="B32" i="3" s="1"/>
  <c r="S28" i="3"/>
  <c r="B28" i="3" s="1"/>
  <c r="S24" i="3"/>
  <c r="B24" i="3" s="1"/>
  <c r="S20" i="3"/>
  <c r="B20" i="3" s="1"/>
  <c r="S16" i="3"/>
  <c r="B16" i="3" s="1"/>
  <c r="S12" i="3"/>
  <c r="B12" i="3" s="1"/>
  <c r="S8" i="3"/>
  <c r="B8" i="3" s="1"/>
  <c r="S4" i="3"/>
  <c r="B4" i="3" s="1"/>
  <c r="S83" i="3"/>
  <c r="B83" i="3" s="1"/>
  <c r="S79" i="3"/>
  <c r="B79" i="3" s="1"/>
  <c r="S75" i="3"/>
  <c r="B75" i="3" s="1"/>
  <c r="S71" i="3"/>
  <c r="B71" i="3" s="1"/>
  <c r="S67" i="3"/>
  <c r="B67" i="3" s="1"/>
  <c r="S63" i="3"/>
  <c r="B63" i="3" s="1"/>
  <c r="S59" i="3"/>
  <c r="B59" i="3" s="1"/>
  <c r="S55" i="3"/>
  <c r="B55" i="3" s="1"/>
  <c r="S51" i="3"/>
  <c r="B51" i="3" s="1"/>
  <c r="S47" i="3"/>
  <c r="B47" i="3" s="1"/>
  <c r="S43" i="3"/>
  <c r="B43" i="3" s="1"/>
  <c r="S39" i="3"/>
  <c r="B39" i="3" s="1"/>
  <c r="S35" i="3"/>
  <c r="B35" i="3" s="1"/>
  <c r="S31" i="3"/>
  <c r="B31" i="3" s="1"/>
  <c r="S27" i="3"/>
  <c r="B27" i="3" s="1"/>
  <c r="S23" i="3"/>
  <c r="B23" i="3" s="1"/>
  <c r="S19" i="3"/>
  <c r="B19" i="3" s="1"/>
  <c r="S15" i="3"/>
  <c r="B15" i="3" s="1"/>
  <c r="S11" i="3"/>
  <c r="B11" i="3" s="1"/>
  <c r="S7" i="3"/>
  <c r="B7" i="3" s="1"/>
  <c r="S3" i="3"/>
  <c r="B3" i="3" s="1"/>
  <c r="S82" i="3"/>
  <c r="B82" i="3" s="1"/>
  <c r="S78" i="3"/>
  <c r="B78" i="3" s="1"/>
  <c r="S74" i="3"/>
  <c r="B74" i="3" s="1"/>
  <c r="S70" i="3"/>
  <c r="B70" i="3" s="1"/>
  <c r="S66" i="3"/>
  <c r="B66" i="3" s="1"/>
  <c r="S62" i="3"/>
  <c r="B62" i="3" s="1"/>
  <c r="S58" i="3"/>
  <c r="B58" i="3" s="1"/>
  <c r="S54" i="3"/>
  <c r="B54" i="3" s="1"/>
  <c r="S50" i="3"/>
  <c r="B50" i="3" s="1"/>
  <c r="S46" i="3"/>
  <c r="B46" i="3" s="1"/>
  <c r="S42" i="3"/>
  <c r="B42" i="3" s="1"/>
  <c r="S38" i="3"/>
  <c r="B38" i="3" s="1"/>
  <c r="S34" i="3"/>
  <c r="B34" i="3" s="1"/>
  <c r="S30" i="3"/>
  <c r="B30" i="3" s="1"/>
  <c r="S26" i="3"/>
  <c r="B26" i="3" s="1"/>
  <c r="S22" i="3"/>
  <c r="B22" i="3" s="1"/>
  <c r="S18" i="3"/>
  <c r="B18" i="3" s="1"/>
  <c r="S14" i="3"/>
  <c r="B14" i="3" s="1"/>
  <c r="S10" i="3"/>
  <c r="B10" i="3" s="1"/>
  <c r="S6" i="3"/>
  <c r="B6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D2" i="2"/>
  <c r="G2" i="2"/>
  <c r="E2" i="2"/>
  <c r="F2" i="2"/>
  <c r="B2" i="2"/>
  <c r="C2" i="2"/>
  <c r="L5" i="2" l="1"/>
  <c r="S6" i="2"/>
  <c r="O51" i="2"/>
  <c r="Q59" i="2"/>
  <c r="P57" i="2"/>
  <c r="J56" i="2"/>
  <c r="S54" i="2"/>
  <c r="Q52" i="2"/>
  <c r="J51" i="2"/>
  <c r="S49" i="2"/>
  <c r="N48" i="2"/>
  <c r="M47" i="2"/>
  <c r="L46" i="2"/>
  <c r="N44" i="2"/>
  <c r="T42" i="2"/>
  <c r="K41" i="2"/>
  <c r="Q39" i="2"/>
  <c r="S63" i="2"/>
  <c r="S66" i="2"/>
  <c r="S61" i="2"/>
  <c r="S60" i="2"/>
  <c r="S81" i="2"/>
  <c r="S101" i="2"/>
  <c r="S83" i="2"/>
  <c r="S82" i="2"/>
  <c r="V101" i="2"/>
  <c r="H99" i="2"/>
  <c r="V97" i="2"/>
  <c r="H95" i="2"/>
  <c r="V93" i="2"/>
  <c r="H91" i="2"/>
  <c r="V89" i="2"/>
  <c r="H87" i="2"/>
  <c r="V85" i="2"/>
  <c r="H83" i="2"/>
  <c r="V81" i="2"/>
  <c r="H100" i="2"/>
  <c r="V98" i="2"/>
  <c r="H96" i="2"/>
  <c r="V94" i="2"/>
  <c r="H92" i="2"/>
  <c r="V90" i="2"/>
  <c r="H88" i="2"/>
  <c r="V86" i="2"/>
  <c r="H84" i="2"/>
  <c r="V82" i="2"/>
  <c r="H101" i="2"/>
  <c r="V99" i="2"/>
  <c r="H97" i="2"/>
  <c r="V95" i="2"/>
  <c r="H93" i="2"/>
  <c r="V91" i="2"/>
  <c r="H89" i="2"/>
  <c r="V87" i="2"/>
  <c r="H85" i="2"/>
  <c r="V83" i="2"/>
  <c r="V100" i="2"/>
  <c r="H98" i="2"/>
  <c r="V96" i="2"/>
  <c r="H94" i="2"/>
  <c r="V92" i="2"/>
  <c r="H90" i="2"/>
  <c r="V88" i="2"/>
  <c r="H86" i="2"/>
  <c r="V84" i="2"/>
  <c r="H82" i="2"/>
  <c r="V80" i="2"/>
  <c r="H77" i="2"/>
  <c r="V75" i="2"/>
  <c r="H73" i="2"/>
  <c r="V71" i="2"/>
  <c r="H69" i="2"/>
  <c r="V67" i="2"/>
  <c r="H65" i="2"/>
  <c r="V63" i="2"/>
  <c r="H61" i="2"/>
  <c r="V59" i="2"/>
  <c r="H78" i="2"/>
  <c r="V76" i="2"/>
  <c r="H74" i="2"/>
  <c r="V72" i="2"/>
  <c r="H70" i="2"/>
  <c r="V68" i="2"/>
  <c r="H66" i="2"/>
  <c r="V64" i="2"/>
  <c r="H62" i="2"/>
  <c r="V60" i="2"/>
  <c r="H80" i="2"/>
  <c r="H79" i="2"/>
  <c r="V77" i="2"/>
  <c r="H75" i="2"/>
  <c r="V73" i="2"/>
  <c r="H71" i="2"/>
  <c r="V69" i="2"/>
  <c r="H67" i="2"/>
  <c r="V65" i="2"/>
  <c r="H63" i="2"/>
  <c r="V61" i="2"/>
  <c r="H81" i="2"/>
  <c r="V79" i="2"/>
  <c r="V78" i="2"/>
  <c r="H76" i="2"/>
  <c r="V74" i="2"/>
  <c r="H72" i="2"/>
  <c r="V70" i="2"/>
  <c r="H68" i="2"/>
  <c r="V66" i="2"/>
  <c r="H64" i="2"/>
  <c r="V62" i="2"/>
  <c r="H60" i="2"/>
  <c r="V58" i="2"/>
  <c r="H56" i="2"/>
  <c r="V54" i="2"/>
  <c r="H52" i="2"/>
  <c r="V50" i="2"/>
  <c r="V57" i="2"/>
  <c r="H54" i="2"/>
  <c r="V52" i="2"/>
  <c r="H50" i="2"/>
  <c r="V48" i="2"/>
  <c r="H46" i="2"/>
  <c r="V44" i="2"/>
  <c r="H42" i="2"/>
  <c r="V40" i="2"/>
  <c r="H59" i="2"/>
  <c r="H55" i="2"/>
  <c r="V53" i="2"/>
  <c r="V49" i="2"/>
  <c r="H47" i="2"/>
  <c r="V45" i="2"/>
  <c r="H43" i="2"/>
  <c r="V41" i="2"/>
  <c r="H39" i="2"/>
  <c r="H57" i="2"/>
  <c r="V55" i="2"/>
  <c r="H51" i="2"/>
  <c r="H48" i="2"/>
  <c r="V46" i="2"/>
  <c r="H44" i="2"/>
  <c r="V42" i="2"/>
  <c r="T40" i="2"/>
  <c r="H40" i="2"/>
  <c r="S39" i="2"/>
  <c r="H58" i="2"/>
  <c r="V56" i="2"/>
  <c r="H53" i="2"/>
  <c r="V51" i="2"/>
  <c r="H49" i="2"/>
  <c r="V47" i="2"/>
  <c r="H45" i="2"/>
  <c r="V43" i="2"/>
  <c r="H41" i="2"/>
  <c r="V39" i="2"/>
  <c r="O57" i="2"/>
  <c r="J53" i="2"/>
  <c r="M100" i="2"/>
  <c r="M84" i="2"/>
  <c r="M89" i="2"/>
  <c r="M90" i="2"/>
  <c r="M95" i="2"/>
  <c r="M79" i="2"/>
  <c r="M66" i="2"/>
  <c r="M67" i="2"/>
  <c r="M72" i="2"/>
  <c r="M77" i="2"/>
  <c r="M61" i="2"/>
  <c r="K94" i="2"/>
  <c r="K99" i="2"/>
  <c r="K83" i="2"/>
  <c r="K88" i="2"/>
  <c r="K93" i="2"/>
  <c r="K80" i="2"/>
  <c r="K64" i="2"/>
  <c r="K69" i="2"/>
  <c r="K74" i="2"/>
  <c r="K79" i="2"/>
  <c r="K63" i="2"/>
  <c r="L99" i="2"/>
  <c r="L83" i="2"/>
  <c r="L88" i="2"/>
  <c r="L93" i="2"/>
  <c r="L94" i="2"/>
  <c r="L81" i="2"/>
  <c r="L65" i="2"/>
  <c r="L70" i="2"/>
  <c r="L75" i="2"/>
  <c r="L80" i="2"/>
  <c r="L64" i="2"/>
  <c r="P99" i="2"/>
  <c r="P83" i="2"/>
  <c r="P88" i="2"/>
  <c r="P93" i="2"/>
  <c r="P94" i="2"/>
  <c r="P80" i="2"/>
  <c r="P65" i="2"/>
  <c r="P74" i="2"/>
  <c r="P75" i="2"/>
  <c r="P79" i="2"/>
  <c r="P64" i="2"/>
  <c r="T99" i="2"/>
  <c r="T83" i="2"/>
  <c r="T88" i="2"/>
  <c r="T93" i="2"/>
  <c r="T98" i="2"/>
  <c r="T82" i="2"/>
  <c r="T69" i="2"/>
  <c r="T78" i="2"/>
  <c r="T62" i="2"/>
  <c r="T63" i="2"/>
  <c r="T64" i="2"/>
  <c r="J39" i="2"/>
  <c r="O40" i="2"/>
  <c r="T41" i="2"/>
  <c r="U42" i="2"/>
  <c r="K44" i="2"/>
  <c r="P45" i="2"/>
  <c r="Q46" i="2"/>
  <c r="R47" i="2"/>
  <c r="L49" i="2"/>
  <c r="M50" i="2"/>
  <c r="Q51" i="2"/>
  <c r="S53" i="2"/>
  <c r="J55" i="2"/>
  <c r="L57" i="2"/>
  <c r="L59" i="2"/>
  <c r="U96" i="2"/>
  <c r="U101" i="2"/>
  <c r="U85" i="2"/>
  <c r="U86" i="2"/>
  <c r="U91" i="2"/>
  <c r="U80" i="2"/>
  <c r="U66" i="2"/>
  <c r="U71" i="2"/>
  <c r="U72" i="2"/>
  <c r="U81" i="2"/>
  <c r="U65" i="2"/>
  <c r="K39" i="2"/>
  <c r="I41" i="2"/>
  <c r="J42" i="2"/>
  <c r="O43" i="2"/>
  <c r="T44" i="2"/>
  <c r="U45" i="2"/>
  <c r="K47" i="2"/>
  <c r="P48" i="2"/>
  <c r="Q49" i="2"/>
  <c r="R50" i="2"/>
  <c r="I58" i="2"/>
  <c r="N60" i="2"/>
  <c r="M96" i="2"/>
  <c r="M101" i="2"/>
  <c r="M85" i="2"/>
  <c r="M86" i="2"/>
  <c r="M91" i="2"/>
  <c r="M78" i="2"/>
  <c r="M62" i="2"/>
  <c r="M63" i="2"/>
  <c r="M68" i="2"/>
  <c r="M73" i="2"/>
  <c r="M57" i="2"/>
  <c r="K90" i="2"/>
  <c r="K95" i="2"/>
  <c r="K100" i="2"/>
  <c r="K84" i="2"/>
  <c r="K89" i="2"/>
  <c r="K76" i="2"/>
  <c r="K60" i="2"/>
  <c r="K65" i="2"/>
  <c r="K70" i="2"/>
  <c r="K75" i="2"/>
  <c r="K59" i="2"/>
  <c r="L95" i="2"/>
  <c r="L100" i="2"/>
  <c r="L84" i="2"/>
  <c r="L89" i="2"/>
  <c r="L90" i="2"/>
  <c r="L77" i="2"/>
  <c r="L61" i="2"/>
  <c r="L66" i="2"/>
  <c r="L71" i="2"/>
  <c r="L76" i="2"/>
  <c r="L60" i="2"/>
  <c r="P95" i="2"/>
  <c r="P100" i="2"/>
  <c r="P84" i="2"/>
  <c r="P89" i="2"/>
  <c r="P90" i="2"/>
  <c r="P77" i="2"/>
  <c r="P61" i="2"/>
  <c r="P70" i="2"/>
  <c r="P71" i="2"/>
  <c r="P76" i="2"/>
  <c r="P60" i="2"/>
  <c r="T95" i="2"/>
  <c r="T100" i="2"/>
  <c r="T84" i="2"/>
  <c r="T89" i="2"/>
  <c r="T94" i="2"/>
  <c r="T79" i="2"/>
  <c r="T65" i="2"/>
  <c r="T74" i="2"/>
  <c r="T75" i="2"/>
  <c r="T76" i="2"/>
  <c r="T60" i="2"/>
  <c r="N39" i="2"/>
  <c r="S40" i="2"/>
  <c r="I42" i="2"/>
  <c r="J43" i="2"/>
  <c r="O44" i="2"/>
  <c r="T45" i="2"/>
  <c r="U46" i="2"/>
  <c r="K48" i="2"/>
  <c r="P49" i="2"/>
  <c r="Q50" i="2"/>
  <c r="M52" i="2"/>
  <c r="I54" i="2"/>
  <c r="P55" i="2"/>
  <c r="R57" i="2"/>
  <c r="T59" i="2"/>
  <c r="U92" i="2"/>
  <c r="U97" i="2"/>
  <c r="U98" i="2"/>
  <c r="U82" i="2"/>
  <c r="U87" i="2"/>
  <c r="U78" i="2"/>
  <c r="U62" i="2"/>
  <c r="U67" i="2"/>
  <c r="U68" i="2"/>
  <c r="U77" i="2"/>
  <c r="U61" i="2"/>
  <c r="O39" i="2"/>
  <c r="Q60" i="2"/>
  <c r="R56" i="2"/>
  <c r="M92" i="2"/>
  <c r="M97" i="2"/>
  <c r="M98" i="2"/>
  <c r="M82" i="2"/>
  <c r="M87" i="2"/>
  <c r="M74" i="2"/>
  <c r="M75" i="2"/>
  <c r="M80" i="2"/>
  <c r="M64" i="2"/>
  <c r="M69" i="2"/>
  <c r="M53" i="2"/>
  <c r="K86" i="2"/>
  <c r="K91" i="2"/>
  <c r="K96" i="2"/>
  <c r="K101" i="2"/>
  <c r="K85" i="2"/>
  <c r="K72" i="2"/>
  <c r="K77" i="2"/>
  <c r="K61" i="2"/>
  <c r="K66" i="2"/>
  <c r="K71" i="2"/>
  <c r="K55" i="2"/>
  <c r="L91" i="2"/>
  <c r="L96" i="2"/>
  <c r="L101" i="2"/>
  <c r="L85" i="2"/>
  <c r="L86" i="2"/>
  <c r="L73" i="2"/>
  <c r="L78" i="2"/>
  <c r="L62" i="2"/>
  <c r="L67" i="2"/>
  <c r="L72" i="2"/>
  <c r="L56" i="2"/>
  <c r="P91" i="2"/>
  <c r="P96" i="2"/>
  <c r="P101" i="2"/>
  <c r="P85" i="2"/>
  <c r="P86" i="2"/>
  <c r="P73" i="2"/>
  <c r="P81" i="2"/>
  <c r="P66" i="2"/>
  <c r="P67" i="2"/>
  <c r="P72" i="2"/>
  <c r="P56" i="2"/>
  <c r="T91" i="2"/>
  <c r="T96" i="2"/>
  <c r="T101" i="2"/>
  <c r="T85" i="2"/>
  <c r="T90" i="2"/>
  <c r="T77" i="2"/>
  <c r="T61" i="2"/>
  <c r="T70" i="2"/>
  <c r="T71" i="2"/>
  <c r="T72" i="2"/>
  <c r="T56" i="2"/>
  <c r="R39" i="2"/>
  <c r="L41" i="2"/>
  <c r="M42" i="2"/>
  <c r="N43" i="2"/>
  <c r="S44" i="2"/>
  <c r="I46" i="2"/>
  <c r="J47" i="2"/>
  <c r="O48" i="2"/>
  <c r="T49" i="2"/>
  <c r="U50" i="2"/>
  <c r="R52" i="2"/>
  <c r="O54" i="2"/>
  <c r="K56" i="2"/>
  <c r="M58" i="2"/>
  <c r="M60" i="2"/>
  <c r="U88" i="2"/>
  <c r="U93" i="2"/>
  <c r="U94" i="2"/>
  <c r="U99" i="2"/>
  <c r="U83" i="2"/>
  <c r="U74" i="2"/>
  <c r="U58" i="2"/>
  <c r="U63" i="2"/>
  <c r="U64" i="2"/>
  <c r="U73" i="2"/>
  <c r="U57" i="2"/>
  <c r="L40" i="2"/>
  <c r="Q41" i="2"/>
  <c r="U55" i="2"/>
  <c r="S56" i="2"/>
  <c r="M88" i="2"/>
  <c r="M93" i="2"/>
  <c r="M94" i="2"/>
  <c r="M99" i="2"/>
  <c r="M83" i="2"/>
  <c r="M70" i="2"/>
  <c r="M71" i="2"/>
  <c r="M76" i="2"/>
  <c r="M81" i="2"/>
  <c r="M65" i="2"/>
  <c r="K98" i="2"/>
  <c r="K82" i="2"/>
  <c r="K87" i="2"/>
  <c r="K92" i="2"/>
  <c r="K97" i="2"/>
  <c r="K81" i="2"/>
  <c r="K68" i="2"/>
  <c r="K73" i="2"/>
  <c r="K78" i="2"/>
  <c r="K62" i="2"/>
  <c r="K67" i="2"/>
  <c r="K51" i="2"/>
  <c r="L87" i="2"/>
  <c r="L92" i="2"/>
  <c r="L97" i="2"/>
  <c r="L98" i="2"/>
  <c r="L82" i="2"/>
  <c r="L69" i="2"/>
  <c r="L74" i="2"/>
  <c r="L79" i="2"/>
  <c r="L63" i="2"/>
  <c r="L68" i="2"/>
  <c r="L52" i="2"/>
  <c r="P87" i="2"/>
  <c r="P92" i="2"/>
  <c r="P97" i="2"/>
  <c r="P98" i="2"/>
  <c r="P82" i="2"/>
  <c r="P69" i="2"/>
  <c r="P78" i="2"/>
  <c r="P62" i="2"/>
  <c r="P63" i="2"/>
  <c r="P68" i="2"/>
  <c r="P52" i="2"/>
  <c r="T87" i="2"/>
  <c r="T92" i="2"/>
  <c r="T97" i="2"/>
  <c r="T81" i="2"/>
  <c r="T86" i="2"/>
  <c r="T73" i="2"/>
  <c r="T80" i="2"/>
  <c r="T66" i="2"/>
  <c r="T67" i="2"/>
  <c r="T68" i="2"/>
  <c r="T52" i="2"/>
  <c r="K40" i="2"/>
  <c r="P41" i="2"/>
  <c r="Q42" i="2"/>
  <c r="R43" i="2"/>
  <c r="L45" i="2"/>
  <c r="M46" i="2"/>
  <c r="N47" i="2"/>
  <c r="S48" i="2"/>
  <c r="I50" i="2"/>
  <c r="L51" i="2"/>
  <c r="N53" i="2"/>
  <c r="T54" i="2"/>
  <c r="Q56" i="2"/>
  <c r="S58" i="2"/>
  <c r="U100" i="2"/>
  <c r="U84" i="2"/>
  <c r="U89" i="2"/>
  <c r="U90" i="2"/>
  <c r="U95" i="2"/>
  <c r="U79" i="2"/>
  <c r="U70" i="2"/>
  <c r="U75" i="2"/>
  <c r="U76" i="2"/>
  <c r="U60" i="2"/>
  <c r="U69" i="2"/>
  <c r="U53" i="2"/>
  <c r="P40" i="2"/>
  <c r="U41" i="2"/>
  <c r="K43" i="2"/>
  <c r="P44" i="2"/>
  <c r="Q45" i="2"/>
  <c r="R46" i="2"/>
  <c r="L48" i="2"/>
  <c r="M49" i="2"/>
  <c r="N50" i="2"/>
  <c r="I52" i="2"/>
  <c r="T53" i="2"/>
  <c r="L55" i="2"/>
  <c r="S57" i="2"/>
  <c r="U59" i="2"/>
  <c r="I88" i="2"/>
  <c r="I93" i="2"/>
  <c r="M41" i="2"/>
  <c r="L44" i="2"/>
  <c r="N46" i="2"/>
  <c r="I49" i="2"/>
  <c r="R51" i="2"/>
  <c r="K54" i="2"/>
  <c r="M56" i="2"/>
  <c r="M59" i="2"/>
  <c r="I84" i="2"/>
  <c r="I85" i="2"/>
  <c r="I86" i="2"/>
  <c r="I91" i="2"/>
  <c r="I74" i="2"/>
  <c r="I80" i="2"/>
  <c r="I67" i="2"/>
  <c r="I72" i="2"/>
  <c r="I73" i="2"/>
  <c r="I57" i="2"/>
  <c r="J93" i="2"/>
  <c r="J94" i="2"/>
  <c r="J95" i="2"/>
  <c r="J100" i="2"/>
  <c r="J84" i="2"/>
  <c r="J71" i="2"/>
  <c r="J81" i="2"/>
  <c r="J64" i="2"/>
  <c r="J69" i="2"/>
  <c r="J74" i="2"/>
  <c r="J58" i="2"/>
  <c r="N93" i="2"/>
  <c r="N94" i="2"/>
  <c r="N95" i="2"/>
  <c r="N100" i="2"/>
  <c r="N84" i="2"/>
  <c r="N67" i="2"/>
  <c r="N79" i="2"/>
  <c r="N64" i="2"/>
  <c r="N69" i="2"/>
  <c r="N74" i="2"/>
  <c r="N58" i="2"/>
  <c r="R93" i="2"/>
  <c r="R98" i="2"/>
  <c r="R99" i="2"/>
  <c r="R83" i="2"/>
  <c r="R88" i="2"/>
  <c r="R75" i="2"/>
  <c r="R59" i="2"/>
  <c r="R64" i="2"/>
  <c r="R69" i="2"/>
  <c r="R74" i="2"/>
  <c r="R58" i="2"/>
  <c r="T39" i="2"/>
  <c r="U40" i="2"/>
  <c r="K42" i="2"/>
  <c r="P43" i="2"/>
  <c r="Q44" i="2"/>
  <c r="R45" i="2"/>
  <c r="L47" i="2"/>
  <c r="M48" i="2"/>
  <c r="N49" i="2"/>
  <c r="S50" i="2"/>
  <c r="J52" i="2"/>
  <c r="P53" i="2"/>
  <c r="R55" i="2"/>
  <c r="T57" i="2"/>
  <c r="I60" i="2"/>
  <c r="Q88" i="2"/>
  <c r="Q93" i="2"/>
  <c r="Q94" i="2"/>
  <c r="Q99" i="2"/>
  <c r="Q83" i="2"/>
  <c r="Q74" i="2"/>
  <c r="Q75" i="2"/>
  <c r="Q76" i="2"/>
  <c r="Q80" i="2"/>
  <c r="Q65" i="2"/>
  <c r="O98" i="2"/>
  <c r="O82" i="2"/>
  <c r="O87" i="2"/>
  <c r="O92" i="2"/>
  <c r="O97" i="2"/>
  <c r="O81" i="2"/>
  <c r="O68" i="2"/>
  <c r="O77" i="2"/>
  <c r="O61" i="2"/>
  <c r="O66" i="2"/>
  <c r="O67" i="2"/>
  <c r="N42" i="2"/>
  <c r="I45" i="2"/>
  <c r="O47" i="2"/>
  <c r="U49" i="2"/>
  <c r="N52" i="2"/>
  <c r="P54" i="2"/>
  <c r="N57" i="2"/>
  <c r="I100" i="2"/>
  <c r="I101" i="2"/>
  <c r="I98" i="2"/>
  <c r="I82" i="2"/>
  <c r="I87" i="2"/>
  <c r="I70" i="2"/>
  <c r="I79" i="2"/>
  <c r="I63" i="2"/>
  <c r="I68" i="2"/>
  <c r="I69" i="2"/>
  <c r="I53" i="2"/>
  <c r="J89" i="2"/>
  <c r="J90" i="2"/>
  <c r="J91" i="2"/>
  <c r="J96" i="2"/>
  <c r="J80" i="2"/>
  <c r="J67" i="2"/>
  <c r="J76" i="2"/>
  <c r="J82" i="2"/>
  <c r="J65" i="2"/>
  <c r="J70" i="2"/>
  <c r="J54" i="2"/>
  <c r="N89" i="2"/>
  <c r="N90" i="2"/>
  <c r="N91" i="2"/>
  <c r="N96" i="2"/>
  <c r="N80" i="2"/>
  <c r="N63" i="2"/>
  <c r="N76" i="2"/>
  <c r="N81" i="2"/>
  <c r="N65" i="2"/>
  <c r="N70" i="2"/>
  <c r="N54" i="2"/>
  <c r="R89" i="2"/>
  <c r="R94" i="2"/>
  <c r="R95" i="2"/>
  <c r="R100" i="2"/>
  <c r="R84" i="2"/>
  <c r="R71" i="2"/>
  <c r="R76" i="2"/>
  <c r="R79" i="2"/>
  <c r="R65" i="2"/>
  <c r="R70" i="2"/>
  <c r="R54" i="2"/>
  <c r="I40" i="2"/>
  <c r="J41" i="2"/>
  <c r="O42" i="2"/>
  <c r="T43" i="2"/>
  <c r="U44" i="2"/>
  <c r="K46" i="2"/>
  <c r="P47" i="2"/>
  <c r="Q48" i="2"/>
  <c r="R49" i="2"/>
  <c r="I51" i="2"/>
  <c r="O52" i="2"/>
  <c r="L54" i="2"/>
  <c r="I56" i="2"/>
  <c r="K58" i="2"/>
  <c r="Q100" i="2"/>
  <c r="Q84" i="2"/>
  <c r="Q89" i="2"/>
  <c r="Q90" i="2"/>
  <c r="Q95" i="2"/>
  <c r="Q79" i="2"/>
  <c r="Q70" i="2"/>
  <c r="Q71" i="2"/>
  <c r="Q72" i="2"/>
  <c r="Q77" i="2"/>
  <c r="Q61" i="2"/>
  <c r="O94" i="2"/>
  <c r="O99" i="2"/>
  <c r="O83" i="2"/>
  <c r="O88" i="2"/>
  <c r="O93" i="2"/>
  <c r="O79" i="2"/>
  <c r="O64" i="2"/>
  <c r="O73" i="2"/>
  <c r="O78" i="2"/>
  <c r="R42" i="2"/>
  <c r="M45" i="2"/>
  <c r="S47" i="2"/>
  <c r="J50" i="2"/>
  <c r="S52" i="2"/>
  <c r="U54" i="2"/>
  <c r="O58" i="2"/>
  <c r="I96" i="2"/>
  <c r="I97" i="2"/>
  <c r="I94" i="2"/>
  <c r="I99" i="2"/>
  <c r="I83" i="2"/>
  <c r="I66" i="2"/>
  <c r="I75" i="2"/>
  <c r="I81" i="2"/>
  <c r="I64" i="2"/>
  <c r="I65" i="2"/>
  <c r="J101" i="2"/>
  <c r="J85" i="2"/>
  <c r="J86" i="2"/>
  <c r="J87" i="2"/>
  <c r="J92" i="2"/>
  <c r="J79" i="2"/>
  <c r="J63" i="2"/>
  <c r="J72" i="2"/>
  <c r="J77" i="2"/>
  <c r="J61" i="2"/>
  <c r="J66" i="2"/>
  <c r="N101" i="2"/>
  <c r="N85" i="2"/>
  <c r="N86" i="2"/>
  <c r="N87" i="2"/>
  <c r="N92" i="2"/>
  <c r="N75" i="2"/>
  <c r="N59" i="2"/>
  <c r="N72" i="2"/>
  <c r="N77" i="2"/>
  <c r="N61" i="2"/>
  <c r="N66" i="2"/>
  <c r="R101" i="2"/>
  <c r="R85" i="2"/>
  <c r="R90" i="2"/>
  <c r="R91" i="2"/>
  <c r="R96" i="2"/>
  <c r="R80" i="2"/>
  <c r="R67" i="2"/>
  <c r="R72" i="2"/>
  <c r="R77" i="2"/>
  <c r="R61" i="2"/>
  <c r="R66" i="2"/>
  <c r="L39" i="2"/>
  <c r="M40" i="2"/>
  <c r="N41" i="2"/>
  <c r="S42" i="2"/>
  <c r="I44" i="2"/>
  <c r="J45" i="2"/>
  <c r="O46" i="2"/>
  <c r="T47" i="2"/>
  <c r="U48" i="2"/>
  <c r="K50" i="2"/>
  <c r="N51" i="2"/>
  <c r="U52" i="2"/>
  <c r="Q54" i="2"/>
  <c r="N56" i="2"/>
  <c r="P58" i="2"/>
  <c r="Q96" i="2"/>
  <c r="Q101" i="2"/>
  <c r="Q85" i="2"/>
  <c r="Q86" i="2"/>
  <c r="Q91" i="2"/>
  <c r="Q81" i="2"/>
  <c r="Q66" i="2"/>
  <c r="Q67" i="2"/>
  <c r="Q68" i="2"/>
  <c r="Q73" i="2"/>
  <c r="Q57" i="2"/>
  <c r="O90" i="2"/>
  <c r="O95" i="2"/>
  <c r="O100" i="2"/>
  <c r="O84" i="2"/>
  <c r="O89" i="2"/>
  <c r="O76" i="2"/>
  <c r="O60" i="2"/>
  <c r="O69" i="2"/>
  <c r="O74" i="2"/>
  <c r="O75" i="2"/>
  <c r="S43" i="2"/>
  <c r="J46" i="2"/>
  <c r="T48" i="2"/>
  <c r="M51" i="2"/>
  <c r="O53" i="2"/>
  <c r="Q55" i="2"/>
  <c r="T58" i="2"/>
  <c r="I92" i="2"/>
  <c r="I89" i="2"/>
  <c r="I90" i="2"/>
  <c r="I95" i="2"/>
  <c r="I78" i="2"/>
  <c r="I62" i="2"/>
  <c r="I71" i="2"/>
  <c r="I76" i="2"/>
  <c r="I77" i="2"/>
  <c r="I61" i="2"/>
  <c r="J97" i="2"/>
  <c r="J98" i="2"/>
  <c r="J99" i="2"/>
  <c r="J83" i="2"/>
  <c r="J88" i="2"/>
  <c r="J75" i="2"/>
  <c r="J59" i="2"/>
  <c r="J68" i="2"/>
  <c r="J73" i="2"/>
  <c r="J78" i="2"/>
  <c r="J62" i="2"/>
  <c r="N97" i="2"/>
  <c r="N98" i="2"/>
  <c r="N99" i="2"/>
  <c r="N83" i="2"/>
  <c r="N88" i="2"/>
  <c r="N71" i="2"/>
  <c r="N82" i="2"/>
  <c r="N68" i="2"/>
  <c r="N73" i="2"/>
  <c r="N78" i="2"/>
  <c r="N62" i="2"/>
  <c r="R97" i="2"/>
  <c r="R81" i="2"/>
  <c r="R86" i="2"/>
  <c r="R87" i="2"/>
  <c r="R92" i="2"/>
  <c r="R82" i="2"/>
  <c r="R63" i="2"/>
  <c r="R68" i="2"/>
  <c r="R73" i="2"/>
  <c r="R78" i="2"/>
  <c r="R62" i="2"/>
  <c r="P39" i="2"/>
  <c r="Q40" i="2"/>
  <c r="R41" i="2"/>
  <c r="L43" i="2"/>
  <c r="M44" i="2"/>
  <c r="N45" i="2"/>
  <c r="S46" i="2"/>
  <c r="I48" i="2"/>
  <c r="J49" i="2"/>
  <c r="O50" i="2"/>
  <c r="T51" i="2"/>
  <c r="K53" i="2"/>
  <c r="M55" i="2"/>
  <c r="J57" i="2"/>
  <c r="P59" i="2"/>
  <c r="Q92" i="2"/>
  <c r="Q97" i="2"/>
  <c r="Q98" i="2"/>
  <c r="Q82" i="2"/>
  <c r="Q87" i="2"/>
  <c r="Q78" i="2"/>
  <c r="Q62" i="2"/>
  <c r="Q63" i="2"/>
  <c r="Q64" i="2"/>
  <c r="Q69" i="2"/>
  <c r="Q53" i="2"/>
  <c r="O86" i="2"/>
  <c r="O91" i="2"/>
  <c r="O96" i="2"/>
  <c r="O101" i="2"/>
  <c r="O85" i="2"/>
  <c r="O72" i="2"/>
  <c r="O80" i="2"/>
  <c r="O65" i="2"/>
  <c r="O70" i="2"/>
  <c r="O71" i="2"/>
  <c r="O55" i="2"/>
  <c r="S90" i="2"/>
  <c r="S95" i="2"/>
  <c r="S100" i="2"/>
  <c r="S84" i="2"/>
  <c r="S89" i="2"/>
  <c r="S72" i="2"/>
  <c r="S79" i="2"/>
  <c r="S65" i="2"/>
  <c r="S74" i="2"/>
  <c r="S75" i="2"/>
  <c r="S59" i="2"/>
  <c r="M39" i="2"/>
  <c r="N40" i="2"/>
  <c r="S41" i="2"/>
  <c r="I43" i="2"/>
  <c r="J44" i="2"/>
  <c r="O45" i="2"/>
  <c r="I59" i="2"/>
  <c r="K57" i="2"/>
  <c r="T55" i="2"/>
  <c r="M54" i="2"/>
  <c r="K52" i="2"/>
  <c r="T50" i="2"/>
  <c r="O49" i="2"/>
  <c r="J48" i="2"/>
  <c r="I47" i="2"/>
  <c r="S45" i="2"/>
  <c r="U43" i="2"/>
  <c r="P42" i="2"/>
  <c r="R40" i="2"/>
  <c r="I39" i="2"/>
  <c r="S67" i="2"/>
  <c r="S70" i="2"/>
  <c r="S69" i="2"/>
  <c r="S64" i="2"/>
  <c r="S85" i="2"/>
  <c r="S88" i="2"/>
  <c r="S87" i="2"/>
  <c r="S86" i="2"/>
  <c r="O59" i="2"/>
  <c r="R60" i="2"/>
  <c r="Q58" i="2"/>
  <c r="U56" i="2"/>
  <c r="N55" i="2"/>
  <c r="R53" i="2"/>
  <c r="U51" i="2"/>
  <c r="P50" i="2"/>
  <c r="K49" i="2"/>
  <c r="U47" i="2"/>
  <c r="T46" i="2"/>
  <c r="K45" i="2"/>
  <c r="Q43" i="2"/>
  <c r="L42" i="2"/>
  <c r="J40" i="2"/>
  <c r="S51" i="2"/>
  <c r="S71" i="2"/>
  <c r="S78" i="2"/>
  <c r="S73" i="2"/>
  <c r="S68" i="2"/>
  <c r="S93" i="2"/>
  <c r="S92" i="2"/>
  <c r="S91" i="2"/>
  <c r="S94" i="2"/>
  <c r="O63" i="2"/>
  <c r="J60" i="2"/>
  <c r="L58" i="2"/>
  <c r="O56" i="2"/>
  <c r="I55" i="2"/>
  <c r="L53" i="2"/>
  <c r="P51" i="2"/>
  <c r="L50" i="2"/>
  <c r="R48" i="2"/>
  <c r="Q47" i="2"/>
  <c r="P46" i="2"/>
  <c r="R44" i="2"/>
  <c r="M43" i="2"/>
  <c r="O41" i="2"/>
  <c r="U39" i="2"/>
  <c r="S55" i="2"/>
  <c r="S62" i="2"/>
  <c r="S80" i="2"/>
  <c r="S77" i="2"/>
  <c r="S76" i="2"/>
  <c r="S97" i="2"/>
  <c r="S96" i="2"/>
  <c r="S99" i="2"/>
  <c r="S98" i="2"/>
  <c r="O62" i="2"/>
  <c r="H2" i="2"/>
  <c r="V2" i="2"/>
  <c r="N2" i="2"/>
  <c r="S2" i="2"/>
  <c r="R2" i="2"/>
  <c r="I2" i="2"/>
  <c r="M2" i="2"/>
  <c r="K2" i="2"/>
  <c r="O2" i="2"/>
  <c r="Q2" i="2"/>
  <c r="J2" i="2"/>
  <c r="U2" i="2"/>
  <c r="T2" i="2"/>
  <c r="P2" i="2"/>
  <c r="L2" i="2"/>
  <c r="C5" i="2"/>
  <c r="D3" i="2"/>
  <c r="C3" i="2"/>
  <c r="C4" i="2"/>
  <c r="F3" i="2"/>
  <c r="D6" i="2"/>
  <c r="F7" i="2"/>
  <c r="D5" i="2"/>
  <c r="D4" i="2"/>
  <c r="B4" i="2"/>
  <c r="E3" i="2"/>
  <c r="E6" i="2"/>
  <c r="E4" i="2"/>
  <c r="B3" i="2"/>
  <c r="G4" i="2"/>
  <c r="B13" i="2"/>
  <c r="G19" i="2"/>
  <c r="D16" i="2"/>
  <c r="E20" i="2"/>
  <c r="D10" i="2"/>
  <c r="E10" i="2"/>
  <c r="D9" i="2"/>
  <c r="C9" i="2"/>
  <c r="C19" i="2"/>
  <c r="B18" i="2"/>
  <c r="E14" i="2"/>
  <c r="D8" i="2"/>
  <c r="F18" i="2"/>
  <c r="C15" i="2"/>
  <c r="F11" i="2"/>
  <c r="B8" i="2"/>
  <c r="D20" i="2"/>
  <c r="F16" i="2"/>
  <c r="D12" i="2"/>
  <c r="B7" i="2"/>
  <c r="D18" i="2"/>
  <c r="E8" i="2"/>
  <c r="B10" i="2"/>
  <c r="E5" i="2"/>
  <c r="C8" i="2"/>
  <c r="G10" i="2"/>
  <c r="E13" i="2"/>
  <c r="C16" i="2"/>
  <c r="G18" i="2"/>
  <c r="G7" i="2"/>
  <c r="D17" i="2"/>
  <c r="F6" i="2"/>
  <c r="F5" i="2"/>
  <c r="E16" i="2"/>
  <c r="B5" i="2"/>
  <c r="F20" i="2"/>
  <c r="C17" i="2"/>
  <c r="F13" i="2"/>
  <c r="F4" i="2"/>
  <c r="G17" i="2"/>
  <c r="D14" i="2"/>
  <c r="F10" i="2"/>
  <c r="C7" i="2"/>
  <c r="G3" i="2"/>
  <c r="D19" i="2"/>
  <c r="G15" i="2"/>
  <c r="D11" i="2"/>
  <c r="B6" i="2"/>
  <c r="F15" i="2"/>
  <c r="G5" i="2"/>
  <c r="D7" i="2"/>
  <c r="C6" i="2"/>
  <c r="G8" i="2"/>
  <c r="E11" i="2"/>
  <c r="C14" i="2"/>
  <c r="G16" i="2"/>
  <c r="E19" i="2"/>
  <c r="B17" i="2"/>
  <c r="D13" i="2"/>
  <c r="G9" i="2"/>
  <c r="E18" i="2"/>
  <c r="B15" i="2"/>
  <c r="F9" i="2"/>
  <c r="G13" i="2"/>
  <c r="G6" i="2"/>
  <c r="E9" i="2"/>
  <c r="C12" i="2"/>
  <c r="G14" i="2"/>
  <c r="E17" i="2"/>
  <c r="C20" i="2"/>
  <c r="F14" i="2"/>
  <c r="B11" i="2"/>
  <c r="F12" i="2"/>
  <c r="B14" i="2"/>
  <c r="B12" i="2"/>
  <c r="B20" i="2"/>
  <c r="B19" i="2"/>
  <c r="D15" i="2"/>
  <c r="G11" i="2"/>
  <c r="F19" i="2"/>
  <c r="B16" i="2"/>
  <c r="E12" i="2"/>
  <c r="B9" i="2"/>
  <c r="F17" i="2"/>
  <c r="C13" i="2"/>
  <c r="F8" i="2"/>
  <c r="C11" i="2"/>
  <c r="E7" i="2"/>
  <c r="C10" i="2"/>
  <c r="G12" i="2"/>
  <c r="E15" i="2"/>
  <c r="C18" i="2"/>
  <c r="A51" i="3"/>
  <c r="G20" i="2"/>
  <c r="V11" i="2" l="1"/>
  <c r="H11" i="2"/>
  <c r="P11" i="2"/>
  <c r="R11" i="2"/>
  <c r="S11" i="2"/>
  <c r="K11" i="2"/>
  <c r="L11" i="2"/>
  <c r="N11" i="2"/>
  <c r="I11" i="2"/>
  <c r="Q11" i="2"/>
  <c r="T11" i="2"/>
  <c r="M11" i="2"/>
  <c r="U11" i="2"/>
  <c r="J11" i="2"/>
  <c r="O11" i="2"/>
  <c r="H9" i="2"/>
  <c r="V9" i="2"/>
  <c r="O9" i="2"/>
  <c r="T9" i="2"/>
  <c r="L9" i="2"/>
  <c r="N9" i="2"/>
  <c r="R9" i="2"/>
  <c r="S9" i="2"/>
  <c r="J9" i="2"/>
  <c r="I9" i="2"/>
  <c r="Q9" i="2"/>
  <c r="M9" i="2"/>
  <c r="U9" i="2"/>
  <c r="K9" i="2"/>
  <c r="P9" i="2"/>
  <c r="H12" i="2"/>
  <c r="V12" i="2"/>
  <c r="K12" i="2"/>
  <c r="O12" i="2"/>
  <c r="S12" i="2"/>
  <c r="M12" i="2"/>
  <c r="I12" i="2"/>
  <c r="P12" i="2"/>
  <c r="U12" i="2"/>
  <c r="R12" i="2"/>
  <c r="N12" i="2"/>
  <c r="J12" i="2"/>
  <c r="T12" i="2"/>
  <c r="L12" i="2"/>
  <c r="Q12" i="2"/>
  <c r="H10" i="2"/>
  <c r="V10" i="2"/>
  <c r="I10" i="2"/>
  <c r="J10" i="2"/>
  <c r="Q10" i="2"/>
  <c r="K10" i="2"/>
  <c r="O10" i="2"/>
  <c r="S10" i="2"/>
  <c r="N10" i="2"/>
  <c r="P10" i="2"/>
  <c r="T10" i="2"/>
  <c r="U10" i="2"/>
  <c r="L10" i="2"/>
  <c r="M10" i="2"/>
  <c r="R10" i="2"/>
  <c r="H14" i="2"/>
  <c r="V14" i="2"/>
  <c r="I14" i="2"/>
  <c r="N14" i="2"/>
  <c r="L14" i="2"/>
  <c r="M14" i="2"/>
  <c r="T14" i="2"/>
  <c r="K14" i="2"/>
  <c r="O14" i="2"/>
  <c r="S14" i="2"/>
  <c r="Q14" i="2"/>
  <c r="R14" i="2"/>
  <c r="J14" i="2"/>
  <c r="P14" i="2"/>
  <c r="U14" i="2"/>
  <c r="V15" i="2"/>
  <c r="H15" i="2"/>
  <c r="I15" i="2"/>
  <c r="L15" i="2"/>
  <c r="T15" i="2"/>
  <c r="P15" i="2"/>
  <c r="K15" i="2"/>
  <c r="O15" i="2"/>
  <c r="S15" i="2"/>
  <c r="N15" i="2"/>
  <c r="M15" i="2"/>
  <c r="R15" i="2"/>
  <c r="U15" i="2"/>
  <c r="J15" i="2"/>
  <c r="Q15" i="2"/>
  <c r="H17" i="2"/>
  <c r="V17" i="2"/>
  <c r="N17" i="2"/>
  <c r="K17" i="2"/>
  <c r="O17" i="2"/>
  <c r="S17" i="2"/>
  <c r="L17" i="2"/>
  <c r="P17" i="2"/>
  <c r="M17" i="2"/>
  <c r="U17" i="2"/>
  <c r="R17" i="2"/>
  <c r="Q17" i="2"/>
  <c r="J17" i="2"/>
  <c r="T17" i="2"/>
  <c r="I17" i="2"/>
  <c r="H18" i="2"/>
  <c r="V18" i="2"/>
  <c r="P18" i="2"/>
  <c r="N18" i="2"/>
  <c r="O18" i="2"/>
  <c r="S18" i="2"/>
  <c r="K18" i="2"/>
  <c r="L18" i="2"/>
  <c r="T18" i="2"/>
  <c r="I18" i="2"/>
  <c r="M18" i="2"/>
  <c r="U18" i="2"/>
  <c r="J18" i="2"/>
  <c r="R18" i="2"/>
  <c r="Q18" i="2"/>
  <c r="V19" i="2"/>
  <c r="H19" i="2"/>
  <c r="K19" i="2"/>
  <c r="O19" i="2"/>
  <c r="S19" i="2"/>
  <c r="L19" i="2"/>
  <c r="P19" i="2"/>
  <c r="N19" i="2"/>
  <c r="T19" i="2"/>
  <c r="I19" i="2"/>
  <c r="U19" i="2"/>
  <c r="Q19" i="2"/>
  <c r="J19" i="2"/>
  <c r="R19" i="2"/>
  <c r="M19" i="2"/>
  <c r="H13" i="2"/>
  <c r="V13" i="2"/>
  <c r="O13" i="2"/>
  <c r="K13" i="2"/>
  <c r="L13" i="2"/>
  <c r="R13" i="2"/>
  <c r="T13" i="2"/>
  <c r="P13" i="2"/>
  <c r="J13" i="2"/>
  <c r="M13" i="2"/>
  <c r="U13" i="2"/>
  <c r="S13" i="2"/>
  <c r="I13" i="2"/>
  <c r="Q13" i="2"/>
  <c r="N13" i="2"/>
  <c r="H16" i="2"/>
  <c r="V16" i="2"/>
  <c r="O16" i="2"/>
  <c r="S16" i="2"/>
  <c r="P16" i="2"/>
  <c r="K16" i="2"/>
  <c r="L16" i="2"/>
  <c r="T16" i="2"/>
  <c r="N16" i="2"/>
  <c r="I16" i="2"/>
  <c r="M16" i="2"/>
  <c r="U16" i="2"/>
  <c r="Q16" i="2"/>
  <c r="J16" i="2"/>
  <c r="R16" i="2"/>
  <c r="H6" i="2"/>
  <c r="V6" i="2"/>
  <c r="Q6" i="2"/>
  <c r="R6" i="2"/>
  <c r="K6" i="2"/>
  <c r="I6" i="2"/>
  <c r="J6" i="2"/>
  <c r="O6" i="2"/>
  <c r="M6" i="2"/>
  <c r="N6" i="2"/>
  <c r="T6" i="2"/>
  <c r="U6" i="2"/>
  <c r="L6" i="2"/>
  <c r="P6" i="2"/>
  <c r="V7" i="2"/>
  <c r="H7" i="2"/>
  <c r="K7" i="2"/>
  <c r="N7" i="2"/>
  <c r="J7" i="2"/>
  <c r="P7" i="2"/>
  <c r="S7" i="2"/>
  <c r="O7" i="2"/>
  <c r="T7" i="2"/>
  <c r="I7" i="2"/>
  <c r="L7" i="2"/>
  <c r="Q7" i="2"/>
  <c r="R7" i="2"/>
  <c r="M7" i="2"/>
  <c r="U7" i="2"/>
  <c r="H8" i="2"/>
  <c r="V8" i="2"/>
  <c r="M8" i="2"/>
  <c r="P8" i="2"/>
  <c r="L8" i="2"/>
  <c r="U8" i="2"/>
  <c r="Q8" i="2"/>
  <c r="K8" i="2"/>
  <c r="O8" i="2"/>
  <c r="S8" i="2"/>
  <c r="R8" i="2"/>
  <c r="J8" i="2"/>
  <c r="N8" i="2"/>
  <c r="T8" i="2"/>
  <c r="I8" i="2"/>
  <c r="H20" i="2"/>
  <c r="V20" i="2"/>
  <c r="T20" i="2"/>
  <c r="S20" i="2"/>
  <c r="L20" i="2"/>
  <c r="O20" i="2"/>
  <c r="P20" i="2"/>
  <c r="N20" i="2"/>
  <c r="K20" i="2"/>
  <c r="M20" i="2"/>
  <c r="I20" i="2"/>
  <c r="U20" i="2"/>
  <c r="Q20" i="2"/>
  <c r="R20" i="2"/>
  <c r="J20" i="2"/>
  <c r="H5" i="2"/>
  <c r="V5" i="2"/>
  <c r="J5" i="2"/>
  <c r="O5" i="2"/>
  <c r="P5" i="2"/>
  <c r="U5" i="2"/>
  <c r="N5" i="2"/>
  <c r="S5" i="2"/>
  <c r="T5" i="2"/>
  <c r="I5" i="2"/>
  <c r="R5" i="2"/>
  <c r="M5" i="2"/>
  <c r="K5" i="2"/>
  <c r="Q5" i="2"/>
  <c r="V3" i="2"/>
  <c r="H3" i="2"/>
  <c r="K3" i="2"/>
  <c r="O3" i="2"/>
  <c r="L3" i="2"/>
  <c r="S3" i="2"/>
  <c r="P3" i="2"/>
  <c r="T3" i="2"/>
  <c r="I3" i="2"/>
  <c r="N3" i="2"/>
  <c r="M3" i="2"/>
  <c r="R3" i="2"/>
  <c r="Q3" i="2"/>
  <c r="U3" i="2"/>
  <c r="J3" i="2"/>
  <c r="H4" i="2"/>
  <c r="V4" i="2"/>
  <c r="M4" i="2"/>
  <c r="J4" i="2"/>
  <c r="S4" i="2"/>
  <c r="K4" i="2"/>
  <c r="L4" i="2"/>
  <c r="Q4" i="2"/>
  <c r="N4" i="2"/>
  <c r="P4" i="2"/>
  <c r="U4" i="2"/>
  <c r="R4" i="2"/>
  <c r="O4" i="2"/>
  <c r="T4" i="2"/>
  <c r="I4" i="2"/>
  <c r="A52" i="3"/>
  <c r="A53" i="3" l="1"/>
  <c r="A54" i="3" l="1"/>
  <c r="C21" i="2" s="1"/>
  <c r="G21" i="2"/>
  <c r="D21" i="2"/>
  <c r="E21" i="2"/>
  <c r="B21" i="2" l="1"/>
  <c r="F21" i="2"/>
  <c r="A55" i="3"/>
  <c r="H21" i="2" l="1"/>
  <c r="V21" i="2"/>
  <c r="N21" i="2"/>
  <c r="L21" i="2"/>
  <c r="K21" i="2"/>
  <c r="O21" i="2"/>
  <c r="S21" i="2"/>
  <c r="P21" i="2"/>
  <c r="I21" i="2"/>
  <c r="J21" i="2"/>
  <c r="R21" i="2"/>
  <c r="M21" i="2"/>
  <c r="T21" i="2"/>
  <c r="Q21" i="2"/>
  <c r="U21" i="2"/>
  <c r="A56" i="3"/>
  <c r="A57" i="3" l="1"/>
  <c r="A58" i="3" l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E36" i="2" s="1"/>
  <c r="E27" i="2" l="1"/>
  <c r="D43" i="2"/>
  <c r="C49" i="2"/>
  <c r="G42" i="2"/>
  <c r="B30" i="2"/>
  <c r="D32" i="2"/>
  <c r="F23" i="2"/>
  <c r="E34" i="2"/>
  <c r="G32" i="2"/>
  <c r="B43" i="2"/>
  <c r="F69" i="2"/>
  <c r="E67" i="2"/>
  <c r="E25" i="2"/>
  <c r="F92" i="2"/>
  <c r="C44" i="2"/>
  <c r="D22" i="2"/>
  <c r="E32" i="2"/>
  <c r="C24" i="2"/>
  <c r="F77" i="2"/>
  <c r="B37" i="2"/>
  <c r="G56" i="2"/>
  <c r="F40" i="2"/>
  <c r="G23" i="2"/>
  <c r="D68" i="2"/>
  <c r="D28" i="2"/>
  <c r="E24" i="2"/>
  <c r="B22" i="2"/>
  <c r="C54" i="2"/>
  <c r="C53" i="2"/>
  <c r="B58" i="2"/>
  <c r="D56" i="2"/>
  <c r="F39" i="2"/>
  <c r="C32" i="2"/>
  <c r="D34" i="2"/>
  <c r="C35" i="2"/>
  <c r="C78" i="2"/>
  <c r="D40" i="2"/>
  <c r="D71" i="2"/>
  <c r="F41" i="2"/>
  <c r="F47" i="2"/>
  <c r="C59" i="2"/>
  <c r="B50" i="2"/>
  <c r="G37" i="2"/>
  <c r="B35" i="2"/>
  <c r="G26" i="2"/>
  <c r="E72" i="2"/>
  <c r="G85" i="2"/>
  <c r="E26" i="2"/>
  <c r="F25" i="2"/>
  <c r="F53" i="2"/>
  <c r="C27" i="2"/>
  <c r="G24" i="2"/>
  <c r="G93" i="2"/>
  <c r="F68" i="2"/>
  <c r="E59" i="2"/>
  <c r="G40" i="2"/>
  <c r="B52" i="2"/>
  <c r="F84" i="2"/>
  <c r="B64" i="2"/>
  <c r="E99" i="2"/>
  <c r="B99" i="2"/>
  <c r="D60" i="2"/>
  <c r="F63" i="2"/>
  <c r="G64" i="2"/>
  <c r="F65" i="2"/>
  <c r="C30" i="2"/>
  <c r="C86" i="2"/>
  <c r="D42" i="2"/>
  <c r="G30" i="2"/>
  <c r="D96" i="2"/>
  <c r="G34" i="2"/>
  <c r="G88" i="2"/>
  <c r="G29" i="2"/>
  <c r="E35" i="2"/>
  <c r="D47" i="2"/>
  <c r="B23" i="2"/>
  <c r="F32" i="2"/>
  <c r="E22" i="2"/>
  <c r="C46" i="2"/>
  <c r="E75" i="2"/>
  <c r="F57" i="2"/>
  <c r="G61" i="2"/>
  <c r="E64" i="2"/>
  <c r="E43" i="2"/>
  <c r="F75" i="2"/>
  <c r="C43" i="2"/>
  <c r="G96" i="2"/>
  <c r="E46" i="2"/>
  <c r="D24" i="2"/>
  <c r="B38" i="2"/>
  <c r="D44" i="2"/>
  <c r="G49" i="2"/>
  <c r="B29" i="2"/>
  <c r="D26" i="2"/>
  <c r="C23" i="2"/>
  <c r="B27" i="2"/>
  <c r="C51" i="2"/>
  <c r="F52" i="2"/>
  <c r="C22" i="2"/>
  <c r="E28" i="2"/>
  <c r="F61" i="2"/>
  <c r="D72" i="2"/>
  <c r="D80" i="2"/>
  <c r="B68" i="2"/>
  <c r="C83" i="2"/>
  <c r="B69" i="2"/>
  <c r="B31" i="2"/>
  <c r="F37" i="2"/>
  <c r="E29" i="2"/>
  <c r="G25" i="2"/>
  <c r="D88" i="2"/>
  <c r="C38" i="2"/>
  <c r="C29" i="2"/>
  <c r="F85" i="2"/>
  <c r="F58" i="2"/>
  <c r="C31" i="2"/>
  <c r="D58" i="2"/>
  <c r="E48" i="2"/>
  <c r="E96" i="2"/>
  <c r="G22" i="2"/>
  <c r="B63" i="2"/>
  <c r="G31" i="2"/>
  <c r="C67" i="2"/>
  <c r="B45" i="2"/>
  <c r="B46" i="2"/>
  <c r="D63" i="2"/>
  <c r="D57" i="2"/>
  <c r="F76" i="2"/>
  <c r="B53" i="2"/>
  <c r="F29" i="2"/>
  <c r="B91" i="2"/>
  <c r="C36" i="2"/>
  <c r="B39" i="2"/>
  <c r="C28" i="2"/>
  <c r="B74" i="2"/>
  <c r="D65" i="2"/>
  <c r="D49" i="2"/>
  <c r="E33" i="2"/>
  <c r="G38" i="2"/>
  <c r="E40" i="2"/>
  <c r="E37" i="2"/>
  <c r="D53" i="2"/>
  <c r="F33" i="2"/>
  <c r="F101" i="2"/>
  <c r="B55" i="2"/>
  <c r="D27" i="2"/>
  <c r="F49" i="2"/>
  <c r="C40" i="2"/>
  <c r="B36" i="2"/>
  <c r="G69" i="2"/>
  <c r="E41" i="2"/>
  <c r="G27" i="2"/>
  <c r="D70" i="2"/>
  <c r="E23" i="2"/>
  <c r="G51" i="2"/>
  <c r="F27" i="2"/>
  <c r="B59" i="2"/>
  <c r="G41" i="2"/>
  <c r="G72" i="2"/>
  <c r="C62" i="2"/>
  <c r="D25" i="2"/>
  <c r="B75" i="2"/>
  <c r="C94" i="2"/>
  <c r="C33" i="2"/>
  <c r="B90" i="2"/>
  <c r="D61" i="2"/>
  <c r="E83" i="2"/>
  <c r="G28" i="2"/>
  <c r="G44" i="2"/>
  <c r="B33" i="2"/>
  <c r="E39" i="2"/>
  <c r="D50" i="2"/>
  <c r="F31" i="2"/>
  <c r="C63" i="2"/>
  <c r="F62" i="2"/>
  <c r="D38" i="2"/>
  <c r="E38" i="2"/>
  <c r="C47" i="2"/>
  <c r="D59" i="2"/>
  <c r="B41" i="2"/>
  <c r="D48" i="2"/>
  <c r="G48" i="2"/>
  <c r="G36" i="2"/>
  <c r="E80" i="2"/>
  <c r="G43" i="2"/>
  <c r="C26" i="2"/>
  <c r="F71" i="2"/>
  <c r="E70" i="2"/>
  <c r="G53" i="2"/>
  <c r="F100" i="2"/>
  <c r="D79" i="2"/>
  <c r="F43" i="2"/>
  <c r="C34" i="2"/>
  <c r="C37" i="2"/>
  <c r="D51" i="2"/>
  <c r="F55" i="2"/>
  <c r="B80" i="2"/>
  <c r="G80" i="2"/>
  <c r="C91" i="2"/>
  <c r="C99" i="2"/>
  <c r="D35" i="2"/>
  <c r="F64" i="2"/>
  <c r="E65" i="2"/>
  <c r="B28" i="2"/>
  <c r="E94" i="2"/>
  <c r="E56" i="2"/>
  <c r="D46" i="2"/>
  <c r="C72" i="2"/>
  <c r="F94" i="2"/>
  <c r="F93" i="2"/>
  <c r="B73" i="2"/>
  <c r="E91" i="2"/>
  <c r="B24" i="2"/>
  <c r="D83" i="2"/>
  <c r="G35" i="2"/>
  <c r="E51" i="2"/>
  <c r="B98" i="2"/>
  <c r="D92" i="2"/>
  <c r="C76" i="2"/>
  <c r="E88" i="2"/>
  <c r="G101" i="2"/>
  <c r="D30" i="2"/>
  <c r="G45" i="2"/>
  <c r="G33" i="2"/>
  <c r="B67" i="2"/>
  <c r="D95" i="2"/>
  <c r="D86" i="2"/>
  <c r="G46" i="2"/>
  <c r="B81" i="2"/>
  <c r="E73" i="2"/>
  <c r="E84" i="2"/>
  <c r="E95" i="2"/>
  <c r="C79" i="2"/>
  <c r="D67" i="2"/>
  <c r="B32" i="2"/>
  <c r="E98" i="2"/>
  <c r="F26" i="2"/>
  <c r="B92" i="2"/>
  <c r="G83" i="2"/>
  <c r="B54" i="2"/>
  <c r="D77" i="2"/>
  <c r="C70" i="2"/>
  <c r="D52" i="2"/>
  <c r="C77" i="2"/>
  <c r="C45" i="2"/>
  <c r="F70" i="2"/>
  <c r="B94" i="2"/>
  <c r="F34" i="2"/>
  <c r="F88" i="2"/>
  <c r="B77" i="2"/>
  <c r="C95" i="2"/>
  <c r="E42" i="2"/>
  <c r="G89" i="2"/>
  <c r="D29" i="2"/>
  <c r="D93" i="2"/>
  <c r="F59" i="2"/>
  <c r="G62" i="2"/>
  <c r="C56" i="2"/>
  <c r="D90" i="2"/>
  <c r="F86" i="2"/>
  <c r="B49" i="2"/>
  <c r="G98" i="2"/>
  <c r="E50" i="2"/>
  <c r="C96" i="2"/>
  <c r="D89" i="2"/>
  <c r="G95" i="2"/>
  <c r="C50" i="2"/>
  <c r="D45" i="2"/>
  <c r="D99" i="2"/>
  <c r="F87" i="2"/>
  <c r="G78" i="2"/>
  <c r="C65" i="2"/>
  <c r="G47" i="2"/>
  <c r="D87" i="2"/>
  <c r="B78" i="2"/>
  <c r="E52" i="2"/>
  <c r="D76" i="2"/>
  <c r="G87" i="2"/>
  <c r="B62" i="2"/>
  <c r="D81" i="2"/>
  <c r="G92" i="2"/>
  <c r="G55" i="2"/>
  <c r="E87" i="2"/>
  <c r="E82" i="2"/>
  <c r="B89" i="2"/>
  <c r="G67" i="2"/>
  <c r="F74" i="2"/>
  <c r="D36" i="2"/>
  <c r="C75" i="2"/>
  <c r="F54" i="2"/>
  <c r="F73" i="2"/>
  <c r="C87" i="2"/>
  <c r="F60" i="2"/>
  <c r="F80" i="2"/>
  <c r="G63" i="2"/>
  <c r="D97" i="2"/>
  <c r="F67" i="2"/>
  <c r="G66" i="2"/>
  <c r="D78" i="2"/>
  <c r="F35" i="2"/>
  <c r="C57" i="2"/>
  <c r="B100" i="2"/>
  <c r="F81" i="2"/>
  <c r="C60" i="2"/>
  <c r="E60" i="2"/>
  <c r="F66" i="2"/>
  <c r="D41" i="2"/>
  <c r="B56" i="2"/>
  <c r="F83" i="2"/>
  <c r="F24" i="2"/>
  <c r="G58" i="2"/>
  <c r="G82" i="2"/>
  <c r="C69" i="2"/>
  <c r="F42" i="2"/>
  <c r="C85" i="2"/>
  <c r="G50" i="2"/>
  <c r="B85" i="2"/>
  <c r="E77" i="2"/>
  <c r="E76" i="2"/>
  <c r="E44" i="2"/>
  <c r="B70" i="2"/>
  <c r="C25" i="2"/>
  <c r="F99" i="2"/>
  <c r="D64" i="2"/>
  <c r="E78" i="2"/>
  <c r="B97" i="2"/>
  <c r="E57" i="2"/>
  <c r="F91" i="2"/>
  <c r="C84" i="2"/>
  <c r="B83" i="2"/>
  <c r="C80" i="2"/>
  <c r="E93" i="2"/>
  <c r="G79" i="2"/>
  <c r="F79" i="2"/>
  <c r="B86" i="2"/>
  <c r="B48" i="2"/>
  <c r="C58" i="2"/>
  <c r="E69" i="2"/>
  <c r="E58" i="2"/>
  <c r="E74" i="2"/>
  <c r="D54" i="2"/>
  <c r="B25" i="2"/>
  <c r="D94" i="2"/>
  <c r="G90" i="2"/>
  <c r="B71" i="2"/>
  <c r="E31" i="2"/>
  <c r="C64" i="2"/>
  <c r="B84" i="2"/>
  <c r="D23" i="2"/>
  <c r="G100" i="2"/>
  <c r="B82" i="2"/>
  <c r="B51" i="2"/>
  <c r="B60" i="2"/>
  <c r="E71" i="2"/>
  <c r="D82" i="2"/>
  <c r="C66" i="2"/>
  <c r="C61" i="2"/>
  <c r="E62" i="2"/>
  <c r="E30" i="2"/>
  <c r="C89" i="2"/>
  <c r="D69" i="2"/>
  <c r="D55" i="2"/>
  <c r="C97" i="2"/>
  <c r="D39" i="2"/>
  <c r="F72" i="2"/>
  <c r="F56" i="2"/>
  <c r="E100" i="2"/>
  <c r="B40" i="2"/>
  <c r="C81" i="2"/>
  <c r="E89" i="2"/>
  <c r="G75" i="2"/>
  <c r="B66" i="2"/>
  <c r="F38" i="2"/>
  <c r="B72" i="2"/>
  <c r="D33" i="2"/>
  <c r="F98" i="2"/>
  <c r="B47" i="2"/>
  <c r="C73" i="2"/>
  <c r="C41" i="2"/>
  <c r="G99" i="2"/>
  <c r="G60" i="2"/>
  <c r="D62" i="2"/>
  <c r="E55" i="2"/>
  <c r="D98" i="2"/>
  <c r="F90" i="2"/>
  <c r="B34" i="2"/>
  <c r="D85" i="2"/>
  <c r="D74" i="2"/>
  <c r="D31" i="2"/>
  <c r="G97" i="2"/>
  <c r="B26" i="2"/>
  <c r="D91" i="2"/>
  <c r="F50" i="2"/>
  <c r="F82" i="2"/>
  <c r="B44" i="2"/>
  <c r="C52" i="2"/>
  <c r="G39" i="2"/>
  <c r="E66" i="2"/>
  <c r="C98" i="2"/>
  <c r="C93" i="2"/>
  <c r="F22" i="2"/>
  <c r="B88" i="2"/>
  <c r="G91" i="2"/>
  <c r="C100" i="2"/>
  <c r="E86" i="2"/>
  <c r="F28" i="2"/>
  <c r="G59" i="2"/>
  <c r="C68" i="2"/>
  <c r="E54" i="2"/>
  <c r="G94" i="2"/>
  <c r="G77" i="2"/>
  <c r="C74" i="2"/>
  <c r="G57" i="2"/>
  <c r="F45" i="2"/>
  <c r="C39" i="2"/>
  <c r="G74" i="2"/>
  <c r="E53" i="2"/>
  <c r="C101" i="2"/>
  <c r="D101" i="2"/>
  <c r="F44" i="2"/>
  <c r="B96" i="2"/>
  <c r="B87" i="2"/>
  <c r="D100" i="2"/>
  <c r="E63" i="2"/>
  <c r="B95" i="2"/>
  <c r="C90" i="2"/>
  <c r="D73" i="2"/>
  <c r="E61" i="2"/>
  <c r="F95" i="2"/>
  <c r="C88" i="2"/>
  <c r="B79" i="2"/>
  <c r="F96" i="2"/>
  <c r="D66" i="2"/>
  <c r="G68" i="2"/>
  <c r="G86" i="2"/>
  <c r="C55" i="2"/>
  <c r="E81" i="2"/>
  <c r="G81" i="2"/>
  <c r="G54" i="2"/>
  <c r="B61" i="2"/>
  <c r="E49" i="2"/>
  <c r="F97" i="2"/>
  <c r="E101" i="2"/>
  <c r="F78" i="2"/>
  <c r="E90" i="2"/>
  <c r="B101" i="2"/>
  <c r="G73" i="2"/>
  <c r="G84" i="2"/>
  <c r="E68" i="2"/>
  <c r="F48" i="2"/>
  <c r="C82" i="2"/>
  <c r="B93" i="2"/>
  <c r="G76" i="2"/>
  <c r="G71" i="2"/>
  <c r="E97" i="2"/>
  <c r="G65" i="2"/>
  <c r="C92" i="2"/>
  <c r="E92" i="2"/>
  <c r="F30" i="2"/>
  <c r="C42" i="2"/>
  <c r="B65" i="2"/>
  <c r="C48" i="2"/>
  <c r="G70" i="2"/>
  <c r="C71" i="2"/>
  <c r="F89" i="2"/>
  <c r="G52" i="2"/>
  <c r="D84" i="2"/>
  <c r="E79" i="2"/>
  <c r="B42" i="2"/>
  <c r="D75" i="2"/>
  <c r="F36" i="2"/>
  <c r="E47" i="2"/>
  <c r="B57" i="2"/>
  <c r="B76" i="2"/>
  <c r="D37" i="2"/>
  <c r="E45" i="2"/>
  <c r="F46" i="2"/>
  <c r="E85" i="2"/>
  <c r="F51" i="2"/>
  <c r="H28" i="2" l="1"/>
  <c r="V28" i="2"/>
  <c r="S28" i="2"/>
  <c r="P28" i="2"/>
  <c r="I28" i="2"/>
  <c r="N28" i="2"/>
  <c r="O28" i="2"/>
  <c r="K28" i="2"/>
  <c r="L28" i="2"/>
  <c r="M28" i="2"/>
  <c r="U28" i="2"/>
  <c r="J28" i="2"/>
  <c r="T28" i="2"/>
  <c r="Q28" i="2"/>
  <c r="R28" i="2"/>
  <c r="V27" i="2"/>
  <c r="H27" i="2"/>
  <c r="N27" i="2"/>
  <c r="K27" i="2"/>
  <c r="O27" i="2"/>
  <c r="S27" i="2"/>
  <c r="L27" i="2"/>
  <c r="P27" i="2"/>
  <c r="U27" i="2"/>
  <c r="J27" i="2"/>
  <c r="R27" i="2"/>
  <c r="Q27" i="2"/>
  <c r="M27" i="2"/>
  <c r="T27" i="2"/>
  <c r="I27" i="2"/>
  <c r="V23" i="2"/>
  <c r="H23" i="2"/>
  <c r="N23" i="2"/>
  <c r="K23" i="2"/>
  <c r="O23" i="2"/>
  <c r="S23" i="2"/>
  <c r="L23" i="2"/>
  <c r="T23" i="2"/>
  <c r="P23" i="2"/>
  <c r="R23" i="2"/>
  <c r="J23" i="2"/>
  <c r="M23" i="2"/>
  <c r="U23" i="2"/>
  <c r="I23" i="2"/>
  <c r="Q23" i="2"/>
  <c r="V35" i="2"/>
  <c r="H35" i="2"/>
  <c r="K35" i="2"/>
  <c r="O35" i="2"/>
  <c r="S35" i="2"/>
  <c r="L35" i="2"/>
  <c r="P35" i="2"/>
  <c r="N35" i="2"/>
  <c r="T35" i="2"/>
  <c r="M35" i="2"/>
  <c r="Q35" i="2"/>
  <c r="I35" i="2"/>
  <c r="J35" i="2"/>
  <c r="R35" i="2"/>
  <c r="U35" i="2"/>
  <c r="H37" i="2"/>
  <c r="V37" i="2"/>
  <c r="N37" i="2"/>
  <c r="L37" i="2"/>
  <c r="K37" i="2"/>
  <c r="O37" i="2"/>
  <c r="S37" i="2"/>
  <c r="P37" i="2"/>
  <c r="I37" i="2"/>
  <c r="Q37" i="2"/>
  <c r="U37" i="2"/>
  <c r="J37" i="2"/>
  <c r="R37" i="2"/>
  <c r="T37" i="2"/>
  <c r="M37" i="2"/>
  <c r="H26" i="2"/>
  <c r="V26" i="2"/>
  <c r="O26" i="2"/>
  <c r="S26" i="2"/>
  <c r="K26" i="2"/>
  <c r="L26" i="2"/>
  <c r="P26" i="2"/>
  <c r="N26" i="2"/>
  <c r="T26" i="2"/>
  <c r="U26" i="2"/>
  <c r="I26" i="2"/>
  <c r="M26" i="2"/>
  <c r="Q26" i="2"/>
  <c r="J26" i="2"/>
  <c r="R26" i="2"/>
  <c r="H32" i="2"/>
  <c r="V32" i="2"/>
  <c r="P32" i="2"/>
  <c r="L32" i="2"/>
  <c r="O32" i="2"/>
  <c r="S32" i="2"/>
  <c r="T32" i="2"/>
  <c r="N32" i="2"/>
  <c r="K32" i="2"/>
  <c r="M32" i="2"/>
  <c r="I32" i="2"/>
  <c r="U32" i="2"/>
  <c r="Q32" i="2"/>
  <c r="J32" i="2"/>
  <c r="R32" i="2"/>
  <c r="V31" i="2"/>
  <c r="H31" i="2"/>
  <c r="N31" i="2"/>
  <c r="L31" i="2"/>
  <c r="T31" i="2"/>
  <c r="P31" i="2"/>
  <c r="K31" i="2"/>
  <c r="O31" i="2"/>
  <c r="S31" i="2"/>
  <c r="I31" i="2"/>
  <c r="M31" i="2"/>
  <c r="U31" i="2"/>
  <c r="Q31" i="2"/>
  <c r="R31" i="2"/>
  <c r="J31" i="2"/>
  <c r="H22" i="2"/>
  <c r="V22" i="2"/>
  <c r="K22" i="2"/>
  <c r="P22" i="2"/>
  <c r="O22" i="2"/>
  <c r="S22" i="2"/>
  <c r="T22" i="2"/>
  <c r="N22" i="2"/>
  <c r="L22" i="2"/>
  <c r="I22" i="2"/>
  <c r="M22" i="2"/>
  <c r="Q22" i="2"/>
  <c r="J22" i="2"/>
  <c r="U22" i="2"/>
  <c r="R22" i="2"/>
  <c r="H34" i="2"/>
  <c r="V34" i="2"/>
  <c r="K34" i="2"/>
  <c r="P34" i="2"/>
  <c r="N34" i="2"/>
  <c r="O34" i="2"/>
  <c r="S34" i="2"/>
  <c r="L34" i="2"/>
  <c r="T34" i="2"/>
  <c r="I34" i="2"/>
  <c r="U34" i="2"/>
  <c r="J34" i="2"/>
  <c r="R34" i="2"/>
  <c r="Q34" i="2"/>
  <c r="M34" i="2"/>
  <c r="H25" i="2"/>
  <c r="V25" i="2"/>
  <c r="L25" i="2"/>
  <c r="K25" i="2"/>
  <c r="O25" i="2"/>
  <c r="S25" i="2"/>
  <c r="P25" i="2"/>
  <c r="N25" i="2"/>
  <c r="T25" i="2"/>
  <c r="M25" i="2"/>
  <c r="Q25" i="2"/>
  <c r="I25" i="2"/>
  <c r="R25" i="2"/>
  <c r="U25" i="2"/>
  <c r="J25" i="2"/>
  <c r="H33" i="2"/>
  <c r="V33" i="2"/>
  <c r="N33" i="2"/>
  <c r="K33" i="2"/>
  <c r="O33" i="2"/>
  <c r="S33" i="2"/>
  <c r="L33" i="2"/>
  <c r="P33" i="2"/>
  <c r="I33" i="2"/>
  <c r="T33" i="2"/>
  <c r="R33" i="2"/>
  <c r="J33" i="2"/>
  <c r="U33" i="2"/>
  <c r="M33" i="2"/>
  <c r="Q33" i="2"/>
  <c r="H38" i="2"/>
  <c r="V38" i="2"/>
  <c r="N38" i="2"/>
  <c r="K38" i="2"/>
  <c r="S38" i="2"/>
  <c r="P38" i="2"/>
  <c r="T38" i="2"/>
  <c r="O38" i="2"/>
  <c r="L38" i="2"/>
  <c r="I38" i="2"/>
  <c r="Q38" i="2"/>
  <c r="J38" i="2"/>
  <c r="M38" i="2"/>
  <c r="U38" i="2"/>
  <c r="R38" i="2"/>
  <c r="H24" i="2"/>
  <c r="V24" i="2"/>
  <c r="K24" i="2"/>
  <c r="T24" i="2"/>
  <c r="N24" i="2"/>
  <c r="P24" i="2"/>
  <c r="O24" i="2"/>
  <c r="S24" i="2"/>
  <c r="L24" i="2"/>
  <c r="J24" i="2"/>
  <c r="R24" i="2"/>
  <c r="U24" i="2"/>
  <c r="I24" i="2"/>
  <c r="M24" i="2"/>
  <c r="Q24" i="2"/>
  <c r="H36" i="2"/>
  <c r="V36" i="2"/>
  <c r="O36" i="2"/>
  <c r="T36" i="2"/>
  <c r="I36" i="2"/>
  <c r="K36" i="2"/>
  <c r="L36" i="2"/>
  <c r="P36" i="2"/>
  <c r="N36" i="2"/>
  <c r="S36" i="2"/>
  <c r="M36" i="2"/>
  <c r="U36" i="2"/>
  <c r="Q36" i="2"/>
  <c r="R36" i="2"/>
  <c r="J36" i="2"/>
  <c r="H29" i="2"/>
  <c r="V29" i="2"/>
  <c r="P29" i="2"/>
  <c r="N29" i="2"/>
  <c r="L29" i="2"/>
  <c r="K29" i="2"/>
  <c r="O29" i="2"/>
  <c r="S29" i="2"/>
  <c r="T29" i="2"/>
  <c r="M29" i="2"/>
  <c r="I29" i="2"/>
  <c r="Q29" i="2"/>
  <c r="U29" i="2"/>
  <c r="J29" i="2"/>
  <c r="R29" i="2"/>
  <c r="H30" i="2"/>
  <c r="V30" i="2"/>
  <c r="T30" i="2"/>
  <c r="N30" i="2"/>
  <c r="O30" i="2"/>
  <c r="S30" i="2"/>
  <c r="L30" i="2"/>
  <c r="P30" i="2"/>
  <c r="K30" i="2"/>
  <c r="I30" i="2"/>
  <c r="Q30" i="2"/>
  <c r="M30" i="2"/>
  <c r="R30" i="2"/>
  <c r="J30" i="2"/>
  <c r="U30" i="2"/>
</calcChain>
</file>

<file path=xl/connections.xml><?xml version="1.0" encoding="utf-8"?>
<connections xmlns="http://schemas.openxmlformats.org/spreadsheetml/2006/main">
  <connection id="1" name="Abfrage von Produkt1" type="1" refreshedVersion="4" background="1" saveData="1">
    <dbPr connection="DSN=Produkt" command="SELECT_x000d__x000a_Bestellung.nr AS 'BestNr',_x000d__x000a_Bestell_Position.positons_nr AS 'Pos',_x000d__x000a_Bestell_positionsgroessen.Positions_Nr AS 'GrPos',_x000d__x000a_Bestell_Position.artikel_nr AS 'ArtNr',_x000d__x000a_Bestell_positionsgroessen.lf_at_nr AS 'LiefArtNr',_x000d__x000a_Artikel.Bezeichnung AS 'ArtiklText',_x000d__x000a_Bestell_Position.farb_nr AS 'FarbNr',_x000d__x000a_Farbstaffel.Bezeichnung AS 'FarbText',_x000d__x000a_Bestell_positionsgroessen.groesse AS 'GR',_x000d__x000a_Bestell_positionsgroessen.bestellmenge AS 'BestMeng',_x000d__x000a_Bestell_positionsgroessen.liefermenge AS 'LieferMeng',_x000d__x000a_Bestell_positionsgroessen.bestellmenge - Bestell_positionsgroessen.liefermenge AS 'OffMeng',_x000d__x000a_Bestell_positionsgroessen.Lieferdatum_von AS 'Von',_x000d__x000a_Bestell_positionsgroessen.Lieferdatum_bis AS 'Bis',_x000d__x000a_CAST (YEAR(Bestell_positionsgroessen.Lieferdatum_von)*100 + (datename(cwk, Bestell_positionsgroessen.Lieferdatum_von)) AS INTEGER) AS 'J/W_von',_x000d__x000a_CAST (YEAR(Bestell_positionsgroessen.Lieferdatum_bis)*100 + (datename(cwk, Bestell_positionsgroessen.Lieferdatum_bis)) AS INTEGER) AS 'J/W_bis'_x000d__x000a__x000d__x000a_FROM Bestellung, Bestell_Position, Bestell_positionsgroessen, Artikel, Farbstaffel where Bestell_positionsgroessen.posi_id = Bestell_Position.id_x000d__x000a_AND Bestell_Position.Bestellungs_id = Bestellung.id AND Bestellung.Lieferanten_nr = 700075_x000d__x000a_AND Bestellung.archiviert = 'N' and Bestell_positionsgroessen.archiviert = 'N'_x000d__x000a_AND Bestell_Position.artikel_nr = Artikel.NR_x000d__x000a_AND Bestell_Position.farb_nr = Farbstaffel.Nr_x000d__x000a_AND Bestell_positionsgroessen.bestellmenge &gt; 0_x000d__x000a_AND Bestell_positionsgroessen.bestellmenge &gt; Bestell_positionsgroessen.liefermenge_x000d__x000a_ORDER BY 4,7,9,1,2"/>
  </connection>
</connections>
</file>

<file path=xl/sharedStrings.xml><?xml version="1.0" encoding="utf-8"?>
<sst xmlns="http://schemas.openxmlformats.org/spreadsheetml/2006/main" count="615" uniqueCount="137">
  <si>
    <t>590315</t>
  </si>
  <si>
    <t>0500000</t>
  </si>
  <si>
    <t>Light-Tech II,Gewebe, 100% PES</t>
  </si>
  <si>
    <t>00</t>
  </si>
  <si>
    <t>weiß</t>
  </si>
  <si>
    <t>ohne</t>
  </si>
  <si>
    <t>09</t>
  </si>
  <si>
    <t>blau</t>
  </si>
  <si>
    <t>1000000</t>
  </si>
  <si>
    <t>Ion-Nostat VI.2-WA, Gewebe, 98% PES,2%Carbon,wasserabweisend</t>
  </si>
  <si>
    <t>10</t>
  </si>
  <si>
    <t>hellblau</t>
  </si>
  <si>
    <t>13</t>
  </si>
  <si>
    <t>oliv-grün</t>
  </si>
  <si>
    <t>1700000</t>
  </si>
  <si>
    <t>Ion-Nostat VI.2, Gewebe, 98% PES, 2% Carbon, antistatisch</t>
  </si>
  <si>
    <t>08</t>
  </si>
  <si>
    <t>dunkelblau</t>
  </si>
  <si>
    <t>15</t>
  </si>
  <si>
    <t>grau</t>
  </si>
  <si>
    <t>46</t>
  </si>
  <si>
    <t>Tretex-Grau</t>
  </si>
  <si>
    <t>49</t>
  </si>
  <si>
    <t>Automobil-Grau</t>
  </si>
  <si>
    <t>591967</t>
  </si>
  <si>
    <t>81509</t>
  </si>
  <si>
    <t>Moppkopfbezug, 2-lagig, 40 cm</t>
  </si>
  <si>
    <t>591924</t>
  </si>
  <si>
    <t>592721</t>
  </si>
  <si>
    <t>B040000</t>
  </si>
  <si>
    <t>Ion-Nostat LS Light 125.2, Gew.98%PES,2% Carbon,antistatisch</t>
  </si>
  <si>
    <t>589858</t>
  </si>
  <si>
    <t>39393-1</t>
  </si>
  <si>
    <t>Socken, Reinraum-, 100% Nylon</t>
  </si>
  <si>
    <t>4044</t>
  </si>
  <si>
    <t>95</t>
  </si>
  <si>
    <t>weiß mit schwarzem Rand</t>
  </si>
  <si>
    <t>4547</t>
  </si>
  <si>
    <t>590275</t>
  </si>
  <si>
    <t>55410AF-bulk</t>
  </si>
  <si>
    <t>Reinraumreinigungstücher der Serie 410-AF, "bulk-packed"</t>
  </si>
  <si>
    <t>0909</t>
  </si>
  <si>
    <t>55410-AF</t>
  </si>
  <si>
    <t>Reinraumreinigungstücher der Serie 410-AF,</t>
  </si>
  <si>
    <t>1212</t>
  </si>
  <si>
    <t>591125</t>
  </si>
  <si>
    <t>591136</t>
  </si>
  <si>
    <t>6800000</t>
  </si>
  <si>
    <t>Ion-Nostat PLUS, Gewebe, 96% PES, 4% Carbon, antistatisch</t>
  </si>
  <si>
    <t>7500000</t>
  </si>
  <si>
    <t>Light-Tech AS, Gewebe, 98% PES, 2% Carbon, antistatisch</t>
  </si>
  <si>
    <t>U010000</t>
  </si>
  <si>
    <t>HAP-Tech ,Gewebe, 100% PES</t>
  </si>
  <si>
    <t>ZT20300</t>
  </si>
  <si>
    <t>Netz, Gewebe, 100% Polyester-Gaze, 137cm breit</t>
  </si>
  <si>
    <t>590899</t>
  </si>
  <si>
    <t>591468</t>
  </si>
  <si>
    <t>48</t>
  </si>
  <si>
    <t>Bugatti-Blau</t>
  </si>
  <si>
    <t>6300000</t>
  </si>
  <si>
    <t>DASTAT-C, Gewebe, 99% PES, 1% Carbon, antistatisch</t>
  </si>
  <si>
    <t>11</t>
  </si>
  <si>
    <t>hellgrün</t>
  </si>
  <si>
    <t>B080000</t>
  </si>
  <si>
    <t>Ion-Nostat Comfort I.2, Gewebe 98% PES, 2% Carbon, antistat.</t>
  </si>
  <si>
    <t>591461</t>
  </si>
  <si>
    <t>30900-26</t>
  </si>
  <si>
    <t>Hitzeschutzhandschuh, 26 cm lang</t>
  </si>
  <si>
    <t>XXL</t>
  </si>
  <si>
    <t>XL</t>
  </si>
  <si>
    <t>592531</t>
  </si>
  <si>
    <t>591514</t>
  </si>
  <si>
    <t>592406</t>
  </si>
  <si>
    <t>M</t>
  </si>
  <si>
    <t>592357</t>
  </si>
  <si>
    <t>BestNr</t>
  </si>
  <si>
    <t>Pos</t>
  </si>
  <si>
    <t>GrPos</t>
  </si>
  <si>
    <t>ArtNr</t>
  </si>
  <si>
    <t>ArtiklText</t>
  </si>
  <si>
    <t>FarbNr</t>
  </si>
  <si>
    <t>FarbText</t>
  </si>
  <si>
    <t>GR</t>
  </si>
  <si>
    <t>BestMeng</t>
  </si>
  <si>
    <t>LieferMeng</t>
  </si>
  <si>
    <t>OffMeng</t>
  </si>
  <si>
    <t>Von</t>
  </si>
  <si>
    <t>Bis</t>
  </si>
  <si>
    <t>J/W_von</t>
  </si>
  <si>
    <t>J/W_bis</t>
  </si>
  <si>
    <t>Spalte1</t>
  </si>
  <si>
    <t>0</t>
  </si>
  <si>
    <t>LiefArtNr</t>
  </si>
  <si>
    <t>W08 BBKW83D-B</t>
  </si>
  <si>
    <t>W08blue BBK1Q6H-B</t>
  </si>
  <si>
    <t>JE teflonfiBBK1T2F-E</t>
  </si>
  <si>
    <t>JEteflonfi BBK3Q3Z-C</t>
  </si>
  <si>
    <t>JE/BBKW834-A</t>
  </si>
  <si>
    <t>JE/BBKNI35</t>
  </si>
  <si>
    <t>JE/BBK1T2F-E</t>
  </si>
  <si>
    <t>JE/BBK3Q3Z</t>
  </si>
  <si>
    <t>JE/BBK8T08-A</t>
  </si>
  <si>
    <t>JE/BBK8Q3K-C</t>
  </si>
  <si>
    <t>JE/BBK8TOE C</t>
  </si>
  <si>
    <t>A-WP-MH06NAJ7L1A600</t>
  </si>
  <si>
    <t>R04/oliveBBK3Q52 -D</t>
  </si>
  <si>
    <t>new fiber socks</t>
  </si>
  <si>
    <t>A-WP-CK10HA09W00617</t>
  </si>
  <si>
    <t>A-WP-CK10HA09W16</t>
  </si>
  <si>
    <t>A-WP-CK10HA2L06</t>
  </si>
  <si>
    <t>R06-BBKW848-D</t>
  </si>
  <si>
    <t>WF-FJ510 col.BBK1Q4E</t>
  </si>
  <si>
    <t>W11blueBBK1Q65-A</t>
  </si>
  <si>
    <t>PE-5150 Polyes. Mesh</t>
  </si>
  <si>
    <t>W08/BBKNA13-C</t>
  </si>
  <si>
    <t>JE/BBK1Q54-D</t>
  </si>
  <si>
    <t>JLSgreenBBK3T1U</t>
  </si>
  <si>
    <t>R06 BBK1T4S-A</t>
  </si>
  <si>
    <t>R06-BBK8Q43-L</t>
  </si>
  <si>
    <t>WF-45C4/BBKW85S-A</t>
  </si>
  <si>
    <t>WF-45C4 - ref.TBC</t>
  </si>
  <si>
    <t>W11greyBBK8T11-C</t>
  </si>
  <si>
    <t>FG-26J0</t>
  </si>
  <si>
    <t>R04/BBK1T5P-C</t>
  </si>
  <si>
    <t>R04,BBKW83-K/BBKW81J</t>
  </si>
  <si>
    <t>W08grayBBK8Q2G-</t>
  </si>
  <si>
    <t>JE/BBK8TOE E</t>
  </si>
  <si>
    <t>WF-45C4-BBK1Q6M 02C</t>
  </si>
  <si>
    <t>Spalte2</t>
  </si>
  <si>
    <t>danach</t>
  </si>
  <si>
    <t>vorher</t>
  </si>
  <si>
    <t>Art-Nr.</t>
  </si>
  <si>
    <t>Art-Nr. Lieferant</t>
  </si>
  <si>
    <t>Artikel-Text</t>
  </si>
  <si>
    <t>FbNr</t>
  </si>
  <si>
    <t>Farbe</t>
  </si>
  <si>
    <t>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</si>
</sst>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5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bfrage von Produkt" connectionId="1" autoFormatId="16" applyNumberFormats="0" applyBorderFormats="0" applyFontFormats="0" applyPatternFormats="0" applyAlignmentFormats="0" applyWidthHeightFormats="0">
  <queryTableRefresh nextId="36" unboundColumnsLeft="2" unboundColumnsRight="1">
    <queryTableFields count="19">
      <queryTableField id="33" dataBound="0" tableColumnId="33"/>
      <queryTableField id="34" dataBound="0" tableColumnId="34"/>
      <queryTableField id="17" name="BestNr" tableColumnId="17"/>
      <queryTableField id="18" name="Pos" tableColumnId="18"/>
      <queryTableField id="19" name="GrPos" tableColumnId="19"/>
      <queryTableField id="20" name="ArtNr" tableColumnId="20"/>
      <queryTableField id="21" name="LiefArtNr" tableColumnId="21"/>
      <queryTableField id="22" name="ArtiklText" tableColumnId="22"/>
      <queryTableField id="23" name="FarbNr" tableColumnId="23"/>
      <queryTableField id="24" name="FarbText" tableColumnId="24"/>
      <queryTableField id="25" name="GR" tableColumnId="25"/>
      <queryTableField id="26" name="BestMeng" tableColumnId="26"/>
      <queryTableField id="27" name="LieferMeng" tableColumnId="27"/>
      <queryTableField id="28" name="OffMeng" tableColumnId="28"/>
      <queryTableField id="29" name="Von" tableColumnId="29"/>
      <queryTableField id="30" name="Bis" tableColumnId="30"/>
      <queryTableField id="31" name="J/W_von" tableColumnId="31"/>
      <queryTableField id="32" name="J/W_bis" tableColumnId="32"/>
      <queryTableField id="35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elle_Abfrage_von_Produkt3" displayName="Tabelle_Abfrage_von_Produkt3" ref="A1:S85" tableType="queryTable" totalsRowShown="0">
  <autoFilter ref="A1:S85"/>
  <tableColumns count="19">
    <tableColumn id="33" uniqueName="33" name="0" queryTableFieldId="33" dataDxfId="4">
      <calculatedColumnFormula>IF("A"&amp;F1&amp;"F"&amp;I1&amp;"G"&amp;K1="A"&amp;F2&amp;"F"&amp;I2&amp;"G"&amp;K2,A1,A1+1)</calculatedColumnFormula>
    </tableColumn>
    <tableColumn id="34" uniqueName="34" name="Spalte2" queryTableFieldId="34" dataDxfId="3">
      <calculatedColumnFormula>"A"&amp;F2&amp;"F"&amp;I2&amp;"G"&amp;K2&amp;"W"&amp;S2</calculatedColumnFormula>
    </tableColumn>
    <tableColumn id="17" uniqueName="17" name="BestNr" queryTableFieldId="17"/>
    <tableColumn id="18" uniqueName="18" name="Pos" queryTableFieldId="18"/>
    <tableColumn id="19" uniqueName="19" name="GrPos" queryTableFieldId="19"/>
    <tableColumn id="20" uniqueName="20" name="ArtNr" queryTableFieldId="20"/>
    <tableColumn id="21" uniqueName="21" name="LiefArtNr" queryTableFieldId="21"/>
    <tableColumn id="22" uniqueName="22" name="ArtiklText" queryTableFieldId="22"/>
    <tableColumn id="23" uniqueName="23" name="FarbNr" queryTableFieldId="23"/>
    <tableColumn id="24" uniqueName="24" name="FarbText" queryTableFieldId="24"/>
    <tableColumn id="25" uniqueName="25" name="GR" queryTableFieldId="25"/>
    <tableColumn id="26" uniqueName="26" name="BestMeng" queryTableFieldId="26"/>
    <tableColumn id="27" uniqueName="27" name="LieferMeng" queryTableFieldId="27"/>
    <tableColumn id="28" uniqueName="28" name="OffMeng" queryTableFieldId="28"/>
    <tableColumn id="29" uniqueName="29" name="Von" queryTableFieldId="29" dataDxfId="2"/>
    <tableColumn id="30" uniqueName="30" name="Bis" queryTableFieldId="30" dataDxfId="1"/>
    <tableColumn id="31" uniqueName="31" name="J/W_von" queryTableFieldId="31"/>
    <tableColumn id="32" uniqueName="32" name="J/W_bis" queryTableFieldId="32"/>
    <tableColumn id="35" uniqueName="35" name="Spalte1" queryTableFieldId="35" dataDxfId="0">
      <calculatedColumnFormula>IF(R2&lt;Auswertung!I$1+0,"vorher",IF(R2&gt;Auswertung!U$1+0,"danach",R2))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1" workbookViewId="0">
      <selection activeCell="I12" sqref="I12"/>
    </sheetView>
  </sheetViews>
  <sheetFormatPr baseColWidth="10" defaultRowHeight="15" x14ac:dyDescent="0.25"/>
  <cols>
    <col min="1" max="1" width="4" style="2" bestFit="1" customWidth="1"/>
    <col min="2" max="2" width="12.85546875" bestFit="1" customWidth="1"/>
    <col min="3" max="3" width="23" bestFit="1" customWidth="1"/>
    <col min="4" max="4" width="61.85546875" bestFit="1" customWidth="1"/>
    <col min="5" max="5" width="4.7109375" bestFit="1" customWidth="1"/>
    <col min="6" max="6" width="24.28515625" bestFit="1" customWidth="1"/>
    <col min="7" max="7" width="5.5703125" bestFit="1" customWidth="1"/>
    <col min="8" max="22" width="8.5703125" customWidth="1"/>
  </cols>
  <sheetData>
    <row r="1" spans="1:22" x14ac:dyDescent="0.25"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130</v>
      </c>
      <c r="I1" t="str">
        <f ca="1">YEAR(TODAY())&amp;WEEKNUM(TODAY())-1</f>
        <v>201618</v>
      </c>
      <c r="J1" t="str">
        <f ca="1">YEAR(TODAY()+7)&amp;WEEKNUM(TODAY()+7)-1</f>
        <v>201619</v>
      </c>
      <c r="K1" t="str">
        <f ca="1">YEAR(TODAY()+14)&amp;WEEKNUM(TODAY()+14)-1</f>
        <v>201620</v>
      </c>
      <c r="L1" t="str">
        <f ca="1">YEAR(TODAY()+21)&amp;WEEKNUM(TODAY()+21)-1</f>
        <v>201621</v>
      </c>
      <c r="M1" t="str">
        <f ca="1">YEAR(TODAY()+28)&amp;WEEKNUM(TODAY()+28)-1</f>
        <v>201622</v>
      </c>
      <c r="N1" t="str">
        <f ca="1">YEAR(TODAY()+35)&amp;WEEKNUM(TODAY()+35)-1</f>
        <v>201623</v>
      </c>
      <c r="O1" t="str">
        <f ca="1">YEAR(TODAY()+42)&amp;WEEKNUM(TODAY()+42)-1</f>
        <v>201624</v>
      </c>
      <c r="P1" t="str">
        <f ca="1">YEAR(TODAY()+49)&amp;WEEKNUM(TODAY()+49)-1</f>
        <v>201625</v>
      </c>
      <c r="Q1" t="str">
        <f ca="1">YEAR(TODAY()+56)&amp;WEEKNUM(TODAY()+56)-1</f>
        <v>201626</v>
      </c>
      <c r="R1" t="str">
        <f ca="1">YEAR(TODAY()+63)&amp;WEEKNUM(TODAY()+63)-1</f>
        <v>201627</v>
      </c>
      <c r="S1" t="str">
        <f ca="1">YEAR(TODAY()+70)&amp;WEEKNUM(TODAY()+70)-1</f>
        <v>201628</v>
      </c>
      <c r="T1" t="str">
        <f ca="1">YEAR(TODAY()+77)&amp;WEEKNUM(TODAY()+77)-1</f>
        <v>201629</v>
      </c>
      <c r="U1" t="str">
        <f ca="1">YEAR(TODAY()+84)&amp;WEEKNUM(TODAY()+84)-1</f>
        <v>201630</v>
      </c>
      <c r="V1" t="s">
        <v>129</v>
      </c>
    </row>
    <row r="2" spans="1:22" x14ac:dyDescent="0.25">
      <c r="A2" s="2">
        <v>1</v>
      </c>
      <c r="B2" t="str">
        <f>VLOOKUP(A2,Daten!A:P,6,FALSE)</f>
        <v>0500000</v>
      </c>
      <c r="C2" t="str">
        <f>VLOOKUP(A2,Daten!A:P,7,FALSE)</f>
        <v>W08 BBKW83D-B</v>
      </c>
      <c r="D2" t="str">
        <f>VLOOKUP(A2,Daten!A:P,8,FALSE)</f>
        <v>Light-Tech II,Gewebe, 100% PES</v>
      </c>
      <c r="E2" t="str">
        <f>VLOOKUP(A2,Daten!A:P,9,FALSE)</f>
        <v>00</v>
      </c>
      <c r="F2" t="str">
        <f>VLOOKUP(A2,Daten!A:P,10,FALSE)</f>
        <v>weiß</v>
      </c>
      <c r="G2" t="str">
        <f>VLOOKUP(A2,Daten!A:P,11,FALSE)</f>
        <v>ohne</v>
      </c>
      <c r="H2">
        <f ca="1">SUMIF(Daten!$B:$B,"A"&amp;$B2&amp;"F"&amp;$E2&amp;"G"&amp;$G2&amp;"W"&amp;H$1,Daten!$N:$N)</f>
        <v>0</v>
      </c>
      <c r="I2">
        <f ca="1">SUMIF(Daten!$B:$B,"A"&amp;$B2&amp;"F"&amp;$E2&amp;"G"&amp;$G2&amp;"W"&amp;I$1,Daten!$N:$N)</f>
        <v>0</v>
      </c>
      <c r="J2">
        <f ca="1">SUMIF(Daten!$B:$B,"A"&amp;$B2&amp;"F"&amp;$E2&amp;"G"&amp;$G2&amp;"W"&amp;J$1,Daten!$N:$N)</f>
        <v>0</v>
      </c>
      <c r="K2">
        <f ca="1">SUMIF(Daten!$B:$B,"A"&amp;$B2&amp;"F"&amp;$E2&amp;"G"&amp;$G2&amp;"W"&amp;K$1,Daten!$N:$N)</f>
        <v>0</v>
      </c>
      <c r="L2">
        <f ca="1">SUMIF(Daten!$B:$B,"A"&amp;$B2&amp;"F"&amp;$E2&amp;"G"&amp;$G2&amp;"W"&amp;L$1,Daten!$N:$N)</f>
        <v>500</v>
      </c>
      <c r="M2">
        <f ca="1">SUMIF(Daten!$B:$B,"A"&amp;$B2&amp;"F"&amp;$E2&amp;"G"&amp;$G2&amp;"W"&amp;M$1,Daten!$N:$N)</f>
        <v>0</v>
      </c>
      <c r="N2">
        <f ca="1">SUMIF(Daten!$B:$B,"A"&amp;$B2&amp;"F"&amp;$E2&amp;"G"&amp;$G2&amp;"W"&amp;N$1,Daten!$N:$N)</f>
        <v>0</v>
      </c>
      <c r="O2">
        <f ca="1">SUMIF(Daten!$B:$B,"A"&amp;$B2&amp;"F"&amp;$E2&amp;"G"&amp;$G2&amp;"W"&amp;O$1,Daten!$N:$N)</f>
        <v>0</v>
      </c>
      <c r="P2">
        <f ca="1">SUMIF(Daten!$B:$B,"A"&amp;$B2&amp;"F"&amp;$E2&amp;"G"&amp;$G2&amp;"W"&amp;P$1,Daten!$N:$N)</f>
        <v>0</v>
      </c>
      <c r="Q2">
        <f ca="1">SUMIF(Daten!$B:$B,"A"&amp;$B2&amp;"F"&amp;$E2&amp;"G"&amp;$G2&amp;"W"&amp;Q$1,Daten!$N:$N)</f>
        <v>0</v>
      </c>
      <c r="R2">
        <f ca="1">SUMIF(Daten!$B:$B,"A"&amp;$B2&amp;"F"&amp;$E2&amp;"G"&amp;$G2&amp;"W"&amp;R$1,Daten!$N:$N)</f>
        <v>1000</v>
      </c>
      <c r="S2">
        <f ca="1">SUMIF(Daten!$B:$B,"A"&amp;$B2&amp;"F"&amp;$E2&amp;"G"&amp;$G2&amp;"W"&amp;S$1,Daten!$N:$N)</f>
        <v>0</v>
      </c>
      <c r="T2">
        <f ca="1">SUMIF(Daten!$B:$B,"A"&amp;$B2&amp;"F"&amp;$E2&amp;"G"&amp;$G2&amp;"W"&amp;T$1,Daten!$N:$N)</f>
        <v>0</v>
      </c>
      <c r="U2">
        <f ca="1">SUMIF(Daten!$B:$B,"A"&amp;$B2&amp;"F"&amp;$E2&amp;"G"&amp;$G2&amp;"W"&amp;U$1,Daten!$N:$N)</f>
        <v>0</v>
      </c>
      <c r="V2">
        <f ca="1">SUMIF(Daten!$B:$B,"A"&amp;$B2&amp;"F"&amp;$E2&amp;"G"&amp;$G2&amp;"W"&amp;V$1,Daten!$N:$N)</f>
        <v>0</v>
      </c>
    </row>
    <row r="3" spans="1:22" x14ac:dyDescent="0.25">
      <c r="A3" s="2">
        <v>2</v>
      </c>
      <c r="B3" t="str">
        <f>VLOOKUP(A3,Daten!A:P,6,FALSE)</f>
        <v>0500000</v>
      </c>
      <c r="C3" t="str">
        <f>VLOOKUP(A3,Daten!A:P,7,FALSE)</f>
        <v>W08/BBKNA13-C</v>
      </c>
      <c r="D3" t="str">
        <f>VLOOKUP(A3,Daten!A:P,8,FALSE)</f>
        <v>Light-Tech II,Gewebe, 100% PES</v>
      </c>
      <c r="E3" t="str">
        <f>VLOOKUP(A3,Daten!A:P,9,FALSE)</f>
        <v>08</v>
      </c>
      <c r="F3" t="str">
        <f>VLOOKUP(A3,Daten!A:P,10,FALSE)</f>
        <v>dunkelblau</v>
      </c>
      <c r="G3" t="str">
        <f>VLOOKUP(A3,Daten!A:P,11,FALSE)</f>
        <v>ohne</v>
      </c>
      <c r="H3">
        <f ca="1">SUMIF(Daten!$B:$B,"A"&amp;$B3&amp;"F"&amp;$E3&amp;"G"&amp;$G3&amp;"W"&amp;H$1,Daten!$N:$N)</f>
        <v>0</v>
      </c>
      <c r="I3">
        <f ca="1">SUMIF(Daten!$B:$B,"A"&amp;$B3&amp;"F"&amp;$E3&amp;"G"&amp;$G3&amp;"W"&amp;I$1,Daten!$N:$N)</f>
        <v>0</v>
      </c>
      <c r="J3">
        <f ca="1">SUMIF(Daten!$B:$B,"A"&amp;$B3&amp;"F"&amp;$E3&amp;"G"&amp;$G3&amp;"W"&amp;J$1,Daten!$N:$N)</f>
        <v>0</v>
      </c>
      <c r="K3">
        <f ca="1">SUMIF(Daten!$B:$B,"A"&amp;$B3&amp;"F"&amp;$E3&amp;"G"&amp;$G3&amp;"W"&amp;K$1,Daten!$N:$N)</f>
        <v>0</v>
      </c>
      <c r="L3">
        <f ca="1">SUMIF(Daten!$B:$B,"A"&amp;$B3&amp;"F"&amp;$E3&amp;"G"&amp;$G3&amp;"W"&amp;L$1,Daten!$N:$N)</f>
        <v>500</v>
      </c>
      <c r="M3">
        <f ca="1">SUMIF(Daten!$B:$B,"A"&amp;$B3&amp;"F"&amp;$E3&amp;"G"&amp;$G3&amp;"W"&amp;M$1,Daten!$N:$N)</f>
        <v>0</v>
      </c>
      <c r="N3">
        <f ca="1">SUMIF(Daten!$B:$B,"A"&amp;$B3&amp;"F"&amp;$E3&amp;"G"&amp;$G3&amp;"W"&amp;N$1,Daten!$N:$N)</f>
        <v>0</v>
      </c>
      <c r="O3">
        <f ca="1">SUMIF(Daten!$B:$B,"A"&amp;$B3&amp;"F"&amp;$E3&amp;"G"&amp;$G3&amp;"W"&amp;O$1,Daten!$N:$N)</f>
        <v>0</v>
      </c>
      <c r="P3">
        <f ca="1">SUMIF(Daten!$B:$B,"A"&amp;$B3&amp;"F"&amp;$E3&amp;"G"&amp;$G3&amp;"W"&amp;P$1,Daten!$N:$N)</f>
        <v>0</v>
      </c>
      <c r="Q3">
        <f ca="1">SUMIF(Daten!$B:$B,"A"&amp;$B3&amp;"F"&amp;$E3&amp;"G"&amp;$G3&amp;"W"&amp;Q$1,Daten!$N:$N)</f>
        <v>0</v>
      </c>
      <c r="R3">
        <f ca="1">SUMIF(Daten!$B:$B,"A"&amp;$B3&amp;"F"&amp;$E3&amp;"G"&amp;$G3&amp;"W"&amp;R$1,Daten!$N:$N)</f>
        <v>0</v>
      </c>
      <c r="S3">
        <f ca="1">SUMIF(Daten!$B:$B,"A"&amp;$B3&amp;"F"&amp;$E3&amp;"G"&amp;$G3&amp;"W"&amp;S$1,Daten!$N:$N)</f>
        <v>0</v>
      </c>
      <c r="T3">
        <f ca="1">SUMIF(Daten!$B:$B,"A"&amp;$B3&amp;"F"&amp;$E3&amp;"G"&amp;$G3&amp;"W"&amp;T$1,Daten!$N:$N)</f>
        <v>0</v>
      </c>
      <c r="U3">
        <f ca="1">SUMIF(Daten!$B:$B,"A"&amp;$B3&amp;"F"&amp;$E3&amp;"G"&amp;$G3&amp;"W"&amp;U$1,Daten!$N:$N)</f>
        <v>0</v>
      </c>
      <c r="V3">
        <f ca="1">SUMIF(Daten!$B:$B,"A"&amp;$B3&amp;"F"&amp;$E3&amp;"G"&amp;$G3&amp;"W"&amp;V$1,Daten!$N:$N)</f>
        <v>0</v>
      </c>
    </row>
    <row r="4" spans="1:22" x14ac:dyDescent="0.25">
      <c r="A4" s="2">
        <v>3</v>
      </c>
      <c r="B4" t="str">
        <f>VLOOKUP(A4,Daten!A:P,6,FALSE)</f>
        <v>0500000</v>
      </c>
      <c r="C4" t="str">
        <f>VLOOKUP(A4,Daten!A:P,7,FALSE)</f>
        <v>W08blue BBK1Q6H-B</v>
      </c>
      <c r="D4" t="str">
        <f>VLOOKUP(A4,Daten!A:P,8,FALSE)</f>
        <v>Light-Tech II,Gewebe, 100% PES</v>
      </c>
      <c r="E4" t="str">
        <f>VLOOKUP(A4,Daten!A:P,9,FALSE)</f>
        <v>09</v>
      </c>
      <c r="F4" t="str">
        <f>VLOOKUP(A4,Daten!A:P,10,FALSE)</f>
        <v>blau</v>
      </c>
      <c r="G4" t="str">
        <f>VLOOKUP(A4,Daten!A:P,11,FALSE)</f>
        <v>ohne</v>
      </c>
      <c r="H4">
        <f ca="1">SUMIF(Daten!$B:$B,"A"&amp;$B4&amp;"F"&amp;$E4&amp;"G"&amp;$G4&amp;"W"&amp;H$1,Daten!$N:$N)</f>
        <v>0</v>
      </c>
      <c r="I4">
        <f ca="1">SUMIF(Daten!$B:$B,"A"&amp;$B4&amp;"F"&amp;$E4&amp;"G"&amp;$G4&amp;"W"&amp;I$1,Daten!$N:$N)</f>
        <v>0</v>
      </c>
      <c r="J4">
        <f ca="1">SUMIF(Daten!$B:$B,"A"&amp;$B4&amp;"F"&amp;$E4&amp;"G"&amp;$G4&amp;"W"&amp;J$1,Daten!$N:$N)</f>
        <v>0</v>
      </c>
      <c r="K4">
        <f ca="1">SUMIF(Daten!$B:$B,"A"&amp;$B4&amp;"F"&amp;$E4&amp;"G"&amp;$G4&amp;"W"&amp;K$1,Daten!$N:$N)</f>
        <v>0</v>
      </c>
      <c r="L4">
        <f ca="1">SUMIF(Daten!$B:$B,"A"&amp;$B4&amp;"F"&amp;$E4&amp;"G"&amp;$G4&amp;"W"&amp;L$1,Daten!$N:$N)</f>
        <v>3000</v>
      </c>
      <c r="M4">
        <f ca="1">SUMIF(Daten!$B:$B,"A"&amp;$B4&amp;"F"&amp;$E4&amp;"G"&amp;$G4&amp;"W"&amp;M$1,Daten!$N:$N)</f>
        <v>0</v>
      </c>
      <c r="N4">
        <f ca="1">SUMIF(Daten!$B:$B,"A"&amp;$B4&amp;"F"&amp;$E4&amp;"G"&amp;$G4&amp;"W"&amp;N$1,Daten!$N:$N)</f>
        <v>20000</v>
      </c>
      <c r="O4">
        <f ca="1">SUMIF(Daten!$B:$B,"A"&amp;$B4&amp;"F"&amp;$E4&amp;"G"&amp;$G4&amp;"W"&amp;O$1,Daten!$N:$N)</f>
        <v>5000</v>
      </c>
      <c r="P4">
        <f ca="1">SUMIF(Daten!$B:$B,"A"&amp;$B4&amp;"F"&amp;$E4&amp;"G"&amp;$G4&amp;"W"&amp;P$1,Daten!$N:$N)</f>
        <v>0</v>
      </c>
      <c r="Q4">
        <f ca="1">SUMIF(Daten!$B:$B,"A"&amp;$B4&amp;"F"&amp;$E4&amp;"G"&amp;$G4&amp;"W"&amp;Q$1,Daten!$N:$N)</f>
        <v>3500</v>
      </c>
      <c r="R4">
        <f ca="1">SUMIF(Daten!$B:$B,"A"&amp;$B4&amp;"F"&amp;$E4&amp;"G"&amp;$G4&amp;"W"&amp;R$1,Daten!$N:$N)</f>
        <v>0</v>
      </c>
      <c r="S4">
        <f ca="1">SUMIF(Daten!$B:$B,"A"&amp;$B4&amp;"F"&amp;$E4&amp;"G"&amp;$G4&amp;"W"&amp;S$1,Daten!$N:$N)</f>
        <v>15000</v>
      </c>
      <c r="T4">
        <f ca="1">SUMIF(Daten!$B:$B,"A"&amp;$B4&amp;"F"&amp;$E4&amp;"G"&amp;$G4&amp;"W"&amp;T$1,Daten!$N:$N)</f>
        <v>0</v>
      </c>
      <c r="U4">
        <f ca="1">SUMIF(Daten!$B:$B,"A"&amp;$B4&amp;"F"&amp;$E4&amp;"G"&amp;$G4&amp;"W"&amp;U$1,Daten!$N:$N)</f>
        <v>0</v>
      </c>
      <c r="V4">
        <f ca="1">SUMIF(Daten!$B:$B,"A"&amp;$B4&amp;"F"&amp;$E4&amp;"G"&amp;$G4&amp;"W"&amp;V$1,Daten!$N:$N)</f>
        <v>0</v>
      </c>
    </row>
    <row r="5" spans="1:22" x14ac:dyDescent="0.25">
      <c r="A5" s="2">
        <v>4</v>
      </c>
      <c r="B5" t="str">
        <f>VLOOKUP(A5,Daten!A:P,6,FALSE)</f>
        <v>0500000</v>
      </c>
      <c r="C5" t="str">
        <f>VLOOKUP(A5,Daten!A:P,7,FALSE)</f>
        <v>W08grayBBK8Q2G-</v>
      </c>
      <c r="D5" t="str">
        <f>VLOOKUP(A5,Daten!A:P,8,FALSE)</f>
        <v>Light-Tech II,Gewebe, 100% PES</v>
      </c>
      <c r="E5" t="str">
        <f>VLOOKUP(A5,Daten!A:P,9,FALSE)</f>
        <v>15</v>
      </c>
      <c r="F5" t="str">
        <f>VLOOKUP(A5,Daten!A:P,10,FALSE)</f>
        <v>grau</v>
      </c>
      <c r="G5" t="str">
        <f>VLOOKUP(A5,Daten!A:P,11,FALSE)</f>
        <v>ohne</v>
      </c>
      <c r="H5">
        <f ca="1">SUMIF(Daten!$B:$B,"A"&amp;$B5&amp;"F"&amp;$E5&amp;"G"&amp;$G5&amp;"W"&amp;H$1,Daten!$N:$N)</f>
        <v>0</v>
      </c>
      <c r="I5">
        <f ca="1">SUMIF(Daten!$B:$B,"A"&amp;$B5&amp;"F"&amp;$E5&amp;"G"&amp;$G5&amp;"W"&amp;I$1,Daten!$N:$N)</f>
        <v>0</v>
      </c>
      <c r="J5">
        <f ca="1">SUMIF(Daten!$B:$B,"A"&amp;$B5&amp;"F"&amp;$E5&amp;"G"&amp;$G5&amp;"W"&amp;J$1,Daten!$N:$N)</f>
        <v>0</v>
      </c>
      <c r="K5">
        <f ca="1">SUMIF(Daten!$B:$B,"A"&amp;$B5&amp;"F"&amp;$E5&amp;"G"&amp;$G5&amp;"W"&amp;K$1,Daten!$N:$N)</f>
        <v>0</v>
      </c>
      <c r="L5">
        <f ca="1">SUMIF(Daten!$B:$B,"A"&amp;$B5&amp;"F"&amp;$E5&amp;"G"&amp;$G5&amp;"W"&amp;L$1,Daten!$N:$N)</f>
        <v>0</v>
      </c>
      <c r="M5">
        <f ca="1">SUMIF(Daten!$B:$B,"A"&amp;$B5&amp;"F"&amp;$E5&amp;"G"&amp;$G5&amp;"W"&amp;M$1,Daten!$N:$N)</f>
        <v>0</v>
      </c>
      <c r="N5">
        <f ca="1">SUMIF(Daten!$B:$B,"A"&amp;$B5&amp;"F"&amp;$E5&amp;"G"&amp;$G5&amp;"W"&amp;N$1,Daten!$N:$N)</f>
        <v>0</v>
      </c>
      <c r="O5">
        <f ca="1">SUMIF(Daten!$B:$B,"A"&amp;$B5&amp;"F"&amp;$E5&amp;"G"&amp;$G5&amp;"W"&amp;O$1,Daten!$N:$N)</f>
        <v>0</v>
      </c>
      <c r="P5">
        <f ca="1">SUMIF(Daten!$B:$B,"A"&amp;$B5&amp;"F"&amp;$E5&amp;"G"&amp;$G5&amp;"W"&amp;P$1,Daten!$N:$N)</f>
        <v>0</v>
      </c>
      <c r="Q5">
        <f ca="1">SUMIF(Daten!$B:$B,"A"&amp;$B5&amp;"F"&amp;$E5&amp;"G"&amp;$G5&amp;"W"&amp;Q$1,Daten!$N:$N)</f>
        <v>500</v>
      </c>
      <c r="R5">
        <f ca="1">SUMIF(Daten!$B:$B,"A"&amp;$B5&amp;"F"&amp;$E5&amp;"G"&amp;$G5&amp;"W"&amp;R$1,Daten!$N:$N)</f>
        <v>0</v>
      </c>
      <c r="S5">
        <f ca="1">SUMIF(Daten!$B:$B,"A"&amp;$B5&amp;"F"&amp;$E5&amp;"G"&amp;$G5&amp;"W"&amp;S$1,Daten!$N:$N)</f>
        <v>0</v>
      </c>
      <c r="T5">
        <f ca="1">SUMIF(Daten!$B:$B,"A"&amp;$B5&amp;"F"&amp;$E5&amp;"G"&amp;$G5&amp;"W"&amp;T$1,Daten!$N:$N)</f>
        <v>0</v>
      </c>
      <c r="U5">
        <f ca="1">SUMIF(Daten!$B:$B,"A"&amp;$B5&amp;"F"&amp;$E5&amp;"G"&amp;$G5&amp;"W"&amp;U$1,Daten!$N:$N)</f>
        <v>0</v>
      </c>
      <c r="V5">
        <f ca="1">SUMIF(Daten!$B:$B,"A"&amp;$B5&amp;"F"&amp;$E5&amp;"G"&amp;$G5&amp;"W"&amp;V$1,Daten!$N:$N)</f>
        <v>0</v>
      </c>
    </row>
    <row r="6" spans="1:22" x14ac:dyDescent="0.25">
      <c r="A6" s="2">
        <v>5</v>
      </c>
      <c r="B6" t="str">
        <f>VLOOKUP(A6,Daten!A:P,6,FALSE)</f>
        <v>1000000</v>
      </c>
      <c r="C6" t="str">
        <f>VLOOKUP(A6,Daten!A:P,7,FALSE)</f>
        <v>JE teflonfiBBK1T2F-E</v>
      </c>
      <c r="D6" t="str">
        <f>VLOOKUP(A6,Daten!A:P,8,FALSE)</f>
        <v>Ion-Nostat VI.2-WA, Gewebe, 98% PES,2%Carbon,wasserabweisend</v>
      </c>
      <c r="E6" t="str">
        <f>VLOOKUP(A6,Daten!A:P,9,FALSE)</f>
        <v>10</v>
      </c>
      <c r="F6" t="str">
        <f>VLOOKUP(A6,Daten!A:P,10,FALSE)</f>
        <v>hellblau</v>
      </c>
      <c r="G6" t="str">
        <f>VLOOKUP(A6,Daten!A:P,11,FALSE)</f>
        <v>ohne</v>
      </c>
      <c r="H6">
        <f ca="1">SUMIF(Daten!$B:$B,"A"&amp;$B6&amp;"F"&amp;$E6&amp;"G"&amp;$G6&amp;"W"&amp;H$1,Daten!$N:$N)</f>
        <v>0</v>
      </c>
      <c r="I6">
        <f ca="1">SUMIF(Daten!$B:$B,"A"&amp;$B6&amp;"F"&amp;$E6&amp;"G"&amp;$G6&amp;"W"&amp;I$1,Daten!$N:$N)</f>
        <v>0</v>
      </c>
      <c r="J6">
        <f ca="1">SUMIF(Daten!$B:$B,"A"&amp;$B6&amp;"F"&amp;$E6&amp;"G"&amp;$G6&amp;"W"&amp;J$1,Daten!$N:$N)</f>
        <v>0</v>
      </c>
      <c r="K6">
        <f ca="1">SUMIF(Daten!$B:$B,"A"&amp;$B6&amp;"F"&amp;$E6&amp;"G"&amp;$G6&amp;"W"&amp;K$1,Daten!$N:$N)</f>
        <v>0</v>
      </c>
      <c r="L6">
        <f ca="1">SUMIF(Daten!$B:$B,"A"&amp;$B6&amp;"F"&amp;$E6&amp;"G"&amp;$G6&amp;"W"&amp;L$1,Daten!$N:$N)</f>
        <v>500</v>
      </c>
      <c r="M6">
        <f ca="1">SUMIF(Daten!$B:$B,"A"&amp;$B6&amp;"F"&amp;$E6&amp;"G"&amp;$G6&amp;"W"&amp;M$1,Daten!$N:$N)</f>
        <v>0</v>
      </c>
      <c r="N6">
        <f ca="1">SUMIF(Daten!$B:$B,"A"&amp;$B6&amp;"F"&amp;$E6&amp;"G"&amp;$G6&amp;"W"&amp;N$1,Daten!$N:$N)</f>
        <v>0</v>
      </c>
      <c r="O6">
        <f ca="1">SUMIF(Daten!$B:$B,"A"&amp;$B6&amp;"F"&amp;$E6&amp;"G"&amp;$G6&amp;"W"&amp;O$1,Daten!$N:$N)</f>
        <v>0</v>
      </c>
      <c r="P6">
        <f ca="1">SUMIF(Daten!$B:$B,"A"&amp;$B6&amp;"F"&amp;$E6&amp;"G"&amp;$G6&amp;"W"&amp;P$1,Daten!$N:$N)</f>
        <v>0</v>
      </c>
      <c r="Q6">
        <f ca="1">SUMIF(Daten!$B:$B,"A"&amp;$B6&amp;"F"&amp;$E6&amp;"G"&amp;$G6&amp;"W"&amp;Q$1,Daten!$N:$N)</f>
        <v>0</v>
      </c>
      <c r="R6">
        <f ca="1">SUMIF(Daten!$B:$B,"A"&amp;$B6&amp;"F"&amp;$E6&amp;"G"&amp;$G6&amp;"W"&amp;R$1,Daten!$N:$N)</f>
        <v>0</v>
      </c>
      <c r="S6">
        <f ca="1">SUMIF(Daten!$B:$B,"A"&amp;$B6&amp;"F"&amp;$E6&amp;"G"&amp;$G6&amp;"W"&amp;S$1,Daten!$N:$N)</f>
        <v>3000</v>
      </c>
      <c r="T6">
        <f ca="1">SUMIF(Daten!$B:$B,"A"&amp;$B6&amp;"F"&amp;$E6&amp;"G"&amp;$G6&amp;"W"&amp;T$1,Daten!$N:$N)</f>
        <v>0</v>
      </c>
      <c r="U6">
        <f ca="1">SUMIF(Daten!$B:$B,"A"&amp;$B6&amp;"F"&amp;$E6&amp;"G"&amp;$G6&amp;"W"&amp;U$1,Daten!$N:$N)</f>
        <v>0</v>
      </c>
      <c r="V6">
        <f ca="1">SUMIF(Daten!$B:$B,"A"&amp;$B6&amp;"F"&amp;$E6&amp;"G"&amp;$G6&amp;"W"&amp;V$1,Daten!$N:$N)</f>
        <v>0</v>
      </c>
    </row>
    <row r="7" spans="1:22" x14ac:dyDescent="0.25">
      <c r="A7" s="2">
        <v>6</v>
      </c>
      <c r="B7" t="str">
        <f>VLOOKUP(A7,Daten!A:P,6,FALSE)</f>
        <v>1000000</v>
      </c>
      <c r="C7" t="str">
        <f>VLOOKUP(A7,Daten!A:P,7,FALSE)</f>
        <v>JEteflonfi BBK3Q3Z-C</v>
      </c>
      <c r="D7" t="str">
        <f>VLOOKUP(A7,Daten!A:P,8,FALSE)</f>
        <v>Ion-Nostat VI.2-WA, Gewebe, 98% PES,2%Carbon,wasserabweisend</v>
      </c>
      <c r="E7" t="str">
        <f>VLOOKUP(A7,Daten!A:P,9,FALSE)</f>
        <v>13</v>
      </c>
      <c r="F7" t="str">
        <f>VLOOKUP(A7,Daten!A:P,10,FALSE)</f>
        <v>oliv-grün</v>
      </c>
      <c r="G7" t="str">
        <f>VLOOKUP(A7,Daten!A:P,11,FALSE)</f>
        <v>ohne</v>
      </c>
      <c r="H7">
        <f ca="1">SUMIF(Daten!$B:$B,"A"&amp;$B7&amp;"F"&amp;$E7&amp;"G"&amp;$G7&amp;"W"&amp;H$1,Daten!$N:$N)</f>
        <v>0</v>
      </c>
      <c r="I7">
        <f ca="1">SUMIF(Daten!$B:$B,"A"&amp;$B7&amp;"F"&amp;$E7&amp;"G"&amp;$G7&amp;"W"&amp;I$1,Daten!$N:$N)</f>
        <v>0</v>
      </c>
      <c r="J7">
        <f ca="1">SUMIF(Daten!$B:$B,"A"&amp;$B7&amp;"F"&amp;$E7&amp;"G"&amp;$G7&amp;"W"&amp;J$1,Daten!$N:$N)</f>
        <v>400</v>
      </c>
      <c r="K7">
        <f ca="1">SUMIF(Daten!$B:$B,"A"&amp;$B7&amp;"F"&amp;$E7&amp;"G"&amp;$G7&amp;"W"&amp;K$1,Daten!$N:$N)</f>
        <v>0</v>
      </c>
      <c r="L7">
        <f ca="1">SUMIF(Daten!$B:$B,"A"&amp;$B7&amp;"F"&amp;$E7&amp;"G"&amp;$G7&amp;"W"&amp;L$1,Daten!$N:$N)</f>
        <v>600</v>
      </c>
      <c r="M7">
        <f ca="1">SUMIF(Daten!$B:$B,"A"&amp;$B7&amp;"F"&amp;$E7&amp;"G"&amp;$G7&amp;"W"&amp;M$1,Daten!$N:$N)</f>
        <v>0</v>
      </c>
      <c r="N7">
        <f ca="1">SUMIF(Daten!$B:$B,"A"&amp;$B7&amp;"F"&amp;$E7&amp;"G"&amp;$G7&amp;"W"&amp;N$1,Daten!$N:$N)</f>
        <v>0</v>
      </c>
      <c r="O7">
        <f ca="1">SUMIF(Daten!$B:$B,"A"&amp;$B7&amp;"F"&amp;$E7&amp;"G"&amp;$G7&amp;"W"&amp;O$1,Daten!$N:$N)</f>
        <v>0</v>
      </c>
      <c r="P7">
        <f ca="1">SUMIF(Daten!$B:$B,"A"&amp;$B7&amp;"F"&amp;$E7&amp;"G"&amp;$G7&amp;"W"&amp;P$1,Daten!$N:$N)</f>
        <v>2000</v>
      </c>
      <c r="Q7">
        <f ca="1">SUMIF(Daten!$B:$B,"A"&amp;$B7&amp;"F"&amp;$E7&amp;"G"&amp;$G7&amp;"W"&amp;Q$1,Daten!$N:$N)</f>
        <v>0</v>
      </c>
      <c r="R7">
        <f ca="1">SUMIF(Daten!$B:$B,"A"&amp;$B7&amp;"F"&amp;$E7&amp;"G"&amp;$G7&amp;"W"&amp;R$1,Daten!$N:$N)</f>
        <v>0</v>
      </c>
      <c r="S7">
        <f ca="1">SUMIF(Daten!$B:$B,"A"&amp;$B7&amp;"F"&amp;$E7&amp;"G"&amp;$G7&amp;"W"&amp;S$1,Daten!$N:$N)</f>
        <v>0</v>
      </c>
      <c r="T7">
        <f ca="1">SUMIF(Daten!$B:$B,"A"&amp;$B7&amp;"F"&amp;$E7&amp;"G"&amp;$G7&amp;"W"&amp;T$1,Daten!$N:$N)</f>
        <v>0</v>
      </c>
      <c r="U7">
        <f ca="1">SUMIF(Daten!$B:$B,"A"&amp;$B7&amp;"F"&amp;$E7&amp;"G"&amp;$G7&amp;"W"&amp;U$1,Daten!$N:$N)</f>
        <v>0</v>
      </c>
      <c r="V7">
        <f ca="1">SUMIF(Daten!$B:$B,"A"&amp;$B7&amp;"F"&amp;$E7&amp;"G"&amp;$G7&amp;"W"&amp;V$1,Daten!$N:$N)</f>
        <v>0</v>
      </c>
    </row>
    <row r="8" spans="1:22" x14ac:dyDescent="0.25">
      <c r="A8" s="2">
        <v>7</v>
      </c>
      <c r="B8" t="str">
        <f>VLOOKUP(A8,Daten!A:P,6,FALSE)</f>
        <v>1700000</v>
      </c>
      <c r="C8" t="str">
        <f>VLOOKUP(A8,Daten!A:P,7,FALSE)</f>
        <v>JE/BBKW834-A</v>
      </c>
      <c r="D8" t="str">
        <f>VLOOKUP(A8,Daten!A:P,8,FALSE)</f>
        <v>Ion-Nostat VI.2, Gewebe, 98% PES, 2% Carbon, antistatisch</v>
      </c>
      <c r="E8" t="str">
        <f>VLOOKUP(A8,Daten!A:P,9,FALSE)</f>
        <v>00</v>
      </c>
      <c r="F8" t="str">
        <f>VLOOKUP(A8,Daten!A:P,10,FALSE)</f>
        <v>weiß</v>
      </c>
      <c r="G8" t="str">
        <f>VLOOKUP(A8,Daten!A:P,11,FALSE)</f>
        <v>ohne</v>
      </c>
      <c r="H8">
        <f ca="1">SUMIF(Daten!$B:$B,"A"&amp;$B8&amp;"F"&amp;$E8&amp;"G"&amp;$G8&amp;"W"&amp;H$1,Daten!$N:$N)</f>
        <v>0</v>
      </c>
      <c r="I8">
        <f ca="1">SUMIF(Daten!$B:$B,"A"&amp;$B8&amp;"F"&amp;$E8&amp;"G"&amp;$G8&amp;"W"&amp;I$1,Daten!$N:$N)</f>
        <v>0</v>
      </c>
      <c r="J8">
        <f ca="1">SUMIF(Daten!$B:$B,"A"&amp;$B8&amp;"F"&amp;$E8&amp;"G"&amp;$G8&amp;"W"&amp;J$1,Daten!$N:$N)</f>
        <v>0</v>
      </c>
      <c r="K8">
        <f ca="1">SUMIF(Daten!$B:$B,"A"&amp;$B8&amp;"F"&amp;$E8&amp;"G"&amp;$G8&amp;"W"&amp;K$1,Daten!$N:$N)</f>
        <v>0</v>
      </c>
      <c r="L8">
        <f ca="1">SUMIF(Daten!$B:$B,"A"&amp;$B8&amp;"F"&amp;$E8&amp;"G"&amp;$G8&amp;"W"&amp;L$1,Daten!$N:$N)</f>
        <v>8000</v>
      </c>
      <c r="M8">
        <f ca="1">SUMIF(Daten!$B:$B,"A"&amp;$B8&amp;"F"&amp;$E8&amp;"G"&amp;$G8&amp;"W"&amp;M$1,Daten!$N:$N)</f>
        <v>0</v>
      </c>
      <c r="N8">
        <f ca="1">SUMIF(Daten!$B:$B,"A"&amp;$B8&amp;"F"&amp;$E8&amp;"G"&amp;$G8&amp;"W"&amp;N$1,Daten!$N:$N)</f>
        <v>0</v>
      </c>
      <c r="O8">
        <f ca="1">SUMIF(Daten!$B:$B,"A"&amp;$B8&amp;"F"&amp;$E8&amp;"G"&amp;$G8&amp;"W"&amp;O$1,Daten!$N:$N)</f>
        <v>8500</v>
      </c>
      <c r="P8">
        <f ca="1">SUMIF(Daten!$B:$B,"A"&amp;$B8&amp;"F"&amp;$E8&amp;"G"&amp;$G8&amp;"W"&amp;P$1,Daten!$N:$N)</f>
        <v>0</v>
      </c>
      <c r="Q8">
        <f ca="1">SUMIF(Daten!$B:$B,"A"&amp;$B8&amp;"F"&amp;$E8&amp;"G"&amp;$G8&amp;"W"&amp;Q$1,Daten!$N:$N)</f>
        <v>0</v>
      </c>
      <c r="R8">
        <f ca="1">SUMIF(Daten!$B:$B,"A"&amp;$B8&amp;"F"&amp;$E8&amp;"G"&amp;$G8&amp;"W"&amp;R$1,Daten!$N:$N)</f>
        <v>0</v>
      </c>
      <c r="S8">
        <f ca="1">SUMIF(Daten!$B:$B,"A"&amp;$B8&amp;"F"&amp;$E8&amp;"G"&amp;$G8&amp;"W"&amp;S$1,Daten!$N:$N)</f>
        <v>20000</v>
      </c>
      <c r="T8">
        <f ca="1">SUMIF(Daten!$B:$B,"A"&amp;$B8&amp;"F"&amp;$E8&amp;"G"&amp;$G8&amp;"W"&amp;T$1,Daten!$N:$N)</f>
        <v>0</v>
      </c>
      <c r="U8">
        <f ca="1">SUMIF(Daten!$B:$B,"A"&amp;$B8&amp;"F"&amp;$E8&amp;"G"&amp;$G8&amp;"W"&amp;U$1,Daten!$N:$N)</f>
        <v>0</v>
      </c>
      <c r="V8">
        <f ca="1">SUMIF(Daten!$B:$B,"A"&amp;$B8&amp;"F"&amp;$E8&amp;"G"&amp;$G8&amp;"W"&amp;V$1,Daten!$N:$N)</f>
        <v>0</v>
      </c>
    </row>
    <row r="9" spans="1:22" x14ac:dyDescent="0.25">
      <c r="A9" s="2">
        <v>8</v>
      </c>
      <c r="B9" t="str">
        <f>VLOOKUP(A9,Daten!A:P,6,FALSE)</f>
        <v>1700000</v>
      </c>
      <c r="C9" t="str">
        <f>VLOOKUP(A9,Daten!A:P,7,FALSE)</f>
        <v>JE/BBKNI35</v>
      </c>
      <c r="D9" t="str">
        <f>VLOOKUP(A9,Daten!A:P,8,FALSE)</f>
        <v>Ion-Nostat VI.2, Gewebe, 98% PES, 2% Carbon, antistatisch</v>
      </c>
      <c r="E9" t="str">
        <f>VLOOKUP(A9,Daten!A:P,9,FALSE)</f>
        <v>08</v>
      </c>
      <c r="F9" t="str">
        <f>VLOOKUP(A9,Daten!A:P,10,FALSE)</f>
        <v>dunkelblau</v>
      </c>
      <c r="G9" t="str">
        <f>VLOOKUP(A9,Daten!A:P,11,FALSE)</f>
        <v>ohne</v>
      </c>
      <c r="H9">
        <f ca="1">SUMIF(Daten!$B:$B,"A"&amp;$B9&amp;"F"&amp;$E9&amp;"G"&amp;$G9&amp;"W"&amp;H$1,Daten!$N:$N)</f>
        <v>0</v>
      </c>
      <c r="I9">
        <f ca="1">SUMIF(Daten!$B:$B,"A"&amp;$B9&amp;"F"&amp;$E9&amp;"G"&amp;$G9&amp;"W"&amp;I$1,Daten!$N:$N)</f>
        <v>0</v>
      </c>
      <c r="J9">
        <f ca="1">SUMIF(Daten!$B:$B,"A"&amp;$B9&amp;"F"&amp;$E9&amp;"G"&amp;$G9&amp;"W"&amp;J$1,Daten!$N:$N)</f>
        <v>0</v>
      </c>
      <c r="K9">
        <f ca="1">SUMIF(Daten!$B:$B,"A"&amp;$B9&amp;"F"&amp;$E9&amp;"G"&amp;$G9&amp;"W"&amp;K$1,Daten!$N:$N)</f>
        <v>0</v>
      </c>
      <c r="L9">
        <f ca="1">SUMIF(Daten!$B:$B,"A"&amp;$B9&amp;"F"&amp;$E9&amp;"G"&amp;$G9&amp;"W"&amp;L$1,Daten!$N:$N)</f>
        <v>1000</v>
      </c>
      <c r="M9">
        <f ca="1">SUMIF(Daten!$B:$B,"A"&amp;$B9&amp;"F"&amp;$E9&amp;"G"&amp;$G9&amp;"W"&amp;M$1,Daten!$N:$N)</f>
        <v>0</v>
      </c>
      <c r="N9">
        <f ca="1">SUMIF(Daten!$B:$B,"A"&amp;$B9&amp;"F"&amp;$E9&amp;"G"&amp;$G9&amp;"W"&amp;N$1,Daten!$N:$N)</f>
        <v>0</v>
      </c>
      <c r="O9">
        <f ca="1">SUMIF(Daten!$B:$B,"A"&amp;$B9&amp;"F"&amp;$E9&amp;"G"&amp;$G9&amp;"W"&amp;O$1,Daten!$N:$N)</f>
        <v>2000</v>
      </c>
      <c r="P9">
        <f ca="1">SUMIF(Daten!$B:$B,"A"&amp;$B9&amp;"F"&amp;$E9&amp;"G"&amp;$G9&amp;"W"&amp;P$1,Daten!$N:$N)</f>
        <v>0</v>
      </c>
      <c r="Q9">
        <f ca="1">SUMIF(Daten!$B:$B,"A"&amp;$B9&amp;"F"&amp;$E9&amp;"G"&amp;$G9&amp;"W"&amp;Q$1,Daten!$N:$N)</f>
        <v>0</v>
      </c>
      <c r="R9">
        <f ca="1">SUMIF(Daten!$B:$B,"A"&amp;$B9&amp;"F"&amp;$E9&amp;"G"&amp;$G9&amp;"W"&amp;R$1,Daten!$N:$N)</f>
        <v>0</v>
      </c>
      <c r="S9">
        <f ca="1">SUMIF(Daten!$B:$B,"A"&amp;$B9&amp;"F"&amp;$E9&amp;"G"&amp;$G9&amp;"W"&amp;S$1,Daten!$N:$N)</f>
        <v>500</v>
      </c>
      <c r="T9">
        <f ca="1">SUMIF(Daten!$B:$B,"A"&amp;$B9&amp;"F"&amp;$E9&amp;"G"&amp;$G9&amp;"W"&amp;T$1,Daten!$N:$N)</f>
        <v>0</v>
      </c>
      <c r="U9">
        <f ca="1">SUMIF(Daten!$B:$B,"A"&amp;$B9&amp;"F"&amp;$E9&amp;"G"&amp;$G9&amp;"W"&amp;U$1,Daten!$N:$N)</f>
        <v>0</v>
      </c>
      <c r="V9">
        <f ca="1">SUMIF(Daten!$B:$B,"A"&amp;$B9&amp;"F"&amp;$E9&amp;"G"&amp;$G9&amp;"W"&amp;V$1,Daten!$N:$N)</f>
        <v>0</v>
      </c>
    </row>
    <row r="10" spans="1:22" x14ac:dyDescent="0.25">
      <c r="A10" s="2">
        <v>9</v>
      </c>
      <c r="B10" t="str">
        <f>VLOOKUP(A10,Daten!A:P,6,FALSE)</f>
        <v>1700000</v>
      </c>
      <c r="C10" t="str">
        <f>VLOOKUP(A10,Daten!A:P,7,FALSE)</f>
        <v>JE/BBK1T2F-E</v>
      </c>
      <c r="D10" t="str">
        <f>VLOOKUP(A10,Daten!A:P,8,FALSE)</f>
        <v>Ion-Nostat VI.2, Gewebe, 98% PES, 2% Carbon, antistatisch</v>
      </c>
      <c r="E10" t="str">
        <f>VLOOKUP(A10,Daten!A:P,9,FALSE)</f>
        <v>10</v>
      </c>
      <c r="F10" t="str">
        <f>VLOOKUP(A10,Daten!A:P,10,FALSE)</f>
        <v>hellblau</v>
      </c>
      <c r="G10" t="str">
        <f>VLOOKUP(A10,Daten!A:P,11,FALSE)</f>
        <v>ohne</v>
      </c>
      <c r="H10">
        <f ca="1">SUMIF(Daten!$B:$B,"A"&amp;$B10&amp;"F"&amp;$E10&amp;"G"&amp;$G10&amp;"W"&amp;H$1,Daten!$N:$N)</f>
        <v>0</v>
      </c>
      <c r="I10">
        <f ca="1">SUMIF(Daten!$B:$B,"A"&amp;$B10&amp;"F"&amp;$E10&amp;"G"&amp;$G10&amp;"W"&amp;I$1,Daten!$N:$N)</f>
        <v>0</v>
      </c>
      <c r="J10">
        <f ca="1">SUMIF(Daten!$B:$B,"A"&amp;$B10&amp;"F"&amp;$E10&amp;"G"&amp;$G10&amp;"W"&amp;J$1,Daten!$N:$N)</f>
        <v>0</v>
      </c>
      <c r="K10">
        <f ca="1">SUMIF(Daten!$B:$B,"A"&amp;$B10&amp;"F"&amp;$E10&amp;"G"&amp;$G10&amp;"W"&amp;K$1,Daten!$N:$N)</f>
        <v>0</v>
      </c>
      <c r="L10">
        <f ca="1">SUMIF(Daten!$B:$B,"A"&amp;$B10&amp;"F"&amp;$E10&amp;"G"&amp;$G10&amp;"W"&amp;L$1,Daten!$N:$N)</f>
        <v>8500</v>
      </c>
      <c r="M10">
        <f ca="1">SUMIF(Daten!$B:$B,"A"&amp;$B10&amp;"F"&amp;$E10&amp;"G"&amp;$G10&amp;"W"&amp;M$1,Daten!$N:$N)</f>
        <v>0</v>
      </c>
      <c r="N10">
        <f ca="1">SUMIF(Daten!$B:$B,"A"&amp;$B10&amp;"F"&amp;$E10&amp;"G"&amp;$G10&amp;"W"&amp;N$1,Daten!$N:$N)</f>
        <v>0</v>
      </c>
      <c r="O10">
        <f ca="1">SUMIF(Daten!$B:$B,"A"&amp;$B10&amp;"F"&amp;$E10&amp;"G"&amp;$G10&amp;"W"&amp;O$1,Daten!$N:$N)</f>
        <v>12000</v>
      </c>
      <c r="P10">
        <f ca="1">SUMIF(Daten!$B:$B,"A"&amp;$B10&amp;"F"&amp;$E10&amp;"G"&amp;$G10&amp;"W"&amp;P$1,Daten!$N:$N)</f>
        <v>0</v>
      </c>
      <c r="Q10">
        <f ca="1">SUMIF(Daten!$B:$B,"A"&amp;$B10&amp;"F"&amp;$E10&amp;"G"&amp;$G10&amp;"W"&amp;Q$1,Daten!$N:$N)</f>
        <v>0</v>
      </c>
      <c r="R10">
        <f ca="1">SUMIF(Daten!$B:$B,"A"&amp;$B10&amp;"F"&amp;$E10&amp;"G"&amp;$G10&amp;"W"&amp;R$1,Daten!$N:$N)</f>
        <v>0</v>
      </c>
      <c r="S10">
        <f ca="1">SUMIF(Daten!$B:$B,"A"&amp;$B10&amp;"F"&amp;$E10&amp;"G"&amp;$G10&amp;"W"&amp;S$1,Daten!$N:$N)</f>
        <v>18000</v>
      </c>
      <c r="T10">
        <f ca="1">SUMIF(Daten!$B:$B,"A"&amp;$B10&amp;"F"&amp;$E10&amp;"G"&amp;$G10&amp;"W"&amp;T$1,Daten!$N:$N)</f>
        <v>0</v>
      </c>
      <c r="U10">
        <f ca="1">SUMIF(Daten!$B:$B,"A"&amp;$B10&amp;"F"&amp;$E10&amp;"G"&amp;$G10&amp;"W"&amp;U$1,Daten!$N:$N)</f>
        <v>0</v>
      </c>
      <c r="V10">
        <f ca="1">SUMIF(Daten!$B:$B,"A"&amp;$B10&amp;"F"&amp;$E10&amp;"G"&amp;$G10&amp;"W"&amp;V$1,Daten!$N:$N)</f>
        <v>0</v>
      </c>
    </row>
    <row r="11" spans="1:22" x14ac:dyDescent="0.25">
      <c r="A11" s="2">
        <v>10</v>
      </c>
      <c r="B11" t="str">
        <f>VLOOKUP(A11,Daten!A:P,6,FALSE)</f>
        <v>1700000</v>
      </c>
      <c r="C11" t="str">
        <f>VLOOKUP(A11,Daten!A:P,7,FALSE)</f>
        <v>JE/BBK3Q3Z</v>
      </c>
      <c r="D11" t="str">
        <f>VLOOKUP(A11,Daten!A:P,8,FALSE)</f>
        <v>Ion-Nostat VI.2, Gewebe, 98% PES, 2% Carbon, antistatisch</v>
      </c>
      <c r="E11" t="str">
        <f>VLOOKUP(A11,Daten!A:P,9,FALSE)</f>
        <v>13</v>
      </c>
      <c r="F11" t="str">
        <f>VLOOKUP(A11,Daten!A:P,10,FALSE)</f>
        <v>oliv-grün</v>
      </c>
      <c r="G11" t="str">
        <f>VLOOKUP(A11,Daten!A:P,11,FALSE)</f>
        <v>ohne</v>
      </c>
      <c r="H11">
        <f ca="1">SUMIF(Daten!$B:$B,"A"&amp;$B11&amp;"F"&amp;$E11&amp;"G"&amp;$G11&amp;"W"&amp;H$1,Daten!$N:$N)</f>
        <v>0</v>
      </c>
      <c r="I11">
        <f ca="1">SUMIF(Daten!$B:$B,"A"&amp;$B11&amp;"F"&amp;$E11&amp;"G"&amp;$G11&amp;"W"&amp;I$1,Daten!$N:$N)</f>
        <v>0</v>
      </c>
      <c r="J11">
        <f ca="1">SUMIF(Daten!$B:$B,"A"&amp;$B11&amp;"F"&amp;$E11&amp;"G"&amp;$G11&amp;"W"&amp;J$1,Daten!$N:$N)</f>
        <v>0</v>
      </c>
      <c r="K11">
        <f ca="1">SUMIF(Daten!$B:$B,"A"&amp;$B11&amp;"F"&amp;$E11&amp;"G"&amp;$G11&amp;"W"&amp;K$1,Daten!$N:$N)</f>
        <v>0</v>
      </c>
      <c r="L11">
        <f ca="1">SUMIF(Daten!$B:$B,"A"&amp;$B11&amp;"F"&amp;$E11&amp;"G"&amp;$G11&amp;"W"&amp;L$1,Daten!$N:$N)</f>
        <v>2500</v>
      </c>
      <c r="M11">
        <f ca="1">SUMIF(Daten!$B:$B,"A"&amp;$B11&amp;"F"&amp;$E11&amp;"G"&amp;$G11&amp;"W"&amp;M$1,Daten!$N:$N)</f>
        <v>0</v>
      </c>
      <c r="N11">
        <f ca="1">SUMIF(Daten!$B:$B,"A"&amp;$B11&amp;"F"&amp;$E11&amp;"G"&amp;$G11&amp;"W"&amp;N$1,Daten!$N:$N)</f>
        <v>0</v>
      </c>
      <c r="O11">
        <f ca="1">SUMIF(Daten!$B:$B,"A"&amp;$B11&amp;"F"&amp;$E11&amp;"G"&amp;$G11&amp;"W"&amp;O$1,Daten!$N:$N)</f>
        <v>0</v>
      </c>
      <c r="P11">
        <f ca="1">SUMIF(Daten!$B:$B,"A"&amp;$B11&amp;"F"&amp;$E11&amp;"G"&amp;$G11&amp;"W"&amp;P$1,Daten!$N:$N)</f>
        <v>0</v>
      </c>
      <c r="Q11">
        <f ca="1">SUMIF(Daten!$B:$B,"A"&amp;$B11&amp;"F"&amp;$E11&amp;"G"&amp;$G11&amp;"W"&amp;Q$1,Daten!$N:$N)</f>
        <v>0</v>
      </c>
      <c r="R11">
        <f ca="1">SUMIF(Daten!$B:$B,"A"&amp;$B11&amp;"F"&amp;$E11&amp;"G"&amp;$G11&amp;"W"&amp;R$1,Daten!$N:$N)</f>
        <v>0</v>
      </c>
      <c r="S11">
        <f ca="1">SUMIF(Daten!$B:$B,"A"&amp;$B11&amp;"F"&amp;$E11&amp;"G"&amp;$G11&amp;"W"&amp;S$1,Daten!$N:$N)</f>
        <v>2500</v>
      </c>
      <c r="T11">
        <f ca="1">SUMIF(Daten!$B:$B,"A"&amp;$B11&amp;"F"&amp;$E11&amp;"G"&amp;$G11&amp;"W"&amp;T$1,Daten!$N:$N)</f>
        <v>0</v>
      </c>
      <c r="U11">
        <f ca="1">SUMIF(Daten!$B:$B,"A"&amp;$B11&amp;"F"&amp;$E11&amp;"G"&amp;$G11&amp;"W"&amp;U$1,Daten!$N:$N)</f>
        <v>0</v>
      </c>
      <c r="V11">
        <f ca="1">SUMIF(Daten!$B:$B,"A"&amp;$B11&amp;"F"&amp;$E11&amp;"G"&amp;$G11&amp;"W"&amp;V$1,Daten!$N:$N)</f>
        <v>0</v>
      </c>
    </row>
    <row r="12" spans="1:22" x14ac:dyDescent="0.25">
      <c r="A12" s="2">
        <v>11</v>
      </c>
      <c r="B12" t="str">
        <f>VLOOKUP(A12,Daten!A:P,6,FALSE)</f>
        <v>1700000</v>
      </c>
      <c r="C12" t="str">
        <f>VLOOKUP(A12,Daten!A:P,7,FALSE)</f>
        <v>JE/BBK8T08-A</v>
      </c>
      <c r="D12" t="str">
        <f>VLOOKUP(A12,Daten!A:P,8,FALSE)</f>
        <v>Ion-Nostat VI.2, Gewebe, 98% PES, 2% Carbon, antistatisch</v>
      </c>
      <c r="E12" t="str">
        <f>VLOOKUP(A12,Daten!A:P,9,FALSE)</f>
        <v>15</v>
      </c>
      <c r="F12" t="str">
        <f>VLOOKUP(A12,Daten!A:P,10,FALSE)</f>
        <v>grau</v>
      </c>
      <c r="G12" t="str">
        <f>VLOOKUP(A12,Daten!A:P,11,FALSE)</f>
        <v>ohne</v>
      </c>
      <c r="H12">
        <f ca="1">SUMIF(Daten!$B:$B,"A"&amp;$B12&amp;"F"&amp;$E12&amp;"G"&amp;$G12&amp;"W"&amp;H$1,Daten!$N:$N)</f>
        <v>0</v>
      </c>
      <c r="I12">
        <f ca="1">SUMIF(Daten!$B:$B,"A"&amp;$B12&amp;"F"&amp;$E12&amp;"G"&amp;$G12&amp;"W"&amp;I$1,Daten!$N:$N)</f>
        <v>0</v>
      </c>
      <c r="J12">
        <f ca="1">SUMIF(Daten!$B:$B,"A"&amp;$B12&amp;"F"&amp;$E12&amp;"G"&amp;$G12&amp;"W"&amp;J$1,Daten!$N:$N)</f>
        <v>500</v>
      </c>
      <c r="K12">
        <f ca="1">SUMIF(Daten!$B:$B,"A"&amp;$B12&amp;"F"&amp;$E12&amp;"G"&amp;$G12&amp;"W"&amp;K$1,Daten!$N:$N)</f>
        <v>0</v>
      </c>
      <c r="L12">
        <f ca="1">SUMIF(Daten!$B:$B,"A"&amp;$B12&amp;"F"&amp;$E12&amp;"G"&amp;$G12&amp;"W"&amp;L$1,Daten!$N:$N)</f>
        <v>0</v>
      </c>
      <c r="M12">
        <f ca="1">SUMIF(Daten!$B:$B,"A"&amp;$B12&amp;"F"&amp;$E12&amp;"G"&amp;$G12&amp;"W"&amp;M$1,Daten!$N:$N)</f>
        <v>0</v>
      </c>
      <c r="N12">
        <f ca="1">SUMIF(Daten!$B:$B,"A"&amp;$B12&amp;"F"&amp;$E12&amp;"G"&amp;$G12&amp;"W"&amp;N$1,Daten!$N:$N)</f>
        <v>0</v>
      </c>
      <c r="O12">
        <f ca="1">SUMIF(Daten!$B:$B,"A"&amp;$B12&amp;"F"&amp;$E12&amp;"G"&amp;$G12&amp;"W"&amp;O$1,Daten!$N:$N)</f>
        <v>0</v>
      </c>
      <c r="P12">
        <f ca="1">SUMIF(Daten!$B:$B,"A"&amp;$B12&amp;"F"&amp;$E12&amp;"G"&amp;$G12&amp;"W"&amp;P$1,Daten!$N:$N)</f>
        <v>2000</v>
      </c>
      <c r="Q12">
        <f ca="1">SUMIF(Daten!$B:$B,"A"&amp;$B12&amp;"F"&amp;$E12&amp;"G"&amp;$G12&amp;"W"&amp;Q$1,Daten!$N:$N)</f>
        <v>0</v>
      </c>
      <c r="R12">
        <f ca="1">SUMIF(Daten!$B:$B,"A"&amp;$B12&amp;"F"&amp;$E12&amp;"G"&amp;$G12&amp;"W"&amp;R$1,Daten!$N:$N)</f>
        <v>0</v>
      </c>
      <c r="S12">
        <f ca="1">SUMIF(Daten!$B:$B,"A"&amp;$B12&amp;"F"&amp;$E12&amp;"G"&amp;$G12&amp;"W"&amp;S$1,Daten!$N:$N)</f>
        <v>384</v>
      </c>
      <c r="T12">
        <f ca="1">SUMIF(Daten!$B:$B,"A"&amp;$B12&amp;"F"&amp;$E12&amp;"G"&amp;$G12&amp;"W"&amp;T$1,Daten!$N:$N)</f>
        <v>0</v>
      </c>
      <c r="U12">
        <f ca="1">SUMIF(Daten!$B:$B,"A"&amp;$B12&amp;"F"&amp;$E12&amp;"G"&amp;$G12&amp;"W"&amp;U$1,Daten!$N:$N)</f>
        <v>0</v>
      </c>
      <c r="V12">
        <f ca="1">SUMIF(Daten!$B:$B,"A"&amp;$B12&amp;"F"&amp;$E12&amp;"G"&amp;$G12&amp;"W"&amp;V$1,Daten!$N:$N)</f>
        <v>0</v>
      </c>
    </row>
    <row r="13" spans="1:22" x14ac:dyDescent="0.25">
      <c r="A13" s="2">
        <v>12</v>
      </c>
      <c r="B13" t="str">
        <f>VLOOKUP(A13,Daten!A:P,6,FALSE)</f>
        <v>1700000</v>
      </c>
      <c r="C13" t="str">
        <f>VLOOKUP(A13,Daten!A:P,7,FALSE)</f>
        <v>JE/BBK8Q3K-C</v>
      </c>
      <c r="D13" t="str">
        <f>VLOOKUP(A13,Daten!A:P,8,FALSE)</f>
        <v>Ion-Nostat VI.2, Gewebe, 98% PES, 2% Carbon, antistatisch</v>
      </c>
      <c r="E13" t="str">
        <f>VLOOKUP(A13,Daten!A:P,9,FALSE)</f>
        <v>46</v>
      </c>
      <c r="F13" t="str">
        <f>VLOOKUP(A13,Daten!A:P,10,FALSE)</f>
        <v>Tretex-Grau</v>
      </c>
      <c r="G13" t="str">
        <f>VLOOKUP(A13,Daten!A:P,11,FALSE)</f>
        <v>ohne</v>
      </c>
      <c r="H13">
        <f ca="1">SUMIF(Daten!$B:$B,"A"&amp;$B13&amp;"F"&amp;$E13&amp;"G"&amp;$G13&amp;"W"&amp;H$1,Daten!$N:$N)</f>
        <v>0</v>
      </c>
      <c r="I13">
        <f ca="1">SUMIF(Daten!$B:$B,"A"&amp;$B13&amp;"F"&amp;$E13&amp;"G"&amp;$G13&amp;"W"&amp;I$1,Daten!$N:$N)</f>
        <v>0</v>
      </c>
      <c r="J13">
        <f ca="1">SUMIF(Daten!$B:$B,"A"&amp;$B13&amp;"F"&amp;$E13&amp;"G"&amp;$G13&amp;"W"&amp;J$1,Daten!$N:$N)</f>
        <v>0</v>
      </c>
      <c r="K13">
        <f ca="1">SUMIF(Daten!$B:$B,"A"&amp;$B13&amp;"F"&amp;$E13&amp;"G"&amp;$G13&amp;"W"&amp;K$1,Daten!$N:$N)</f>
        <v>0</v>
      </c>
      <c r="L13">
        <f ca="1">SUMIF(Daten!$B:$B,"A"&amp;$B13&amp;"F"&amp;$E13&amp;"G"&amp;$G13&amp;"W"&amp;L$1,Daten!$N:$N)</f>
        <v>500</v>
      </c>
      <c r="M13">
        <f ca="1">SUMIF(Daten!$B:$B,"A"&amp;$B13&amp;"F"&amp;$E13&amp;"G"&amp;$G13&amp;"W"&amp;M$1,Daten!$N:$N)</f>
        <v>0</v>
      </c>
      <c r="N13">
        <f ca="1">SUMIF(Daten!$B:$B,"A"&amp;$B13&amp;"F"&amp;$E13&amp;"G"&amp;$G13&amp;"W"&amp;N$1,Daten!$N:$N)</f>
        <v>0</v>
      </c>
      <c r="O13">
        <f ca="1">SUMIF(Daten!$B:$B,"A"&amp;$B13&amp;"F"&amp;$E13&amp;"G"&amp;$G13&amp;"W"&amp;O$1,Daten!$N:$N)</f>
        <v>0</v>
      </c>
      <c r="P13">
        <f ca="1">SUMIF(Daten!$B:$B,"A"&amp;$B13&amp;"F"&amp;$E13&amp;"G"&amp;$G13&amp;"W"&amp;P$1,Daten!$N:$N)</f>
        <v>0</v>
      </c>
      <c r="Q13">
        <f ca="1">SUMIF(Daten!$B:$B,"A"&amp;$B13&amp;"F"&amp;$E13&amp;"G"&amp;$G13&amp;"W"&amp;Q$1,Daten!$N:$N)</f>
        <v>0</v>
      </c>
      <c r="R13">
        <f ca="1">SUMIF(Daten!$B:$B,"A"&amp;$B13&amp;"F"&amp;$E13&amp;"G"&amp;$G13&amp;"W"&amp;R$1,Daten!$N:$N)</f>
        <v>0</v>
      </c>
      <c r="S13">
        <f ca="1">SUMIF(Daten!$B:$B,"A"&amp;$B13&amp;"F"&amp;$E13&amp;"G"&amp;$G13&amp;"W"&amp;S$1,Daten!$N:$N)</f>
        <v>3500</v>
      </c>
      <c r="T13">
        <f ca="1">SUMIF(Daten!$B:$B,"A"&amp;$B13&amp;"F"&amp;$E13&amp;"G"&amp;$G13&amp;"W"&amp;T$1,Daten!$N:$N)</f>
        <v>0</v>
      </c>
      <c r="U13">
        <f ca="1">SUMIF(Daten!$B:$B,"A"&amp;$B13&amp;"F"&amp;$E13&amp;"G"&amp;$G13&amp;"W"&amp;U$1,Daten!$N:$N)</f>
        <v>0</v>
      </c>
      <c r="V13">
        <f ca="1">SUMIF(Daten!$B:$B,"A"&amp;$B13&amp;"F"&amp;$E13&amp;"G"&amp;$G13&amp;"W"&amp;V$1,Daten!$N:$N)</f>
        <v>0</v>
      </c>
    </row>
    <row r="14" spans="1:22" x14ac:dyDescent="0.25">
      <c r="A14" s="2">
        <v>13</v>
      </c>
      <c r="B14" t="str">
        <f>VLOOKUP(A14,Daten!A:P,6,FALSE)</f>
        <v>1700000</v>
      </c>
      <c r="C14" t="str">
        <f>VLOOKUP(A14,Daten!A:P,7,FALSE)</f>
        <v>JE/BBK1Q54-D</v>
      </c>
      <c r="D14" t="str">
        <f>VLOOKUP(A14,Daten!A:P,8,FALSE)</f>
        <v>Ion-Nostat VI.2, Gewebe, 98% PES, 2% Carbon, antistatisch</v>
      </c>
      <c r="E14" t="str">
        <f>VLOOKUP(A14,Daten!A:P,9,FALSE)</f>
        <v>48</v>
      </c>
      <c r="F14" t="str">
        <f>VLOOKUP(A14,Daten!A:P,10,FALSE)</f>
        <v>Bugatti-Blau</v>
      </c>
      <c r="G14" t="str">
        <f>VLOOKUP(A14,Daten!A:P,11,FALSE)</f>
        <v>ohne</v>
      </c>
      <c r="H14">
        <f ca="1">SUMIF(Daten!$B:$B,"A"&amp;$B14&amp;"F"&amp;$E14&amp;"G"&amp;$G14&amp;"W"&amp;H$1,Daten!$N:$N)</f>
        <v>0</v>
      </c>
      <c r="I14">
        <f ca="1">SUMIF(Daten!$B:$B,"A"&amp;$B14&amp;"F"&amp;$E14&amp;"G"&amp;$G14&amp;"W"&amp;I$1,Daten!$N:$N)</f>
        <v>0</v>
      </c>
      <c r="J14">
        <f ca="1">SUMIF(Daten!$B:$B,"A"&amp;$B14&amp;"F"&amp;$E14&amp;"G"&amp;$G14&amp;"W"&amp;J$1,Daten!$N:$N)</f>
        <v>0</v>
      </c>
      <c r="K14">
        <f ca="1">SUMIF(Daten!$B:$B,"A"&amp;$B14&amp;"F"&amp;$E14&amp;"G"&amp;$G14&amp;"W"&amp;K$1,Daten!$N:$N)</f>
        <v>0</v>
      </c>
      <c r="L14">
        <f ca="1">SUMIF(Daten!$B:$B,"A"&amp;$B14&amp;"F"&amp;$E14&amp;"G"&amp;$G14&amp;"W"&amp;L$1,Daten!$N:$N)</f>
        <v>0</v>
      </c>
      <c r="M14">
        <f ca="1">SUMIF(Daten!$B:$B,"A"&amp;$B14&amp;"F"&amp;$E14&amp;"G"&amp;$G14&amp;"W"&amp;M$1,Daten!$N:$N)</f>
        <v>0</v>
      </c>
      <c r="N14">
        <f ca="1">SUMIF(Daten!$B:$B,"A"&amp;$B14&amp;"F"&amp;$E14&amp;"G"&amp;$G14&amp;"W"&amp;N$1,Daten!$N:$N)</f>
        <v>0</v>
      </c>
      <c r="O14">
        <f ca="1">SUMIF(Daten!$B:$B,"A"&amp;$B14&amp;"F"&amp;$E14&amp;"G"&amp;$G14&amp;"W"&amp;O$1,Daten!$N:$N)</f>
        <v>0</v>
      </c>
      <c r="P14">
        <f ca="1">SUMIF(Daten!$B:$B,"A"&amp;$B14&amp;"F"&amp;$E14&amp;"G"&amp;$G14&amp;"W"&amp;P$1,Daten!$N:$N)</f>
        <v>0</v>
      </c>
      <c r="Q14">
        <f ca="1">SUMIF(Daten!$B:$B,"A"&amp;$B14&amp;"F"&amp;$E14&amp;"G"&amp;$G14&amp;"W"&amp;Q$1,Daten!$N:$N)</f>
        <v>0</v>
      </c>
      <c r="R14">
        <f ca="1">SUMIF(Daten!$B:$B,"A"&amp;$B14&amp;"F"&amp;$E14&amp;"G"&amp;$G14&amp;"W"&amp;R$1,Daten!$N:$N)</f>
        <v>0</v>
      </c>
      <c r="S14">
        <f ca="1">SUMIF(Daten!$B:$B,"A"&amp;$B14&amp;"F"&amp;$E14&amp;"G"&amp;$G14&amp;"W"&amp;S$1,Daten!$N:$N)</f>
        <v>500</v>
      </c>
      <c r="T14">
        <f ca="1">SUMIF(Daten!$B:$B,"A"&amp;$B14&amp;"F"&amp;$E14&amp;"G"&amp;$G14&amp;"W"&amp;T$1,Daten!$N:$N)</f>
        <v>0</v>
      </c>
      <c r="U14">
        <f ca="1">SUMIF(Daten!$B:$B,"A"&amp;$B14&amp;"F"&amp;$E14&amp;"G"&amp;$G14&amp;"W"&amp;U$1,Daten!$N:$N)</f>
        <v>0</v>
      </c>
      <c r="V14">
        <f ca="1">SUMIF(Daten!$B:$B,"A"&amp;$B14&amp;"F"&amp;$E14&amp;"G"&amp;$G14&amp;"W"&amp;V$1,Daten!$N:$N)</f>
        <v>0</v>
      </c>
    </row>
    <row r="15" spans="1:22" x14ac:dyDescent="0.25">
      <c r="A15" s="2">
        <v>14</v>
      </c>
      <c r="B15" t="str">
        <f>VLOOKUP(A15,Daten!A:P,6,FALSE)</f>
        <v>1700000</v>
      </c>
      <c r="C15" t="str">
        <f>VLOOKUP(A15,Daten!A:P,7,FALSE)</f>
        <v>JE/BBK8TOE C</v>
      </c>
      <c r="D15" t="str">
        <f>VLOOKUP(A15,Daten!A:P,8,FALSE)</f>
        <v>Ion-Nostat VI.2, Gewebe, 98% PES, 2% Carbon, antistatisch</v>
      </c>
      <c r="E15" t="str">
        <f>VLOOKUP(A15,Daten!A:P,9,FALSE)</f>
        <v>49</v>
      </c>
      <c r="F15" t="str">
        <f>VLOOKUP(A15,Daten!A:P,10,FALSE)</f>
        <v>Automobil-Grau</v>
      </c>
      <c r="G15" t="str">
        <f>VLOOKUP(A15,Daten!A:P,11,FALSE)</f>
        <v>ohne</v>
      </c>
      <c r="H15">
        <f ca="1">SUMIF(Daten!$B:$B,"A"&amp;$B15&amp;"F"&amp;$E15&amp;"G"&amp;$G15&amp;"W"&amp;H$1,Daten!$N:$N)</f>
        <v>0</v>
      </c>
      <c r="I15">
        <f ca="1">SUMIF(Daten!$B:$B,"A"&amp;$B15&amp;"F"&amp;$E15&amp;"G"&amp;$G15&amp;"W"&amp;I$1,Daten!$N:$N)</f>
        <v>0</v>
      </c>
      <c r="J15">
        <f ca="1">SUMIF(Daten!$B:$B,"A"&amp;$B15&amp;"F"&amp;$E15&amp;"G"&amp;$G15&amp;"W"&amp;J$1,Daten!$N:$N)</f>
        <v>0</v>
      </c>
      <c r="K15">
        <f ca="1">SUMIF(Daten!$B:$B,"A"&amp;$B15&amp;"F"&amp;$E15&amp;"G"&amp;$G15&amp;"W"&amp;K$1,Daten!$N:$N)</f>
        <v>0</v>
      </c>
      <c r="L15">
        <f ca="1">SUMIF(Daten!$B:$B,"A"&amp;$B15&amp;"F"&amp;$E15&amp;"G"&amp;$G15&amp;"W"&amp;L$1,Daten!$N:$N)</f>
        <v>1000</v>
      </c>
      <c r="M15">
        <f ca="1">SUMIF(Daten!$B:$B,"A"&amp;$B15&amp;"F"&amp;$E15&amp;"G"&amp;$G15&amp;"W"&amp;M$1,Daten!$N:$N)</f>
        <v>0</v>
      </c>
      <c r="N15">
        <f ca="1">SUMIF(Daten!$B:$B,"A"&amp;$B15&amp;"F"&amp;$E15&amp;"G"&amp;$G15&amp;"W"&amp;N$1,Daten!$N:$N)</f>
        <v>0</v>
      </c>
      <c r="O15">
        <f ca="1">SUMIF(Daten!$B:$B,"A"&amp;$B15&amp;"F"&amp;$E15&amp;"G"&amp;$G15&amp;"W"&amp;O$1,Daten!$N:$N)</f>
        <v>1500</v>
      </c>
      <c r="P15">
        <f ca="1">SUMIF(Daten!$B:$B,"A"&amp;$B15&amp;"F"&amp;$E15&amp;"G"&amp;$G15&amp;"W"&amp;P$1,Daten!$N:$N)</f>
        <v>0</v>
      </c>
      <c r="Q15">
        <f ca="1">SUMIF(Daten!$B:$B,"A"&amp;$B15&amp;"F"&amp;$E15&amp;"G"&amp;$G15&amp;"W"&amp;Q$1,Daten!$N:$N)</f>
        <v>0</v>
      </c>
      <c r="R15">
        <f ca="1">SUMIF(Daten!$B:$B,"A"&amp;$B15&amp;"F"&amp;$E15&amp;"G"&amp;$G15&amp;"W"&amp;R$1,Daten!$N:$N)</f>
        <v>0</v>
      </c>
      <c r="S15">
        <f ca="1">SUMIF(Daten!$B:$B,"A"&amp;$B15&amp;"F"&amp;$E15&amp;"G"&amp;$G15&amp;"W"&amp;S$1,Daten!$N:$N)</f>
        <v>1500</v>
      </c>
      <c r="T15">
        <f ca="1">SUMIF(Daten!$B:$B,"A"&amp;$B15&amp;"F"&amp;$E15&amp;"G"&amp;$G15&amp;"W"&amp;T$1,Daten!$N:$N)</f>
        <v>0</v>
      </c>
      <c r="U15">
        <f ca="1">SUMIF(Daten!$B:$B,"A"&amp;$B15&amp;"F"&amp;$E15&amp;"G"&amp;$G15&amp;"W"&amp;U$1,Daten!$N:$N)</f>
        <v>0</v>
      </c>
      <c r="V15">
        <f ca="1">SUMIF(Daten!$B:$B,"A"&amp;$B15&amp;"F"&amp;$E15&amp;"G"&amp;$G15&amp;"W"&amp;V$1,Daten!$N:$N)</f>
        <v>0</v>
      </c>
    </row>
    <row r="16" spans="1:22" x14ac:dyDescent="0.25">
      <c r="A16" s="2">
        <v>15</v>
      </c>
      <c r="B16" t="str">
        <f>VLOOKUP(A16,Daten!A:P,6,FALSE)</f>
        <v>30900-26</v>
      </c>
      <c r="C16" t="str">
        <f>VLOOKUP(A16,Daten!A:P,7,FALSE)</f>
        <v>FG-26J0</v>
      </c>
      <c r="D16" t="str">
        <f>VLOOKUP(A16,Daten!A:P,8,FALSE)</f>
        <v>Hitzeschutzhandschuh, 26 cm lang</v>
      </c>
      <c r="E16" t="str">
        <f>VLOOKUP(A16,Daten!A:P,9,FALSE)</f>
        <v>00</v>
      </c>
      <c r="F16" t="str">
        <f>VLOOKUP(A16,Daten!A:P,10,FALSE)</f>
        <v>weiß</v>
      </c>
      <c r="G16" t="str">
        <f>VLOOKUP(A16,Daten!A:P,11,FALSE)</f>
        <v>M</v>
      </c>
      <c r="H16">
        <f ca="1">SUMIF(Daten!$B:$B,"A"&amp;$B16&amp;"F"&amp;$E16&amp;"G"&amp;$G16&amp;"W"&amp;H$1,Daten!$N:$N)</f>
        <v>0</v>
      </c>
      <c r="I16">
        <f ca="1">SUMIF(Daten!$B:$B,"A"&amp;$B16&amp;"F"&amp;$E16&amp;"G"&amp;$G16&amp;"W"&amp;I$1,Daten!$N:$N)</f>
        <v>0</v>
      </c>
      <c r="J16">
        <f ca="1">SUMIF(Daten!$B:$B,"A"&amp;$B16&amp;"F"&amp;$E16&amp;"G"&amp;$G16&amp;"W"&amp;J$1,Daten!$N:$N)</f>
        <v>0</v>
      </c>
      <c r="K16">
        <f ca="1">SUMIF(Daten!$B:$B,"A"&amp;$B16&amp;"F"&amp;$E16&amp;"G"&amp;$G16&amp;"W"&amp;K$1,Daten!$N:$N)</f>
        <v>0</v>
      </c>
      <c r="L16">
        <f ca="1">SUMIF(Daten!$B:$B,"A"&amp;$B16&amp;"F"&amp;$E16&amp;"G"&amp;$G16&amp;"W"&amp;L$1,Daten!$N:$N)</f>
        <v>0</v>
      </c>
      <c r="M16">
        <f ca="1">SUMIF(Daten!$B:$B,"A"&amp;$B16&amp;"F"&amp;$E16&amp;"G"&amp;$G16&amp;"W"&amp;M$1,Daten!$N:$N)</f>
        <v>0</v>
      </c>
      <c r="N16">
        <f ca="1">SUMIF(Daten!$B:$B,"A"&amp;$B16&amp;"F"&amp;$E16&amp;"G"&amp;$G16&amp;"W"&amp;N$1,Daten!$N:$N)</f>
        <v>0</v>
      </c>
      <c r="O16">
        <f ca="1">SUMIF(Daten!$B:$B,"A"&amp;$B16&amp;"F"&amp;$E16&amp;"G"&amp;$G16&amp;"W"&amp;O$1,Daten!$N:$N)</f>
        <v>0</v>
      </c>
      <c r="P16">
        <f ca="1">SUMIF(Daten!$B:$B,"A"&amp;$B16&amp;"F"&amp;$E16&amp;"G"&amp;$G16&amp;"W"&amp;P$1,Daten!$N:$N)</f>
        <v>0</v>
      </c>
      <c r="Q16">
        <f ca="1">SUMIF(Daten!$B:$B,"A"&amp;$B16&amp;"F"&amp;$E16&amp;"G"&amp;$G16&amp;"W"&amp;Q$1,Daten!$N:$N)</f>
        <v>0</v>
      </c>
      <c r="R16">
        <f ca="1">SUMIF(Daten!$B:$B,"A"&amp;$B16&amp;"F"&amp;$E16&amp;"G"&amp;$G16&amp;"W"&amp;R$1,Daten!$N:$N)</f>
        <v>5</v>
      </c>
      <c r="S16">
        <f ca="1">SUMIF(Daten!$B:$B,"A"&amp;$B16&amp;"F"&amp;$E16&amp;"G"&amp;$G16&amp;"W"&amp;S$1,Daten!$N:$N)</f>
        <v>0</v>
      </c>
      <c r="T16">
        <f ca="1">SUMIF(Daten!$B:$B,"A"&amp;$B16&amp;"F"&amp;$E16&amp;"G"&amp;$G16&amp;"W"&amp;T$1,Daten!$N:$N)</f>
        <v>0</v>
      </c>
      <c r="U16">
        <f ca="1">SUMIF(Daten!$B:$B,"A"&amp;$B16&amp;"F"&amp;$E16&amp;"G"&amp;$G16&amp;"W"&amp;U$1,Daten!$N:$N)</f>
        <v>0</v>
      </c>
      <c r="V16">
        <f ca="1">SUMIF(Daten!$B:$B,"A"&amp;$B16&amp;"F"&amp;$E16&amp;"G"&amp;$G16&amp;"W"&amp;V$1,Daten!$N:$N)</f>
        <v>0</v>
      </c>
    </row>
    <row r="17" spans="1:22" x14ac:dyDescent="0.25">
      <c r="A17" s="2">
        <v>16</v>
      </c>
      <c r="B17" t="str">
        <f>VLOOKUP(A17,Daten!A:P,6,FALSE)</f>
        <v>30900-26</v>
      </c>
      <c r="C17" t="str">
        <f>VLOOKUP(A17,Daten!A:P,7,FALSE)</f>
        <v>FG-26J0</v>
      </c>
      <c r="D17" t="str">
        <f>VLOOKUP(A17,Daten!A:P,8,FALSE)</f>
        <v>Hitzeschutzhandschuh, 26 cm lang</v>
      </c>
      <c r="E17" t="str">
        <f>VLOOKUP(A17,Daten!A:P,9,FALSE)</f>
        <v>00</v>
      </c>
      <c r="F17" t="str">
        <f>VLOOKUP(A17,Daten!A:P,10,FALSE)</f>
        <v>weiß</v>
      </c>
      <c r="G17" t="str">
        <f>VLOOKUP(A17,Daten!A:P,11,FALSE)</f>
        <v>XL</v>
      </c>
      <c r="H17">
        <f ca="1">SUMIF(Daten!$B:$B,"A"&amp;$B17&amp;"F"&amp;$E17&amp;"G"&amp;$G17&amp;"W"&amp;H$1,Daten!$N:$N)</f>
        <v>0</v>
      </c>
      <c r="I17">
        <f ca="1">SUMIF(Daten!$B:$B,"A"&amp;$B17&amp;"F"&amp;$E17&amp;"G"&amp;$G17&amp;"W"&amp;I$1,Daten!$N:$N)</f>
        <v>0</v>
      </c>
      <c r="J17">
        <f ca="1">SUMIF(Daten!$B:$B,"A"&amp;$B17&amp;"F"&amp;$E17&amp;"G"&amp;$G17&amp;"W"&amp;J$1,Daten!$N:$N)</f>
        <v>0</v>
      </c>
      <c r="K17">
        <f ca="1">SUMIF(Daten!$B:$B,"A"&amp;$B17&amp;"F"&amp;$E17&amp;"G"&amp;$G17&amp;"W"&amp;K$1,Daten!$N:$N)</f>
        <v>0</v>
      </c>
      <c r="L17">
        <f ca="1">SUMIF(Daten!$B:$B,"A"&amp;$B17&amp;"F"&amp;$E17&amp;"G"&amp;$G17&amp;"W"&amp;L$1,Daten!$N:$N)</f>
        <v>5</v>
      </c>
      <c r="M17">
        <f ca="1">SUMIF(Daten!$B:$B,"A"&amp;$B17&amp;"F"&amp;$E17&amp;"G"&amp;$G17&amp;"W"&amp;M$1,Daten!$N:$N)</f>
        <v>0</v>
      </c>
      <c r="N17">
        <f ca="1">SUMIF(Daten!$B:$B,"A"&amp;$B17&amp;"F"&amp;$E17&amp;"G"&amp;$G17&amp;"W"&amp;N$1,Daten!$N:$N)</f>
        <v>0</v>
      </c>
      <c r="O17">
        <f ca="1">SUMIF(Daten!$B:$B,"A"&amp;$B17&amp;"F"&amp;$E17&amp;"G"&amp;$G17&amp;"W"&amp;O$1,Daten!$N:$N)</f>
        <v>0</v>
      </c>
      <c r="P17">
        <f ca="1">SUMIF(Daten!$B:$B,"A"&amp;$B17&amp;"F"&amp;$E17&amp;"G"&amp;$G17&amp;"W"&amp;P$1,Daten!$N:$N)</f>
        <v>0</v>
      </c>
      <c r="Q17">
        <f ca="1">SUMIF(Daten!$B:$B,"A"&amp;$B17&amp;"F"&amp;$E17&amp;"G"&amp;$G17&amp;"W"&amp;Q$1,Daten!$N:$N)</f>
        <v>0</v>
      </c>
      <c r="R17">
        <f ca="1">SUMIF(Daten!$B:$B,"A"&amp;$B17&amp;"F"&amp;$E17&amp;"G"&amp;$G17&amp;"W"&amp;R$1,Daten!$N:$N)</f>
        <v>0</v>
      </c>
      <c r="S17">
        <f ca="1">SUMIF(Daten!$B:$B,"A"&amp;$B17&amp;"F"&amp;$E17&amp;"G"&amp;$G17&amp;"W"&amp;S$1,Daten!$N:$N)</f>
        <v>0</v>
      </c>
      <c r="T17">
        <f ca="1">SUMIF(Daten!$B:$B,"A"&amp;$B17&amp;"F"&amp;$E17&amp;"G"&amp;$G17&amp;"W"&amp;T$1,Daten!$N:$N)</f>
        <v>0</v>
      </c>
      <c r="U17">
        <f ca="1">SUMIF(Daten!$B:$B,"A"&amp;$B17&amp;"F"&amp;$E17&amp;"G"&amp;$G17&amp;"W"&amp;U$1,Daten!$N:$N)</f>
        <v>0</v>
      </c>
      <c r="V17">
        <f ca="1">SUMIF(Daten!$B:$B,"A"&amp;$B17&amp;"F"&amp;$E17&amp;"G"&amp;$G17&amp;"W"&amp;V$1,Daten!$N:$N)</f>
        <v>0</v>
      </c>
    </row>
    <row r="18" spans="1:22" x14ac:dyDescent="0.25">
      <c r="A18" s="2">
        <v>17</v>
      </c>
      <c r="B18" t="str">
        <f>VLOOKUP(A18,Daten!A:P,6,FALSE)</f>
        <v>30900-26</v>
      </c>
      <c r="C18" t="str">
        <f>VLOOKUP(A18,Daten!A:P,7,FALSE)</f>
        <v>FG-26J0</v>
      </c>
      <c r="D18" t="str">
        <f>VLOOKUP(A18,Daten!A:P,8,FALSE)</f>
        <v>Hitzeschutzhandschuh, 26 cm lang</v>
      </c>
      <c r="E18" t="str">
        <f>VLOOKUP(A18,Daten!A:P,9,FALSE)</f>
        <v>00</v>
      </c>
      <c r="F18" t="str">
        <f>VLOOKUP(A18,Daten!A:P,10,FALSE)</f>
        <v>weiß</v>
      </c>
      <c r="G18" t="str">
        <f>VLOOKUP(A18,Daten!A:P,11,FALSE)</f>
        <v>XXL</v>
      </c>
      <c r="H18">
        <f ca="1">SUMIF(Daten!$B:$B,"A"&amp;$B18&amp;"F"&amp;$E18&amp;"G"&amp;$G18&amp;"W"&amp;H$1,Daten!$N:$N)</f>
        <v>0</v>
      </c>
      <c r="I18">
        <f ca="1">SUMIF(Daten!$B:$B,"A"&amp;$B18&amp;"F"&amp;$E18&amp;"G"&amp;$G18&amp;"W"&amp;I$1,Daten!$N:$N)</f>
        <v>0</v>
      </c>
      <c r="J18">
        <f ca="1">SUMIF(Daten!$B:$B,"A"&amp;$B18&amp;"F"&amp;$E18&amp;"G"&amp;$G18&amp;"W"&amp;J$1,Daten!$N:$N)</f>
        <v>0</v>
      </c>
      <c r="K18">
        <f ca="1">SUMIF(Daten!$B:$B,"A"&amp;$B18&amp;"F"&amp;$E18&amp;"G"&amp;$G18&amp;"W"&amp;K$1,Daten!$N:$N)</f>
        <v>0</v>
      </c>
      <c r="L18">
        <f ca="1">SUMIF(Daten!$B:$B,"A"&amp;$B18&amp;"F"&amp;$E18&amp;"G"&amp;$G18&amp;"W"&amp;L$1,Daten!$N:$N)</f>
        <v>10</v>
      </c>
      <c r="M18">
        <f ca="1">SUMIF(Daten!$B:$B,"A"&amp;$B18&amp;"F"&amp;$E18&amp;"G"&amp;$G18&amp;"W"&amp;M$1,Daten!$N:$N)</f>
        <v>0</v>
      </c>
      <c r="N18">
        <f ca="1">SUMIF(Daten!$B:$B,"A"&amp;$B18&amp;"F"&amp;$E18&amp;"G"&amp;$G18&amp;"W"&amp;N$1,Daten!$N:$N)</f>
        <v>0</v>
      </c>
      <c r="O18">
        <f ca="1">SUMIF(Daten!$B:$B,"A"&amp;$B18&amp;"F"&amp;$E18&amp;"G"&amp;$G18&amp;"W"&amp;O$1,Daten!$N:$N)</f>
        <v>0</v>
      </c>
      <c r="P18">
        <f ca="1">SUMIF(Daten!$B:$B,"A"&amp;$B18&amp;"F"&amp;$E18&amp;"G"&amp;$G18&amp;"W"&amp;P$1,Daten!$N:$N)</f>
        <v>0</v>
      </c>
      <c r="Q18">
        <f ca="1">SUMIF(Daten!$B:$B,"A"&amp;$B18&amp;"F"&amp;$E18&amp;"G"&amp;$G18&amp;"W"&amp;Q$1,Daten!$N:$N)</f>
        <v>0</v>
      </c>
      <c r="R18">
        <f ca="1">SUMIF(Daten!$B:$B,"A"&amp;$B18&amp;"F"&amp;$E18&amp;"G"&amp;$G18&amp;"W"&amp;R$1,Daten!$N:$N)</f>
        <v>0</v>
      </c>
      <c r="S18">
        <f ca="1">SUMIF(Daten!$B:$B,"A"&amp;$B18&amp;"F"&amp;$E18&amp;"G"&amp;$G18&amp;"W"&amp;S$1,Daten!$N:$N)</f>
        <v>0</v>
      </c>
      <c r="T18">
        <f ca="1">SUMIF(Daten!$B:$B,"A"&amp;$B18&amp;"F"&amp;$E18&amp;"G"&amp;$G18&amp;"W"&amp;T$1,Daten!$N:$N)</f>
        <v>0</v>
      </c>
      <c r="U18">
        <f ca="1">SUMIF(Daten!$B:$B,"A"&amp;$B18&amp;"F"&amp;$E18&amp;"G"&amp;$G18&amp;"W"&amp;U$1,Daten!$N:$N)</f>
        <v>0</v>
      </c>
      <c r="V18">
        <f ca="1">SUMIF(Daten!$B:$B,"A"&amp;$B18&amp;"F"&amp;$E18&amp;"G"&amp;$G18&amp;"W"&amp;V$1,Daten!$N:$N)</f>
        <v>0</v>
      </c>
    </row>
    <row r="19" spans="1:22" x14ac:dyDescent="0.25">
      <c r="A19" s="2">
        <v>18</v>
      </c>
      <c r="B19" t="str">
        <f>VLOOKUP(A19,Daten!A:P,6,FALSE)</f>
        <v>39393-1</v>
      </c>
      <c r="C19" t="str">
        <f>VLOOKUP(A19,Daten!A:P,7,FALSE)</f>
        <v>new fiber socks</v>
      </c>
      <c r="D19" t="str">
        <f>VLOOKUP(A19,Daten!A:P,8,FALSE)</f>
        <v>Socken, Reinraum-, 100% Nylon</v>
      </c>
      <c r="E19" t="str">
        <f>VLOOKUP(A19,Daten!A:P,9,FALSE)</f>
        <v>00</v>
      </c>
      <c r="F19" t="str">
        <f>VLOOKUP(A19,Daten!A:P,10,FALSE)</f>
        <v>weiß</v>
      </c>
      <c r="G19" t="str">
        <f>VLOOKUP(A19,Daten!A:P,11,FALSE)</f>
        <v>4044</v>
      </c>
      <c r="H19">
        <f ca="1">SUMIF(Daten!$B:$B,"A"&amp;$B19&amp;"F"&amp;$E19&amp;"G"&amp;$G19&amp;"W"&amp;H$1,Daten!$N:$N)</f>
        <v>2400</v>
      </c>
      <c r="I19">
        <f ca="1">SUMIF(Daten!$B:$B,"A"&amp;$B19&amp;"F"&amp;$E19&amp;"G"&amp;$G19&amp;"W"&amp;I$1,Daten!$N:$N)</f>
        <v>0</v>
      </c>
      <c r="J19">
        <f ca="1">SUMIF(Daten!$B:$B,"A"&amp;$B19&amp;"F"&amp;$E19&amp;"G"&amp;$G19&amp;"W"&amp;J$1,Daten!$N:$N)</f>
        <v>0</v>
      </c>
      <c r="K19">
        <f ca="1">SUMIF(Daten!$B:$B,"A"&amp;$B19&amp;"F"&amp;$E19&amp;"G"&amp;$G19&amp;"W"&amp;K$1,Daten!$N:$N)</f>
        <v>0</v>
      </c>
      <c r="L19">
        <f ca="1">SUMIF(Daten!$B:$B,"A"&amp;$B19&amp;"F"&amp;$E19&amp;"G"&amp;$G19&amp;"W"&amp;L$1,Daten!$N:$N)</f>
        <v>1200</v>
      </c>
      <c r="M19">
        <f ca="1">SUMIF(Daten!$B:$B,"A"&amp;$B19&amp;"F"&amp;$E19&amp;"G"&amp;$G19&amp;"W"&amp;M$1,Daten!$N:$N)</f>
        <v>0</v>
      </c>
      <c r="N19">
        <f ca="1">SUMIF(Daten!$B:$B,"A"&amp;$B19&amp;"F"&amp;$E19&amp;"G"&amp;$G19&amp;"W"&amp;N$1,Daten!$N:$N)</f>
        <v>0</v>
      </c>
      <c r="O19">
        <f ca="1">SUMIF(Daten!$B:$B,"A"&amp;$B19&amp;"F"&amp;$E19&amp;"G"&amp;$G19&amp;"W"&amp;O$1,Daten!$N:$N)</f>
        <v>1200</v>
      </c>
      <c r="P19">
        <f ca="1">SUMIF(Daten!$B:$B,"A"&amp;$B19&amp;"F"&amp;$E19&amp;"G"&amp;$G19&amp;"W"&amp;P$1,Daten!$N:$N)</f>
        <v>0</v>
      </c>
      <c r="Q19">
        <f ca="1">SUMIF(Daten!$B:$B,"A"&amp;$B19&amp;"F"&amp;$E19&amp;"G"&amp;$G19&amp;"W"&amp;Q$1,Daten!$N:$N)</f>
        <v>0</v>
      </c>
      <c r="R19">
        <f ca="1">SUMIF(Daten!$B:$B,"A"&amp;$B19&amp;"F"&amp;$E19&amp;"G"&amp;$G19&amp;"W"&amp;R$1,Daten!$N:$N)</f>
        <v>0</v>
      </c>
      <c r="S19">
        <f ca="1">SUMIF(Daten!$B:$B,"A"&amp;$B19&amp;"F"&amp;$E19&amp;"G"&amp;$G19&amp;"W"&amp;S$1,Daten!$N:$N)</f>
        <v>1200</v>
      </c>
      <c r="T19">
        <f ca="1">SUMIF(Daten!$B:$B,"A"&amp;$B19&amp;"F"&amp;$E19&amp;"G"&amp;$G19&amp;"W"&amp;T$1,Daten!$N:$N)</f>
        <v>0</v>
      </c>
      <c r="U19">
        <f ca="1">SUMIF(Daten!$B:$B,"A"&amp;$B19&amp;"F"&amp;$E19&amp;"G"&amp;$G19&amp;"W"&amp;U$1,Daten!$N:$N)</f>
        <v>0</v>
      </c>
      <c r="V19">
        <f ca="1">SUMIF(Daten!$B:$B,"A"&amp;$B19&amp;"F"&amp;$E19&amp;"G"&amp;$G19&amp;"W"&amp;V$1,Daten!$N:$N)</f>
        <v>0</v>
      </c>
    </row>
    <row r="20" spans="1:22" x14ac:dyDescent="0.25">
      <c r="A20" s="2">
        <v>19</v>
      </c>
      <c r="B20" t="str">
        <f>VLOOKUP(A20,Daten!A:P,6,FALSE)</f>
        <v>39393-1</v>
      </c>
      <c r="C20" t="str">
        <f>VLOOKUP(A20,Daten!A:P,7,FALSE)</f>
        <v>new fiber socks</v>
      </c>
      <c r="D20" t="str">
        <f>VLOOKUP(A20,Daten!A:P,8,FALSE)</f>
        <v>Socken, Reinraum-, 100% Nylon</v>
      </c>
      <c r="E20" t="str">
        <f>VLOOKUP(A20,Daten!A:P,9,FALSE)</f>
        <v>95</v>
      </c>
      <c r="F20" t="str">
        <f>VLOOKUP(A20,Daten!A:P,10,FALSE)</f>
        <v>weiß mit schwarzem Rand</v>
      </c>
      <c r="G20" t="str">
        <f>VLOOKUP(A20,Daten!A:P,11,FALSE)</f>
        <v>4547</v>
      </c>
      <c r="H20">
        <f ca="1">SUMIF(Daten!$B:$B,"A"&amp;$B20&amp;"F"&amp;$E20&amp;"G"&amp;$G20&amp;"W"&amp;H$1,Daten!$N:$N)</f>
        <v>1200</v>
      </c>
      <c r="I20">
        <f ca="1">SUMIF(Daten!$B:$B,"A"&amp;$B20&amp;"F"&amp;$E20&amp;"G"&amp;$G20&amp;"W"&amp;I$1,Daten!$N:$N)</f>
        <v>0</v>
      </c>
      <c r="J20">
        <f ca="1">SUMIF(Daten!$B:$B,"A"&amp;$B20&amp;"F"&amp;$E20&amp;"G"&amp;$G20&amp;"W"&amp;J$1,Daten!$N:$N)</f>
        <v>0</v>
      </c>
      <c r="K20">
        <f ca="1">SUMIF(Daten!$B:$B,"A"&amp;$B20&amp;"F"&amp;$E20&amp;"G"&amp;$G20&amp;"W"&amp;K$1,Daten!$N:$N)</f>
        <v>0</v>
      </c>
      <c r="L20">
        <f ca="1">SUMIF(Daten!$B:$B,"A"&amp;$B20&amp;"F"&amp;$E20&amp;"G"&amp;$G20&amp;"W"&amp;L$1,Daten!$N:$N)</f>
        <v>1200</v>
      </c>
      <c r="M20">
        <f ca="1">SUMIF(Daten!$B:$B,"A"&amp;$B20&amp;"F"&amp;$E20&amp;"G"&amp;$G20&amp;"W"&amp;M$1,Daten!$N:$N)</f>
        <v>0</v>
      </c>
      <c r="N20">
        <f ca="1">SUMIF(Daten!$B:$B,"A"&amp;$B20&amp;"F"&amp;$E20&amp;"G"&amp;$G20&amp;"W"&amp;N$1,Daten!$N:$N)</f>
        <v>0</v>
      </c>
      <c r="O20">
        <f ca="1">SUMIF(Daten!$B:$B,"A"&amp;$B20&amp;"F"&amp;$E20&amp;"G"&amp;$G20&amp;"W"&amp;O$1,Daten!$N:$N)</f>
        <v>0</v>
      </c>
      <c r="P20">
        <f ca="1">SUMIF(Daten!$B:$B,"A"&amp;$B20&amp;"F"&amp;$E20&amp;"G"&amp;$G20&amp;"W"&amp;P$1,Daten!$N:$N)</f>
        <v>0</v>
      </c>
      <c r="Q20">
        <f ca="1">SUMIF(Daten!$B:$B,"A"&amp;$B20&amp;"F"&amp;$E20&amp;"G"&amp;$G20&amp;"W"&amp;Q$1,Daten!$N:$N)</f>
        <v>0</v>
      </c>
      <c r="R20">
        <f ca="1">SUMIF(Daten!$B:$B,"A"&amp;$B20&amp;"F"&amp;$E20&amp;"G"&amp;$G20&amp;"W"&amp;R$1,Daten!$N:$N)</f>
        <v>1200</v>
      </c>
      <c r="S20">
        <f ca="1">SUMIF(Daten!$B:$B,"A"&amp;$B20&amp;"F"&amp;$E20&amp;"G"&amp;$G20&amp;"W"&amp;S$1,Daten!$N:$N)</f>
        <v>1200</v>
      </c>
      <c r="T20">
        <f ca="1">SUMIF(Daten!$B:$B,"A"&amp;$B20&amp;"F"&amp;$E20&amp;"G"&amp;$G20&amp;"W"&amp;T$1,Daten!$N:$N)</f>
        <v>0</v>
      </c>
      <c r="U20">
        <f ca="1">SUMIF(Daten!$B:$B,"A"&amp;$B20&amp;"F"&amp;$E20&amp;"G"&amp;$G20&amp;"W"&amp;U$1,Daten!$N:$N)</f>
        <v>0</v>
      </c>
      <c r="V20">
        <f ca="1">SUMIF(Daten!$B:$B,"A"&amp;$B20&amp;"F"&amp;$E20&amp;"G"&amp;$G20&amp;"W"&amp;V$1,Daten!$N:$N)</f>
        <v>0</v>
      </c>
    </row>
    <row r="21" spans="1:22" x14ac:dyDescent="0.25">
      <c r="A21" s="2">
        <v>20</v>
      </c>
      <c r="B21" t="str">
        <f>VLOOKUP(A21,Daten!A:P,6,FALSE)</f>
        <v>55410-AF</v>
      </c>
      <c r="C21" t="str">
        <f>VLOOKUP(A21,Daten!A:P,7,FALSE)</f>
        <v>A-WP-CK10HA09W16</v>
      </c>
      <c r="D21" t="str">
        <f>VLOOKUP(A21,Daten!A:P,8,FALSE)</f>
        <v>Reinraumreinigungstücher der Serie 410-AF,</v>
      </c>
      <c r="E21" t="str">
        <f>VLOOKUP(A21,Daten!A:P,9,FALSE)</f>
        <v>00</v>
      </c>
      <c r="F21" t="str">
        <f>VLOOKUP(A21,Daten!A:P,10,FALSE)</f>
        <v>weiß</v>
      </c>
      <c r="G21" t="str">
        <f>VLOOKUP(A21,Daten!A:P,11,FALSE)</f>
        <v>0909</v>
      </c>
      <c r="H21">
        <f ca="1">SUMIF(Daten!$B:$B,"A"&amp;$B21&amp;"F"&amp;$E21&amp;"G"&amp;$G21&amp;"W"&amp;H$1,Daten!$N:$N)</f>
        <v>44000</v>
      </c>
      <c r="I21">
        <f ca="1">SUMIF(Daten!$B:$B,"A"&amp;$B21&amp;"F"&amp;$E21&amp;"G"&amp;$G21&amp;"W"&amp;I$1,Daten!$N:$N)</f>
        <v>0</v>
      </c>
      <c r="J21">
        <f ca="1">SUMIF(Daten!$B:$B,"A"&amp;$B21&amp;"F"&amp;$E21&amp;"G"&amp;$G21&amp;"W"&amp;J$1,Daten!$N:$N)</f>
        <v>0</v>
      </c>
      <c r="K21">
        <f ca="1">SUMIF(Daten!$B:$B,"A"&amp;$B21&amp;"F"&amp;$E21&amp;"G"&amp;$G21&amp;"W"&amp;K$1,Daten!$N:$N)</f>
        <v>0</v>
      </c>
      <c r="L21">
        <f ca="1">SUMIF(Daten!$B:$B,"A"&amp;$B21&amp;"F"&amp;$E21&amp;"G"&amp;$G21&amp;"W"&amp;L$1,Daten!$N:$N)</f>
        <v>10000</v>
      </c>
      <c r="M21">
        <f ca="1">SUMIF(Daten!$B:$B,"A"&amp;$B21&amp;"F"&amp;$E21&amp;"G"&amp;$G21&amp;"W"&amp;M$1,Daten!$N:$N)</f>
        <v>0</v>
      </c>
      <c r="N21">
        <f ca="1">SUMIF(Daten!$B:$B,"A"&amp;$B21&amp;"F"&amp;$E21&amp;"G"&amp;$G21&amp;"W"&amp;N$1,Daten!$N:$N)</f>
        <v>0</v>
      </c>
      <c r="O21">
        <f ca="1">SUMIF(Daten!$B:$B,"A"&amp;$B21&amp;"F"&amp;$E21&amp;"G"&amp;$G21&amp;"W"&amp;O$1,Daten!$N:$N)</f>
        <v>20000</v>
      </c>
      <c r="P21">
        <f ca="1">SUMIF(Daten!$B:$B,"A"&amp;$B21&amp;"F"&amp;$E21&amp;"G"&amp;$G21&amp;"W"&amp;P$1,Daten!$N:$N)</f>
        <v>0</v>
      </c>
      <c r="Q21">
        <f ca="1">SUMIF(Daten!$B:$B,"A"&amp;$B21&amp;"F"&amp;$E21&amp;"G"&amp;$G21&amp;"W"&amp;Q$1,Daten!$N:$N)</f>
        <v>8000</v>
      </c>
      <c r="R21">
        <f ca="1">SUMIF(Daten!$B:$B,"A"&amp;$B21&amp;"F"&amp;$E21&amp;"G"&amp;$G21&amp;"W"&amp;R$1,Daten!$N:$N)</f>
        <v>25000</v>
      </c>
      <c r="S21">
        <f ca="1">SUMIF(Daten!$B:$B,"A"&amp;$B21&amp;"F"&amp;$E21&amp;"G"&amp;$G21&amp;"W"&amp;S$1,Daten!$N:$N)</f>
        <v>0</v>
      </c>
      <c r="T21">
        <f ca="1">SUMIF(Daten!$B:$B,"A"&amp;$B21&amp;"F"&amp;$E21&amp;"G"&amp;$G21&amp;"W"&amp;T$1,Daten!$N:$N)</f>
        <v>0</v>
      </c>
      <c r="U21">
        <f ca="1">SUMIF(Daten!$B:$B,"A"&amp;$B21&amp;"F"&amp;$E21&amp;"G"&amp;$G21&amp;"W"&amp;U$1,Daten!$N:$N)</f>
        <v>0</v>
      </c>
      <c r="V21">
        <f ca="1">SUMIF(Daten!$B:$B,"A"&amp;$B21&amp;"F"&amp;$E21&amp;"G"&amp;$G21&amp;"W"&amp;V$1,Daten!$N:$N)</f>
        <v>0</v>
      </c>
    </row>
    <row r="22" spans="1:22" x14ac:dyDescent="0.25">
      <c r="A22" s="2">
        <v>21</v>
      </c>
      <c r="B22" t="str">
        <f>VLOOKUP(A22,Daten!A:P,6,FALSE)</f>
        <v>55410AF-bulk</v>
      </c>
      <c r="C22" t="str">
        <f>VLOOKUP(A22,Daten!A:P,7,FALSE)</f>
        <v>A-WP-CK10HA09W00617</v>
      </c>
      <c r="D22" t="str">
        <f>VLOOKUP(A22,Daten!A:P,8,FALSE)</f>
        <v>Reinraumreinigungstücher der Serie 410-AF, "bulk-packed"</v>
      </c>
      <c r="E22" t="str">
        <f>VLOOKUP(A22,Daten!A:P,9,FALSE)</f>
        <v>00</v>
      </c>
      <c r="F22" t="str">
        <f>VLOOKUP(A22,Daten!A:P,10,FALSE)</f>
        <v>weiß</v>
      </c>
      <c r="G22" t="str">
        <f>VLOOKUP(A22,Daten!A:P,11,FALSE)</f>
        <v>0909</v>
      </c>
      <c r="H22">
        <f ca="1">SUMIF(Daten!$B:$B,"A"&amp;$B22&amp;"F"&amp;$E22&amp;"G"&amp;$G22&amp;"W"&amp;H$1,Daten!$N:$N)</f>
        <v>4000</v>
      </c>
      <c r="I22">
        <f ca="1">SUMIF(Daten!$B:$B,"A"&amp;$B22&amp;"F"&amp;$E22&amp;"G"&amp;$G22&amp;"W"&amp;I$1,Daten!$N:$N)</f>
        <v>0</v>
      </c>
      <c r="J22">
        <f ca="1">SUMIF(Daten!$B:$B,"A"&amp;$B22&amp;"F"&amp;$E22&amp;"G"&amp;$G22&amp;"W"&amp;J$1,Daten!$N:$N)</f>
        <v>0</v>
      </c>
      <c r="K22">
        <f ca="1">SUMIF(Daten!$B:$B,"A"&amp;$B22&amp;"F"&amp;$E22&amp;"G"&amp;$G22&amp;"W"&amp;K$1,Daten!$N:$N)</f>
        <v>0</v>
      </c>
      <c r="L22">
        <f ca="1">SUMIF(Daten!$B:$B,"A"&amp;$B22&amp;"F"&amp;$E22&amp;"G"&amp;$G22&amp;"W"&amp;L$1,Daten!$N:$N)</f>
        <v>14000</v>
      </c>
      <c r="M22">
        <f ca="1">SUMIF(Daten!$B:$B,"A"&amp;$B22&amp;"F"&amp;$E22&amp;"G"&amp;$G22&amp;"W"&amp;M$1,Daten!$N:$N)</f>
        <v>0</v>
      </c>
      <c r="N22">
        <f ca="1">SUMIF(Daten!$B:$B,"A"&amp;$B22&amp;"F"&amp;$E22&amp;"G"&amp;$G22&amp;"W"&amp;N$1,Daten!$N:$N)</f>
        <v>0</v>
      </c>
      <c r="O22">
        <f ca="1">SUMIF(Daten!$B:$B,"A"&amp;$B22&amp;"F"&amp;$E22&amp;"G"&amp;$G22&amp;"W"&amp;O$1,Daten!$N:$N)</f>
        <v>6000</v>
      </c>
      <c r="P22">
        <f ca="1">SUMIF(Daten!$B:$B,"A"&amp;$B22&amp;"F"&amp;$E22&amp;"G"&amp;$G22&amp;"W"&amp;P$1,Daten!$N:$N)</f>
        <v>0</v>
      </c>
      <c r="Q22">
        <f ca="1">SUMIF(Daten!$B:$B,"A"&amp;$B22&amp;"F"&amp;$E22&amp;"G"&amp;$G22&amp;"W"&amp;Q$1,Daten!$N:$N)</f>
        <v>0</v>
      </c>
      <c r="R22">
        <f ca="1">SUMIF(Daten!$B:$B,"A"&amp;$B22&amp;"F"&amp;$E22&amp;"G"&amp;$G22&amp;"W"&amp;R$1,Daten!$N:$N)</f>
        <v>2000</v>
      </c>
      <c r="S22">
        <f ca="1">SUMIF(Daten!$B:$B,"A"&amp;$B22&amp;"F"&amp;$E22&amp;"G"&amp;$G22&amp;"W"&amp;S$1,Daten!$N:$N)</f>
        <v>0</v>
      </c>
      <c r="T22">
        <f ca="1">SUMIF(Daten!$B:$B,"A"&amp;$B22&amp;"F"&amp;$E22&amp;"G"&amp;$G22&amp;"W"&amp;T$1,Daten!$N:$N)</f>
        <v>0</v>
      </c>
      <c r="U22">
        <f ca="1">SUMIF(Daten!$B:$B,"A"&amp;$B22&amp;"F"&amp;$E22&amp;"G"&amp;$G22&amp;"W"&amp;U$1,Daten!$N:$N)</f>
        <v>0</v>
      </c>
      <c r="V22">
        <f ca="1">SUMIF(Daten!$B:$B,"A"&amp;$B22&amp;"F"&amp;$E22&amp;"G"&amp;$G22&amp;"W"&amp;V$1,Daten!$N:$N)</f>
        <v>0</v>
      </c>
    </row>
    <row r="23" spans="1:22" x14ac:dyDescent="0.25">
      <c r="A23" s="2">
        <v>22</v>
      </c>
      <c r="B23" t="str">
        <f>VLOOKUP(A23,Daten!A:P,6,FALSE)</f>
        <v>55410AF-bulk</v>
      </c>
      <c r="C23" t="str">
        <f>VLOOKUP(A23,Daten!A:P,7,FALSE)</f>
        <v>A-WP-CK10HA2L06</v>
      </c>
      <c r="D23" t="str">
        <f>VLOOKUP(A23,Daten!A:P,8,FALSE)</f>
        <v>Reinraumreinigungstücher der Serie 410-AF, "bulk-packed"</v>
      </c>
      <c r="E23" t="str">
        <f>VLOOKUP(A23,Daten!A:P,9,FALSE)</f>
        <v>00</v>
      </c>
      <c r="F23" t="str">
        <f>VLOOKUP(A23,Daten!A:P,10,FALSE)</f>
        <v>weiß</v>
      </c>
      <c r="G23" t="str">
        <f>VLOOKUP(A23,Daten!A:P,11,FALSE)</f>
        <v>1212</v>
      </c>
      <c r="H23">
        <f ca="1">SUMIF(Daten!$B:$B,"A"&amp;$B23&amp;"F"&amp;$E23&amp;"G"&amp;$G23&amp;"W"&amp;H$1,Daten!$N:$N)</f>
        <v>19200</v>
      </c>
      <c r="I23">
        <f ca="1">SUMIF(Daten!$B:$B,"A"&amp;$B23&amp;"F"&amp;$E23&amp;"G"&amp;$G23&amp;"W"&amp;I$1,Daten!$N:$N)</f>
        <v>0</v>
      </c>
      <c r="J23">
        <f ca="1">SUMIF(Daten!$B:$B,"A"&amp;$B23&amp;"F"&amp;$E23&amp;"G"&amp;$G23&amp;"W"&amp;J$1,Daten!$N:$N)</f>
        <v>0</v>
      </c>
      <c r="K23">
        <f ca="1">SUMIF(Daten!$B:$B,"A"&amp;$B23&amp;"F"&amp;$E23&amp;"G"&amp;$G23&amp;"W"&amp;K$1,Daten!$N:$N)</f>
        <v>0</v>
      </c>
      <c r="L23">
        <f ca="1">SUMIF(Daten!$B:$B,"A"&amp;$B23&amp;"F"&amp;$E23&amp;"G"&amp;$G23&amp;"W"&amp;L$1,Daten!$N:$N)</f>
        <v>18000</v>
      </c>
      <c r="M23">
        <f ca="1">SUMIF(Daten!$B:$B,"A"&amp;$B23&amp;"F"&amp;$E23&amp;"G"&amp;$G23&amp;"W"&amp;M$1,Daten!$N:$N)</f>
        <v>0</v>
      </c>
      <c r="N23">
        <f ca="1">SUMIF(Daten!$B:$B,"A"&amp;$B23&amp;"F"&amp;$E23&amp;"G"&amp;$G23&amp;"W"&amp;N$1,Daten!$N:$N)</f>
        <v>0</v>
      </c>
      <c r="O23">
        <f ca="1">SUMIF(Daten!$B:$B,"A"&amp;$B23&amp;"F"&amp;$E23&amp;"G"&amp;$G23&amp;"W"&amp;O$1,Daten!$N:$N)</f>
        <v>8400</v>
      </c>
      <c r="P23">
        <f ca="1">SUMIF(Daten!$B:$B,"A"&amp;$B23&amp;"F"&amp;$E23&amp;"G"&amp;$G23&amp;"W"&amp;P$1,Daten!$N:$N)</f>
        <v>0</v>
      </c>
      <c r="Q23">
        <f ca="1">SUMIF(Daten!$B:$B,"A"&amp;$B23&amp;"F"&amp;$E23&amp;"G"&amp;$G23&amp;"W"&amp;Q$1,Daten!$N:$N)</f>
        <v>0</v>
      </c>
      <c r="R23">
        <f ca="1">SUMIF(Daten!$B:$B,"A"&amp;$B23&amp;"F"&amp;$E23&amp;"G"&amp;$G23&amp;"W"&amp;R$1,Daten!$N:$N)</f>
        <v>6000</v>
      </c>
      <c r="S23">
        <f ca="1">SUMIF(Daten!$B:$B,"A"&amp;$B23&amp;"F"&amp;$E23&amp;"G"&amp;$G23&amp;"W"&amp;S$1,Daten!$N:$N)</f>
        <v>6000</v>
      </c>
      <c r="T23">
        <f ca="1">SUMIF(Daten!$B:$B,"A"&amp;$B23&amp;"F"&amp;$E23&amp;"G"&amp;$G23&amp;"W"&amp;T$1,Daten!$N:$N)</f>
        <v>0</v>
      </c>
      <c r="U23">
        <f ca="1">SUMIF(Daten!$B:$B,"A"&amp;$B23&amp;"F"&amp;$E23&amp;"G"&amp;$G23&amp;"W"&amp;U$1,Daten!$N:$N)</f>
        <v>0</v>
      </c>
      <c r="V23">
        <f ca="1">SUMIF(Daten!$B:$B,"A"&amp;$B23&amp;"F"&amp;$E23&amp;"G"&amp;$G23&amp;"W"&amp;V$1,Daten!$N:$N)</f>
        <v>0</v>
      </c>
    </row>
    <row r="24" spans="1:22" x14ac:dyDescent="0.25">
      <c r="A24" s="2">
        <v>23</v>
      </c>
      <c r="B24" t="str">
        <f>VLOOKUP(A24,Daten!A:P,6,FALSE)</f>
        <v>6300000</v>
      </c>
      <c r="C24" t="str">
        <f>VLOOKUP(A24,Daten!A:P,7,FALSE)</f>
        <v>JLSgreenBBK3T1U</v>
      </c>
      <c r="D24" t="str">
        <f>VLOOKUP(A24,Daten!A:P,8,FALSE)</f>
        <v>DASTAT-C, Gewebe, 99% PES, 1% Carbon, antistatisch</v>
      </c>
      <c r="E24" t="str">
        <f>VLOOKUP(A24,Daten!A:P,9,FALSE)</f>
        <v>11</v>
      </c>
      <c r="F24" t="str">
        <f>VLOOKUP(A24,Daten!A:P,10,FALSE)</f>
        <v>hellgrün</v>
      </c>
      <c r="G24" t="str">
        <f>VLOOKUP(A24,Daten!A:P,11,FALSE)</f>
        <v>ohne</v>
      </c>
      <c r="H24">
        <f ca="1">SUMIF(Daten!$B:$B,"A"&amp;$B24&amp;"F"&amp;$E24&amp;"G"&amp;$G24&amp;"W"&amp;H$1,Daten!$N:$N)</f>
        <v>0</v>
      </c>
      <c r="I24">
        <f ca="1">SUMIF(Daten!$B:$B,"A"&amp;$B24&amp;"F"&amp;$E24&amp;"G"&amp;$G24&amp;"W"&amp;I$1,Daten!$N:$N)</f>
        <v>0</v>
      </c>
      <c r="J24">
        <f ca="1">SUMIF(Daten!$B:$B,"A"&amp;$B24&amp;"F"&amp;$E24&amp;"G"&amp;$G24&amp;"W"&amp;J$1,Daten!$N:$N)</f>
        <v>0</v>
      </c>
      <c r="K24">
        <f ca="1">SUMIF(Daten!$B:$B,"A"&amp;$B24&amp;"F"&amp;$E24&amp;"G"&amp;$G24&amp;"W"&amp;K$1,Daten!$N:$N)</f>
        <v>0</v>
      </c>
      <c r="L24">
        <f ca="1">SUMIF(Daten!$B:$B,"A"&amp;$B24&amp;"F"&amp;$E24&amp;"G"&amp;$G24&amp;"W"&amp;L$1,Daten!$N:$N)</f>
        <v>0</v>
      </c>
      <c r="M24">
        <f ca="1">SUMIF(Daten!$B:$B,"A"&amp;$B24&amp;"F"&amp;$E24&amp;"G"&amp;$G24&amp;"W"&amp;M$1,Daten!$N:$N)</f>
        <v>0</v>
      </c>
      <c r="N24">
        <f ca="1">SUMIF(Daten!$B:$B,"A"&amp;$B24&amp;"F"&amp;$E24&amp;"G"&amp;$G24&amp;"W"&amp;N$1,Daten!$N:$N)</f>
        <v>0</v>
      </c>
      <c r="O24">
        <f ca="1">SUMIF(Daten!$B:$B,"A"&amp;$B24&amp;"F"&amp;$E24&amp;"G"&amp;$G24&amp;"W"&amp;O$1,Daten!$N:$N)</f>
        <v>0</v>
      </c>
      <c r="P24">
        <f ca="1">SUMIF(Daten!$B:$B,"A"&amp;$B24&amp;"F"&amp;$E24&amp;"G"&amp;$G24&amp;"W"&amp;P$1,Daten!$N:$N)</f>
        <v>0</v>
      </c>
      <c r="Q24">
        <f ca="1">SUMIF(Daten!$B:$B,"A"&amp;$B24&amp;"F"&amp;$E24&amp;"G"&amp;$G24&amp;"W"&amp;Q$1,Daten!$N:$N)</f>
        <v>0</v>
      </c>
      <c r="R24">
        <f ca="1">SUMIF(Daten!$B:$B,"A"&amp;$B24&amp;"F"&amp;$E24&amp;"G"&amp;$G24&amp;"W"&amp;R$1,Daten!$N:$N)</f>
        <v>0</v>
      </c>
      <c r="S24">
        <f ca="1">SUMIF(Daten!$B:$B,"A"&amp;$B24&amp;"F"&amp;$E24&amp;"G"&amp;$G24&amp;"W"&amp;S$1,Daten!$N:$N)</f>
        <v>500</v>
      </c>
      <c r="T24">
        <f ca="1">SUMIF(Daten!$B:$B,"A"&amp;$B24&amp;"F"&amp;$E24&amp;"G"&amp;$G24&amp;"W"&amp;T$1,Daten!$N:$N)</f>
        <v>0</v>
      </c>
      <c r="U24">
        <f ca="1">SUMIF(Daten!$B:$B,"A"&amp;$B24&amp;"F"&amp;$E24&amp;"G"&amp;$G24&amp;"W"&amp;U$1,Daten!$N:$N)</f>
        <v>0</v>
      </c>
      <c r="V24">
        <f ca="1">SUMIF(Daten!$B:$B,"A"&amp;$B24&amp;"F"&amp;$E24&amp;"G"&amp;$G24&amp;"W"&amp;V$1,Daten!$N:$N)</f>
        <v>0</v>
      </c>
    </row>
    <row r="25" spans="1:22" x14ac:dyDescent="0.25">
      <c r="A25" s="2">
        <v>24</v>
      </c>
      <c r="B25" t="str">
        <f>VLOOKUP(A25,Daten!A:P,6,FALSE)</f>
        <v>6800000</v>
      </c>
      <c r="C25" t="str">
        <f>VLOOKUP(A25,Daten!A:P,7,FALSE)</f>
        <v>R06-BBKW848-D</v>
      </c>
      <c r="D25" t="str">
        <f>VLOOKUP(A25,Daten!A:P,8,FALSE)</f>
        <v>Ion-Nostat PLUS, Gewebe, 96% PES, 4% Carbon, antistatisch</v>
      </c>
      <c r="E25" t="str">
        <f>VLOOKUP(A25,Daten!A:P,9,FALSE)</f>
        <v>00</v>
      </c>
      <c r="F25" t="str">
        <f>VLOOKUP(A25,Daten!A:P,10,FALSE)</f>
        <v>weiß</v>
      </c>
      <c r="G25" t="str">
        <f>VLOOKUP(A25,Daten!A:P,11,FALSE)</f>
        <v>ohne</v>
      </c>
      <c r="H25">
        <f ca="1">SUMIF(Daten!$B:$B,"A"&amp;$B25&amp;"F"&amp;$E25&amp;"G"&amp;$G25&amp;"W"&amp;H$1,Daten!$N:$N)</f>
        <v>0</v>
      </c>
      <c r="I25">
        <f ca="1">SUMIF(Daten!$B:$B,"A"&amp;$B25&amp;"F"&amp;$E25&amp;"G"&amp;$G25&amp;"W"&amp;I$1,Daten!$N:$N)</f>
        <v>0</v>
      </c>
      <c r="J25">
        <f ca="1">SUMIF(Daten!$B:$B,"A"&amp;$B25&amp;"F"&amp;$E25&amp;"G"&amp;$G25&amp;"W"&amp;J$1,Daten!$N:$N)</f>
        <v>0</v>
      </c>
      <c r="K25">
        <f ca="1">SUMIF(Daten!$B:$B,"A"&amp;$B25&amp;"F"&amp;$E25&amp;"G"&amp;$G25&amp;"W"&amp;K$1,Daten!$N:$N)</f>
        <v>0</v>
      </c>
      <c r="L25">
        <f ca="1">SUMIF(Daten!$B:$B,"A"&amp;$B25&amp;"F"&amp;$E25&amp;"G"&amp;$G25&amp;"W"&amp;L$1,Daten!$N:$N)</f>
        <v>0</v>
      </c>
      <c r="M25">
        <f ca="1">SUMIF(Daten!$B:$B,"A"&amp;$B25&amp;"F"&amp;$E25&amp;"G"&amp;$G25&amp;"W"&amp;M$1,Daten!$N:$N)</f>
        <v>0</v>
      </c>
      <c r="N25">
        <f ca="1">SUMIF(Daten!$B:$B,"A"&amp;$B25&amp;"F"&amp;$E25&amp;"G"&amp;$G25&amp;"W"&amp;N$1,Daten!$N:$N)</f>
        <v>0</v>
      </c>
      <c r="O25">
        <f ca="1">SUMIF(Daten!$B:$B,"A"&amp;$B25&amp;"F"&amp;$E25&amp;"G"&amp;$G25&amp;"W"&amp;O$1,Daten!$N:$N)</f>
        <v>1000</v>
      </c>
      <c r="P25">
        <f ca="1">SUMIF(Daten!$B:$B,"A"&amp;$B25&amp;"F"&amp;$E25&amp;"G"&amp;$G25&amp;"W"&amp;P$1,Daten!$N:$N)</f>
        <v>0</v>
      </c>
      <c r="Q25">
        <f ca="1">SUMIF(Daten!$B:$B,"A"&amp;$B25&amp;"F"&amp;$E25&amp;"G"&amp;$G25&amp;"W"&amp;Q$1,Daten!$N:$N)</f>
        <v>0</v>
      </c>
      <c r="R25">
        <f ca="1">SUMIF(Daten!$B:$B,"A"&amp;$B25&amp;"F"&amp;$E25&amp;"G"&amp;$G25&amp;"W"&amp;R$1,Daten!$N:$N)</f>
        <v>0</v>
      </c>
      <c r="S25">
        <f ca="1">SUMIF(Daten!$B:$B,"A"&amp;$B25&amp;"F"&amp;$E25&amp;"G"&amp;$G25&amp;"W"&amp;S$1,Daten!$N:$N)</f>
        <v>1000</v>
      </c>
      <c r="T25">
        <f ca="1">SUMIF(Daten!$B:$B,"A"&amp;$B25&amp;"F"&amp;$E25&amp;"G"&amp;$G25&amp;"W"&amp;T$1,Daten!$N:$N)</f>
        <v>0</v>
      </c>
      <c r="U25">
        <f ca="1">SUMIF(Daten!$B:$B,"A"&amp;$B25&amp;"F"&amp;$E25&amp;"G"&amp;$G25&amp;"W"&amp;U$1,Daten!$N:$N)</f>
        <v>0</v>
      </c>
      <c r="V25">
        <f ca="1">SUMIF(Daten!$B:$B,"A"&amp;$B25&amp;"F"&amp;$E25&amp;"G"&amp;$G25&amp;"W"&amp;V$1,Daten!$N:$N)</f>
        <v>0</v>
      </c>
    </row>
    <row r="26" spans="1:22" x14ac:dyDescent="0.25">
      <c r="A26" s="2">
        <v>25</v>
      </c>
      <c r="B26" t="str">
        <f>VLOOKUP(A26,Daten!A:P,6,FALSE)</f>
        <v>6800000</v>
      </c>
      <c r="C26" t="str">
        <f>VLOOKUP(A26,Daten!A:P,7,FALSE)</f>
        <v>R06 BBK1T4S-A</v>
      </c>
      <c r="D26" t="str">
        <f>VLOOKUP(A26,Daten!A:P,8,FALSE)</f>
        <v>Ion-Nostat PLUS, Gewebe, 96% PES, 4% Carbon, antistatisch</v>
      </c>
      <c r="E26" t="str">
        <f>VLOOKUP(A26,Daten!A:P,9,FALSE)</f>
        <v>10</v>
      </c>
      <c r="F26" t="str">
        <f>VLOOKUP(A26,Daten!A:P,10,FALSE)</f>
        <v>hellblau</v>
      </c>
      <c r="G26" t="str">
        <f>VLOOKUP(A26,Daten!A:P,11,FALSE)</f>
        <v>ohne</v>
      </c>
      <c r="H26">
        <f ca="1">SUMIF(Daten!$B:$B,"A"&amp;$B26&amp;"F"&amp;$E26&amp;"G"&amp;$G26&amp;"W"&amp;H$1,Daten!$N:$N)</f>
        <v>0</v>
      </c>
      <c r="I26">
        <f ca="1">SUMIF(Daten!$B:$B,"A"&amp;$B26&amp;"F"&amp;$E26&amp;"G"&amp;$G26&amp;"W"&amp;I$1,Daten!$N:$N)</f>
        <v>0</v>
      </c>
      <c r="J26">
        <f ca="1">SUMIF(Daten!$B:$B,"A"&amp;$B26&amp;"F"&amp;$E26&amp;"G"&amp;$G26&amp;"W"&amp;J$1,Daten!$N:$N)</f>
        <v>0</v>
      </c>
      <c r="K26">
        <f ca="1">SUMIF(Daten!$B:$B,"A"&amp;$B26&amp;"F"&amp;$E26&amp;"G"&amp;$G26&amp;"W"&amp;K$1,Daten!$N:$N)</f>
        <v>0</v>
      </c>
      <c r="L26">
        <f ca="1">SUMIF(Daten!$B:$B,"A"&amp;$B26&amp;"F"&amp;$E26&amp;"G"&amp;$G26&amp;"W"&amp;L$1,Daten!$N:$N)</f>
        <v>0</v>
      </c>
      <c r="M26">
        <f ca="1">SUMIF(Daten!$B:$B,"A"&amp;$B26&amp;"F"&amp;$E26&amp;"G"&amp;$G26&amp;"W"&amp;M$1,Daten!$N:$N)</f>
        <v>0</v>
      </c>
      <c r="N26">
        <f ca="1">SUMIF(Daten!$B:$B,"A"&amp;$B26&amp;"F"&amp;$E26&amp;"G"&amp;$G26&amp;"W"&amp;N$1,Daten!$N:$N)</f>
        <v>0</v>
      </c>
      <c r="O26">
        <f ca="1">SUMIF(Daten!$B:$B,"A"&amp;$B26&amp;"F"&amp;$E26&amp;"G"&amp;$G26&amp;"W"&amp;O$1,Daten!$N:$N)</f>
        <v>0</v>
      </c>
      <c r="P26">
        <f ca="1">SUMIF(Daten!$B:$B,"A"&amp;$B26&amp;"F"&amp;$E26&amp;"G"&amp;$G26&amp;"W"&amp;P$1,Daten!$N:$N)</f>
        <v>0</v>
      </c>
      <c r="Q26">
        <f ca="1">SUMIF(Daten!$B:$B,"A"&amp;$B26&amp;"F"&amp;$E26&amp;"G"&amp;$G26&amp;"W"&amp;Q$1,Daten!$N:$N)</f>
        <v>0</v>
      </c>
      <c r="R26">
        <f ca="1">SUMIF(Daten!$B:$B,"A"&amp;$B26&amp;"F"&amp;$E26&amp;"G"&amp;$G26&amp;"W"&amp;R$1,Daten!$N:$N)</f>
        <v>0</v>
      </c>
      <c r="S26">
        <f ca="1">SUMIF(Daten!$B:$B,"A"&amp;$B26&amp;"F"&amp;$E26&amp;"G"&amp;$G26&amp;"W"&amp;S$1,Daten!$N:$N)</f>
        <v>1000</v>
      </c>
      <c r="T26">
        <f ca="1">SUMIF(Daten!$B:$B,"A"&amp;$B26&amp;"F"&amp;$E26&amp;"G"&amp;$G26&amp;"W"&amp;T$1,Daten!$N:$N)</f>
        <v>0</v>
      </c>
      <c r="U26">
        <f ca="1">SUMIF(Daten!$B:$B,"A"&amp;$B26&amp;"F"&amp;$E26&amp;"G"&amp;$G26&amp;"W"&amp;U$1,Daten!$N:$N)</f>
        <v>0</v>
      </c>
      <c r="V26">
        <f ca="1">SUMIF(Daten!$B:$B,"A"&amp;$B26&amp;"F"&amp;$E26&amp;"G"&amp;$G26&amp;"W"&amp;V$1,Daten!$N:$N)</f>
        <v>0</v>
      </c>
    </row>
    <row r="27" spans="1:22" x14ac:dyDescent="0.25">
      <c r="A27" s="2">
        <v>26</v>
      </c>
      <c r="B27" t="str">
        <f>VLOOKUP(A27,Daten!A:P,6,FALSE)</f>
        <v>6800000</v>
      </c>
      <c r="C27" t="str">
        <f>VLOOKUP(A27,Daten!A:P,7,FALSE)</f>
        <v>R06-BBK8Q43-L</v>
      </c>
      <c r="D27" t="str">
        <f>VLOOKUP(A27,Daten!A:P,8,FALSE)</f>
        <v>Ion-Nostat PLUS, Gewebe, 96% PES, 4% Carbon, antistatisch</v>
      </c>
      <c r="E27" t="str">
        <f>VLOOKUP(A27,Daten!A:P,9,FALSE)</f>
        <v>49</v>
      </c>
      <c r="F27" t="str">
        <f>VLOOKUP(A27,Daten!A:P,10,FALSE)</f>
        <v>Automobil-Grau</v>
      </c>
      <c r="G27" t="str">
        <f>VLOOKUP(A27,Daten!A:P,11,FALSE)</f>
        <v>ohne</v>
      </c>
      <c r="H27">
        <f ca="1">SUMIF(Daten!$B:$B,"A"&amp;$B27&amp;"F"&amp;$E27&amp;"G"&amp;$G27&amp;"W"&amp;H$1,Daten!$N:$N)</f>
        <v>0</v>
      </c>
      <c r="I27">
        <f ca="1">SUMIF(Daten!$B:$B,"A"&amp;$B27&amp;"F"&amp;$E27&amp;"G"&amp;$G27&amp;"W"&amp;I$1,Daten!$N:$N)</f>
        <v>0</v>
      </c>
      <c r="J27">
        <f ca="1">SUMIF(Daten!$B:$B,"A"&amp;$B27&amp;"F"&amp;$E27&amp;"G"&amp;$G27&amp;"W"&amp;J$1,Daten!$N:$N)</f>
        <v>0</v>
      </c>
      <c r="K27">
        <f ca="1">SUMIF(Daten!$B:$B,"A"&amp;$B27&amp;"F"&amp;$E27&amp;"G"&amp;$G27&amp;"W"&amp;K$1,Daten!$N:$N)</f>
        <v>0</v>
      </c>
      <c r="L27">
        <f ca="1">SUMIF(Daten!$B:$B,"A"&amp;$B27&amp;"F"&amp;$E27&amp;"G"&amp;$G27&amp;"W"&amp;L$1,Daten!$N:$N)</f>
        <v>0</v>
      </c>
      <c r="M27">
        <f ca="1">SUMIF(Daten!$B:$B,"A"&amp;$B27&amp;"F"&amp;$E27&amp;"G"&amp;$G27&amp;"W"&amp;M$1,Daten!$N:$N)</f>
        <v>0</v>
      </c>
      <c r="N27">
        <f ca="1">SUMIF(Daten!$B:$B,"A"&amp;$B27&amp;"F"&amp;$E27&amp;"G"&amp;$G27&amp;"W"&amp;N$1,Daten!$N:$N)</f>
        <v>0</v>
      </c>
      <c r="O27">
        <f ca="1">SUMIF(Daten!$B:$B,"A"&amp;$B27&amp;"F"&amp;$E27&amp;"G"&amp;$G27&amp;"W"&amp;O$1,Daten!$N:$N)</f>
        <v>0</v>
      </c>
      <c r="P27">
        <f ca="1">SUMIF(Daten!$B:$B,"A"&amp;$B27&amp;"F"&amp;$E27&amp;"G"&amp;$G27&amp;"W"&amp;P$1,Daten!$N:$N)</f>
        <v>0</v>
      </c>
      <c r="Q27">
        <f ca="1">SUMIF(Daten!$B:$B,"A"&amp;$B27&amp;"F"&amp;$E27&amp;"G"&amp;$G27&amp;"W"&amp;Q$1,Daten!$N:$N)</f>
        <v>0</v>
      </c>
      <c r="R27">
        <f ca="1">SUMIF(Daten!$B:$B,"A"&amp;$B27&amp;"F"&amp;$E27&amp;"G"&amp;$G27&amp;"W"&amp;R$1,Daten!$N:$N)</f>
        <v>0</v>
      </c>
      <c r="S27">
        <f ca="1">SUMIF(Daten!$B:$B,"A"&amp;$B27&amp;"F"&amp;$E27&amp;"G"&amp;$G27&amp;"W"&amp;S$1,Daten!$N:$N)</f>
        <v>500</v>
      </c>
      <c r="T27">
        <f ca="1">SUMIF(Daten!$B:$B,"A"&amp;$B27&amp;"F"&amp;$E27&amp;"G"&amp;$G27&amp;"W"&amp;T$1,Daten!$N:$N)</f>
        <v>0</v>
      </c>
      <c r="U27">
        <f ca="1">SUMIF(Daten!$B:$B,"A"&amp;$B27&amp;"F"&amp;$E27&amp;"G"&amp;$G27&amp;"W"&amp;U$1,Daten!$N:$N)</f>
        <v>0</v>
      </c>
      <c r="V27">
        <f ca="1">SUMIF(Daten!$B:$B,"A"&amp;$B27&amp;"F"&amp;$E27&amp;"G"&amp;$G27&amp;"W"&amp;V$1,Daten!$N:$N)</f>
        <v>0</v>
      </c>
    </row>
    <row r="28" spans="1:22" x14ac:dyDescent="0.25">
      <c r="A28" s="2">
        <v>27</v>
      </c>
      <c r="B28" t="str">
        <f>VLOOKUP(A28,Daten!A:P,6,FALSE)</f>
        <v>7500000</v>
      </c>
      <c r="C28" t="str">
        <f>VLOOKUP(A28,Daten!A:P,7,FALSE)</f>
        <v>WF-FJ510 col.BBK1Q4E</v>
      </c>
      <c r="D28" t="str">
        <f>VLOOKUP(A28,Daten!A:P,8,FALSE)</f>
        <v>Light-Tech AS, Gewebe, 98% PES, 2% Carbon, antistatisch</v>
      </c>
      <c r="E28" t="str">
        <f>VLOOKUP(A28,Daten!A:P,9,FALSE)</f>
        <v>09</v>
      </c>
      <c r="F28" t="str">
        <f>VLOOKUP(A28,Daten!A:P,10,FALSE)</f>
        <v>blau</v>
      </c>
      <c r="G28" t="str">
        <f>VLOOKUP(A28,Daten!A:P,11,FALSE)</f>
        <v>ohne</v>
      </c>
      <c r="H28">
        <f ca="1">SUMIF(Daten!$B:$B,"A"&amp;$B28&amp;"F"&amp;$E28&amp;"G"&amp;$G28&amp;"W"&amp;H$1,Daten!$N:$N)</f>
        <v>0</v>
      </c>
      <c r="I28">
        <f ca="1">SUMIF(Daten!$B:$B,"A"&amp;$B28&amp;"F"&amp;$E28&amp;"G"&amp;$G28&amp;"W"&amp;I$1,Daten!$N:$N)</f>
        <v>0</v>
      </c>
      <c r="J28">
        <f ca="1">SUMIF(Daten!$B:$B,"A"&amp;$B28&amp;"F"&amp;$E28&amp;"G"&amp;$G28&amp;"W"&amp;J$1,Daten!$N:$N)</f>
        <v>0</v>
      </c>
      <c r="K28">
        <f ca="1">SUMIF(Daten!$B:$B,"A"&amp;$B28&amp;"F"&amp;$E28&amp;"G"&amp;$G28&amp;"W"&amp;K$1,Daten!$N:$N)</f>
        <v>0</v>
      </c>
      <c r="L28">
        <f ca="1">SUMIF(Daten!$B:$B,"A"&amp;$B28&amp;"F"&amp;$E28&amp;"G"&amp;$G28&amp;"W"&amp;L$1,Daten!$N:$N)</f>
        <v>0</v>
      </c>
      <c r="M28">
        <f ca="1">SUMIF(Daten!$B:$B,"A"&amp;$B28&amp;"F"&amp;$E28&amp;"G"&amp;$G28&amp;"W"&amp;M$1,Daten!$N:$N)</f>
        <v>0</v>
      </c>
      <c r="N28">
        <f ca="1">SUMIF(Daten!$B:$B,"A"&amp;$B28&amp;"F"&amp;$E28&amp;"G"&amp;$G28&amp;"W"&amp;N$1,Daten!$N:$N)</f>
        <v>0</v>
      </c>
      <c r="O28">
        <f ca="1">SUMIF(Daten!$B:$B,"A"&amp;$B28&amp;"F"&amp;$E28&amp;"G"&amp;$G28&amp;"W"&amp;O$1,Daten!$N:$N)</f>
        <v>500</v>
      </c>
      <c r="P28">
        <f ca="1">SUMIF(Daten!$B:$B,"A"&amp;$B28&amp;"F"&amp;$E28&amp;"G"&amp;$G28&amp;"W"&amp;P$1,Daten!$N:$N)</f>
        <v>0</v>
      </c>
      <c r="Q28">
        <f ca="1">SUMIF(Daten!$B:$B,"A"&amp;$B28&amp;"F"&amp;$E28&amp;"G"&amp;$G28&amp;"W"&amp;Q$1,Daten!$N:$N)</f>
        <v>0</v>
      </c>
      <c r="R28">
        <f ca="1">SUMIF(Daten!$B:$B,"A"&amp;$B28&amp;"F"&amp;$E28&amp;"G"&amp;$G28&amp;"W"&amp;R$1,Daten!$N:$N)</f>
        <v>0</v>
      </c>
      <c r="S28">
        <f ca="1">SUMIF(Daten!$B:$B,"A"&amp;$B28&amp;"F"&amp;$E28&amp;"G"&amp;$G28&amp;"W"&amp;S$1,Daten!$N:$N)</f>
        <v>0</v>
      </c>
      <c r="T28">
        <f ca="1">SUMIF(Daten!$B:$B,"A"&amp;$B28&amp;"F"&amp;$E28&amp;"G"&amp;$G28&amp;"W"&amp;T$1,Daten!$N:$N)</f>
        <v>0</v>
      </c>
      <c r="U28">
        <f ca="1">SUMIF(Daten!$B:$B,"A"&amp;$B28&amp;"F"&amp;$E28&amp;"G"&amp;$G28&amp;"W"&amp;U$1,Daten!$N:$N)</f>
        <v>0</v>
      </c>
      <c r="V28">
        <f ca="1">SUMIF(Daten!$B:$B,"A"&amp;$B28&amp;"F"&amp;$E28&amp;"G"&amp;$G28&amp;"W"&amp;V$1,Daten!$N:$N)</f>
        <v>0</v>
      </c>
    </row>
    <row r="29" spans="1:22" x14ac:dyDescent="0.25">
      <c r="A29" s="2">
        <v>28</v>
      </c>
      <c r="B29" t="str">
        <f>VLOOKUP(A29,Daten!A:P,6,FALSE)</f>
        <v>81509</v>
      </c>
      <c r="C29" t="str">
        <f>VLOOKUP(A29,Daten!A:P,7,FALSE)</f>
        <v>A-WP-MH06NAJ7L1A600</v>
      </c>
      <c r="D29" t="str">
        <f>VLOOKUP(A29,Daten!A:P,8,FALSE)</f>
        <v>Moppkopfbezug, 2-lagig, 40 cm</v>
      </c>
      <c r="E29" t="str">
        <f>VLOOKUP(A29,Daten!A:P,9,FALSE)</f>
        <v>00</v>
      </c>
      <c r="F29" t="str">
        <f>VLOOKUP(A29,Daten!A:P,10,FALSE)</f>
        <v>weiß</v>
      </c>
      <c r="G29" t="str">
        <f>VLOOKUP(A29,Daten!A:P,11,FALSE)</f>
        <v>ohne</v>
      </c>
      <c r="H29">
        <f ca="1">SUMIF(Daten!$B:$B,"A"&amp;$B29&amp;"F"&amp;$E29&amp;"G"&amp;$G29&amp;"W"&amp;H$1,Daten!$N:$N)</f>
        <v>0</v>
      </c>
      <c r="I29">
        <f ca="1">SUMIF(Daten!$B:$B,"A"&amp;$B29&amp;"F"&amp;$E29&amp;"G"&amp;$G29&amp;"W"&amp;I$1,Daten!$N:$N)</f>
        <v>0</v>
      </c>
      <c r="J29">
        <f ca="1">SUMIF(Daten!$B:$B,"A"&amp;$B29&amp;"F"&amp;$E29&amp;"G"&amp;$G29&amp;"W"&amp;J$1,Daten!$N:$N)</f>
        <v>0</v>
      </c>
      <c r="K29">
        <f ca="1">SUMIF(Daten!$B:$B,"A"&amp;$B29&amp;"F"&amp;$E29&amp;"G"&amp;$G29&amp;"W"&amp;K$1,Daten!$N:$N)</f>
        <v>0</v>
      </c>
      <c r="L29">
        <f ca="1">SUMIF(Daten!$B:$B,"A"&amp;$B29&amp;"F"&amp;$E29&amp;"G"&amp;$G29&amp;"W"&amp;L$1,Daten!$N:$N)</f>
        <v>0</v>
      </c>
      <c r="M29">
        <f ca="1">SUMIF(Daten!$B:$B,"A"&amp;$B29&amp;"F"&amp;$E29&amp;"G"&amp;$G29&amp;"W"&amp;M$1,Daten!$N:$N)</f>
        <v>0</v>
      </c>
      <c r="N29">
        <f ca="1">SUMIF(Daten!$B:$B,"A"&amp;$B29&amp;"F"&amp;$E29&amp;"G"&amp;$G29&amp;"W"&amp;N$1,Daten!$N:$N)</f>
        <v>0</v>
      </c>
      <c r="O29">
        <f ca="1">SUMIF(Daten!$B:$B,"A"&amp;$B29&amp;"F"&amp;$E29&amp;"G"&amp;$G29&amp;"W"&amp;O$1,Daten!$N:$N)</f>
        <v>0</v>
      </c>
      <c r="P29">
        <f ca="1">SUMIF(Daten!$B:$B,"A"&amp;$B29&amp;"F"&amp;$E29&amp;"G"&amp;$G29&amp;"W"&amp;P$1,Daten!$N:$N)</f>
        <v>0</v>
      </c>
      <c r="Q29">
        <f ca="1">SUMIF(Daten!$B:$B,"A"&amp;$B29&amp;"F"&amp;$E29&amp;"G"&amp;$G29&amp;"W"&amp;Q$1,Daten!$N:$N)</f>
        <v>6000</v>
      </c>
      <c r="R29">
        <f ca="1">SUMIF(Daten!$B:$B,"A"&amp;$B29&amp;"F"&amp;$E29&amp;"G"&amp;$G29&amp;"W"&amp;R$1,Daten!$N:$N)</f>
        <v>0</v>
      </c>
      <c r="S29">
        <f ca="1">SUMIF(Daten!$B:$B,"A"&amp;$B29&amp;"F"&amp;$E29&amp;"G"&amp;$G29&amp;"W"&amp;S$1,Daten!$N:$N)</f>
        <v>5600</v>
      </c>
      <c r="T29">
        <f ca="1">SUMIF(Daten!$B:$B,"A"&amp;$B29&amp;"F"&amp;$E29&amp;"G"&amp;$G29&amp;"W"&amp;T$1,Daten!$N:$N)</f>
        <v>0</v>
      </c>
      <c r="U29">
        <f ca="1">SUMIF(Daten!$B:$B,"A"&amp;$B29&amp;"F"&amp;$E29&amp;"G"&amp;$G29&amp;"W"&amp;U$1,Daten!$N:$N)</f>
        <v>0</v>
      </c>
      <c r="V29">
        <f ca="1">SUMIF(Daten!$B:$B,"A"&amp;$B29&amp;"F"&amp;$E29&amp;"G"&amp;$G29&amp;"W"&amp;V$1,Daten!$N:$N)</f>
        <v>0</v>
      </c>
    </row>
    <row r="30" spans="1:22" x14ac:dyDescent="0.25">
      <c r="A30" s="2">
        <v>29</v>
      </c>
      <c r="B30" t="str">
        <f>VLOOKUP(A30,Daten!A:P,6,FALSE)</f>
        <v>B040000</v>
      </c>
      <c r="C30" t="str">
        <f>VLOOKUP(A30,Daten!A:P,7,FALSE)</f>
        <v>R04,BBKW83-K/BBKW81J</v>
      </c>
      <c r="D30" t="str">
        <f>VLOOKUP(A30,Daten!A:P,8,FALSE)</f>
        <v>Ion-Nostat LS Light 125.2, Gew.98%PES,2% Carbon,antistatisch</v>
      </c>
      <c r="E30" t="str">
        <f>VLOOKUP(A30,Daten!A:P,9,FALSE)</f>
        <v>00</v>
      </c>
      <c r="F30" t="str">
        <f>VLOOKUP(A30,Daten!A:P,10,FALSE)</f>
        <v>weiß</v>
      </c>
      <c r="G30" t="str">
        <f>VLOOKUP(A30,Daten!A:P,11,FALSE)</f>
        <v>ohne</v>
      </c>
      <c r="H30">
        <f ca="1">SUMIF(Daten!$B:$B,"A"&amp;$B30&amp;"F"&amp;$E30&amp;"G"&amp;$G30&amp;"W"&amp;H$1,Daten!$N:$N)</f>
        <v>0</v>
      </c>
      <c r="I30">
        <f ca="1">SUMIF(Daten!$B:$B,"A"&amp;$B30&amp;"F"&amp;$E30&amp;"G"&amp;$G30&amp;"W"&amp;I$1,Daten!$N:$N)</f>
        <v>0</v>
      </c>
      <c r="J30">
        <f ca="1">SUMIF(Daten!$B:$B,"A"&amp;$B30&amp;"F"&amp;$E30&amp;"G"&amp;$G30&amp;"W"&amp;J$1,Daten!$N:$N)</f>
        <v>0</v>
      </c>
      <c r="K30">
        <f ca="1">SUMIF(Daten!$B:$B,"A"&amp;$B30&amp;"F"&amp;$E30&amp;"G"&amp;$G30&amp;"W"&amp;K$1,Daten!$N:$N)</f>
        <v>4000</v>
      </c>
      <c r="L30">
        <f ca="1">SUMIF(Daten!$B:$B,"A"&amp;$B30&amp;"F"&amp;$E30&amp;"G"&amp;$G30&amp;"W"&amp;L$1,Daten!$N:$N)</f>
        <v>0</v>
      </c>
      <c r="M30">
        <f ca="1">SUMIF(Daten!$B:$B,"A"&amp;$B30&amp;"F"&amp;$E30&amp;"G"&amp;$G30&amp;"W"&amp;M$1,Daten!$N:$N)</f>
        <v>0</v>
      </c>
      <c r="N30">
        <f ca="1">SUMIF(Daten!$B:$B,"A"&amp;$B30&amp;"F"&amp;$E30&amp;"G"&amp;$G30&amp;"W"&amp;N$1,Daten!$N:$N)</f>
        <v>0</v>
      </c>
      <c r="O30">
        <f ca="1">SUMIF(Daten!$B:$B,"A"&amp;$B30&amp;"F"&amp;$E30&amp;"G"&amp;$G30&amp;"W"&amp;O$1,Daten!$N:$N)</f>
        <v>0</v>
      </c>
      <c r="P30">
        <f ca="1">SUMIF(Daten!$B:$B,"A"&amp;$B30&amp;"F"&amp;$E30&amp;"G"&amp;$G30&amp;"W"&amp;P$1,Daten!$N:$N)</f>
        <v>0</v>
      </c>
      <c r="Q30">
        <f ca="1">SUMIF(Daten!$B:$B,"A"&amp;$B30&amp;"F"&amp;$E30&amp;"G"&amp;$G30&amp;"W"&amp;Q$1,Daten!$N:$N)</f>
        <v>0</v>
      </c>
      <c r="R30">
        <f ca="1">SUMIF(Daten!$B:$B,"A"&amp;$B30&amp;"F"&amp;$E30&amp;"G"&amp;$G30&amp;"W"&amp;R$1,Daten!$N:$N)</f>
        <v>0</v>
      </c>
      <c r="S30">
        <f ca="1">SUMIF(Daten!$B:$B,"A"&amp;$B30&amp;"F"&amp;$E30&amp;"G"&amp;$G30&amp;"W"&amp;S$1,Daten!$N:$N)</f>
        <v>0</v>
      </c>
      <c r="T30">
        <f ca="1">SUMIF(Daten!$B:$B,"A"&amp;$B30&amp;"F"&amp;$E30&amp;"G"&amp;$G30&amp;"W"&amp;T$1,Daten!$N:$N)</f>
        <v>0</v>
      </c>
      <c r="U30">
        <f ca="1">SUMIF(Daten!$B:$B,"A"&amp;$B30&amp;"F"&amp;$E30&amp;"G"&amp;$G30&amp;"W"&amp;U$1,Daten!$N:$N)</f>
        <v>0</v>
      </c>
      <c r="V30">
        <f ca="1">SUMIF(Daten!$B:$B,"A"&amp;$B30&amp;"F"&amp;$E30&amp;"G"&amp;$G30&amp;"W"&amp;V$1,Daten!$N:$N)</f>
        <v>0</v>
      </c>
    </row>
    <row r="31" spans="1:22" x14ac:dyDescent="0.25">
      <c r="A31" s="2">
        <v>30</v>
      </c>
      <c r="B31" t="str">
        <f>VLOOKUP(A31,Daten!A:P,6,FALSE)</f>
        <v>B040000</v>
      </c>
      <c r="C31" t="str">
        <f>VLOOKUP(A31,Daten!A:P,7,FALSE)</f>
        <v>R04/BBK1T5P-C</v>
      </c>
      <c r="D31" t="str">
        <f>VLOOKUP(A31,Daten!A:P,8,FALSE)</f>
        <v>Ion-Nostat LS Light 125.2, Gew.98%PES,2% Carbon,antistatisch</v>
      </c>
      <c r="E31" t="str">
        <f>VLOOKUP(A31,Daten!A:P,9,FALSE)</f>
        <v>10</v>
      </c>
      <c r="F31" t="str">
        <f>VLOOKUP(A31,Daten!A:P,10,FALSE)</f>
        <v>hellblau</v>
      </c>
      <c r="G31" t="str">
        <f>VLOOKUP(A31,Daten!A:P,11,FALSE)</f>
        <v>ohne</v>
      </c>
      <c r="H31">
        <f ca="1">SUMIF(Daten!$B:$B,"A"&amp;$B31&amp;"F"&amp;$E31&amp;"G"&amp;$G31&amp;"W"&amp;H$1,Daten!$N:$N)</f>
        <v>0</v>
      </c>
      <c r="I31">
        <f ca="1">SUMIF(Daten!$B:$B,"A"&amp;$B31&amp;"F"&amp;$E31&amp;"G"&amp;$G31&amp;"W"&amp;I$1,Daten!$N:$N)</f>
        <v>0</v>
      </c>
      <c r="J31">
        <f ca="1">SUMIF(Daten!$B:$B,"A"&amp;$B31&amp;"F"&amp;$E31&amp;"G"&amp;$G31&amp;"W"&amp;J$1,Daten!$N:$N)</f>
        <v>0</v>
      </c>
      <c r="K31">
        <f ca="1">SUMIF(Daten!$B:$B,"A"&amp;$B31&amp;"F"&amp;$E31&amp;"G"&amp;$G31&amp;"W"&amp;K$1,Daten!$N:$N)</f>
        <v>3000</v>
      </c>
      <c r="L31">
        <f ca="1">SUMIF(Daten!$B:$B,"A"&amp;$B31&amp;"F"&amp;$E31&amp;"G"&amp;$G31&amp;"W"&amp;L$1,Daten!$N:$N)</f>
        <v>0</v>
      </c>
      <c r="M31">
        <f ca="1">SUMIF(Daten!$B:$B,"A"&amp;$B31&amp;"F"&amp;$E31&amp;"G"&amp;$G31&amp;"W"&amp;M$1,Daten!$N:$N)</f>
        <v>0</v>
      </c>
      <c r="N31">
        <f ca="1">SUMIF(Daten!$B:$B,"A"&amp;$B31&amp;"F"&amp;$E31&amp;"G"&amp;$G31&amp;"W"&amp;N$1,Daten!$N:$N)</f>
        <v>0</v>
      </c>
      <c r="O31">
        <f ca="1">SUMIF(Daten!$B:$B,"A"&amp;$B31&amp;"F"&amp;$E31&amp;"G"&amp;$G31&amp;"W"&amp;O$1,Daten!$N:$N)</f>
        <v>0</v>
      </c>
      <c r="P31">
        <f ca="1">SUMIF(Daten!$B:$B,"A"&amp;$B31&amp;"F"&amp;$E31&amp;"G"&amp;$G31&amp;"W"&amp;P$1,Daten!$N:$N)</f>
        <v>0</v>
      </c>
      <c r="Q31">
        <f ca="1">SUMIF(Daten!$B:$B,"A"&amp;$B31&amp;"F"&amp;$E31&amp;"G"&amp;$G31&amp;"W"&amp;Q$1,Daten!$N:$N)</f>
        <v>0</v>
      </c>
      <c r="R31">
        <f ca="1">SUMIF(Daten!$B:$B,"A"&amp;$B31&amp;"F"&amp;$E31&amp;"G"&amp;$G31&amp;"W"&amp;R$1,Daten!$N:$N)</f>
        <v>0</v>
      </c>
      <c r="S31">
        <f ca="1">SUMIF(Daten!$B:$B,"A"&amp;$B31&amp;"F"&amp;$E31&amp;"G"&amp;$G31&amp;"W"&amp;S$1,Daten!$N:$N)</f>
        <v>0</v>
      </c>
      <c r="T31">
        <f ca="1">SUMIF(Daten!$B:$B,"A"&amp;$B31&amp;"F"&amp;$E31&amp;"G"&amp;$G31&amp;"W"&amp;T$1,Daten!$N:$N)</f>
        <v>0</v>
      </c>
      <c r="U31">
        <f ca="1">SUMIF(Daten!$B:$B,"A"&amp;$B31&amp;"F"&amp;$E31&amp;"G"&amp;$G31&amp;"W"&amp;U$1,Daten!$N:$N)</f>
        <v>0</v>
      </c>
      <c r="V31">
        <f ca="1">SUMIF(Daten!$B:$B,"A"&amp;$B31&amp;"F"&amp;$E31&amp;"G"&amp;$G31&amp;"W"&amp;V$1,Daten!$N:$N)</f>
        <v>0</v>
      </c>
    </row>
    <row r="32" spans="1:22" x14ac:dyDescent="0.25">
      <c r="A32" s="2">
        <v>31</v>
      </c>
      <c r="B32" t="str">
        <f>VLOOKUP(A32,Daten!A:P,6,FALSE)</f>
        <v>B040000</v>
      </c>
      <c r="C32" t="str">
        <f>VLOOKUP(A32,Daten!A:P,7,FALSE)</f>
        <v>R04/oliveBBK3Q52 -D</v>
      </c>
      <c r="D32" t="str">
        <f>VLOOKUP(A32,Daten!A:P,8,FALSE)</f>
        <v>Ion-Nostat LS Light 125.2, Gew.98%PES,2% Carbon,antistatisch</v>
      </c>
      <c r="E32" t="str">
        <f>VLOOKUP(A32,Daten!A:P,9,FALSE)</f>
        <v>13</v>
      </c>
      <c r="F32" t="str">
        <f>VLOOKUP(A32,Daten!A:P,10,FALSE)</f>
        <v>oliv-grün</v>
      </c>
      <c r="G32" t="str">
        <f>VLOOKUP(A32,Daten!A:P,11,FALSE)</f>
        <v>ohne</v>
      </c>
      <c r="H32">
        <f ca="1">SUMIF(Daten!$B:$B,"A"&amp;$B32&amp;"F"&amp;$E32&amp;"G"&amp;$G32&amp;"W"&amp;H$1,Daten!$N:$N)</f>
        <v>0</v>
      </c>
      <c r="I32">
        <f ca="1">SUMIF(Daten!$B:$B,"A"&amp;$B32&amp;"F"&amp;$E32&amp;"G"&amp;$G32&amp;"W"&amp;I$1,Daten!$N:$N)</f>
        <v>0</v>
      </c>
      <c r="J32">
        <f ca="1">SUMIF(Daten!$B:$B,"A"&amp;$B32&amp;"F"&amp;$E32&amp;"G"&amp;$G32&amp;"W"&amp;J$1,Daten!$N:$N)</f>
        <v>0</v>
      </c>
      <c r="K32">
        <f ca="1">SUMIF(Daten!$B:$B,"A"&amp;$B32&amp;"F"&amp;$E32&amp;"G"&amp;$G32&amp;"W"&amp;K$1,Daten!$N:$N)</f>
        <v>0</v>
      </c>
      <c r="L32">
        <f ca="1">SUMIF(Daten!$B:$B,"A"&amp;$B32&amp;"F"&amp;$E32&amp;"G"&amp;$G32&amp;"W"&amp;L$1,Daten!$N:$N)</f>
        <v>0</v>
      </c>
      <c r="M32">
        <f ca="1">SUMIF(Daten!$B:$B,"A"&amp;$B32&amp;"F"&amp;$E32&amp;"G"&amp;$G32&amp;"W"&amp;M$1,Daten!$N:$N)</f>
        <v>0</v>
      </c>
      <c r="N32">
        <f ca="1">SUMIF(Daten!$B:$B,"A"&amp;$B32&amp;"F"&amp;$E32&amp;"G"&amp;$G32&amp;"W"&amp;N$1,Daten!$N:$N)</f>
        <v>0</v>
      </c>
      <c r="O32">
        <f ca="1">SUMIF(Daten!$B:$B,"A"&amp;$B32&amp;"F"&amp;$E32&amp;"G"&amp;$G32&amp;"W"&amp;O$1,Daten!$N:$N)</f>
        <v>0</v>
      </c>
      <c r="P32">
        <f ca="1">SUMIF(Daten!$B:$B,"A"&amp;$B32&amp;"F"&amp;$E32&amp;"G"&amp;$G32&amp;"W"&amp;P$1,Daten!$N:$N)</f>
        <v>0</v>
      </c>
      <c r="Q32">
        <f ca="1">SUMIF(Daten!$B:$B,"A"&amp;$B32&amp;"F"&amp;$E32&amp;"G"&amp;$G32&amp;"W"&amp;Q$1,Daten!$N:$N)</f>
        <v>0</v>
      </c>
      <c r="R32">
        <f ca="1">SUMIF(Daten!$B:$B,"A"&amp;$B32&amp;"F"&amp;$E32&amp;"G"&amp;$G32&amp;"W"&amp;R$1,Daten!$N:$N)</f>
        <v>0</v>
      </c>
      <c r="S32">
        <f ca="1">SUMIF(Daten!$B:$B,"A"&amp;$B32&amp;"F"&amp;$E32&amp;"G"&amp;$G32&amp;"W"&amp;S$1,Daten!$N:$N)</f>
        <v>0</v>
      </c>
      <c r="T32">
        <f ca="1">SUMIF(Daten!$B:$B,"A"&amp;$B32&amp;"F"&amp;$E32&amp;"G"&amp;$G32&amp;"W"&amp;T$1,Daten!$N:$N)</f>
        <v>0</v>
      </c>
      <c r="U32">
        <f ca="1">SUMIF(Daten!$B:$B,"A"&amp;$B32&amp;"F"&amp;$E32&amp;"G"&amp;$G32&amp;"W"&amp;U$1,Daten!$N:$N)</f>
        <v>3000</v>
      </c>
      <c r="V32">
        <f ca="1">SUMIF(Daten!$B:$B,"A"&amp;$B32&amp;"F"&amp;$E32&amp;"G"&amp;$G32&amp;"W"&amp;V$1,Daten!$N:$N)</f>
        <v>0</v>
      </c>
    </row>
    <row r="33" spans="1:22" x14ac:dyDescent="0.25">
      <c r="A33" s="2">
        <v>32</v>
      </c>
      <c r="B33" t="str">
        <f>VLOOKUP(A33,Daten!A:P,6,FALSE)</f>
        <v>B080000</v>
      </c>
      <c r="C33" t="str">
        <f>VLOOKUP(A33,Daten!A:P,7,FALSE)</f>
        <v>WF-45C4/BBKW85S-A</v>
      </c>
      <c r="D33" t="str">
        <f>VLOOKUP(A33,Daten!A:P,8,FALSE)</f>
        <v>Ion-Nostat Comfort I.2, Gewebe 98% PES, 2% Carbon, antistat.</v>
      </c>
      <c r="E33" t="str">
        <f>VLOOKUP(A33,Daten!A:P,9,FALSE)</f>
        <v>00</v>
      </c>
      <c r="F33" t="str">
        <f>VLOOKUP(A33,Daten!A:P,10,FALSE)</f>
        <v>weiß</v>
      </c>
      <c r="G33" t="str">
        <f>VLOOKUP(A33,Daten!A:P,11,FALSE)</f>
        <v>ohne</v>
      </c>
      <c r="H33">
        <f ca="1">SUMIF(Daten!$B:$B,"A"&amp;$B33&amp;"F"&amp;$E33&amp;"G"&amp;$G33&amp;"W"&amp;H$1,Daten!$N:$N)</f>
        <v>0</v>
      </c>
      <c r="I33">
        <f ca="1">SUMIF(Daten!$B:$B,"A"&amp;$B33&amp;"F"&amp;$E33&amp;"G"&amp;$G33&amp;"W"&amp;I$1,Daten!$N:$N)</f>
        <v>0</v>
      </c>
      <c r="J33">
        <f ca="1">SUMIF(Daten!$B:$B,"A"&amp;$B33&amp;"F"&amp;$E33&amp;"G"&amp;$G33&amp;"W"&amp;J$1,Daten!$N:$N)</f>
        <v>0</v>
      </c>
      <c r="K33">
        <f ca="1">SUMIF(Daten!$B:$B,"A"&amp;$B33&amp;"F"&amp;$E33&amp;"G"&amp;$G33&amp;"W"&amp;K$1,Daten!$N:$N)</f>
        <v>0</v>
      </c>
      <c r="L33">
        <f ca="1">SUMIF(Daten!$B:$B,"A"&amp;$B33&amp;"F"&amp;$E33&amp;"G"&amp;$G33&amp;"W"&amp;L$1,Daten!$N:$N)</f>
        <v>0</v>
      </c>
      <c r="M33">
        <f ca="1">SUMIF(Daten!$B:$B,"A"&amp;$B33&amp;"F"&amp;$E33&amp;"G"&amp;$G33&amp;"W"&amp;M$1,Daten!$N:$N)</f>
        <v>0</v>
      </c>
      <c r="N33">
        <f ca="1">SUMIF(Daten!$B:$B,"A"&amp;$B33&amp;"F"&amp;$E33&amp;"G"&amp;$G33&amp;"W"&amp;N$1,Daten!$N:$N)</f>
        <v>0</v>
      </c>
      <c r="O33">
        <f ca="1">SUMIF(Daten!$B:$B,"A"&amp;$B33&amp;"F"&amp;$E33&amp;"G"&amp;$G33&amp;"W"&amp;O$1,Daten!$N:$N)</f>
        <v>1000</v>
      </c>
      <c r="P33">
        <f ca="1">SUMIF(Daten!$B:$B,"A"&amp;$B33&amp;"F"&amp;$E33&amp;"G"&amp;$G33&amp;"W"&amp;P$1,Daten!$N:$N)</f>
        <v>0</v>
      </c>
      <c r="Q33">
        <f ca="1">SUMIF(Daten!$B:$B,"A"&amp;$B33&amp;"F"&amp;$E33&amp;"G"&amp;$G33&amp;"W"&amp;Q$1,Daten!$N:$N)</f>
        <v>0</v>
      </c>
      <c r="R33">
        <f ca="1">SUMIF(Daten!$B:$B,"A"&amp;$B33&amp;"F"&amp;$E33&amp;"G"&amp;$G33&amp;"W"&amp;R$1,Daten!$N:$N)</f>
        <v>0</v>
      </c>
      <c r="S33">
        <f ca="1">SUMIF(Daten!$B:$B,"A"&amp;$B33&amp;"F"&amp;$E33&amp;"G"&amp;$G33&amp;"W"&amp;S$1,Daten!$N:$N)</f>
        <v>0</v>
      </c>
      <c r="T33">
        <f ca="1">SUMIF(Daten!$B:$B,"A"&amp;$B33&amp;"F"&amp;$E33&amp;"G"&amp;$G33&amp;"W"&amp;T$1,Daten!$N:$N)</f>
        <v>0</v>
      </c>
      <c r="U33">
        <f ca="1">SUMIF(Daten!$B:$B,"A"&amp;$B33&amp;"F"&amp;$E33&amp;"G"&amp;$G33&amp;"W"&amp;U$1,Daten!$N:$N)</f>
        <v>0</v>
      </c>
      <c r="V33">
        <f ca="1">SUMIF(Daten!$B:$B,"A"&amp;$B33&amp;"F"&amp;$E33&amp;"G"&amp;$G33&amp;"W"&amp;V$1,Daten!$N:$N)</f>
        <v>0</v>
      </c>
    </row>
    <row r="34" spans="1:22" x14ac:dyDescent="0.25">
      <c r="A34" s="2">
        <v>33</v>
      </c>
      <c r="B34" t="str">
        <f>VLOOKUP(A34,Daten!A:P,6,FALSE)</f>
        <v>B080000</v>
      </c>
      <c r="C34" t="str">
        <f>VLOOKUP(A34,Daten!A:P,7,FALSE)</f>
        <v>WF-45C4 - ref.TBC</v>
      </c>
      <c r="D34" t="str">
        <f>VLOOKUP(A34,Daten!A:P,8,FALSE)</f>
        <v>Ion-Nostat Comfort I.2, Gewebe 98% PES, 2% Carbon, antistat.</v>
      </c>
      <c r="E34" t="str">
        <f>VLOOKUP(A34,Daten!A:P,9,FALSE)</f>
        <v>08</v>
      </c>
      <c r="F34" t="str">
        <f>VLOOKUP(A34,Daten!A:P,10,FALSE)</f>
        <v>dunkelblau</v>
      </c>
      <c r="G34" t="str">
        <f>VLOOKUP(A34,Daten!A:P,11,FALSE)</f>
        <v>ohne</v>
      </c>
      <c r="H34">
        <f ca="1">SUMIF(Daten!$B:$B,"A"&amp;$B34&amp;"F"&amp;$E34&amp;"G"&amp;$G34&amp;"W"&amp;H$1,Daten!$N:$N)</f>
        <v>0</v>
      </c>
      <c r="I34">
        <f ca="1">SUMIF(Daten!$B:$B,"A"&amp;$B34&amp;"F"&amp;$E34&amp;"G"&amp;$G34&amp;"W"&amp;I$1,Daten!$N:$N)</f>
        <v>0</v>
      </c>
      <c r="J34">
        <f ca="1">SUMIF(Daten!$B:$B,"A"&amp;$B34&amp;"F"&amp;$E34&amp;"G"&amp;$G34&amp;"W"&amp;J$1,Daten!$N:$N)</f>
        <v>0</v>
      </c>
      <c r="K34">
        <f ca="1">SUMIF(Daten!$B:$B,"A"&amp;$B34&amp;"F"&amp;$E34&amp;"G"&amp;$G34&amp;"W"&amp;K$1,Daten!$N:$N)</f>
        <v>0</v>
      </c>
      <c r="L34">
        <f ca="1">SUMIF(Daten!$B:$B,"A"&amp;$B34&amp;"F"&amp;$E34&amp;"G"&amp;$G34&amp;"W"&amp;L$1,Daten!$N:$N)</f>
        <v>0</v>
      </c>
      <c r="M34">
        <f ca="1">SUMIF(Daten!$B:$B,"A"&amp;$B34&amp;"F"&amp;$E34&amp;"G"&amp;$G34&amp;"W"&amp;M$1,Daten!$N:$N)</f>
        <v>0</v>
      </c>
      <c r="N34">
        <f ca="1">SUMIF(Daten!$B:$B,"A"&amp;$B34&amp;"F"&amp;$E34&amp;"G"&amp;$G34&amp;"W"&amp;N$1,Daten!$N:$N)</f>
        <v>0</v>
      </c>
      <c r="O34">
        <f ca="1">SUMIF(Daten!$B:$B,"A"&amp;$B34&amp;"F"&amp;$E34&amp;"G"&amp;$G34&amp;"W"&amp;O$1,Daten!$N:$N)</f>
        <v>1000</v>
      </c>
      <c r="P34">
        <f ca="1">SUMIF(Daten!$B:$B,"A"&amp;$B34&amp;"F"&amp;$E34&amp;"G"&amp;$G34&amp;"W"&amp;P$1,Daten!$N:$N)</f>
        <v>0</v>
      </c>
      <c r="Q34">
        <f ca="1">SUMIF(Daten!$B:$B,"A"&amp;$B34&amp;"F"&amp;$E34&amp;"G"&amp;$G34&amp;"W"&amp;Q$1,Daten!$N:$N)</f>
        <v>0</v>
      </c>
      <c r="R34">
        <f ca="1">SUMIF(Daten!$B:$B,"A"&amp;$B34&amp;"F"&amp;$E34&amp;"G"&amp;$G34&amp;"W"&amp;R$1,Daten!$N:$N)</f>
        <v>0</v>
      </c>
      <c r="S34">
        <f ca="1">SUMIF(Daten!$B:$B,"A"&amp;$B34&amp;"F"&amp;$E34&amp;"G"&amp;$G34&amp;"W"&amp;S$1,Daten!$N:$N)</f>
        <v>0</v>
      </c>
      <c r="T34">
        <f ca="1">SUMIF(Daten!$B:$B,"A"&amp;$B34&amp;"F"&amp;$E34&amp;"G"&amp;$G34&amp;"W"&amp;T$1,Daten!$N:$N)</f>
        <v>0</v>
      </c>
      <c r="U34">
        <f ca="1">SUMIF(Daten!$B:$B,"A"&amp;$B34&amp;"F"&amp;$E34&amp;"G"&amp;$G34&amp;"W"&amp;U$1,Daten!$N:$N)</f>
        <v>0</v>
      </c>
      <c r="V34">
        <f ca="1">SUMIF(Daten!$B:$B,"A"&amp;$B34&amp;"F"&amp;$E34&amp;"G"&amp;$G34&amp;"W"&amp;V$1,Daten!$N:$N)</f>
        <v>0</v>
      </c>
    </row>
    <row r="35" spans="1:22" x14ac:dyDescent="0.25">
      <c r="A35" s="2">
        <v>34</v>
      </c>
      <c r="B35" t="str">
        <f>VLOOKUP(A35,Daten!A:P,6,FALSE)</f>
        <v>B080000</v>
      </c>
      <c r="C35" t="str">
        <f>VLOOKUP(A35,Daten!A:P,7,FALSE)</f>
        <v>WF-45C4-BBK1Q6M 02C</v>
      </c>
      <c r="D35" t="str">
        <f>VLOOKUP(A35,Daten!A:P,8,FALSE)</f>
        <v>Ion-Nostat Comfort I.2, Gewebe 98% PES, 2% Carbon, antistat.</v>
      </c>
      <c r="E35" t="str">
        <f>VLOOKUP(A35,Daten!A:P,9,FALSE)</f>
        <v>10</v>
      </c>
      <c r="F35" t="str">
        <f>VLOOKUP(A35,Daten!A:P,10,FALSE)</f>
        <v>hellblau</v>
      </c>
      <c r="G35" t="str">
        <f>VLOOKUP(A35,Daten!A:P,11,FALSE)</f>
        <v>ohne</v>
      </c>
      <c r="H35">
        <f ca="1">SUMIF(Daten!$B:$B,"A"&amp;$B35&amp;"F"&amp;$E35&amp;"G"&amp;$G35&amp;"W"&amp;H$1,Daten!$N:$N)</f>
        <v>0</v>
      </c>
      <c r="I35">
        <f ca="1">SUMIF(Daten!$B:$B,"A"&amp;$B35&amp;"F"&amp;$E35&amp;"G"&amp;$G35&amp;"W"&amp;I$1,Daten!$N:$N)</f>
        <v>0</v>
      </c>
      <c r="J35">
        <f ca="1">SUMIF(Daten!$B:$B,"A"&amp;$B35&amp;"F"&amp;$E35&amp;"G"&amp;$G35&amp;"W"&amp;J$1,Daten!$N:$N)</f>
        <v>0</v>
      </c>
      <c r="K35">
        <f ca="1">SUMIF(Daten!$B:$B,"A"&amp;$B35&amp;"F"&amp;$E35&amp;"G"&amp;$G35&amp;"W"&amp;K$1,Daten!$N:$N)</f>
        <v>0</v>
      </c>
      <c r="L35">
        <f ca="1">SUMIF(Daten!$B:$B,"A"&amp;$B35&amp;"F"&amp;$E35&amp;"G"&amp;$G35&amp;"W"&amp;L$1,Daten!$N:$N)</f>
        <v>0</v>
      </c>
      <c r="M35">
        <f ca="1">SUMIF(Daten!$B:$B,"A"&amp;$B35&amp;"F"&amp;$E35&amp;"G"&amp;$G35&amp;"W"&amp;M$1,Daten!$N:$N)</f>
        <v>0</v>
      </c>
      <c r="N35">
        <f ca="1">SUMIF(Daten!$B:$B,"A"&amp;$B35&amp;"F"&amp;$E35&amp;"G"&amp;$G35&amp;"W"&amp;N$1,Daten!$N:$N)</f>
        <v>0</v>
      </c>
      <c r="O35">
        <f ca="1">SUMIF(Daten!$B:$B,"A"&amp;$B35&amp;"F"&amp;$E35&amp;"G"&amp;$G35&amp;"W"&amp;O$1,Daten!$N:$N)</f>
        <v>0</v>
      </c>
      <c r="P35">
        <f ca="1">SUMIF(Daten!$B:$B,"A"&amp;$B35&amp;"F"&amp;$E35&amp;"G"&amp;$G35&amp;"W"&amp;P$1,Daten!$N:$N)</f>
        <v>0</v>
      </c>
      <c r="Q35">
        <f ca="1">SUMIF(Daten!$B:$B,"A"&amp;$B35&amp;"F"&amp;$E35&amp;"G"&amp;$G35&amp;"W"&amp;Q$1,Daten!$N:$N)</f>
        <v>0</v>
      </c>
      <c r="R35">
        <f ca="1">SUMIF(Daten!$B:$B,"A"&amp;$B35&amp;"F"&amp;$E35&amp;"G"&amp;$G35&amp;"W"&amp;R$1,Daten!$N:$N)</f>
        <v>0</v>
      </c>
      <c r="S35">
        <f ca="1">SUMIF(Daten!$B:$B,"A"&amp;$B35&amp;"F"&amp;$E35&amp;"G"&amp;$G35&amp;"W"&amp;S$1,Daten!$N:$N)</f>
        <v>500</v>
      </c>
      <c r="T35">
        <f ca="1">SUMIF(Daten!$B:$B,"A"&amp;$B35&amp;"F"&amp;$E35&amp;"G"&amp;$G35&amp;"W"&amp;T$1,Daten!$N:$N)</f>
        <v>0</v>
      </c>
      <c r="U35">
        <f ca="1">SUMIF(Daten!$B:$B,"A"&amp;$B35&amp;"F"&amp;$E35&amp;"G"&amp;$G35&amp;"W"&amp;U$1,Daten!$N:$N)</f>
        <v>0</v>
      </c>
      <c r="V35">
        <f ca="1">SUMIF(Daten!$B:$B,"A"&amp;$B35&amp;"F"&amp;$E35&amp;"G"&amp;$G35&amp;"W"&amp;V$1,Daten!$N:$N)</f>
        <v>0</v>
      </c>
    </row>
    <row r="36" spans="1:22" x14ac:dyDescent="0.25">
      <c r="A36" s="2">
        <v>35</v>
      </c>
      <c r="B36" t="str">
        <f>VLOOKUP(A36,Daten!A:P,6,FALSE)</f>
        <v>U010000</v>
      </c>
      <c r="C36" t="str">
        <f>VLOOKUP(A36,Daten!A:P,7,FALSE)</f>
        <v>W11blueBBK1Q65-A</v>
      </c>
      <c r="D36" t="str">
        <f>VLOOKUP(A36,Daten!A:P,8,FALSE)</f>
        <v>HAP-Tech ,Gewebe, 100% PES</v>
      </c>
      <c r="E36" t="str">
        <f>VLOOKUP(A36,Daten!A:P,9,FALSE)</f>
        <v>09</v>
      </c>
      <c r="F36" t="str">
        <f>VLOOKUP(A36,Daten!A:P,10,FALSE)</f>
        <v>blau</v>
      </c>
      <c r="G36" t="str">
        <f>VLOOKUP(A36,Daten!A:P,11,FALSE)</f>
        <v>ohne</v>
      </c>
      <c r="H36">
        <f ca="1">SUMIF(Daten!$B:$B,"A"&amp;$B36&amp;"F"&amp;$E36&amp;"G"&amp;$G36&amp;"W"&amp;H$1,Daten!$N:$N)</f>
        <v>0</v>
      </c>
      <c r="I36">
        <f ca="1">SUMIF(Daten!$B:$B,"A"&amp;$B36&amp;"F"&amp;$E36&amp;"G"&amp;$G36&amp;"W"&amp;I$1,Daten!$N:$N)</f>
        <v>0</v>
      </c>
      <c r="J36">
        <f ca="1">SUMIF(Daten!$B:$B,"A"&amp;$B36&amp;"F"&amp;$E36&amp;"G"&amp;$G36&amp;"W"&amp;J$1,Daten!$N:$N)</f>
        <v>0</v>
      </c>
      <c r="K36">
        <f ca="1">SUMIF(Daten!$B:$B,"A"&amp;$B36&amp;"F"&amp;$E36&amp;"G"&amp;$G36&amp;"W"&amp;K$1,Daten!$N:$N)</f>
        <v>0</v>
      </c>
      <c r="L36">
        <f ca="1">SUMIF(Daten!$B:$B,"A"&amp;$B36&amp;"F"&amp;$E36&amp;"G"&amp;$G36&amp;"W"&amp;L$1,Daten!$N:$N)</f>
        <v>0</v>
      </c>
      <c r="M36">
        <f ca="1">SUMIF(Daten!$B:$B,"A"&amp;$B36&amp;"F"&amp;$E36&amp;"G"&amp;$G36&amp;"W"&amp;M$1,Daten!$N:$N)</f>
        <v>0</v>
      </c>
      <c r="N36">
        <f ca="1">SUMIF(Daten!$B:$B,"A"&amp;$B36&amp;"F"&amp;$E36&amp;"G"&amp;$G36&amp;"W"&amp;N$1,Daten!$N:$N)</f>
        <v>0</v>
      </c>
      <c r="O36">
        <f ca="1">SUMIF(Daten!$B:$B,"A"&amp;$B36&amp;"F"&amp;$E36&amp;"G"&amp;$G36&amp;"W"&amp;O$1,Daten!$N:$N)</f>
        <v>500</v>
      </c>
      <c r="P36">
        <f ca="1">SUMIF(Daten!$B:$B,"A"&amp;$B36&amp;"F"&amp;$E36&amp;"G"&amp;$G36&amp;"W"&amp;P$1,Daten!$N:$N)</f>
        <v>0</v>
      </c>
      <c r="Q36">
        <f ca="1">SUMIF(Daten!$B:$B,"A"&amp;$B36&amp;"F"&amp;$E36&amp;"G"&amp;$G36&amp;"W"&amp;Q$1,Daten!$N:$N)</f>
        <v>0</v>
      </c>
      <c r="R36">
        <f ca="1">SUMIF(Daten!$B:$B,"A"&amp;$B36&amp;"F"&amp;$E36&amp;"G"&amp;$G36&amp;"W"&amp;R$1,Daten!$N:$N)</f>
        <v>0</v>
      </c>
      <c r="S36">
        <f ca="1">SUMIF(Daten!$B:$B,"A"&amp;$B36&amp;"F"&amp;$E36&amp;"G"&amp;$G36&amp;"W"&amp;S$1,Daten!$N:$N)</f>
        <v>500</v>
      </c>
      <c r="T36">
        <f ca="1">SUMIF(Daten!$B:$B,"A"&amp;$B36&amp;"F"&amp;$E36&amp;"G"&amp;$G36&amp;"W"&amp;T$1,Daten!$N:$N)</f>
        <v>0</v>
      </c>
      <c r="U36">
        <f ca="1">SUMIF(Daten!$B:$B,"A"&amp;$B36&amp;"F"&amp;$E36&amp;"G"&amp;$G36&amp;"W"&amp;U$1,Daten!$N:$N)</f>
        <v>0</v>
      </c>
      <c r="V36">
        <f ca="1">SUMIF(Daten!$B:$B,"A"&amp;$B36&amp;"F"&amp;$E36&amp;"G"&amp;$G36&amp;"W"&amp;V$1,Daten!$N:$N)</f>
        <v>0</v>
      </c>
    </row>
    <row r="37" spans="1:22" x14ac:dyDescent="0.25">
      <c r="A37" s="2">
        <v>36</v>
      </c>
      <c r="B37" t="str">
        <f>VLOOKUP(A37,Daten!A:P,6,FALSE)</f>
        <v>U010000</v>
      </c>
      <c r="C37" t="str">
        <f>VLOOKUP(A37,Daten!A:P,7,FALSE)</f>
        <v>W11greyBBK8T11-C</v>
      </c>
      <c r="D37" t="str">
        <f>VLOOKUP(A37,Daten!A:P,8,FALSE)</f>
        <v>HAP-Tech ,Gewebe, 100% PES</v>
      </c>
      <c r="E37" t="str">
        <f>VLOOKUP(A37,Daten!A:P,9,FALSE)</f>
        <v>49</v>
      </c>
      <c r="F37" t="str">
        <f>VLOOKUP(A37,Daten!A:P,10,FALSE)</f>
        <v>Automobil-Grau</v>
      </c>
      <c r="G37" t="str">
        <f>VLOOKUP(A37,Daten!A:P,11,FALSE)</f>
        <v>ohne</v>
      </c>
      <c r="H37">
        <f ca="1">SUMIF(Daten!$B:$B,"A"&amp;$B37&amp;"F"&amp;$E37&amp;"G"&amp;$G37&amp;"W"&amp;H$1,Daten!$N:$N)</f>
        <v>0</v>
      </c>
      <c r="I37">
        <f ca="1">SUMIF(Daten!$B:$B,"A"&amp;$B37&amp;"F"&amp;$E37&amp;"G"&amp;$G37&amp;"W"&amp;I$1,Daten!$N:$N)</f>
        <v>0</v>
      </c>
      <c r="J37">
        <f ca="1">SUMIF(Daten!$B:$B,"A"&amp;$B37&amp;"F"&amp;$E37&amp;"G"&amp;$G37&amp;"W"&amp;J$1,Daten!$N:$N)</f>
        <v>0</v>
      </c>
      <c r="K37">
        <f ca="1">SUMIF(Daten!$B:$B,"A"&amp;$B37&amp;"F"&amp;$E37&amp;"G"&amp;$G37&amp;"W"&amp;K$1,Daten!$N:$N)</f>
        <v>0</v>
      </c>
      <c r="L37">
        <f ca="1">SUMIF(Daten!$B:$B,"A"&amp;$B37&amp;"F"&amp;$E37&amp;"G"&amp;$G37&amp;"W"&amp;L$1,Daten!$N:$N)</f>
        <v>0</v>
      </c>
      <c r="M37">
        <f ca="1">SUMIF(Daten!$B:$B,"A"&amp;$B37&amp;"F"&amp;$E37&amp;"G"&amp;$G37&amp;"W"&amp;M$1,Daten!$N:$N)</f>
        <v>0</v>
      </c>
      <c r="N37">
        <f ca="1">SUMIF(Daten!$B:$B,"A"&amp;$B37&amp;"F"&amp;$E37&amp;"G"&amp;$G37&amp;"W"&amp;N$1,Daten!$N:$N)</f>
        <v>0</v>
      </c>
      <c r="O37">
        <f ca="1">SUMIF(Daten!$B:$B,"A"&amp;$B37&amp;"F"&amp;$E37&amp;"G"&amp;$G37&amp;"W"&amp;O$1,Daten!$N:$N)</f>
        <v>0</v>
      </c>
      <c r="P37">
        <f ca="1">SUMIF(Daten!$B:$B,"A"&amp;$B37&amp;"F"&amp;$E37&amp;"G"&amp;$G37&amp;"W"&amp;P$1,Daten!$N:$N)</f>
        <v>0</v>
      </c>
      <c r="Q37">
        <f ca="1">SUMIF(Daten!$B:$B,"A"&amp;$B37&amp;"F"&amp;$E37&amp;"G"&amp;$G37&amp;"W"&amp;Q$1,Daten!$N:$N)</f>
        <v>0</v>
      </c>
      <c r="R37">
        <f ca="1">SUMIF(Daten!$B:$B,"A"&amp;$B37&amp;"F"&amp;$E37&amp;"G"&amp;$G37&amp;"W"&amp;R$1,Daten!$N:$N)</f>
        <v>0</v>
      </c>
      <c r="S37">
        <f ca="1">SUMIF(Daten!$B:$B,"A"&amp;$B37&amp;"F"&amp;$E37&amp;"G"&amp;$G37&amp;"W"&amp;S$1,Daten!$N:$N)</f>
        <v>500</v>
      </c>
      <c r="T37">
        <f ca="1">SUMIF(Daten!$B:$B,"A"&amp;$B37&amp;"F"&amp;$E37&amp;"G"&amp;$G37&amp;"W"&amp;T$1,Daten!$N:$N)</f>
        <v>0</v>
      </c>
      <c r="U37">
        <f ca="1">SUMIF(Daten!$B:$B,"A"&amp;$B37&amp;"F"&amp;$E37&amp;"G"&amp;$G37&amp;"W"&amp;U$1,Daten!$N:$N)</f>
        <v>0</v>
      </c>
      <c r="V37">
        <f ca="1">SUMIF(Daten!$B:$B,"A"&amp;$B37&amp;"F"&amp;$E37&amp;"G"&amp;$G37&amp;"W"&amp;V$1,Daten!$N:$N)</f>
        <v>0</v>
      </c>
    </row>
    <row r="38" spans="1:22" x14ac:dyDescent="0.25">
      <c r="A38" s="2">
        <v>37</v>
      </c>
      <c r="B38" t="str">
        <f>VLOOKUP(A38,Daten!A:P,6,FALSE)</f>
        <v>ZT20300</v>
      </c>
      <c r="C38" t="str">
        <f>VLOOKUP(A38,Daten!A:P,7,FALSE)</f>
        <v>PE-5150 Polyes. Mesh</v>
      </c>
      <c r="D38" t="str">
        <f>VLOOKUP(A38,Daten!A:P,8,FALSE)</f>
        <v>Netz, Gewebe, 100% Polyester-Gaze, 137cm breit</v>
      </c>
      <c r="E38" t="str">
        <f>VLOOKUP(A38,Daten!A:P,9,FALSE)</f>
        <v>00</v>
      </c>
      <c r="F38" t="str">
        <f>VLOOKUP(A38,Daten!A:P,10,FALSE)</f>
        <v>weiß</v>
      </c>
      <c r="G38" t="str">
        <f>VLOOKUP(A38,Daten!A:P,11,FALSE)</f>
        <v>ohne</v>
      </c>
      <c r="H38">
        <f ca="1">SUMIF(Daten!$B:$B,"A"&amp;$B38&amp;"F"&amp;$E38&amp;"G"&amp;$G38&amp;"W"&amp;H$1,Daten!$N:$N)</f>
        <v>0</v>
      </c>
      <c r="I38">
        <f ca="1">SUMIF(Daten!$B:$B,"A"&amp;$B38&amp;"F"&amp;$E38&amp;"G"&amp;$G38&amp;"W"&amp;I$1,Daten!$N:$N)</f>
        <v>0</v>
      </c>
      <c r="J38">
        <f ca="1">SUMIF(Daten!$B:$B,"A"&amp;$B38&amp;"F"&amp;$E38&amp;"G"&amp;$G38&amp;"W"&amp;J$1,Daten!$N:$N)</f>
        <v>0</v>
      </c>
      <c r="K38">
        <f ca="1">SUMIF(Daten!$B:$B,"A"&amp;$B38&amp;"F"&amp;$E38&amp;"G"&amp;$G38&amp;"W"&amp;K$1,Daten!$N:$N)</f>
        <v>0</v>
      </c>
      <c r="L38">
        <f ca="1">SUMIF(Daten!$B:$B,"A"&amp;$B38&amp;"F"&amp;$E38&amp;"G"&amp;$G38&amp;"W"&amp;L$1,Daten!$N:$N)</f>
        <v>0</v>
      </c>
      <c r="M38">
        <f ca="1">SUMIF(Daten!$B:$B,"A"&amp;$B38&amp;"F"&amp;$E38&amp;"G"&amp;$G38&amp;"W"&amp;M$1,Daten!$N:$N)</f>
        <v>0</v>
      </c>
      <c r="N38">
        <f ca="1">SUMIF(Daten!$B:$B,"A"&amp;$B38&amp;"F"&amp;$E38&amp;"G"&amp;$G38&amp;"W"&amp;N$1,Daten!$N:$N)</f>
        <v>0</v>
      </c>
      <c r="O38">
        <f ca="1">SUMIF(Daten!$B:$B,"A"&amp;$B38&amp;"F"&amp;$E38&amp;"G"&amp;$G38&amp;"W"&amp;O$1,Daten!$N:$N)</f>
        <v>500</v>
      </c>
      <c r="P38">
        <f ca="1">SUMIF(Daten!$B:$B,"A"&amp;$B38&amp;"F"&amp;$E38&amp;"G"&amp;$G38&amp;"W"&amp;P$1,Daten!$N:$N)</f>
        <v>0</v>
      </c>
      <c r="Q38">
        <f ca="1">SUMIF(Daten!$B:$B,"A"&amp;$B38&amp;"F"&amp;$E38&amp;"G"&amp;$G38&amp;"W"&amp;Q$1,Daten!$N:$N)</f>
        <v>0</v>
      </c>
      <c r="R38">
        <f ca="1">SUMIF(Daten!$B:$B,"A"&amp;$B38&amp;"F"&amp;$E38&amp;"G"&amp;$G38&amp;"W"&amp;R$1,Daten!$N:$N)</f>
        <v>0</v>
      </c>
      <c r="S38">
        <f ca="1">SUMIF(Daten!$B:$B,"A"&amp;$B38&amp;"F"&amp;$E38&amp;"G"&amp;$G38&amp;"W"&amp;S$1,Daten!$N:$N)</f>
        <v>0</v>
      </c>
      <c r="T38">
        <f ca="1">SUMIF(Daten!$B:$B,"A"&amp;$B38&amp;"F"&amp;$E38&amp;"G"&amp;$G38&amp;"W"&amp;T$1,Daten!$N:$N)</f>
        <v>0</v>
      </c>
      <c r="U38">
        <f ca="1">SUMIF(Daten!$B:$B,"A"&amp;$B38&amp;"F"&amp;$E38&amp;"G"&amp;$G38&amp;"W"&amp;U$1,Daten!$N:$N)</f>
        <v>0</v>
      </c>
      <c r="V38">
        <f ca="1">SUMIF(Daten!$B:$B,"A"&amp;$B38&amp;"F"&amp;$E38&amp;"G"&amp;$G38&amp;"W"&amp;V$1,Daten!$N:$N)</f>
        <v>0</v>
      </c>
    </row>
    <row r="39" spans="1:22" x14ac:dyDescent="0.25">
      <c r="A39" s="2">
        <v>38</v>
      </c>
      <c r="B39" t="e">
        <f>VLOOKUP(A39,Daten!A:P,6,FALSE)</f>
        <v>#N/A</v>
      </c>
      <c r="C39" t="e">
        <f>VLOOKUP(A39,Daten!A:P,7,FALSE)</f>
        <v>#N/A</v>
      </c>
      <c r="D39" t="e">
        <f>VLOOKUP(A39,Daten!A:P,8,FALSE)</f>
        <v>#N/A</v>
      </c>
      <c r="E39" t="e">
        <f>VLOOKUP(A39,Daten!A:P,9,FALSE)</f>
        <v>#N/A</v>
      </c>
      <c r="F39" t="e">
        <f>VLOOKUP(A39,Daten!A:P,10,FALSE)</f>
        <v>#N/A</v>
      </c>
      <c r="G39" t="e">
        <f>VLOOKUP(A39,Daten!A:P,11,FALSE)</f>
        <v>#N/A</v>
      </c>
      <c r="H39">
        <f ca="1">SUMIF(Daten!$B:$B,"A"&amp;$B39&amp;"F"&amp;$E39&amp;"G"&amp;$G39&amp;"W"&amp;H$1,Daten!$N:$N)</f>
        <v>0</v>
      </c>
      <c r="I39">
        <f ca="1">SUMIF(Daten!$B:$B,"A"&amp;$B39&amp;"F"&amp;$E39&amp;"G"&amp;$G39&amp;"W"&amp;I$1,Daten!$N:$N)</f>
        <v>0</v>
      </c>
      <c r="J39">
        <f ca="1">SUMIF(Daten!$B:$B,"A"&amp;$B39&amp;"F"&amp;$E39&amp;"G"&amp;$G39&amp;"W"&amp;J$1,Daten!$N:$N)</f>
        <v>0</v>
      </c>
      <c r="K39">
        <f ca="1">SUMIF(Daten!$B:$B,"A"&amp;$B39&amp;"F"&amp;$E39&amp;"G"&amp;$G39&amp;"W"&amp;K$1,Daten!$N:$N)</f>
        <v>0</v>
      </c>
      <c r="L39">
        <f ca="1">SUMIF(Daten!$B:$B,"A"&amp;$B39&amp;"F"&amp;$E39&amp;"G"&amp;$G39&amp;"W"&amp;L$1,Daten!$N:$N)</f>
        <v>0</v>
      </c>
      <c r="M39">
        <f ca="1">SUMIF(Daten!$B:$B,"A"&amp;$B39&amp;"F"&amp;$E39&amp;"G"&amp;$G39&amp;"W"&amp;M$1,Daten!$N:$N)</f>
        <v>0</v>
      </c>
      <c r="N39">
        <f ca="1">SUMIF(Daten!$B:$B,"A"&amp;$B39&amp;"F"&amp;$E39&amp;"G"&amp;$G39&amp;"W"&amp;N$1,Daten!$N:$N)</f>
        <v>0</v>
      </c>
      <c r="O39">
        <f ca="1">SUMIF(Daten!$B:$B,"A"&amp;$B39&amp;"F"&amp;$E39&amp;"G"&amp;$G39&amp;"W"&amp;O$1,Daten!$N:$N)</f>
        <v>0</v>
      </c>
      <c r="P39">
        <f ca="1">SUMIF(Daten!$B:$B,"A"&amp;$B39&amp;"F"&amp;$E39&amp;"G"&amp;$G39&amp;"W"&amp;P$1,Daten!$N:$N)</f>
        <v>0</v>
      </c>
      <c r="Q39">
        <f ca="1">SUMIF(Daten!$B:$B,"A"&amp;$B39&amp;"F"&amp;$E39&amp;"G"&amp;$G39&amp;"W"&amp;Q$1,Daten!$N:$N)</f>
        <v>0</v>
      </c>
      <c r="R39">
        <f ca="1">SUMIF(Daten!$B:$B,"A"&amp;$B39&amp;"F"&amp;$E39&amp;"G"&amp;$G39&amp;"W"&amp;R$1,Daten!$N:$N)</f>
        <v>0</v>
      </c>
      <c r="S39">
        <f ca="1">SUMIF(Daten!$B:$B,"A"&amp;$B39&amp;"F"&amp;$E39&amp;"G"&amp;$G39&amp;"W"&amp;S$1,Daten!$N:$N)</f>
        <v>0</v>
      </c>
      <c r="T39">
        <f ca="1">SUMIF(Daten!$B:$B,"A"&amp;$B39&amp;"F"&amp;$E39&amp;"G"&amp;$G39&amp;"W"&amp;T$1,Daten!$N:$N)</f>
        <v>0</v>
      </c>
      <c r="U39">
        <f ca="1">SUMIF(Daten!$B:$B,"A"&amp;$B39&amp;"F"&amp;$E39&amp;"G"&amp;$G39&amp;"W"&amp;U$1,Daten!$N:$N)</f>
        <v>0</v>
      </c>
      <c r="V39">
        <f ca="1">SUMIF(Daten!$B:$B,"A"&amp;$B39&amp;"F"&amp;$E39&amp;"G"&amp;$G39&amp;"W"&amp;V$1,Daten!$N:$N)</f>
        <v>0</v>
      </c>
    </row>
    <row r="40" spans="1:22" x14ac:dyDescent="0.25">
      <c r="A40" s="2">
        <v>39</v>
      </c>
      <c r="B40" t="e">
        <f>VLOOKUP(A40,Daten!A:P,6,FALSE)</f>
        <v>#N/A</v>
      </c>
      <c r="C40" t="e">
        <f>VLOOKUP(A40,Daten!A:P,7,FALSE)</f>
        <v>#N/A</v>
      </c>
      <c r="D40" t="e">
        <f>VLOOKUP(A40,Daten!A:P,8,FALSE)</f>
        <v>#N/A</v>
      </c>
      <c r="E40" t="e">
        <f>VLOOKUP(A40,Daten!A:P,9,FALSE)</f>
        <v>#N/A</v>
      </c>
      <c r="F40" t="e">
        <f>VLOOKUP(A40,Daten!A:P,10,FALSE)</f>
        <v>#N/A</v>
      </c>
      <c r="G40" t="e">
        <f>VLOOKUP(A40,Daten!A:P,11,FALSE)</f>
        <v>#N/A</v>
      </c>
      <c r="H40">
        <f ca="1">SUMIF(Daten!$B:$B,"A"&amp;$B40&amp;"F"&amp;$E40&amp;"G"&amp;$G40&amp;"W"&amp;H$1,Daten!$N:$N)</f>
        <v>0</v>
      </c>
      <c r="I40">
        <f ca="1">SUMIF(Daten!$B:$B,"A"&amp;$B40&amp;"F"&amp;$E40&amp;"G"&amp;$G40&amp;"W"&amp;I$1,Daten!$N:$N)</f>
        <v>0</v>
      </c>
      <c r="J40">
        <f ca="1">SUMIF(Daten!$B:$B,"A"&amp;$B40&amp;"F"&amp;$E40&amp;"G"&amp;$G40&amp;"W"&amp;J$1,Daten!$N:$N)</f>
        <v>0</v>
      </c>
      <c r="K40">
        <f ca="1">SUMIF(Daten!$B:$B,"A"&amp;$B40&amp;"F"&amp;$E40&amp;"G"&amp;$G40&amp;"W"&amp;K$1,Daten!$N:$N)</f>
        <v>0</v>
      </c>
      <c r="L40">
        <f ca="1">SUMIF(Daten!$B:$B,"A"&amp;$B40&amp;"F"&amp;$E40&amp;"G"&amp;$G40&amp;"W"&amp;L$1,Daten!$N:$N)</f>
        <v>0</v>
      </c>
      <c r="M40">
        <f ca="1">SUMIF(Daten!$B:$B,"A"&amp;$B40&amp;"F"&amp;$E40&amp;"G"&amp;$G40&amp;"W"&amp;M$1,Daten!$N:$N)</f>
        <v>0</v>
      </c>
      <c r="N40">
        <f ca="1">SUMIF(Daten!$B:$B,"A"&amp;$B40&amp;"F"&amp;$E40&amp;"G"&amp;$G40&amp;"W"&amp;N$1,Daten!$N:$N)</f>
        <v>0</v>
      </c>
      <c r="O40">
        <f ca="1">SUMIF(Daten!$B:$B,"A"&amp;$B40&amp;"F"&amp;$E40&amp;"G"&amp;$G40&amp;"W"&amp;O$1,Daten!$N:$N)</f>
        <v>0</v>
      </c>
      <c r="P40">
        <f ca="1">SUMIF(Daten!$B:$B,"A"&amp;$B40&amp;"F"&amp;$E40&amp;"G"&amp;$G40&amp;"W"&amp;P$1,Daten!$N:$N)</f>
        <v>0</v>
      </c>
      <c r="Q40">
        <f ca="1">SUMIF(Daten!$B:$B,"A"&amp;$B40&amp;"F"&amp;$E40&amp;"G"&amp;$G40&amp;"W"&amp;Q$1,Daten!$N:$N)</f>
        <v>0</v>
      </c>
      <c r="R40">
        <f ca="1">SUMIF(Daten!$B:$B,"A"&amp;$B40&amp;"F"&amp;$E40&amp;"G"&amp;$G40&amp;"W"&amp;R$1,Daten!$N:$N)</f>
        <v>0</v>
      </c>
      <c r="S40">
        <f ca="1">SUMIF(Daten!$B:$B,"A"&amp;$B40&amp;"F"&amp;$E40&amp;"G"&amp;$G40&amp;"W"&amp;S$1,Daten!$N:$N)</f>
        <v>0</v>
      </c>
      <c r="T40">
        <f ca="1">SUMIF(Daten!$B:$B,"A"&amp;$B40&amp;"F"&amp;$E40&amp;"G"&amp;$G40&amp;"W"&amp;T$1,Daten!$N:$N)</f>
        <v>0</v>
      </c>
      <c r="U40">
        <f ca="1">SUMIF(Daten!$B:$B,"A"&amp;$B40&amp;"F"&amp;$E40&amp;"G"&amp;$G40&amp;"W"&amp;U$1,Daten!$N:$N)</f>
        <v>0</v>
      </c>
      <c r="V40">
        <f ca="1">SUMIF(Daten!$B:$B,"A"&amp;$B40&amp;"F"&amp;$E40&amp;"G"&amp;$G40&amp;"W"&amp;V$1,Daten!$N:$N)</f>
        <v>0</v>
      </c>
    </row>
    <row r="41" spans="1:22" x14ac:dyDescent="0.25">
      <c r="A41" s="2">
        <v>40</v>
      </c>
      <c r="B41" t="e">
        <f>VLOOKUP(A41,Daten!A:P,6,FALSE)</f>
        <v>#N/A</v>
      </c>
      <c r="C41" t="e">
        <f>VLOOKUP(A41,Daten!A:P,7,FALSE)</f>
        <v>#N/A</v>
      </c>
      <c r="D41" t="e">
        <f>VLOOKUP(A41,Daten!A:P,8,FALSE)</f>
        <v>#N/A</v>
      </c>
      <c r="E41" t="e">
        <f>VLOOKUP(A41,Daten!A:P,9,FALSE)</f>
        <v>#N/A</v>
      </c>
      <c r="F41" t="e">
        <f>VLOOKUP(A41,Daten!A:P,10,FALSE)</f>
        <v>#N/A</v>
      </c>
      <c r="G41" t="e">
        <f>VLOOKUP(A41,Daten!A:P,11,FALSE)</f>
        <v>#N/A</v>
      </c>
      <c r="H41">
        <f ca="1">SUMIF(Daten!$B:$B,"A"&amp;$B41&amp;"F"&amp;$E41&amp;"G"&amp;$G41&amp;"W"&amp;H$1,Daten!$N:$N)</f>
        <v>0</v>
      </c>
      <c r="I41">
        <f ca="1">SUMIF(Daten!$B:$B,"A"&amp;$B41&amp;"F"&amp;$E41&amp;"G"&amp;$G41&amp;"W"&amp;I$1,Daten!$N:$N)</f>
        <v>0</v>
      </c>
      <c r="J41">
        <f ca="1">SUMIF(Daten!$B:$B,"A"&amp;$B41&amp;"F"&amp;$E41&amp;"G"&amp;$G41&amp;"W"&amp;J$1,Daten!$N:$N)</f>
        <v>0</v>
      </c>
      <c r="K41">
        <f ca="1">SUMIF(Daten!$B:$B,"A"&amp;$B41&amp;"F"&amp;$E41&amp;"G"&amp;$G41&amp;"W"&amp;K$1,Daten!$N:$N)</f>
        <v>0</v>
      </c>
      <c r="L41">
        <f ca="1">SUMIF(Daten!$B:$B,"A"&amp;$B41&amp;"F"&amp;$E41&amp;"G"&amp;$G41&amp;"W"&amp;L$1,Daten!$N:$N)</f>
        <v>0</v>
      </c>
      <c r="M41">
        <f ca="1">SUMIF(Daten!$B:$B,"A"&amp;$B41&amp;"F"&amp;$E41&amp;"G"&amp;$G41&amp;"W"&amp;M$1,Daten!$N:$N)</f>
        <v>0</v>
      </c>
      <c r="N41">
        <f ca="1">SUMIF(Daten!$B:$B,"A"&amp;$B41&amp;"F"&amp;$E41&amp;"G"&amp;$G41&amp;"W"&amp;N$1,Daten!$N:$N)</f>
        <v>0</v>
      </c>
      <c r="O41">
        <f ca="1">SUMIF(Daten!$B:$B,"A"&amp;$B41&amp;"F"&amp;$E41&amp;"G"&amp;$G41&amp;"W"&amp;O$1,Daten!$N:$N)</f>
        <v>0</v>
      </c>
      <c r="P41">
        <f ca="1">SUMIF(Daten!$B:$B,"A"&amp;$B41&amp;"F"&amp;$E41&amp;"G"&amp;$G41&amp;"W"&amp;P$1,Daten!$N:$N)</f>
        <v>0</v>
      </c>
      <c r="Q41">
        <f ca="1">SUMIF(Daten!$B:$B,"A"&amp;$B41&amp;"F"&amp;$E41&amp;"G"&amp;$G41&amp;"W"&amp;Q$1,Daten!$N:$N)</f>
        <v>0</v>
      </c>
      <c r="R41">
        <f ca="1">SUMIF(Daten!$B:$B,"A"&amp;$B41&amp;"F"&amp;$E41&amp;"G"&amp;$G41&amp;"W"&amp;R$1,Daten!$N:$N)</f>
        <v>0</v>
      </c>
      <c r="S41">
        <f ca="1">SUMIF(Daten!$B:$B,"A"&amp;$B41&amp;"F"&amp;$E41&amp;"G"&amp;$G41&amp;"W"&amp;S$1,Daten!$N:$N)</f>
        <v>0</v>
      </c>
      <c r="T41">
        <f ca="1">SUMIF(Daten!$B:$B,"A"&amp;$B41&amp;"F"&amp;$E41&amp;"G"&amp;$G41&amp;"W"&amp;T$1,Daten!$N:$N)</f>
        <v>0</v>
      </c>
      <c r="U41">
        <f ca="1">SUMIF(Daten!$B:$B,"A"&amp;$B41&amp;"F"&amp;$E41&amp;"G"&amp;$G41&amp;"W"&amp;U$1,Daten!$N:$N)</f>
        <v>0</v>
      </c>
      <c r="V41">
        <f ca="1">SUMIF(Daten!$B:$B,"A"&amp;$B41&amp;"F"&amp;$E41&amp;"G"&amp;$G41&amp;"W"&amp;V$1,Daten!$N:$N)</f>
        <v>0</v>
      </c>
    </row>
    <row r="42" spans="1:22" x14ac:dyDescent="0.25">
      <c r="A42" s="2">
        <v>41</v>
      </c>
      <c r="B42" t="e">
        <f>VLOOKUP(A42,Daten!A:P,6,FALSE)</f>
        <v>#N/A</v>
      </c>
      <c r="C42" t="e">
        <f>VLOOKUP(A42,Daten!A:P,7,FALSE)</f>
        <v>#N/A</v>
      </c>
      <c r="D42" t="e">
        <f>VLOOKUP(A42,Daten!A:P,8,FALSE)</f>
        <v>#N/A</v>
      </c>
      <c r="E42" t="e">
        <f>VLOOKUP(A42,Daten!A:P,9,FALSE)</f>
        <v>#N/A</v>
      </c>
      <c r="F42" t="e">
        <f>VLOOKUP(A42,Daten!A:P,10,FALSE)</f>
        <v>#N/A</v>
      </c>
      <c r="G42" t="e">
        <f>VLOOKUP(A42,Daten!A:P,11,FALSE)</f>
        <v>#N/A</v>
      </c>
      <c r="H42">
        <f ca="1">SUMIF(Daten!$B:$B,"A"&amp;$B42&amp;"F"&amp;$E42&amp;"G"&amp;$G42&amp;"W"&amp;H$1,Daten!$N:$N)</f>
        <v>0</v>
      </c>
      <c r="I42">
        <f ca="1">SUMIF(Daten!$B:$B,"A"&amp;$B42&amp;"F"&amp;$E42&amp;"G"&amp;$G42&amp;"W"&amp;I$1,Daten!$N:$N)</f>
        <v>0</v>
      </c>
      <c r="J42">
        <f ca="1">SUMIF(Daten!$B:$B,"A"&amp;$B42&amp;"F"&amp;$E42&amp;"G"&amp;$G42&amp;"W"&amp;J$1,Daten!$N:$N)</f>
        <v>0</v>
      </c>
      <c r="K42">
        <f ca="1">SUMIF(Daten!$B:$B,"A"&amp;$B42&amp;"F"&amp;$E42&amp;"G"&amp;$G42&amp;"W"&amp;K$1,Daten!$N:$N)</f>
        <v>0</v>
      </c>
      <c r="L42">
        <f ca="1">SUMIF(Daten!$B:$B,"A"&amp;$B42&amp;"F"&amp;$E42&amp;"G"&amp;$G42&amp;"W"&amp;L$1,Daten!$N:$N)</f>
        <v>0</v>
      </c>
      <c r="M42">
        <f ca="1">SUMIF(Daten!$B:$B,"A"&amp;$B42&amp;"F"&amp;$E42&amp;"G"&amp;$G42&amp;"W"&amp;M$1,Daten!$N:$N)</f>
        <v>0</v>
      </c>
      <c r="N42">
        <f ca="1">SUMIF(Daten!$B:$B,"A"&amp;$B42&amp;"F"&amp;$E42&amp;"G"&amp;$G42&amp;"W"&amp;N$1,Daten!$N:$N)</f>
        <v>0</v>
      </c>
      <c r="O42">
        <f ca="1">SUMIF(Daten!$B:$B,"A"&amp;$B42&amp;"F"&amp;$E42&amp;"G"&amp;$G42&amp;"W"&amp;O$1,Daten!$N:$N)</f>
        <v>0</v>
      </c>
      <c r="P42">
        <f ca="1">SUMIF(Daten!$B:$B,"A"&amp;$B42&amp;"F"&amp;$E42&amp;"G"&amp;$G42&amp;"W"&amp;P$1,Daten!$N:$N)</f>
        <v>0</v>
      </c>
      <c r="Q42">
        <f ca="1">SUMIF(Daten!$B:$B,"A"&amp;$B42&amp;"F"&amp;$E42&amp;"G"&amp;$G42&amp;"W"&amp;Q$1,Daten!$N:$N)</f>
        <v>0</v>
      </c>
      <c r="R42">
        <f ca="1">SUMIF(Daten!$B:$B,"A"&amp;$B42&amp;"F"&amp;$E42&amp;"G"&amp;$G42&amp;"W"&amp;R$1,Daten!$N:$N)</f>
        <v>0</v>
      </c>
      <c r="S42">
        <f ca="1">SUMIF(Daten!$B:$B,"A"&amp;$B42&amp;"F"&amp;$E42&amp;"G"&amp;$G42&amp;"W"&amp;S$1,Daten!$N:$N)</f>
        <v>0</v>
      </c>
      <c r="T42">
        <f ca="1">SUMIF(Daten!$B:$B,"A"&amp;$B42&amp;"F"&amp;$E42&amp;"G"&amp;$G42&amp;"W"&amp;T$1,Daten!$N:$N)</f>
        <v>0</v>
      </c>
      <c r="U42">
        <f ca="1">SUMIF(Daten!$B:$B,"A"&amp;$B42&amp;"F"&amp;$E42&amp;"G"&amp;$G42&amp;"W"&amp;U$1,Daten!$N:$N)</f>
        <v>0</v>
      </c>
      <c r="V42">
        <f ca="1">SUMIF(Daten!$B:$B,"A"&amp;$B42&amp;"F"&amp;$E42&amp;"G"&amp;$G42&amp;"W"&amp;V$1,Daten!$N:$N)</f>
        <v>0</v>
      </c>
    </row>
    <row r="43" spans="1:22" x14ac:dyDescent="0.25">
      <c r="A43" s="2">
        <v>42</v>
      </c>
      <c r="B43" t="e">
        <f>VLOOKUP(A43,Daten!A:P,6,FALSE)</f>
        <v>#N/A</v>
      </c>
      <c r="C43" t="e">
        <f>VLOOKUP(A43,Daten!A:P,7,FALSE)</f>
        <v>#N/A</v>
      </c>
      <c r="D43" t="e">
        <f>VLOOKUP(A43,Daten!A:P,8,FALSE)</f>
        <v>#N/A</v>
      </c>
      <c r="E43" t="e">
        <f>VLOOKUP(A43,Daten!A:P,9,FALSE)</f>
        <v>#N/A</v>
      </c>
      <c r="F43" t="e">
        <f>VLOOKUP(A43,Daten!A:P,10,FALSE)</f>
        <v>#N/A</v>
      </c>
      <c r="G43" t="e">
        <f>VLOOKUP(A43,Daten!A:P,11,FALSE)</f>
        <v>#N/A</v>
      </c>
      <c r="H43">
        <f ca="1">SUMIF(Daten!$B:$B,"A"&amp;$B43&amp;"F"&amp;$E43&amp;"G"&amp;$G43&amp;"W"&amp;H$1,Daten!$N:$N)</f>
        <v>0</v>
      </c>
      <c r="I43">
        <f ca="1">SUMIF(Daten!$B:$B,"A"&amp;$B43&amp;"F"&amp;$E43&amp;"G"&amp;$G43&amp;"W"&amp;I$1,Daten!$N:$N)</f>
        <v>0</v>
      </c>
      <c r="J43">
        <f ca="1">SUMIF(Daten!$B:$B,"A"&amp;$B43&amp;"F"&amp;$E43&amp;"G"&amp;$G43&amp;"W"&amp;J$1,Daten!$N:$N)</f>
        <v>0</v>
      </c>
      <c r="K43">
        <f ca="1">SUMIF(Daten!$B:$B,"A"&amp;$B43&amp;"F"&amp;$E43&amp;"G"&amp;$G43&amp;"W"&amp;K$1,Daten!$N:$N)</f>
        <v>0</v>
      </c>
      <c r="L43">
        <f ca="1">SUMIF(Daten!$B:$B,"A"&amp;$B43&amp;"F"&amp;$E43&amp;"G"&amp;$G43&amp;"W"&amp;L$1,Daten!$N:$N)</f>
        <v>0</v>
      </c>
      <c r="M43">
        <f ca="1">SUMIF(Daten!$B:$B,"A"&amp;$B43&amp;"F"&amp;$E43&amp;"G"&amp;$G43&amp;"W"&amp;M$1,Daten!$N:$N)</f>
        <v>0</v>
      </c>
      <c r="N43">
        <f ca="1">SUMIF(Daten!$B:$B,"A"&amp;$B43&amp;"F"&amp;$E43&amp;"G"&amp;$G43&amp;"W"&amp;N$1,Daten!$N:$N)</f>
        <v>0</v>
      </c>
      <c r="O43">
        <f ca="1">SUMIF(Daten!$B:$B,"A"&amp;$B43&amp;"F"&amp;$E43&amp;"G"&amp;$G43&amp;"W"&amp;O$1,Daten!$N:$N)</f>
        <v>0</v>
      </c>
      <c r="P43">
        <f ca="1">SUMIF(Daten!$B:$B,"A"&amp;$B43&amp;"F"&amp;$E43&amp;"G"&amp;$G43&amp;"W"&amp;P$1,Daten!$N:$N)</f>
        <v>0</v>
      </c>
      <c r="Q43">
        <f ca="1">SUMIF(Daten!$B:$B,"A"&amp;$B43&amp;"F"&amp;$E43&amp;"G"&amp;$G43&amp;"W"&amp;Q$1,Daten!$N:$N)</f>
        <v>0</v>
      </c>
      <c r="R43">
        <f ca="1">SUMIF(Daten!$B:$B,"A"&amp;$B43&amp;"F"&amp;$E43&amp;"G"&amp;$G43&amp;"W"&amp;R$1,Daten!$N:$N)</f>
        <v>0</v>
      </c>
      <c r="S43">
        <f ca="1">SUMIF(Daten!$B:$B,"A"&amp;$B43&amp;"F"&amp;$E43&amp;"G"&amp;$G43&amp;"W"&amp;S$1,Daten!$N:$N)</f>
        <v>0</v>
      </c>
      <c r="T43">
        <f ca="1">SUMIF(Daten!$B:$B,"A"&amp;$B43&amp;"F"&amp;$E43&amp;"G"&amp;$G43&amp;"W"&amp;T$1,Daten!$N:$N)</f>
        <v>0</v>
      </c>
      <c r="U43">
        <f ca="1">SUMIF(Daten!$B:$B,"A"&amp;$B43&amp;"F"&amp;$E43&amp;"G"&amp;$G43&amp;"W"&amp;U$1,Daten!$N:$N)</f>
        <v>0</v>
      </c>
      <c r="V43">
        <f ca="1">SUMIF(Daten!$B:$B,"A"&amp;$B43&amp;"F"&amp;$E43&amp;"G"&amp;$G43&amp;"W"&amp;V$1,Daten!$N:$N)</f>
        <v>0</v>
      </c>
    </row>
    <row r="44" spans="1:22" x14ac:dyDescent="0.25">
      <c r="A44" s="2">
        <v>43</v>
      </c>
      <c r="B44" t="e">
        <f>VLOOKUP(A44,Daten!A:P,6,FALSE)</f>
        <v>#N/A</v>
      </c>
      <c r="C44" t="e">
        <f>VLOOKUP(A44,Daten!A:P,7,FALSE)</f>
        <v>#N/A</v>
      </c>
      <c r="D44" t="e">
        <f>VLOOKUP(A44,Daten!A:P,8,FALSE)</f>
        <v>#N/A</v>
      </c>
      <c r="E44" t="e">
        <f>VLOOKUP(A44,Daten!A:P,9,FALSE)</f>
        <v>#N/A</v>
      </c>
      <c r="F44" t="e">
        <f>VLOOKUP(A44,Daten!A:P,10,FALSE)</f>
        <v>#N/A</v>
      </c>
      <c r="G44" t="e">
        <f>VLOOKUP(A44,Daten!A:P,11,FALSE)</f>
        <v>#N/A</v>
      </c>
      <c r="H44">
        <f ca="1">SUMIF(Daten!$B:$B,"A"&amp;$B44&amp;"F"&amp;$E44&amp;"G"&amp;$G44&amp;"W"&amp;H$1,Daten!$N:$N)</f>
        <v>0</v>
      </c>
      <c r="I44">
        <f ca="1">SUMIF(Daten!$B:$B,"A"&amp;$B44&amp;"F"&amp;$E44&amp;"G"&amp;$G44&amp;"W"&amp;I$1,Daten!$N:$N)</f>
        <v>0</v>
      </c>
      <c r="J44">
        <f ca="1">SUMIF(Daten!$B:$B,"A"&amp;$B44&amp;"F"&amp;$E44&amp;"G"&amp;$G44&amp;"W"&amp;J$1,Daten!$N:$N)</f>
        <v>0</v>
      </c>
      <c r="K44">
        <f ca="1">SUMIF(Daten!$B:$B,"A"&amp;$B44&amp;"F"&amp;$E44&amp;"G"&amp;$G44&amp;"W"&amp;K$1,Daten!$N:$N)</f>
        <v>0</v>
      </c>
      <c r="L44">
        <f ca="1">SUMIF(Daten!$B:$B,"A"&amp;$B44&amp;"F"&amp;$E44&amp;"G"&amp;$G44&amp;"W"&amp;L$1,Daten!$N:$N)</f>
        <v>0</v>
      </c>
      <c r="M44">
        <f ca="1">SUMIF(Daten!$B:$B,"A"&amp;$B44&amp;"F"&amp;$E44&amp;"G"&amp;$G44&amp;"W"&amp;M$1,Daten!$N:$N)</f>
        <v>0</v>
      </c>
      <c r="N44">
        <f ca="1">SUMIF(Daten!$B:$B,"A"&amp;$B44&amp;"F"&amp;$E44&amp;"G"&amp;$G44&amp;"W"&amp;N$1,Daten!$N:$N)</f>
        <v>0</v>
      </c>
      <c r="O44">
        <f ca="1">SUMIF(Daten!$B:$B,"A"&amp;$B44&amp;"F"&amp;$E44&amp;"G"&amp;$G44&amp;"W"&amp;O$1,Daten!$N:$N)</f>
        <v>0</v>
      </c>
      <c r="P44">
        <f ca="1">SUMIF(Daten!$B:$B,"A"&amp;$B44&amp;"F"&amp;$E44&amp;"G"&amp;$G44&amp;"W"&amp;P$1,Daten!$N:$N)</f>
        <v>0</v>
      </c>
      <c r="Q44">
        <f ca="1">SUMIF(Daten!$B:$B,"A"&amp;$B44&amp;"F"&amp;$E44&amp;"G"&amp;$G44&amp;"W"&amp;Q$1,Daten!$N:$N)</f>
        <v>0</v>
      </c>
      <c r="R44">
        <f ca="1">SUMIF(Daten!$B:$B,"A"&amp;$B44&amp;"F"&amp;$E44&amp;"G"&amp;$G44&amp;"W"&amp;R$1,Daten!$N:$N)</f>
        <v>0</v>
      </c>
      <c r="S44">
        <f ca="1">SUMIF(Daten!$B:$B,"A"&amp;$B44&amp;"F"&amp;$E44&amp;"G"&amp;$G44&amp;"W"&amp;S$1,Daten!$N:$N)</f>
        <v>0</v>
      </c>
      <c r="T44">
        <f ca="1">SUMIF(Daten!$B:$B,"A"&amp;$B44&amp;"F"&amp;$E44&amp;"G"&amp;$G44&amp;"W"&amp;T$1,Daten!$N:$N)</f>
        <v>0</v>
      </c>
      <c r="U44">
        <f ca="1">SUMIF(Daten!$B:$B,"A"&amp;$B44&amp;"F"&amp;$E44&amp;"G"&amp;$G44&amp;"W"&amp;U$1,Daten!$N:$N)</f>
        <v>0</v>
      </c>
      <c r="V44">
        <f ca="1">SUMIF(Daten!$B:$B,"A"&amp;$B44&amp;"F"&amp;$E44&amp;"G"&amp;$G44&amp;"W"&amp;V$1,Daten!$N:$N)</f>
        <v>0</v>
      </c>
    </row>
    <row r="45" spans="1:22" x14ac:dyDescent="0.25">
      <c r="A45" s="2">
        <v>44</v>
      </c>
      <c r="B45" t="e">
        <f>VLOOKUP(A45,Daten!A:P,6,FALSE)</f>
        <v>#N/A</v>
      </c>
      <c r="C45" t="e">
        <f>VLOOKUP(A45,Daten!A:P,7,FALSE)</f>
        <v>#N/A</v>
      </c>
      <c r="D45" t="e">
        <f>VLOOKUP(A45,Daten!A:P,8,FALSE)</f>
        <v>#N/A</v>
      </c>
      <c r="E45" t="e">
        <f>VLOOKUP(A45,Daten!A:P,9,FALSE)</f>
        <v>#N/A</v>
      </c>
      <c r="F45" t="e">
        <f>VLOOKUP(A45,Daten!A:P,10,FALSE)</f>
        <v>#N/A</v>
      </c>
      <c r="G45" t="e">
        <f>VLOOKUP(A45,Daten!A:P,11,FALSE)</f>
        <v>#N/A</v>
      </c>
      <c r="H45">
        <f ca="1">SUMIF(Daten!$B:$B,"A"&amp;$B45&amp;"F"&amp;$E45&amp;"G"&amp;$G45&amp;"W"&amp;H$1,Daten!$N:$N)</f>
        <v>0</v>
      </c>
      <c r="I45">
        <f ca="1">SUMIF(Daten!$B:$B,"A"&amp;$B45&amp;"F"&amp;$E45&amp;"G"&amp;$G45&amp;"W"&amp;I$1,Daten!$N:$N)</f>
        <v>0</v>
      </c>
      <c r="J45">
        <f ca="1">SUMIF(Daten!$B:$B,"A"&amp;$B45&amp;"F"&amp;$E45&amp;"G"&amp;$G45&amp;"W"&amp;J$1,Daten!$N:$N)</f>
        <v>0</v>
      </c>
      <c r="K45">
        <f ca="1">SUMIF(Daten!$B:$B,"A"&amp;$B45&amp;"F"&amp;$E45&amp;"G"&amp;$G45&amp;"W"&amp;K$1,Daten!$N:$N)</f>
        <v>0</v>
      </c>
      <c r="L45">
        <f ca="1">SUMIF(Daten!$B:$B,"A"&amp;$B45&amp;"F"&amp;$E45&amp;"G"&amp;$G45&amp;"W"&amp;L$1,Daten!$N:$N)</f>
        <v>0</v>
      </c>
      <c r="M45">
        <f ca="1">SUMIF(Daten!$B:$B,"A"&amp;$B45&amp;"F"&amp;$E45&amp;"G"&amp;$G45&amp;"W"&amp;M$1,Daten!$N:$N)</f>
        <v>0</v>
      </c>
      <c r="N45">
        <f ca="1">SUMIF(Daten!$B:$B,"A"&amp;$B45&amp;"F"&amp;$E45&amp;"G"&amp;$G45&amp;"W"&amp;N$1,Daten!$N:$N)</f>
        <v>0</v>
      </c>
      <c r="O45">
        <f ca="1">SUMIF(Daten!$B:$B,"A"&amp;$B45&amp;"F"&amp;$E45&amp;"G"&amp;$G45&amp;"W"&amp;O$1,Daten!$N:$N)</f>
        <v>0</v>
      </c>
      <c r="P45">
        <f ca="1">SUMIF(Daten!$B:$B,"A"&amp;$B45&amp;"F"&amp;$E45&amp;"G"&amp;$G45&amp;"W"&amp;P$1,Daten!$N:$N)</f>
        <v>0</v>
      </c>
      <c r="Q45">
        <f ca="1">SUMIF(Daten!$B:$B,"A"&amp;$B45&amp;"F"&amp;$E45&amp;"G"&amp;$G45&amp;"W"&amp;Q$1,Daten!$N:$N)</f>
        <v>0</v>
      </c>
      <c r="R45">
        <f ca="1">SUMIF(Daten!$B:$B,"A"&amp;$B45&amp;"F"&amp;$E45&amp;"G"&amp;$G45&amp;"W"&amp;R$1,Daten!$N:$N)</f>
        <v>0</v>
      </c>
      <c r="S45">
        <f ca="1">SUMIF(Daten!$B:$B,"A"&amp;$B45&amp;"F"&amp;$E45&amp;"G"&amp;$G45&amp;"W"&amp;S$1,Daten!$N:$N)</f>
        <v>0</v>
      </c>
      <c r="T45">
        <f ca="1">SUMIF(Daten!$B:$B,"A"&amp;$B45&amp;"F"&amp;$E45&amp;"G"&amp;$G45&amp;"W"&amp;T$1,Daten!$N:$N)</f>
        <v>0</v>
      </c>
      <c r="U45">
        <f ca="1">SUMIF(Daten!$B:$B,"A"&amp;$B45&amp;"F"&amp;$E45&amp;"G"&amp;$G45&amp;"W"&amp;U$1,Daten!$N:$N)</f>
        <v>0</v>
      </c>
      <c r="V45">
        <f ca="1">SUMIF(Daten!$B:$B,"A"&amp;$B45&amp;"F"&amp;$E45&amp;"G"&amp;$G45&amp;"W"&amp;V$1,Daten!$N:$N)</f>
        <v>0</v>
      </c>
    </row>
    <row r="46" spans="1:22" x14ac:dyDescent="0.25">
      <c r="A46" s="2">
        <v>45</v>
      </c>
      <c r="B46" t="e">
        <f>VLOOKUP(A46,Daten!A:P,6,FALSE)</f>
        <v>#N/A</v>
      </c>
      <c r="C46" t="e">
        <f>VLOOKUP(A46,Daten!A:P,7,FALSE)</f>
        <v>#N/A</v>
      </c>
      <c r="D46" t="e">
        <f>VLOOKUP(A46,Daten!A:P,8,FALSE)</f>
        <v>#N/A</v>
      </c>
      <c r="E46" t="e">
        <f>VLOOKUP(A46,Daten!A:P,9,FALSE)</f>
        <v>#N/A</v>
      </c>
      <c r="F46" t="e">
        <f>VLOOKUP(A46,Daten!A:P,10,FALSE)</f>
        <v>#N/A</v>
      </c>
      <c r="G46" t="e">
        <f>VLOOKUP(A46,Daten!A:P,11,FALSE)</f>
        <v>#N/A</v>
      </c>
      <c r="H46">
        <f ca="1">SUMIF(Daten!$B:$B,"A"&amp;$B46&amp;"F"&amp;$E46&amp;"G"&amp;$G46&amp;"W"&amp;H$1,Daten!$N:$N)</f>
        <v>0</v>
      </c>
      <c r="I46">
        <f ca="1">SUMIF(Daten!$B:$B,"A"&amp;$B46&amp;"F"&amp;$E46&amp;"G"&amp;$G46&amp;"W"&amp;I$1,Daten!$N:$N)</f>
        <v>0</v>
      </c>
      <c r="J46">
        <f ca="1">SUMIF(Daten!$B:$B,"A"&amp;$B46&amp;"F"&amp;$E46&amp;"G"&amp;$G46&amp;"W"&amp;J$1,Daten!$N:$N)</f>
        <v>0</v>
      </c>
      <c r="K46">
        <f ca="1">SUMIF(Daten!$B:$B,"A"&amp;$B46&amp;"F"&amp;$E46&amp;"G"&amp;$G46&amp;"W"&amp;K$1,Daten!$N:$N)</f>
        <v>0</v>
      </c>
      <c r="L46">
        <f ca="1">SUMIF(Daten!$B:$B,"A"&amp;$B46&amp;"F"&amp;$E46&amp;"G"&amp;$G46&amp;"W"&amp;L$1,Daten!$N:$N)</f>
        <v>0</v>
      </c>
      <c r="M46">
        <f ca="1">SUMIF(Daten!$B:$B,"A"&amp;$B46&amp;"F"&amp;$E46&amp;"G"&amp;$G46&amp;"W"&amp;M$1,Daten!$N:$N)</f>
        <v>0</v>
      </c>
      <c r="N46">
        <f ca="1">SUMIF(Daten!$B:$B,"A"&amp;$B46&amp;"F"&amp;$E46&amp;"G"&amp;$G46&amp;"W"&amp;N$1,Daten!$N:$N)</f>
        <v>0</v>
      </c>
      <c r="O46">
        <f ca="1">SUMIF(Daten!$B:$B,"A"&amp;$B46&amp;"F"&amp;$E46&amp;"G"&amp;$G46&amp;"W"&amp;O$1,Daten!$N:$N)</f>
        <v>0</v>
      </c>
      <c r="P46">
        <f ca="1">SUMIF(Daten!$B:$B,"A"&amp;$B46&amp;"F"&amp;$E46&amp;"G"&amp;$G46&amp;"W"&amp;P$1,Daten!$N:$N)</f>
        <v>0</v>
      </c>
      <c r="Q46">
        <f ca="1">SUMIF(Daten!$B:$B,"A"&amp;$B46&amp;"F"&amp;$E46&amp;"G"&amp;$G46&amp;"W"&amp;Q$1,Daten!$N:$N)</f>
        <v>0</v>
      </c>
      <c r="R46">
        <f ca="1">SUMIF(Daten!$B:$B,"A"&amp;$B46&amp;"F"&amp;$E46&amp;"G"&amp;$G46&amp;"W"&amp;R$1,Daten!$N:$N)</f>
        <v>0</v>
      </c>
      <c r="S46">
        <f ca="1">SUMIF(Daten!$B:$B,"A"&amp;$B46&amp;"F"&amp;$E46&amp;"G"&amp;$G46&amp;"W"&amp;S$1,Daten!$N:$N)</f>
        <v>0</v>
      </c>
      <c r="T46">
        <f ca="1">SUMIF(Daten!$B:$B,"A"&amp;$B46&amp;"F"&amp;$E46&amp;"G"&amp;$G46&amp;"W"&amp;T$1,Daten!$N:$N)</f>
        <v>0</v>
      </c>
      <c r="U46">
        <f ca="1">SUMIF(Daten!$B:$B,"A"&amp;$B46&amp;"F"&amp;$E46&amp;"G"&amp;$G46&amp;"W"&amp;U$1,Daten!$N:$N)</f>
        <v>0</v>
      </c>
      <c r="V46">
        <f ca="1">SUMIF(Daten!$B:$B,"A"&amp;$B46&amp;"F"&amp;$E46&amp;"G"&amp;$G46&amp;"W"&amp;V$1,Daten!$N:$N)</f>
        <v>0</v>
      </c>
    </row>
    <row r="47" spans="1:22" x14ac:dyDescent="0.25">
      <c r="A47" s="2">
        <v>46</v>
      </c>
      <c r="B47" t="e">
        <f>VLOOKUP(A47,Daten!A:P,6,FALSE)</f>
        <v>#N/A</v>
      </c>
      <c r="C47" t="e">
        <f>VLOOKUP(A47,Daten!A:P,7,FALSE)</f>
        <v>#N/A</v>
      </c>
      <c r="D47" t="e">
        <f>VLOOKUP(A47,Daten!A:P,8,FALSE)</f>
        <v>#N/A</v>
      </c>
      <c r="E47" t="e">
        <f>VLOOKUP(A47,Daten!A:P,9,FALSE)</f>
        <v>#N/A</v>
      </c>
      <c r="F47" t="e">
        <f>VLOOKUP(A47,Daten!A:P,10,FALSE)</f>
        <v>#N/A</v>
      </c>
      <c r="G47" t="e">
        <f>VLOOKUP(A47,Daten!A:P,11,FALSE)</f>
        <v>#N/A</v>
      </c>
      <c r="H47">
        <f ca="1">SUMIF(Daten!$B:$B,"A"&amp;$B47&amp;"F"&amp;$E47&amp;"G"&amp;$G47&amp;"W"&amp;H$1,Daten!$N:$N)</f>
        <v>0</v>
      </c>
      <c r="I47">
        <f ca="1">SUMIF(Daten!$B:$B,"A"&amp;$B47&amp;"F"&amp;$E47&amp;"G"&amp;$G47&amp;"W"&amp;I$1,Daten!$N:$N)</f>
        <v>0</v>
      </c>
      <c r="J47">
        <f ca="1">SUMIF(Daten!$B:$B,"A"&amp;$B47&amp;"F"&amp;$E47&amp;"G"&amp;$G47&amp;"W"&amp;J$1,Daten!$N:$N)</f>
        <v>0</v>
      </c>
      <c r="K47">
        <f ca="1">SUMIF(Daten!$B:$B,"A"&amp;$B47&amp;"F"&amp;$E47&amp;"G"&amp;$G47&amp;"W"&amp;K$1,Daten!$N:$N)</f>
        <v>0</v>
      </c>
      <c r="L47">
        <f ca="1">SUMIF(Daten!$B:$B,"A"&amp;$B47&amp;"F"&amp;$E47&amp;"G"&amp;$G47&amp;"W"&amp;L$1,Daten!$N:$N)</f>
        <v>0</v>
      </c>
      <c r="M47">
        <f ca="1">SUMIF(Daten!$B:$B,"A"&amp;$B47&amp;"F"&amp;$E47&amp;"G"&amp;$G47&amp;"W"&amp;M$1,Daten!$N:$N)</f>
        <v>0</v>
      </c>
      <c r="N47">
        <f ca="1">SUMIF(Daten!$B:$B,"A"&amp;$B47&amp;"F"&amp;$E47&amp;"G"&amp;$G47&amp;"W"&amp;N$1,Daten!$N:$N)</f>
        <v>0</v>
      </c>
      <c r="O47">
        <f ca="1">SUMIF(Daten!$B:$B,"A"&amp;$B47&amp;"F"&amp;$E47&amp;"G"&amp;$G47&amp;"W"&amp;O$1,Daten!$N:$N)</f>
        <v>0</v>
      </c>
      <c r="P47">
        <f ca="1">SUMIF(Daten!$B:$B,"A"&amp;$B47&amp;"F"&amp;$E47&amp;"G"&amp;$G47&amp;"W"&amp;P$1,Daten!$N:$N)</f>
        <v>0</v>
      </c>
      <c r="Q47">
        <f ca="1">SUMIF(Daten!$B:$B,"A"&amp;$B47&amp;"F"&amp;$E47&amp;"G"&amp;$G47&amp;"W"&amp;Q$1,Daten!$N:$N)</f>
        <v>0</v>
      </c>
      <c r="R47">
        <f ca="1">SUMIF(Daten!$B:$B,"A"&amp;$B47&amp;"F"&amp;$E47&amp;"G"&amp;$G47&amp;"W"&amp;R$1,Daten!$N:$N)</f>
        <v>0</v>
      </c>
      <c r="S47">
        <f ca="1">SUMIF(Daten!$B:$B,"A"&amp;$B47&amp;"F"&amp;$E47&amp;"G"&amp;$G47&amp;"W"&amp;S$1,Daten!$N:$N)</f>
        <v>0</v>
      </c>
      <c r="T47">
        <f ca="1">SUMIF(Daten!$B:$B,"A"&amp;$B47&amp;"F"&amp;$E47&amp;"G"&amp;$G47&amp;"W"&amp;T$1,Daten!$N:$N)</f>
        <v>0</v>
      </c>
      <c r="U47">
        <f ca="1">SUMIF(Daten!$B:$B,"A"&amp;$B47&amp;"F"&amp;$E47&amp;"G"&amp;$G47&amp;"W"&amp;U$1,Daten!$N:$N)</f>
        <v>0</v>
      </c>
      <c r="V47">
        <f ca="1">SUMIF(Daten!$B:$B,"A"&amp;$B47&amp;"F"&amp;$E47&amp;"G"&amp;$G47&amp;"W"&amp;V$1,Daten!$N:$N)</f>
        <v>0</v>
      </c>
    </row>
    <row r="48" spans="1:22" x14ac:dyDescent="0.25">
      <c r="A48" s="2">
        <v>47</v>
      </c>
      <c r="B48" t="e">
        <f>VLOOKUP(A48,Daten!A:P,6,FALSE)</f>
        <v>#N/A</v>
      </c>
      <c r="C48" t="e">
        <f>VLOOKUP(A48,Daten!A:P,7,FALSE)</f>
        <v>#N/A</v>
      </c>
      <c r="D48" t="e">
        <f>VLOOKUP(A48,Daten!A:P,8,FALSE)</f>
        <v>#N/A</v>
      </c>
      <c r="E48" t="e">
        <f>VLOOKUP(A48,Daten!A:P,9,FALSE)</f>
        <v>#N/A</v>
      </c>
      <c r="F48" t="e">
        <f>VLOOKUP(A48,Daten!A:P,10,FALSE)</f>
        <v>#N/A</v>
      </c>
      <c r="G48" t="e">
        <f>VLOOKUP(A48,Daten!A:P,11,FALSE)</f>
        <v>#N/A</v>
      </c>
      <c r="H48">
        <f ca="1">SUMIF(Daten!$B:$B,"A"&amp;$B48&amp;"F"&amp;$E48&amp;"G"&amp;$G48&amp;"W"&amp;H$1,Daten!$N:$N)</f>
        <v>0</v>
      </c>
      <c r="I48">
        <f ca="1">SUMIF(Daten!$B:$B,"A"&amp;$B48&amp;"F"&amp;$E48&amp;"G"&amp;$G48&amp;"W"&amp;I$1,Daten!$N:$N)</f>
        <v>0</v>
      </c>
      <c r="J48">
        <f ca="1">SUMIF(Daten!$B:$B,"A"&amp;$B48&amp;"F"&amp;$E48&amp;"G"&amp;$G48&amp;"W"&amp;J$1,Daten!$N:$N)</f>
        <v>0</v>
      </c>
      <c r="K48">
        <f ca="1">SUMIF(Daten!$B:$B,"A"&amp;$B48&amp;"F"&amp;$E48&amp;"G"&amp;$G48&amp;"W"&amp;K$1,Daten!$N:$N)</f>
        <v>0</v>
      </c>
      <c r="L48">
        <f ca="1">SUMIF(Daten!$B:$B,"A"&amp;$B48&amp;"F"&amp;$E48&amp;"G"&amp;$G48&amp;"W"&amp;L$1,Daten!$N:$N)</f>
        <v>0</v>
      </c>
      <c r="M48">
        <f ca="1">SUMIF(Daten!$B:$B,"A"&amp;$B48&amp;"F"&amp;$E48&amp;"G"&amp;$G48&amp;"W"&amp;M$1,Daten!$N:$N)</f>
        <v>0</v>
      </c>
      <c r="N48">
        <f ca="1">SUMIF(Daten!$B:$B,"A"&amp;$B48&amp;"F"&amp;$E48&amp;"G"&amp;$G48&amp;"W"&amp;N$1,Daten!$N:$N)</f>
        <v>0</v>
      </c>
      <c r="O48">
        <f ca="1">SUMIF(Daten!$B:$B,"A"&amp;$B48&amp;"F"&amp;$E48&amp;"G"&amp;$G48&amp;"W"&amp;O$1,Daten!$N:$N)</f>
        <v>0</v>
      </c>
      <c r="P48">
        <f ca="1">SUMIF(Daten!$B:$B,"A"&amp;$B48&amp;"F"&amp;$E48&amp;"G"&amp;$G48&amp;"W"&amp;P$1,Daten!$N:$N)</f>
        <v>0</v>
      </c>
      <c r="Q48">
        <f ca="1">SUMIF(Daten!$B:$B,"A"&amp;$B48&amp;"F"&amp;$E48&amp;"G"&amp;$G48&amp;"W"&amp;Q$1,Daten!$N:$N)</f>
        <v>0</v>
      </c>
      <c r="R48">
        <f ca="1">SUMIF(Daten!$B:$B,"A"&amp;$B48&amp;"F"&amp;$E48&amp;"G"&amp;$G48&amp;"W"&amp;R$1,Daten!$N:$N)</f>
        <v>0</v>
      </c>
      <c r="S48">
        <f ca="1">SUMIF(Daten!$B:$B,"A"&amp;$B48&amp;"F"&amp;$E48&amp;"G"&amp;$G48&amp;"W"&amp;S$1,Daten!$N:$N)</f>
        <v>0</v>
      </c>
      <c r="T48">
        <f ca="1">SUMIF(Daten!$B:$B,"A"&amp;$B48&amp;"F"&amp;$E48&amp;"G"&amp;$G48&amp;"W"&amp;T$1,Daten!$N:$N)</f>
        <v>0</v>
      </c>
      <c r="U48">
        <f ca="1">SUMIF(Daten!$B:$B,"A"&amp;$B48&amp;"F"&amp;$E48&amp;"G"&amp;$G48&amp;"W"&amp;U$1,Daten!$N:$N)</f>
        <v>0</v>
      </c>
      <c r="V48">
        <f ca="1">SUMIF(Daten!$B:$B,"A"&amp;$B48&amp;"F"&amp;$E48&amp;"G"&amp;$G48&amp;"W"&amp;V$1,Daten!$N:$N)</f>
        <v>0</v>
      </c>
    </row>
    <row r="49" spans="1:22" x14ac:dyDescent="0.25">
      <c r="A49" s="2">
        <v>48</v>
      </c>
      <c r="B49" t="e">
        <f>VLOOKUP(A49,Daten!A:P,6,FALSE)</f>
        <v>#N/A</v>
      </c>
      <c r="C49" t="e">
        <f>VLOOKUP(A49,Daten!A:P,7,FALSE)</f>
        <v>#N/A</v>
      </c>
      <c r="D49" t="e">
        <f>VLOOKUP(A49,Daten!A:P,8,FALSE)</f>
        <v>#N/A</v>
      </c>
      <c r="E49" t="e">
        <f>VLOOKUP(A49,Daten!A:P,9,FALSE)</f>
        <v>#N/A</v>
      </c>
      <c r="F49" t="e">
        <f>VLOOKUP(A49,Daten!A:P,10,FALSE)</f>
        <v>#N/A</v>
      </c>
      <c r="G49" t="e">
        <f>VLOOKUP(A49,Daten!A:P,11,FALSE)</f>
        <v>#N/A</v>
      </c>
      <c r="H49">
        <f ca="1">SUMIF(Daten!$B:$B,"A"&amp;$B49&amp;"F"&amp;$E49&amp;"G"&amp;$G49&amp;"W"&amp;H$1,Daten!$N:$N)</f>
        <v>0</v>
      </c>
      <c r="I49">
        <f ca="1">SUMIF(Daten!$B:$B,"A"&amp;$B49&amp;"F"&amp;$E49&amp;"G"&amp;$G49&amp;"W"&amp;I$1,Daten!$N:$N)</f>
        <v>0</v>
      </c>
      <c r="J49">
        <f ca="1">SUMIF(Daten!$B:$B,"A"&amp;$B49&amp;"F"&amp;$E49&amp;"G"&amp;$G49&amp;"W"&amp;J$1,Daten!$N:$N)</f>
        <v>0</v>
      </c>
      <c r="K49">
        <f ca="1">SUMIF(Daten!$B:$B,"A"&amp;$B49&amp;"F"&amp;$E49&amp;"G"&amp;$G49&amp;"W"&amp;K$1,Daten!$N:$N)</f>
        <v>0</v>
      </c>
      <c r="L49">
        <f ca="1">SUMIF(Daten!$B:$B,"A"&amp;$B49&amp;"F"&amp;$E49&amp;"G"&amp;$G49&amp;"W"&amp;L$1,Daten!$N:$N)</f>
        <v>0</v>
      </c>
      <c r="M49">
        <f ca="1">SUMIF(Daten!$B:$B,"A"&amp;$B49&amp;"F"&amp;$E49&amp;"G"&amp;$G49&amp;"W"&amp;M$1,Daten!$N:$N)</f>
        <v>0</v>
      </c>
      <c r="N49">
        <f ca="1">SUMIF(Daten!$B:$B,"A"&amp;$B49&amp;"F"&amp;$E49&amp;"G"&amp;$G49&amp;"W"&amp;N$1,Daten!$N:$N)</f>
        <v>0</v>
      </c>
      <c r="O49">
        <f ca="1">SUMIF(Daten!$B:$B,"A"&amp;$B49&amp;"F"&amp;$E49&amp;"G"&amp;$G49&amp;"W"&amp;O$1,Daten!$N:$N)</f>
        <v>0</v>
      </c>
      <c r="P49">
        <f ca="1">SUMIF(Daten!$B:$B,"A"&amp;$B49&amp;"F"&amp;$E49&amp;"G"&amp;$G49&amp;"W"&amp;P$1,Daten!$N:$N)</f>
        <v>0</v>
      </c>
      <c r="Q49">
        <f ca="1">SUMIF(Daten!$B:$B,"A"&amp;$B49&amp;"F"&amp;$E49&amp;"G"&amp;$G49&amp;"W"&amp;Q$1,Daten!$N:$N)</f>
        <v>0</v>
      </c>
      <c r="R49">
        <f ca="1">SUMIF(Daten!$B:$B,"A"&amp;$B49&amp;"F"&amp;$E49&amp;"G"&amp;$G49&amp;"W"&amp;R$1,Daten!$N:$N)</f>
        <v>0</v>
      </c>
      <c r="S49">
        <f ca="1">SUMIF(Daten!$B:$B,"A"&amp;$B49&amp;"F"&amp;$E49&amp;"G"&amp;$G49&amp;"W"&amp;S$1,Daten!$N:$N)</f>
        <v>0</v>
      </c>
      <c r="T49">
        <f ca="1">SUMIF(Daten!$B:$B,"A"&amp;$B49&amp;"F"&amp;$E49&amp;"G"&amp;$G49&amp;"W"&amp;T$1,Daten!$N:$N)</f>
        <v>0</v>
      </c>
      <c r="U49">
        <f ca="1">SUMIF(Daten!$B:$B,"A"&amp;$B49&amp;"F"&amp;$E49&amp;"G"&amp;$G49&amp;"W"&amp;U$1,Daten!$N:$N)</f>
        <v>0</v>
      </c>
      <c r="V49">
        <f ca="1">SUMIF(Daten!$B:$B,"A"&amp;$B49&amp;"F"&amp;$E49&amp;"G"&amp;$G49&amp;"W"&amp;V$1,Daten!$N:$N)</f>
        <v>0</v>
      </c>
    </row>
    <row r="50" spans="1:22" x14ac:dyDescent="0.25">
      <c r="A50" s="2">
        <v>49</v>
      </c>
      <c r="B50" t="e">
        <f>VLOOKUP(A50,Daten!A:P,6,FALSE)</f>
        <v>#N/A</v>
      </c>
      <c r="C50" t="e">
        <f>VLOOKUP(A50,Daten!A:P,7,FALSE)</f>
        <v>#N/A</v>
      </c>
      <c r="D50" t="e">
        <f>VLOOKUP(A50,Daten!A:P,8,FALSE)</f>
        <v>#N/A</v>
      </c>
      <c r="E50" t="e">
        <f>VLOOKUP(A50,Daten!A:P,9,FALSE)</f>
        <v>#N/A</v>
      </c>
      <c r="F50" t="e">
        <f>VLOOKUP(A50,Daten!A:P,10,FALSE)</f>
        <v>#N/A</v>
      </c>
      <c r="G50" t="e">
        <f>VLOOKUP(A50,Daten!A:P,11,FALSE)</f>
        <v>#N/A</v>
      </c>
      <c r="H50">
        <f ca="1">SUMIF(Daten!$B:$B,"A"&amp;$B50&amp;"F"&amp;$E50&amp;"G"&amp;$G50&amp;"W"&amp;H$1,Daten!$N:$N)</f>
        <v>0</v>
      </c>
      <c r="I50">
        <f ca="1">SUMIF(Daten!$B:$B,"A"&amp;$B50&amp;"F"&amp;$E50&amp;"G"&amp;$G50&amp;"W"&amp;I$1,Daten!$N:$N)</f>
        <v>0</v>
      </c>
      <c r="J50">
        <f ca="1">SUMIF(Daten!$B:$B,"A"&amp;$B50&amp;"F"&amp;$E50&amp;"G"&amp;$G50&amp;"W"&amp;J$1,Daten!$N:$N)</f>
        <v>0</v>
      </c>
      <c r="K50">
        <f ca="1">SUMIF(Daten!$B:$B,"A"&amp;$B50&amp;"F"&amp;$E50&amp;"G"&amp;$G50&amp;"W"&amp;K$1,Daten!$N:$N)</f>
        <v>0</v>
      </c>
      <c r="L50">
        <f ca="1">SUMIF(Daten!$B:$B,"A"&amp;$B50&amp;"F"&amp;$E50&amp;"G"&amp;$G50&amp;"W"&amp;L$1,Daten!$N:$N)</f>
        <v>0</v>
      </c>
      <c r="M50">
        <f ca="1">SUMIF(Daten!$B:$B,"A"&amp;$B50&amp;"F"&amp;$E50&amp;"G"&amp;$G50&amp;"W"&amp;M$1,Daten!$N:$N)</f>
        <v>0</v>
      </c>
      <c r="N50">
        <f ca="1">SUMIF(Daten!$B:$B,"A"&amp;$B50&amp;"F"&amp;$E50&amp;"G"&amp;$G50&amp;"W"&amp;N$1,Daten!$N:$N)</f>
        <v>0</v>
      </c>
      <c r="O50">
        <f ca="1">SUMIF(Daten!$B:$B,"A"&amp;$B50&amp;"F"&amp;$E50&amp;"G"&amp;$G50&amp;"W"&amp;O$1,Daten!$N:$N)</f>
        <v>0</v>
      </c>
      <c r="P50">
        <f ca="1">SUMIF(Daten!$B:$B,"A"&amp;$B50&amp;"F"&amp;$E50&amp;"G"&amp;$G50&amp;"W"&amp;P$1,Daten!$N:$N)</f>
        <v>0</v>
      </c>
      <c r="Q50">
        <f ca="1">SUMIF(Daten!$B:$B,"A"&amp;$B50&amp;"F"&amp;$E50&amp;"G"&amp;$G50&amp;"W"&amp;Q$1,Daten!$N:$N)</f>
        <v>0</v>
      </c>
      <c r="R50">
        <f ca="1">SUMIF(Daten!$B:$B,"A"&amp;$B50&amp;"F"&amp;$E50&amp;"G"&amp;$G50&amp;"W"&amp;R$1,Daten!$N:$N)</f>
        <v>0</v>
      </c>
      <c r="S50">
        <f ca="1">SUMIF(Daten!$B:$B,"A"&amp;$B50&amp;"F"&amp;$E50&amp;"G"&amp;$G50&amp;"W"&amp;S$1,Daten!$N:$N)</f>
        <v>0</v>
      </c>
      <c r="T50">
        <f ca="1">SUMIF(Daten!$B:$B,"A"&amp;$B50&amp;"F"&amp;$E50&amp;"G"&amp;$G50&amp;"W"&amp;T$1,Daten!$N:$N)</f>
        <v>0</v>
      </c>
      <c r="U50">
        <f ca="1">SUMIF(Daten!$B:$B,"A"&amp;$B50&amp;"F"&amp;$E50&amp;"G"&amp;$G50&amp;"W"&amp;U$1,Daten!$N:$N)</f>
        <v>0</v>
      </c>
      <c r="V50">
        <f ca="1">SUMIF(Daten!$B:$B,"A"&amp;$B50&amp;"F"&amp;$E50&amp;"G"&amp;$G50&amp;"W"&amp;V$1,Daten!$N:$N)</f>
        <v>0</v>
      </c>
    </row>
    <row r="51" spans="1:22" x14ac:dyDescent="0.25">
      <c r="A51" s="2">
        <v>50</v>
      </c>
      <c r="B51" t="e">
        <f>VLOOKUP(A51,Daten!A:P,6,FALSE)</f>
        <v>#N/A</v>
      </c>
      <c r="C51" t="e">
        <f>VLOOKUP(A51,Daten!A:P,7,FALSE)</f>
        <v>#N/A</v>
      </c>
      <c r="D51" t="e">
        <f>VLOOKUP(A51,Daten!A:P,8,FALSE)</f>
        <v>#N/A</v>
      </c>
      <c r="E51" t="e">
        <f>VLOOKUP(A51,Daten!A:P,9,FALSE)</f>
        <v>#N/A</v>
      </c>
      <c r="F51" t="e">
        <f>VLOOKUP(A51,Daten!A:P,10,FALSE)</f>
        <v>#N/A</v>
      </c>
      <c r="G51" t="e">
        <f>VLOOKUP(A51,Daten!A:P,11,FALSE)</f>
        <v>#N/A</v>
      </c>
      <c r="H51">
        <f ca="1">SUMIF(Daten!$B:$B,"A"&amp;$B51&amp;"F"&amp;$E51&amp;"G"&amp;$G51&amp;"W"&amp;H$1,Daten!$N:$N)</f>
        <v>0</v>
      </c>
      <c r="I51">
        <f ca="1">SUMIF(Daten!$B:$B,"A"&amp;$B51&amp;"F"&amp;$E51&amp;"G"&amp;$G51&amp;"W"&amp;I$1,Daten!$N:$N)</f>
        <v>0</v>
      </c>
      <c r="J51">
        <f ca="1">SUMIF(Daten!$B:$B,"A"&amp;$B51&amp;"F"&amp;$E51&amp;"G"&amp;$G51&amp;"W"&amp;J$1,Daten!$N:$N)</f>
        <v>0</v>
      </c>
      <c r="K51">
        <f ca="1">SUMIF(Daten!$B:$B,"A"&amp;$B51&amp;"F"&amp;$E51&amp;"G"&amp;$G51&amp;"W"&amp;K$1,Daten!$N:$N)</f>
        <v>0</v>
      </c>
      <c r="L51">
        <f ca="1">SUMIF(Daten!$B:$B,"A"&amp;$B51&amp;"F"&amp;$E51&amp;"G"&amp;$G51&amp;"W"&amp;L$1,Daten!$N:$N)</f>
        <v>0</v>
      </c>
      <c r="M51">
        <f ca="1">SUMIF(Daten!$B:$B,"A"&amp;$B51&amp;"F"&amp;$E51&amp;"G"&amp;$G51&amp;"W"&amp;M$1,Daten!$N:$N)</f>
        <v>0</v>
      </c>
      <c r="N51">
        <f ca="1">SUMIF(Daten!$B:$B,"A"&amp;$B51&amp;"F"&amp;$E51&amp;"G"&amp;$G51&amp;"W"&amp;N$1,Daten!$N:$N)</f>
        <v>0</v>
      </c>
      <c r="O51">
        <f ca="1">SUMIF(Daten!$B:$B,"A"&amp;$B51&amp;"F"&amp;$E51&amp;"G"&amp;$G51&amp;"W"&amp;O$1,Daten!$N:$N)</f>
        <v>0</v>
      </c>
      <c r="P51">
        <f ca="1">SUMIF(Daten!$B:$B,"A"&amp;$B51&amp;"F"&amp;$E51&amp;"G"&amp;$G51&amp;"W"&amp;P$1,Daten!$N:$N)</f>
        <v>0</v>
      </c>
      <c r="Q51">
        <f ca="1">SUMIF(Daten!$B:$B,"A"&amp;$B51&amp;"F"&amp;$E51&amp;"G"&amp;$G51&amp;"W"&amp;Q$1,Daten!$N:$N)</f>
        <v>0</v>
      </c>
      <c r="R51">
        <f ca="1">SUMIF(Daten!$B:$B,"A"&amp;$B51&amp;"F"&amp;$E51&amp;"G"&amp;$G51&amp;"W"&amp;R$1,Daten!$N:$N)</f>
        <v>0</v>
      </c>
      <c r="S51">
        <f ca="1">SUMIF(Daten!$B:$B,"A"&amp;$B51&amp;"F"&amp;$E51&amp;"G"&amp;$G51&amp;"W"&amp;S$1,Daten!$N:$N)</f>
        <v>0</v>
      </c>
      <c r="T51">
        <f ca="1">SUMIF(Daten!$B:$B,"A"&amp;$B51&amp;"F"&amp;$E51&amp;"G"&amp;$G51&amp;"W"&amp;T$1,Daten!$N:$N)</f>
        <v>0</v>
      </c>
      <c r="U51">
        <f ca="1">SUMIF(Daten!$B:$B,"A"&amp;$B51&amp;"F"&amp;$E51&amp;"G"&amp;$G51&amp;"W"&amp;U$1,Daten!$N:$N)</f>
        <v>0</v>
      </c>
      <c r="V51">
        <f ca="1">SUMIF(Daten!$B:$B,"A"&amp;$B51&amp;"F"&amp;$E51&amp;"G"&amp;$G51&amp;"W"&amp;V$1,Daten!$N:$N)</f>
        <v>0</v>
      </c>
    </row>
    <row r="52" spans="1:22" x14ac:dyDescent="0.25">
      <c r="A52" s="2">
        <v>51</v>
      </c>
      <c r="B52" t="e">
        <f>VLOOKUP(A52,Daten!A:P,6,FALSE)</f>
        <v>#N/A</v>
      </c>
      <c r="C52" t="e">
        <f>VLOOKUP(A52,Daten!A:P,7,FALSE)</f>
        <v>#N/A</v>
      </c>
      <c r="D52" t="e">
        <f>VLOOKUP(A52,Daten!A:P,8,FALSE)</f>
        <v>#N/A</v>
      </c>
      <c r="E52" t="e">
        <f>VLOOKUP(A52,Daten!A:P,9,FALSE)</f>
        <v>#N/A</v>
      </c>
      <c r="F52" t="e">
        <f>VLOOKUP(A52,Daten!A:P,10,FALSE)</f>
        <v>#N/A</v>
      </c>
      <c r="G52" t="e">
        <f>VLOOKUP(A52,Daten!A:P,11,FALSE)</f>
        <v>#N/A</v>
      </c>
      <c r="H52">
        <f ca="1">SUMIF(Daten!$B:$B,"A"&amp;$B52&amp;"F"&amp;$E52&amp;"G"&amp;$G52&amp;"W"&amp;H$1,Daten!$N:$N)</f>
        <v>0</v>
      </c>
      <c r="I52">
        <f ca="1">SUMIF(Daten!$B:$B,"A"&amp;$B52&amp;"F"&amp;$E52&amp;"G"&amp;$G52&amp;"W"&amp;I$1,Daten!$N:$N)</f>
        <v>0</v>
      </c>
      <c r="J52">
        <f ca="1">SUMIF(Daten!$B:$B,"A"&amp;$B52&amp;"F"&amp;$E52&amp;"G"&amp;$G52&amp;"W"&amp;J$1,Daten!$N:$N)</f>
        <v>0</v>
      </c>
      <c r="K52">
        <f ca="1">SUMIF(Daten!$B:$B,"A"&amp;$B52&amp;"F"&amp;$E52&amp;"G"&amp;$G52&amp;"W"&amp;K$1,Daten!$N:$N)</f>
        <v>0</v>
      </c>
      <c r="L52">
        <f ca="1">SUMIF(Daten!$B:$B,"A"&amp;$B52&amp;"F"&amp;$E52&amp;"G"&amp;$G52&amp;"W"&amp;L$1,Daten!$N:$N)</f>
        <v>0</v>
      </c>
      <c r="M52">
        <f ca="1">SUMIF(Daten!$B:$B,"A"&amp;$B52&amp;"F"&amp;$E52&amp;"G"&amp;$G52&amp;"W"&amp;M$1,Daten!$N:$N)</f>
        <v>0</v>
      </c>
      <c r="N52">
        <f ca="1">SUMIF(Daten!$B:$B,"A"&amp;$B52&amp;"F"&amp;$E52&amp;"G"&amp;$G52&amp;"W"&amp;N$1,Daten!$N:$N)</f>
        <v>0</v>
      </c>
      <c r="O52">
        <f ca="1">SUMIF(Daten!$B:$B,"A"&amp;$B52&amp;"F"&amp;$E52&amp;"G"&amp;$G52&amp;"W"&amp;O$1,Daten!$N:$N)</f>
        <v>0</v>
      </c>
      <c r="P52">
        <f ca="1">SUMIF(Daten!$B:$B,"A"&amp;$B52&amp;"F"&amp;$E52&amp;"G"&amp;$G52&amp;"W"&amp;P$1,Daten!$N:$N)</f>
        <v>0</v>
      </c>
      <c r="Q52">
        <f ca="1">SUMIF(Daten!$B:$B,"A"&amp;$B52&amp;"F"&amp;$E52&amp;"G"&amp;$G52&amp;"W"&amp;Q$1,Daten!$N:$N)</f>
        <v>0</v>
      </c>
      <c r="R52">
        <f ca="1">SUMIF(Daten!$B:$B,"A"&amp;$B52&amp;"F"&amp;$E52&amp;"G"&amp;$G52&amp;"W"&amp;R$1,Daten!$N:$N)</f>
        <v>0</v>
      </c>
      <c r="S52">
        <f ca="1">SUMIF(Daten!$B:$B,"A"&amp;$B52&amp;"F"&amp;$E52&amp;"G"&amp;$G52&amp;"W"&amp;S$1,Daten!$N:$N)</f>
        <v>0</v>
      </c>
      <c r="T52">
        <f ca="1">SUMIF(Daten!$B:$B,"A"&amp;$B52&amp;"F"&amp;$E52&amp;"G"&amp;$G52&amp;"W"&amp;T$1,Daten!$N:$N)</f>
        <v>0</v>
      </c>
      <c r="U52">
        <f ca="1">SUMIF(Daten!$B:$B,"A"&amp;$B52&amp;"F"&amp;$E52&amp;"G"&amp;$G52&amp;"W"&amp;U$1,Daten!$N:$N)</f>
        <v>0</v>
      </c>
      <c r="V52">
        <f ca="1">SUMIF(Daten!$B:$B,"A"&amp;$B52&amp;"F"&amp;$E52&amp;"G"&amp;$G52&amp;"W"&amp;V$1,Daten!$N:$N)</f>
        <v>0</v>
      </c>
    </row>
    <row r="53" spans="1:22" x14ac:dyDescent="0.25">
      <c r="A53" s="2">
        <v>52</v>
      </c>
      <c r="B53" t="e">
        <f>VLOOKUP(A53,Daten!A:P,6,FALSE)</f>
        <v>#N/A</v>
      </c>
      <c r="C53" t="e">
        <f>VLOOKUP(A53,Daten!A:P,7,FALSE)</f>
        <v>#N/A</v>
      </c>
      <c r="D53" t="e">
        <f>VLOOKUP(A53,Daten!A:P,8,FALSE)</f>
        <v>#N/A</v>
      </c>
      <c r="E53" t="e">
        <f>VLOOKUP(A53,Daten!A:P,9,FALSE)</f>
        <v>#N/A</v>
      </c>
      <c r="F53" t="e">
        <f>VLOOKUP(A53,Daten!A:P,10,FALSE)</f>
        <v>#N/A</v>
      </c>
      <c r="G53" t="e">
        <f>VLOOKUP(A53,Daten!A:P,11,FALSE)</f>
        <v>#N/A</v>
      </c>
      <c r="H53">
        <f ca="1">SUMIF(Daten!$B:$B,"A"&amp;$B53&amp;"F"&amp;$E53&amp;"G"&amp;$G53&amp;"W"&amp;H$1,Daten!$N:$N)</f>
        <v>0</v>
      </c>
      <c r="I53">
        <f ca="1">SUMIF(Daten!$B:$B,"A"&amp;$B53&amp;"F"&amp;$E53&amp;"G"&amp;$G53&amp;"W"&amp;I$1,Daten!$N:$N)</f>
        <v>0</v>
      </c>
      <c r="J53">
        <f ca="1">SUMIF(Daten!$B:$B,"A"&amp;$B53&amp;"F"&amp;$E53&amp;"G"&amp;$G53&amp;"W"&amp;J$1,Daten!$N:$N)</f>
        <v>0</v>
      </c>
      <c r="K53">
        <f ca="1">SUMIF(Daten!$B:$B,"A"&amp;$B53&amp;"F"&amp;$E53&amp;"G"&amp;$G53&amp;"W"&amp;K$1,Daten!$N:$N)</f>
        <v>0</v>
      </c>
      <c r="L53">
        <f ca="1">SUMIF(Daten!$B:$B,"A"&amp;$B53&amp;"F"&amp;$E53&amp;"G"&amp;$G53&amp;"W"&amp;L$1,Daten!$N:$N)</f>
        <v>0</v>
      </c>
      <c r="M53">
        <f ca="1">SUMIF(Daten!$B:$B,"A"&amp;$B53&amp;"F"&amp;$E53&amp;"G"&amp;$G53&amp;"W"&amp;M$1,Daten!$N:$N)</f>
        <v>0</v>
      </c>
      <c r="N53">
        <f ca="1">SUMIF(Daten!$B:$B,"A"&amp;$B53&amp;"F"&amp;$E53&amp;"G"&amp;$G53&amp;"W"&amp;N$1,Daten!$N:$N)</f>
        <v>0</v>
      </c>
      <c r="O53">
        <f ca="1">SUMIF(Daten!$B:$B,"A"&amp;$B53&amp;"F"&amp;$E53&amp;"G"&amp;$G53&amp;"W"&amp;O$1,Daten!$N:$N)</f>
        <v>0</v>
      </c>
      <c r="P53">
        <f ca="1">SUMIF(Daten!$B:$B,"A"&amp;$B53&amp;"F"&amp;$E53&amp;"G"&amp;$G53&amp;"W"&amp;P$1,Daten!$N:$N)</f>
        <v>0</v>
      </c>
      <c r="Q53">
        <f ca="1">SUMIF(Daten!$B:$B,"A"&amp;$B53&amp;"F"&amp;$E53&amp;"G"&amp;$G53&amp;"W"&amp;Q$1,Daten!$N:$N)</f>
        <v>0</v>
      </c>
      <c r="R53">
        <f ca="1">SUMIF(Daten!$B:$B,"A"&amp;$B53&amp;"F"&amp;$E53&amp;"G"&amp;$G53&amp;"W"&amp;R$1,Daten!$N:$N)</f>
        <v>0</v>
      </c>
      <c r="S53">
        <f ca="1">SUMIF(Daten!$B:$B,"A"&amp;$B53&amp;"F"&amp;$E53&amp;"G"&amp;$G53&amp;"W"&amp;S$1,Daten!$N:$N)</f>
        <v>0</v>
      </c>
      <c r="T53">
        <f ca="1">SUMIF(Daten!$B:$B,"A"&amp;$B53&amp;"F"&amp;$E53&amp;"G"&amp;$G53&amp;"W"&amp;T$1,Daten!$N:$N)</f>
        <v>0</v>
      </c>
      <c r="U53">
        <f ca="1">SUMIF(Daten!$B:$B,"A"&amp;$B53&amp;"F"&amp;$E53&amp;"G"&amp;$G53&amp;"W"&amp;U$1,Daten!$N:$N)</f>
        <v>0</v>
      </c>
      <c r="V53">
        <f ca="1">SUMIF(Daten!$B:$B,"A"&amp;$B53&amp;"F"&amp;$E53&amp;"G"&amp;$G53&amp;"W"&amp;V$1,Daten!$N:$N)</f>
        <v>0</v>
      </c>
    </row>
    <row r="54" spans="1:22" x14ac:dyDescent="0.25">
      <c r="A54" s="2">
        <v>53</v>
      </c>
      <c r="B54" t="e">
        <f>VLOOKUP(A54,Daten!A:P,6,FALSE)</f>
        <v>#N/A</v>
      </c>
      <c r="C54" t="e">
        <f>VLOOKUP(A54,Daten!A:P,7,FALSE)</f>
        <v>#N/A</v>
      </c>
      <c r="D54" t="e">
        <f>VLOOKUP(A54,Daten!A:P,8,FALSE)</f>
        <v>#N/A</v>
      </c>
      <c r="E54" t="e">
        <f>VLOOKUP(A54,Daten!A:P,9,FALSE)</f>
        <v>#N/A</v>
      </c>
      <c r="F54" t="e">
        <f>VLOOKUP(A54,Daten!A:P,10,FALSE)</f>
        <v>#N/A</v>
      </c>
      <c r="G54" t="e">
        <f>VLOOKUP(A54,Daten!A:P,11,FALSE)</f>
        <v>#N/A</v>
      </c>
      <c r="H54">
        <f ca="1">SUMIF(Daten!$B:$B,"A"&amp;$B54&amp;"F"&amp;$E54&amp;"G"&amp;$G54&amp;"W"&amp;H$1,Daten!$N:$N)</f>
        <v>0</v>
      </c>
      <c r="I54">
        <f ca="1">SUMIF(Daten!$B:$B,"A"&amp;$B54&amp;"F"&amp;$E54&amp;"G"&amp;$G54&amp;"W"&amp;I$1,Daten!$N:$N)</f>
        <v>0</v>
      </c>
      <c r="J54">
        <f ca="1">SUMIF(Daten!$B:$B,"A"&amp;$B54&amp;"F"&amp;$E54&amp;"G"&amp;$G54&amp;"W"&amp;J$1,Daten!$N:$N)</f>
        <v>0</v>
      </c>
      <c r="K54">
        <f ca="1">SUMIF(Daten!$B:$B,"A"&amp;$B54&amp;"F"&amp;$E54&amp;"G"&amp;$G54&amp;"W"&amp;K$1,Daten!$N:$N)</f>
        <v>0</v>
      </c>
      <c r="L54">
        <f ca="1">SUMIF(Daten!$B:$B,"A"&amp;$B54&amp;"F"&amp;$E54&amp;"G"&amp;$G54&amp;"W"&amp;L$1,Daten!$N:$N)</f>
        <v>0</v>
      </c>
      <c r="M54">
        <f ca="1">SUMIF(Daten!$B:$B,"A"&amp;$B54&amp;"F"&amp;$E54&amp;"G"&amp;$G54&amp;"W"&amp;M$1,Daten!$N:$N)</f>
        <v>0</v>
      </c>
      <c r="N54">
        <f ca="1">SUMIF(Daten!$B:$B,"A"&amp;$B54&amp;"F"&amp;$E54&amp;"G"&amp;$G54&amp;"W"&amp;N$1,Daten!$N:$N)</f>
        <v>0</v>
      </c>
      <c r="O54">
        <f ca="1">SUMIF(Daten!$B:$B,"A"&amp;$B54&amp;"F"&amp;$E54&amp;"G"&amp;$G54&amp;"W"&amp;O$1,Daten!$N:$N)</f>
        <v>0</v>
      </c>
      <c r="P54">
        <f ca="1">SUMIF(Daten!$B:$B,"A"&amp;$B54&amp;"F"&amp;$E54&amp;"G"&amp;$G54&amp;"W"&amp;P$1,Daten!$N:$N)</f>
        <v>0</v>
      </c>
      <c r="Q54">
        <f ca="1">SUMIF(Daten!$B:$B,"A"&amp;$B54&amp;"F"&amp;$E54&amp;"G"&amp;$G54&amp;"W"&amp;Q$1,Daten!$N:$N)</f>
        <v>0</v>
      </c>
      <c r="R54">
        <f ca="1">SUMIF(Daten!$B:$B,"A"&amp;$B54&amp;"F"&amp;$E54&amp;"G"&amp;$G54&amp;"W"&amp;R$1,Daten!$N:$N)</f>
        <v>0</v>
      </c>
      <c r="S54">
        <f ca="1">SUMIF(Daten!$B:$B,"A"&amp;$B54&amp;"F"&amp;$E54&amp;"G"&amp;$G54&amp;"W"&amp;S$1,Daten!$N:$N)</f>
        <v>0</v>
      </c>
      <c r="T54">
        <f ca="1">SUMIF(Daten!$B:$B,"A"&amp;$B54&amp;"F"&amp;$E54&amp;"G"&amp;$G54&amp;"W"&amp;T$1,Daten!$N:$N)</f>
        <v>0</v>
      </c>
      <c r="U54">
        <f ca="1">SUMIF(Daten!$B:$B,"A"&amp;$B54&amp;"F"&amp;$E54&amp;"G"&amp;$G54&amp;"W"&amp;U$1,Daten!$N:$N)</f>
        <v>0</v>
      </c>
      <c r="V54">
        <f ca="1">SUMIF(Daten!$B:$B,"A"&amp;$B54&amp;"F"&amp;$E54&amp;"G"&amp;$G54&amp;"W"&amp;V$1,Daten!$N:$N)</f>
        <v>0</v>
      </c>
    </row>
    <row r="55" spans="1:22" x14ac:dyDescent="0.25">
      <c r="A55" s="2">
        <v>54</v>
      </c>
      <c r="B55" t="e">
        <f>VLOOKUP(A55,Daten!A:P,6,FALSE)</f>
        <v>#N/A</v>
      </c>
      <c r="C55" t="e">
        <f>VLOOKUP(A55,Daten!A:P,7,FALSE)</f>
        <v>#N/A</v>
      </c>
      <c r="D55" t="e">
        <f>VLOOKUP(A55,Daten!A:P,8,FALSE)</f>
        <v>#N/A</v>
      </c>
      <c r="E55" t="e">
        <f>VLOOKUP(A55,Daten!A:P,9,FALSE)</f>
        <v>#N/A</v>
      </c>
      <c r="F55" t="e">
        <f>VLOOKUP(A55,Daten!A:P,10,FALSE)</f>
        <v>#N/A</v>
      </c>
      <c r="G55" t="e">
        <f>VLOOKUP(A55,Daten!A:P,11,FALSE)</f>
        <v>#N/A</v>
      </c>
      <c r="H55">
        <f ca="1">SUMIF(Daten!$B:$B,"A"&amp;$B55&amp;"F"&amp;$E55&amp;"G"&amp;$G55&amp;"W"&amp;H$1,Daten!$N:$N)</f>
        <v>0</v>
      </c>
      <c r="I55">
        <f ca="1">SUMIF(Daten!$B:$B,"A"&amp;$B55&amp;"F"&amp;$E55&amp;"G"&amp;$G55&amp;"W"&amp;I$1,Daten!$N:$N)</f>
        <v>0</v>
      </c>
      <c r="J55">
        <f ca="1">SUMIF(Daten!$B:$B,"A"&amp;$B55&amp;"F"&amp;$E55&amp;"G"&amp;$G55&amp;"W"&amp;J$1,Daten!$N:$N)</f>
        <v>0</v>
      </c>
      <c r="K55">
        <f ca="1">SUMIF(Daten!$B:$B,"A"&amp;$B55&amp;"F"&amp;$E55&amp;"G"&amp;$G55&amp;"W"&amp;K$1,Daten!$N:$N)</f>
        <v>0</v>
      </c>
      <c r="L55">
        <f ca="1">SUMIF(Daten!$B:$B,"A"&amp;$B55&amp;"F"&amp;$E55&amp;"G"&amp;$G55&amp;"W"&amp;L$1,Daten!$N:$N)</f>
        <v>0</v>
      </c>
      <c r="M55">
        <f ca="1">SUMIF(Daten!$B:$B,"A"&amp;$B55&amp;"F"&amp;$E55&amp;"G"&amp;$G55&amp;"W"&amp;M$1,Daten!$N:$N)</f>
        <v>0</v>
      </c>
      <c r="N55">
        <f ca="1">SUMIF(Daten!$B:$B,"A"&amp;$B55&amp;"F"&amp;$E55&amp;"G"&amp;$G55&amp;"W"&amp;N$1,Daten!$N:$N)</f>
        <v>0</v>
      </c>
      <c r="O55">
        <f ca="1">SUMIF(Daten!$B:$B,"A"&amp;$B55&amp;"F"&amp;$E55&amp;"G"&amp;$G55&amp;"W"&amp;O$1,Daten!$N:$N)</f>
        <v>0</v>
      </c>
      <c r="P55">
        <f ca="1">SUMIF(Daten!$B:$B,"A"&amp;$B55&amp;"F"&amp;$E55&amp;"G"&amp;$G55&amp;"W"&amp;P$1,Daten!$N:$N)</f>
        <v>0</v>
      </c>
      <c r="Q55">
        <f ca="1">SUMIF(Daten!$B:$B,"A"&amp;$B55&amp;"F"&amp;$E55&amp;"G"&amp;$G55&amp;"W"&amp;Q$1,Daten!$N:$N)</f>
        <v>0</v>
      </c>
      <c r="R55">
        <f ca="1">SUMIF(Daten!$B:$B,"A"&amp;$B55&amp;"F"&amp;$E55&amp;"G"&amp;$G55&amp;"W"&amp;R$1,Daten!$N:$N)</f>
        <v>0</v>
      </c>
      <c r="S55">
        <f ca="1">SUMIF(Daten!$B:$B,"A"&amp;$B55&amp;"F"&amp;$E55&amp;"G"&amp;$G55&amp;"W"&amp;S$1,Daten!$N:$N)</f>
        <v>0</v>
      </c>
      <c r="T55">
        <f ca="1">SUMIF(Daten!$B:$B,"A"&amp;$B55&amp;"F"&amp;$E55&amp;"G"&amp;$G55&amp;"W"&amp;T$1,Daten!$N:$N)</f>
        <v>0</v>
      </c>
      <c r="U55">
        <f ca="1">SUMIF(Daten!$B:$B,"A"&amp;$B55&amp;"F"&amp;$E55&amp;"G"&amp;$G55&amp;"W"&amp;U$1,Daten!$N:$N)</f>
        <v>0</v>
      </c>
      <c r="V55">
        <f ca="1">SUMIF(Daten!$B:$B,"A"&amp;$B55&amp;"F"&amp;$E55&amp;"G"&amp;$G55&amp;"W"&amp;V$1,Daten!$N:$N)</f>
        <v>0</v>
      </c>
    </row>
    <row r="56" spans="1:22" x14ac:dyDescent="0.25">
      <c r="A56" s="2">
        <v>55</v>
      </c>
      <c r="B56" t="e">
        <f>VLOOKUP(A56,Daten!A:P,6,FALSE)</f>
        <v>#N/A</v>
      </c>
      <c r="C56" t="e">
        <f>VLOOKUP(A56,Daten!A:P,7,FALSE)</f>
        <v>#N/A</v>
      </c>
      <c r="D56" t="e">
        <f>VLOOKUP(A56,Daten!A:P,8,FALSE)</f>
        <v>#N/A</v>
      </c>
      <c r="E56" t="e">
        <f>VLOOKUP(A56,Daten!A:P,9,FALSE)</f>
        <v>#N/A</v>
      </c>
      <c r="F56" t="e">
        <f>VLOOKUP(A56,Daten!A:P,10,FALSE)</f>
        <v>#N/A</v>
      </c>
      <c r="G56" t="e">
        <f>VLOOKUP(A56,Daten!A:P,11,FALSE)</f>
        <v>#N/A</v>
      </c>
      <c r="H56">
        <f ca="1">SUMIF(Daten!$B:$B,"A"&amp;$B56&amp;"F"&amp;$E56&amp;"G"&amp;$G56&amp;"W"&amp;H$1,Daten!$N:$N)</f>
        <v>0</v>
      </c>
      <c r="I56">
        <f ca="1">SUMIF(Daten!$B:$B,"A"&amp;$B56&amp;"F"&amp;$E56&amp;"G"&amp;$G56&amp;"W"&amp;I$1,Daten!$N:$N)</f>
        <v>0</v>
      </c>
      <c r="J56">
        <f ca="1">SUMIF(Daten!$B:$B,"A"&amp;$B56&amp;"F"&amp;$E56&amp;"G"&amp;$G56&amp;"W"&amp;J$1,Daten!$N:$N)</f>
        <v>0</v>
      </c>
      <c r="K56">
        <f ca="1">SUMIF(Daten!$B:$B,"A"&amp;$B56&amp;"F"&amp;$E56&amp;"G"&amp;$G56&amp;"W"&amp;K$1,Daten!$N:$N)</f>
        <v>0</v>
      </c>
      <c r="L56">
        <f ca="1">SUMIF(Daten!$B:$B,"A"&amp;$B56&amp;"F"&amp;$E56&amp;"G"&amp;$G56&amp;"W"&amp;L$1,Daten!$N:$N)</f>
        <v>0</v>
      </c>
      <c r="M56">
        <f ca="1">SUMIF(Daten!$B:$B,"A"&amp;$B56&amp;"F"&amp;$E56&amp;"G"&amp;$G56&amp;"W"&amp;M$1,Daten!$N:$N)</f>
        <v>0</v>
      </c>
      <c r="N56">
        <f ca="1">SUMIF(Daten!$B:$B,"A"&amp;$B56&amp;"F"&amp;$E56&amp;"G"&amp;$G56&amp;"W"&amp;N$1,Daten!$N:$N)</f>
        <v>0</v>
      </c>
      <c r="O56">
        <f ca="1">SUMIF(Daten!$B:$B,"A"&amp;$B56&amp;"F"&amp;$E56&amp;"G"&amp;$G56&amp;"W"&amp;O$1,Daten!$N:$N)</f>
        <v>0</v>
      </c>
      <c r="P56">
        <f ca="1">SUMIF(Daten!$B:$B,"A"&amp;$B56&amp;"F"&amp;$E56&amp;"G"&amp;$G56&amp;"W"&amp;P$1,Daten!$N:$N)</f>
        <v>0</v>
      </c>
      <c r="Q56">
        <f ca="1">SUMIF(Daten!$B:$B,"A"&amp;$B56&amp;"F"&amp;$E56&amp;"G"&amp;$G56&amp;"W"&amp;Q$1,Daten!$N:$N)</f>
        <v>0</v>
      </c>
      <c r="R56">
        <f ca="1">SUMIF(Daten!$B:$B,"A"&amp;$B56&amp;"F"&amp;$E56&amp;"G"&amp;$G56&amp;"W"&amp;R$1,Daten!$N:$N)</f>
        <v>0</v>
      </c>
      <c r="S56">
        <f ca="1">SUMIF(Daten!$B:$B,"A"&amp;$B56&amp;"F"&amp;$E56&amp;"G"&amp;$G56&amp;"W"&amp;S$1,Daten!$N:$N)</f>
        <v>0</v>
      </c>
      <c r="T56">
        <f ca="1">SUMIF(Daten!$B:$B,"A"&amp;$B56&amp;"F"&amp;$E56&amp;"G"&amp;$G56&amp;"W"&amp;T$1,Daten!$N:$N)</f>
        <v>0</v>
      </c>
      <c r="U56">
        <f ca="1">SUMIF(Daten!$B:$B,"A"&amp;$B56&amp;"F"&amp;$E56&amp;"G"&amp;$G56&amp;"W"&amp;U$1,Daten!$N:$N)</f>
        <v>0</v>
      </c>
      <c r="V56">
        <f ca="1">SUMIF(Daten!$B:$B,"A"&amp;$B56&amp;"F"&amp;$E56&amp;"G"&amp;$G56&amp;"W"&amp;V$1,Daten!$N:$N)</f>
        <v>0</v>
      </c>
    </row>
    <row r="57" spans="1:22" x14ac:dyDescent="0.25">
      <c r="A57" s="2">
        <v>56</v>
      </c>
      <c r="B57" t="e">
        <f>VLOOKUP(A57,Daten!A:P,6,FALSE)</f>
        <v>#N/A</v>
      </c>
      <c r="C57" t="e">
        <f>VLOOKUP(A57,Daten!A:P,7,FALSE)</f>
        <v>#N/A</v>
      </c>
      <c r="D57" t="e">
        <f>VLOOKUP(A57,Daten!A:P,8,FALSE)</f>
        <v>#N/A</v>
      </c>
      <c r="E57" t="e">
        <f>VLOOKUP(A57,Daten!A:P,9,FALSE)</f>
        <v>#N/A</v>
      </c>
      <c r="F57" t="e">
        <f>VLOOKUP(A57,Daten!A:P,10,FALSE)</f>
        <v>#N/A</v>
      </c>
      <c r="G57" t="e">
        <f>VLOOKUP(A57,Daten!A:P,11,FALSE)</f>
        <v>#N/A</v>
      </c>
      <c r="H57">
        <f ca="1">SUMIF(Daten!$B:$B,"A"&amp;$B57&amp;"F"&amp;$E57&amp;"G"&amp;$G57&amp;"W"&amp;H$1,Daten!$N:$N)</f>
        <v>0</v>
      </c>
      <c r="I57">
        <f ca="1">SUMIF(Daten!$B:$B,"A"&amp;$B57&amp;"F"&amp;$E57&amp;"G"&amp;$G57&amp;"W"&amp;I$1,Daten!$N:$N)</f>
        <v>0</v>
      </c>
      <c r="J57">
        <f ca="1">SUMIF(Daten!$B:$B,"A"&amp;$B57&amp;"F"&amp;$E57&amp;"G"&amp;$G57&amp;"W"&amp;J$1,Daten!$N:$N)</f>
        <v>0</v>
      </c>
      <c r="K57">
        <f ca="1">SUMIF(Daten!$B:$B,"A"&amp;$B57&amp;"F"&amp;$E57&amp;"G"&amp;$G57&amp;"W"&amp;K$1,Daten!$N:$N)</f>
        <v>0</v>
      </c>
      <c r="L57">
        <f ca="1">SUMIF(Daten!$B:$B,"A"&amp;$B57&amp;"F"&amp;$E57&amp;"G"&amp;$G57&amp;"W"&amp;L$1,Daten!$N:$N)</f>
        <v>0</v>
      </c>
      <c r="M57">
        <f ca="1">SUMIF(Daten!$B:$B,"A"&amp;$B57&amp;"F"&amp;$E57&amp;"G"&amp;$G57&amp;"W"&amp;M$1,Daten!$N:$N)</f>
        <v>0</v>
      </c>
      <c r="N57">
        <f ca="1">SUMIF(Daten!$B:$B,"A"&amp;$B57&amp;"F"&amp;$E57&amp;"G"&amp;$G57&amp;"W"&amp;N$1,Daten!$N:$N)</f>
        <v>0</v>
      </c>
      <c r="O57">
        <f ca="1">SUMIF(Daten!$B:$B,"A"&amp;$B57&amp;"F"&amp;$E57&amp;"G"&amp;$G57&amp;"W"&amp;O$1,Daten!$N:$N)</f>
        <v>0</v>
      </c>
      <c r="P57">
        <f ca="1">SUMIF(Daten!$B:$B,"A"&amp;$B57&amp;"F"&amp;$E57&amp;"G"&amp;$G57&amp;"W"&amp;P$1,Daten!$N:$N)</f>
        <v>0</v>
      </c>
      <c r="Q57">
        <f ca="1">SUMIF(Daten!$B:$B,"A"&amp;$B57&amp;"F"&amp;$E57&amp;"G"&amp;$G57&amp;"W"&amp;Q$1,Daten!$N:$N)</f>
        <v>0</v>
      </c>
      <c r="R57">
        <f ca="1">SUMIF(Daten!$B:$B,"A"&amp;$B57&amp;"F"&amp;$E57&amp;"G"&amp;$G57&amp;"W"&amp;R$1,Daten!$N:$N)</f>
        <v>0</v>
      </c>
      <c r="S57">
        <f ca="1">SUMIF(Daten!$B:$B,"A"&amp;$B57&amp;"F"&amp;$E57&amp;"G"&amp;$G57&amp;"W"&amp;S$1,Daten!$N:$N)</f>
        <v>0</v>
      </c>
      <c r="T57">
        <f ca="1">SUMIF(Daten!$B:$B,"A"&amp;$B57&amp;"F"&amp;$E57&amp;"G"&amp;$G57&amp;"W"&amp;T$1,Daten!$N:$N)</f>
        <v>0</v>
      </c>
      <c r="U57">
        <f ca="1">SUMIF(Daten!$B:$B,"A"&amp;$B57&amp;"F"&amp;$E57&amp;"G"&amp;$G57&amp;"W"&amp;U$1,Daten!$N:$N)</f>
        <v>0</v>
      </c>
      <c r="V57">
        <f ca="1">SUMIF(Daten!$B:$B,"A"&amp;$B57&amp;"F"&amp;$E57&amp;"G"&amp;$G57&amp;"W"&amp;V$1,Daten!$N:$N)</f>
        <v>0</v>
      </c>
    </row>
    <row r="58" spans="1:22" x14ac:dyDescent="0.25">
      <c r="A58" s="2">
        <v>57</v>
      </c>
      <c r="B58" t="e">
        <f>VLOOKUP(A58,Daten!A:P,6,FALSE)</f>
        <v>#N/A</v>
      </c>
      <c r="C58" t="e">
        <f>VLOOKUP(A58,Daten!A:P,7,FALSE)</f>
        <v>#N/A</v>
      </c>
      <c r="D58" t="e">
        <f>VLOOKUP(A58,Daten!A:P,8,FALSE)</f>
        <v>#N/A</v>
      </c>
      <c r="E58" t="e">
        <f>VLOOKUP(A58,Daten!A:P,9,FALSE)</f>
        <v>#N/A</v>
      </c>
      <c r="F58" t="e">
        <f>VLOOKUP(A58,Daten!A:P,10,FALSE)</f>
        <v>#N/A</v>
      </c>
      <c r="G58" t="e">
        <f>VLOOKUP(A58,Daten!A:P,11,FALSE)</f>
        <v>#N/A</v>
      </c>
      <c r="H58">
        <f ca="1">SUMIF(Daten!$B:$B,"A"&amp;$B58&amp;"F"&amp;$E58&amp;"G"&amp;$G58&amp;"W"&amp;H$1,Daten!$N:$N)</f>
        <v>0</v>
      </c>
      <c r="I58">
        <f ca="1">SUMIF(Daten!$B:$B,"A"&amp;$B58&amp;"F"&amp;$E58&amp;"G"&amp;$G58&amp;"W"&amp;I$1,Daten!$N:$N)</f>
        <v>0</v>
      </c>
      <c r="J58">
        <f ca="1">SUMIF(Daten!$B:$B,"A"&amp;$B58&amp;"F"&amp;$E58&amp;"G"&amp;$G58&amp;"W"&amp;J$1,Daten!$N:$N)</f>
        <v>0</v>
      </c>
      <c r="K58">
        <f ca="1">SUMIF(Daten!$B:$B,"A"&amp;$B58&amp;"F"&amp;$E58&amp;"G"&amp;$G58&amp;"W"&amp;K$1,Daten!$N:$N)</f>
        <v>0</v>
      </c>
      <c r="L58">
        <f ca="1">SUMIF(Daten!$B:$B,"A"&amp;$B58&amp;"F"&amp;$E58&amp;"G"&amp;$G58&amp;"W"&amp;L$1,Daten!$N:$N)</f>
        <v>0</v>
      </c>
      <c r="M58">
        <f ca="1">SUMIF(Daten!$B:$B,"A"&amp;$B58&amp;"F"&amp;$E58&amp;"G"&amp;$G58&amp;"W"&amp;M$1,Daten!$N:$N)</f>
        <v>0</v>
      </c>
      <c r="N58">
        <f ca="1">SUMIF(Daten!$B:$B,"A"&amp;$B58&amp;"F"&amp;$E58&amp;"G"&amp;$G58&amp;"W"&amp;N$1,Daten!$N:$N)</f>
        <v>0</v>
      </c>
      <c r="O58">
        <f ca="1">SUMIF(Daten!$B:$B,"A"&amp;$B58&amp;"F"&amp;$E58&amp;"G"&amp;$G58&amp;"W"&amp;O$1,Daten!$N:$N)</f>
        <v>0</v>
      </c>
      <c r="P58">
        <f ca="1">SUMIF(Daten!$B:$B,"A"&amp;$B58&amp;"F"&amp;$E58&amp;"G"&amp;$G58&amp;"W"&amp;P$1,Daten!$N:$N)</f>
        <v>0</v>
      </c>
      <c r="Q58">
        <f ca="1">SUMIF(Daten!$B:$B,"A"&amp;$B58&amp;"F"&amp;$E58&amp;"G"&amp;$G58&amp;"W"&amp;Q$1,Daten!$N:$N)</f>
        <v>0</v>
      </c>
      <c r="R58">
        <f ca="1">SUMIF(Daten!$B:$B,"A"&amp;$B58&amp;"F"&amp;$E58&amp;"G"&amp;$G58&amp;"W"&amp;R$1,Daten!$N:$N)</f>
        <v>0</v>
      </c>
      <c r="S58">
        <f ca="1">SUMIF(Daten!$B:$B,"A"&amp;$B58&amp;"F"&amp;$E58&amp;"G"&amp;$G58&amp;"W"&amp;S$1,Daten!$N:$N)</f>
        <v>0</v>
      </c>
      <c r="T58">
        <f ca="1">SUMIF(Daten!$B:$B,"A"&amp;$B58&amp;"F"&amp;$E58&amp;"G"&amp;$G58&amp;"W"&amp;T$1,Daten!$N:$N)</f>
        <v>0</v>
      </c>
      <c r="U58">
        <f ca="1">SUMIF(Daten!$B:$B,"A"&amp;$B58&amp;"F"&amp;$E58&amp;"G"&amp;$G58&amp;"W"&amp;U$1,Daten!$N:$N)</f>
        <v>0</v>
      </c>
      <c r="V58">
        <f ca="1">SUMIF(Daten!$B:$B,"A"&amp;$B58&amp;"F"&amp;$E58&amp;"G"&amp;$G58&amp;"W"&amp;V$1,Daten!$N:$N)</f>
        <v>0</v>
      </c>
    </row>
    <row r="59" spans="1:22" x14ac:dyDescent="0.25">
      <c r="A59" s="2">
        <v>58</v>
      </c>
      <c r="B59" t="e">
        <f>VLOOKUP(A59,Daten!A:P,6,FALSE)</f>
        <v>#N/A</v>
      </c>
      <c r="C59" t="e">
        <f>VLOOKUP(A59,Daten!A:P,7,FALSE)</f>
        <v>#N/A</v>
      </c>
      <c r="D59" t="e">
        <f>VLOOKUP(A59,Daten!A:P,8,FALSE)</f>
        <v>#N/A</v>
      </c>
      <c r="E59" t="e">
        <f>VLOOKUP(A59,Daten!A:P,9,FALSE)</f>
        <v>#N/A</v>
      </c>
      <c r="F59" t="e">
        <f>VLOOKUP(A59,Daten!A:P,10,FALSE)</f>
        <v>#N/A</v>
      </c>
      <c r="G59" t="e">
        <f>VLOOKUP(A59,Daten!A:P,11,FALSE)</f>
        <v>#N/A</v>
      </c>
      <c r="H59">
        <f ca="1">SUMIF(Daten!$B:$B,"A"&amp;$B59&amp;"F"&amp;$E59&amp;"G"&amp;$G59&amp;"W"&amp;H$1,Daten!$N:$N)</f>
        <v>0</v>
      </c>
      <c r="I59">
        <f ca="1">SUMIF(Daten!$B:$B,"A"&amp;$B59&amp;"F"&amp;$E59&amp;"G"&amp;$G59&amp;"W"&amp;I$1,Daten!$N:$N)</f>
        <v>0</v>
      </c>
      <c r="J59">
        <f ca="1">SUMIF(Daten!$B:$B,"A"&amp;$B59&amp;"F"&amp;$E59&amp;"G"&amp;$G59&amp;"W"&amp;J$1,Daten!$N:$N)</f>
        <v>0</v>
      </c>
      <c r="K59">
        <f ca="1">SUMIF(Daten!$B:$B,"A"&amp;$B59&amp;"F"&amp;$E59&amp;"G"&amp;$G59&amp;"W"&amp;K$1,Daten!$N:$N)</f>
        <v>0</v>
      </c>
      <c r="L59">
        <f ca="1">SUMIF(Daten!$B:$B,"A"&amp;$B59&amp;"F"&amp;$E59&amp;"G"&amp;$G59&amp;"W"&amp;L$1,Daten!$N:$N)</f>
        <v>0</v>
      </c>
      <c r="M59">
        <f ca="1">SUMIF(Daten!$B:$B,"A"&amp;$B59&amp;"F"&amp;$E59&amp;"G"&amp;$G59&amp;"W"&amp;M$1,Daten!$N:$N)</f>
        <v>0</v>
      </c>
      <c r="N59">
        <f ca="1">SUMIF(Daten!$B:$B,"A"&amp;$B59&amp;"F"&amp;$E59&amp;"G"&amp;$G59&amp;"W"&amp;N$1,Daten!$N:$N)</f>
        <v>0</v>
      </c>
      <c r="O59">
        <f ca="1">SUMIF(Daten!$B:$B,"A"&amp;$B59&amp;"F"&amp;$E59&amp;"G"&amp;$G59&amp;"W"&amp;O$1,Daten!$N:$N)</f>
        <v>0</v>
      </c>
      <c r="P59">
        <f ca="1">SUMIF(Daten!$B:$B,"A"&amp;$B59&amp;"F"&amp;$E59&amp;"G"&amp;$G59&amp;"W"&amp;P$1,Daten!$N:$N)</f>
        <v>0</v>
      </c>
      <c r="Q59">
        <f ca="1">SUMIF(Daten!$B:$B,"A"&amp;$B59&amp;"F"&amp;$E59&amp;"G"&amp;$G59&amp;"W"&amp;Q$1,Daten!$N:$N)</f>
        <v>0</v>
      </c>
      <c r="R59">
        <f ca="1">SUMIF(Daten!$B:$B,"A"&amp;$B59&amp;"F"&amp;$E59&amp;"G"&amp;$G59&amp;"W"&amp;R$1,Daten!$N:$N)</f>
        <v>0</v>
      </c>
      <c r="S59">
        <f ca="1">SUMIF(Daten!$B:$B,"A"&amp;$B59&amp;"F"&amp;$E59&amp;"G"&amp;$G59&amp;"W"&amp;S$1,Daten!$N:$N)</f>
        <v>0</v>
      </c>
      <c r="T59">
        <f ca="1">SUMIF(Daten!$B:$B,"A"&amp;$B59&amp;"F"&amp;$E59&amp;"G"&amp;$G59&amp;"W"&amp;T$1,Daten!$N:$N)</f>
        <v>0</v>
      </c>
      <c r="U59">
        <f ca="1">SUMIF(Daten!$B:$B,"A"&amp;$B59&amp;"F"&amp;$E59&amp;"G"&amp;$G59&amp;"W"&amp;U$1,Daten!$N:$N)</f>
        <v>0</v>
      </c>
      <c r="V59">
        <f ca="1">SUMIF(Daten!$B:$B,"A"&amp;$B59&amp;"F"&amp;$E59&amp;"G"&amp;$G59&amp;"W"&amp;V$1,Daten!$N:$N)</f>
        <v>0</v>
      </c>
    </row>
    <row r="60" spans="1:22" x14ac:dyDescent="0.25">
      <c r="A60" s="2">
        <v>59</v>
      </c>
      <c r="B60" t="e">
        <f>VLOOKUP(A60,Daten!A:P,6,FALSE)</f>
        <v>#N/A</v>
      </c>
      <c r="C60" t="e">
        <f>VLOOKUP(A60,Daten!A:P,7,FALSE)</f>
        <v>#N/A</v>
      </c>
      <c r="D60" t="e">
        <f>VLOOKUP(A60,Daten!A:P,8,FALSE)</f>
        <v>#N/A</v>
      </c>
      <c r="E60" t="e">
        <f>VLOOKUP(A60,Daten!A:P,9,FALSE)</f>
        <v>#N/A</v>
      </c>
      <c r="F60" t="e">
        <f>VLOOKUP(A60,Daten!A:P,10,FALSE)</f>
        <v>#N/A</v>
      </c>
      <c r="G60" t="e">
        <f>VLOOKUP(A60,Daten!A:P,11,FALSE)</f>
        <v>#N/A</v>
      </c>
      <c r="H60">
        <f ca="1">SUMIF(Daten!$B:$B,"A"&amp;$B60&amp;"F"&amp;$E60&amp;"G"&amp;$G60&amp;"W"&amp;H$1,Daten!$N:$N)</f>
        <v>0</v>
      </c>
      <c r="I60">
        <f ca="1">SUMIF(Daten!$B:$B,"A"&amp;$B60&amp;"F"&amp;$E60&amp;"G"&amp;$G60&amp;"W"&amp;I$1,Daten!$N:$N)</f>
        <v>0</v>
      </c>
      <c r="J60">
        <f ca="1">SUMIF(Daten!$B:$B,"A"&amp;$B60&amp;"F"&amp;$E60&amp;"G"&amp;$G60&amp;"W"&amp;J$1,Daten!$N:$N)</f>
        <v>0</v>
      </c>
      <c r="K60">
        <f ca="1">SUMIF(Daten!$B:$B,"A"&amp;$B60&amp;"F"&amp;$E60&amp;"G"&amp;$G60&amp;"W"&amp;K$1,Daten!$N:$N)</f>
        <v>0</v>
      </c>
      <c r="L60">
        <f ca="1">SUMIF(Daten!$B:$B,"A"&amp;$B60&amp;"F"&amp;$E60&amp;"G"&amp;$G60&amp;"W"&amp;L$1,Daten!$N:$N)</f>
        <v>0</v>
      </c>
      <c r="M60">
        <f ca="1">SUMIF(Daten!$B:$B,"A"&amp;$B60&amp;"F"&amp;$E60&amp;"G"&amp;$G60&amp;"W"&amp;M$1,Daten!$N:$N)</f>
        <v>0</v>
      </c>
      <c r="N60">
        <f ca="1">SUMIF(Daten!$B:$B,"A"&amp;$B60&amp;"F"&amp;$E60&amp;"G"&amp;$G60&amp;"W"&amp;N$1,Daten!$N:$N)</f>
        <v>0</v>
      </c>
      <c r="O60">
        <f ca="1">SUMIF(Daten!$B:$B,"A"&amp;$B60&amp;"F"&amp;$E60&amp;"G"&amp;$G60&amp;"W"&amp;O$1,Daten!$N:$N)</f>
        <v>0</v>
      </c>
      <c r="P60">
        <f ca="1">SUMIF(Daten!$B:$B,"A"&amp;$B60&amp;"F"&amp;$E60&amp;"G"&amp;$G60&amp;"W"&amp;P$1,Daten!$N:$N)</f>
        <v>0</v>
      </c>
      <c r="Q60">
        <f ca="1">SUMIF(Daten!$B:$B,"A"&amp;$B60&amp;"F"&amp;$E60&amp;"G"&amp;$G60&amp;"W"&amp;Q$1,Daten!$N:$N)</f>
        <v>0</v>
      </c>
      <c r="R60">
        <f ca="1">SUMIF(Daten!$B:$B,"A"&amp;$B60&amp;"F"&amp;$E60&amp;"G"&amp;$G60&amp;"W"&amp;R$1,Daten!$N:$N)</f>
        <v>0</v>
      </c>
      <c r="S60">
        <f ca="1">SUMIF(Daten!$B:$B,"A"&amp;$B60&amp;"F"&amp;$E60&amp;"G"&amp;$G60&amp;"W"&amp;S$1,Daten!$N:$N)</f>
        <v>0</v>
      </c>
      <c r="T60">
        <f ca="1">SUMIF(Daten!$B:$B,"A"&amp;$B60&amp;"F"&amp;$E60&amp;"G"&amp;$G60&amp;"W"&amp;T$1,Daten!$N:$N)</f>
        <v>0</v>
      </c>
      <c r="U60">
        <f ca="1">SUMIF(Daten!$B:$B,"A"&amp;$B60&amp;"F"&amp;$E60&amp;"G"&amp;$G60&amp;"W"&amp;U$1,Daten!$N:$N)</f>
        <v>0</v>
      </c>
      <c r="V60">
        <f ca="1">SUMIF(Daten!$B:$B,"A"&amp;$B60&amp;"F"&amp;$E60&amp;"G"&amp;$G60&amp;"W"&amp;V$1,Daten!$N:$N)</f>
        <v>0</v>
      </c>
    </row>
    <row r="61" spans="1:22" x14ac:dyDescent="0.25">
      <c r="A61" s="2">
        <v>60</v>
      </c>
      <c r="B61" t="e">
        <f>VLOOKUP(A61,Daten!A:P,6,FALSE)</f>
        <v>#N/A</v>
      </c>
      <c r="C61" t="e">
        <f>VLOOKUP(A61,Daten!A:P,7,FALSE)</f>
        <v>#N/A</v>
      </c>
      <c r="D61" t="e">
        <f>VLOOKUP(A61,Daten!A:P,8,FALSE)</f>
        <v>#N/A</v>
      </c>
      <c r="E61" t="e">
        <f>VLOOKUP(A61,Daten!A:P,9,FALSE)</f>
        <v>#N/A</v>
      </c>
      <c r="F61" t="e">
        <f>VLOOKUP(A61,Daten!A:P,10,FALSE)</f>
        <v>#N/A</v>
      </c>
      <c r="G61" t="e">
        <f>VLOOKUP(A61,Daten!A:P,11,FALSE)</f>
        <v>#N/A</v>
      </c>
      <c r="H61">
        <f ca="1">SUMIF(Daten!$B:$B,"A"&amp;$B61&amp;"F"&amp;$E61&amp;"G"&amp;$G61&amp;"W"&amp;H$1,Daten!$N:$N)</f>
        <v>0</v>
      </c>
      <c r="I61">
        <f ca="1">SUMIF(Daten!$B:$B,"A"&amp;$B61&amp;"F"&amp;$E61&amp;"G"&amp;$G61&amp;"W"&amp;I$1,Daten!$N:$N)</f>
        <v>0</v>
      </c>
      <c r="J61">
        <f ca="1">SUMIF(Daten!$B:$B,"A"&amp;$B61&amp;"F"&amp;$E61&amp;"G"&amp;$G61&amp;"W"&amp;J$1,Daten!$N:$N)</f>
        <v>0</v>
      </c>
      <c r="K61">
        <f ca="1">SUMIF(Daten!$B:$B,"A"&amp;$B61&amp;"F"&amp;$E61&amp;"G"&amp;$G61&amp;"W"&amp;K$1,Daten!$N:$N)</f>
        <v>0</v>
      </c>
      <c r="L61">
        <f ca="1">SUMIF(Daten!$B:$B,"A"&amp;$B61&amp;"F"&amp;$E61&amp;"G"&amp;$G61&amp;"W"&amp;L$1,Daten!$N:$N)</f>
        <v>0</v>
      </c>
      <c r="M61">
        <f ca="1">SUMIF(Daten!$B:$B,"A"&amp;$B61&amp;"F"&amp;$E61&amp;"G"&amp;$G61&amp;"W"&amp;M$1,Daten!$N:$N)</f>
        <v>0</v>
      </c>
      <c r="N61">
        <f ca="1">SUMIF(Daten!$B:$B,"A"&amp;$B61&amp;"F"&amp;$E61&amp;"G"&amp;$G61&amp;"W"&amp;N$1,Daten!$N:$N)</f>
        <v>0</v>
      </c>
      <c r="O61">
        <f ca="1">SUMIF(Daten!$B:$B,"A"&amp;$B61&amp;"F"&amp;$E61&amp;"G"&amp;$G61&amp;"W"&amp;O$1,Daten!$N:$N)</f>
        <v>0</v>
      </c>
      <c r="P61">
        <f ca="1">SUMIF(Daten!$B:$B,"A"&amp;$B61&amp;"F"&amp;$E61&amp;"G"&amp;$G61&amp;"W"&amp;P$1,Daten!$N:$N)</f>
        <v>0</v>
      </c>
      <c r="Q61">
        <f ca="1">SUMIF(Daten!$B:$B,"A"&amp;$B61&amp;"F"&amp;$E61&amp;"G"&amp;$G61&amp;"W"&amp;Q$1,Daten!$N:$N)</f>
        <v>0</v>
      </c>
      <c r="R61">
        <f ca="1">SUMIF(Daten!$B:$B,"A"&amp;$B61&amp;"F"&amp;$E61&amp;"G"&amp;$G61&amp;"W"&amp;R$1,Daten!$N:$N)</f>
        <v>0</v>
      </c>
      <c r="S61">
        <f ca="1">SUMIF(Daten!$B:$B,"A"&amp;$B61&amp;"F"&amp;$E61&amp;"G"&amp;$G61&amp;"W"&amp;S$1,Daten!$N:$N)</f>
        <v>0</v>
      </c>
      <c r="T61">
        <f ca="1">SUMIF(Daten!$B:$B,"A"&amp;$B61&amp;"F"&amp;$E61&amp;"G"&amp;$G61&amp;"W"&amp;T$1,Daten!$N:$N)</f>
        <v>0</v>
      </c>
      <c r="U61">
        <f ca="1">SUMIF(Daten!$B:$B,"A"&amp;$B61&amp;"F"&amp;$E61&amp;"G"&amp;$G61&amp;"W"&amp;U$1,Daten!$N:$N)</f>
        <v>0</v>
      </c>
      <c r="V61">
        <f ca="1">SUMIF(Daten!$B:$B,"A"&amp;$B61&amp;"F"&amp;$E61&amp;"G"&amp;$G61&amp;"W"&amp;V$1,Daten!$N:$N)</f>
        <v>0</v>
      </c>
    </row>
    <row r="62" spans="1:22" x14ac:dyDescent="0.25">
      <c r="A62" s="2">
        <v>61</v>
      </c>
      <c r="B62" t="e">
        <f>VLOOKUP(A62,Daten!A:P,6,FALSE)</f>
        <v>#N/A</v>
      </c>
      <c r="C62" t="e">
        <f>VLOOKUP(A62,Daten!A:P,7,FALSE)</f>
        <v>#N/A</v>
      </c>
      <c r="D62" t="e">
        <f>VLOOKUP(A62,Daten!A:P,8,FALSE)</f>
        <v>#N/A</v>
      </c>
      <c r="E62" t="e">
        <f>VLOOKUP(A62,Daten!A:P,9,FALSE)</f>
        <v>#N/A</v>
      </c>
      <c r="F62" t="e">
        <f>VLOOKUP(A62,Daten!A:P,10,FALSE)</f>
        <v>#N/A</v>
      </c>
      <c r="G62" t="e">
        <f>VLOOKUP(A62,Daten!A:P,11,FALSE)</f>
        <v>#N/A</v>
      </c>
      <c r="H62">
        <f ca="1">SUMIF(Daten!$B:$B,"A"&amp;$B62&amp;"F"&amp;$E62&amp;"G"&amp;$G62&amp;"W"&amp;H$1,Daten!$N:$N)</f>
        <v>0</v>
      </c>
      <c r="I62">
        <f ca="1">SUMIF(Daten!$B:$B,"A"&amp;$B62&amp;"F"&amp;$E62&amp;"G"&amp;$G62&amp;"W"&amp;I$1,Daten!$N:$N)</f>
        <v>0</v>
      </c>
      <c r="J62">
        <f ca="1">SUMIF(Daten!$B:$B,"A"&amp;$B62&amp;"F"&amp;$E62&amp;"G"&amp;$G62&amp;"W"&amp;J$1,Daten!$N:$N)</f>
        <v>0</v>
      </c>
      <c r="K62">
        <f ca="1">SUMIF(Daten!$B:$B,"A"&amp;$B62&amp;"F"&amp;$E62&amp;"G"&amp;$G62&amp;"W"&amp;K$1,Daten!$N:$N)</f>
        <v>0</v>
      </c>
      <c r="L62">
        <f ca="1">SUMIF(Daten!$B:$B,"A"&amp;$B62&amp;"F"&amp;$E62&amp;"G"&amp;$G62&amp;"W"&amp;L$1,Daten!$N:$N)</f>
        <v>0</v>
      </c>
      <c r="M62">
        <f ca="1">SUMIF(Daten!$B:$B,"A"&amp;$B62&amp;"F"&amp;$E62&amp;"G"&amp;$G62&amp;"W"&amp;M$1,Daten!$N:$N)</f>
        <v>0</v>
      </c>
      <c r="N62">
        <f ca="1">SUMIF(Daten!$B:$B,"A"&amp;$B62&amp;"F"&amp;$E62&amp;"G"&amp;$G62&amp;"W"&amp;N$1,Daten!$N:$N)</f>
        <v>0</v>
      </c>
      <c r="O62">
        <f ca="1">SUMIF(Daten!$B:$B,"A"&amp;$B62&amp;"F"&amp;$E62&amp;"G"&amp;$G62&amp;"W"&amp;O$1,Daten!$N:$N)</f>
        <v>0</v>
      </c>
      <c r="P62">
        <f ca="1">SUMIF(Daten!$B:$B,"A"&amp;$B62&amp;"F"&amp;$E62&amp;"G"&amp;$G62&amp;"W"&amp;P$1,Daten!$N:$N)</f>
        <v>0</v>
      </c>
      <c r="Q62">
        <f ca="1">SUMIF(Daten!$B:$B,"A"&amp;$B62&amp;"F"&amp;$E62&amp;"G"&amp;$G62&amp;"W"&amp;Q$1,Daten!$N:$N)</f>
        <v>0</v>
      </c>
      <c r="R62">
        <f ca="1">SUMIF(Daten!$B:$B,"A"&amp;$B62&amp;"F"&amp;$E62&amp;"G"&amp;$G62&amp;"W"&amp;R$1,Daten!$N:$N)</f>
        <v>0</v>
      </c>
      <c r="S62">
        <f ca="1">SUMIF(Daten!$B:$B,"A"&amp;$B62&amp;"F"&amp;$E62&amp;"G"&amp;$G62&amp;"W"&amp;S$1,Daten!$N:$N)</f>
        <v>0</v>
      </c>
      <c r="T62">
        <f ca="1">SUMIF(Daten!$B:$B,"A"&amp;$B62&amp;"F"&amp;$E62&amp;"G"&amp;$G62&amp;"W"&amp;T$1,Daten!$N:$N)</f>
        <v>0</v>
      </c>
      <c r="U62">
        <f ca="1">SUMIF(Daten!$B:$B,"A"&amp;$B62&amp;"F"&amp;$E62&amp;"G"&amp;$G62&amp;"W"&amp;U$1,Daten!$N:$N)</f>
        <v>0</v>
      </c>
      <c r="V62">
        <f ca="1">SUMIF(Daten!$B:$B,"A"&amp;$B62&amp;"F"&amp;$E62&amp;"G"&amp;$G62&amp;"W"&amp;V$1,Daten!$N:$N)</f>
        <v>0</v>
      </c>
    </row>
    <row r="63" spans="1:22" x14ac:dyDescent="0.25">
      <c r="A63" s="2">
        <v>62</v>
      </c>
      <c r="B63" t="e">
        <f>VLOOKUP(A63,Daten!A:P,6,FALSE)</f>
        <v>#N/A</v>
      </c>
      <c r="C63" t="e">
        <f>VLOOKUP(A63,Daten!A:P,7,FALSE)</f>
        <v>#N/A</v>
      </c>
      <c r="D63" t="e">
        <f>VLOOKUP(A63,Daten!A:P,8,FALSE)</f>
        <v>#N/A</v>
      </c>
      <c r="E63" t="e">
        <f>VLOOKUP(A63,Daten!A:P,9,FALSE)</f>
        <v>#N/A</v>
      </c>
      <c r="F63" t="e">
        <f>VLOOKUP(A63,Daten!A:P,10,FALSE)</f>
        <v>#N/A</v>
      </c>
      <c r="G63" t="e">
        <f>VLOOKUP(A63,Daten!A:P,11,FALSE)</f>
        <v>#N/A</v>
      </c>
      <c r="H63">
        <f ca="1">SUMIF(Daten!$B:$B,"A"&amp;$B63&amp;"F"&amp;$E63&amp;"G"&amp;$G63&amp;"W"&amp;H$1,Daten!$N:$N)</f>
        <v>0</v>
      </c>
      <c r="I63">
        <f ca="1">SUMIF(Daten!$B:$B,"A"&amp;$B63&amp;"F"&amp;$E63&amp;"G"&amp;$G63&amp;"W"&amp;I$1,Daten!$N:$N)</f>
        <v>0</v>
      </c>
      <c r="J63">
        <f ca="1">SUMIF(Daten!$B:$B,"A"&amp;$B63&amp;"F"&amp;$E63&amp;"G"&amp;$G63&amp;"W"&amp;J$1,Daten!$N:$N)</f>
        <v>0</v>
      </c>
      <c r="K63">
        <f ca="1">SUMIF(Daten!$B:$B,"A"&amp;$B63&amp;"F"&amp;$E63&amp;"G"&amp;$G63&amp;"W"&amp;K$1,Daten!$N:$N)</f>
        <v>0</v>
      </c>
      <c r="L63">
        <f ca="1">SUMIF(Daten!$B:$B,"A"&amp;$B63&amp;"F"&amp;$E63&amp;"G"&amp;$G63&amp;"W"&amp;L$1,Daten!$N:$N)</f>
        <v>0</v>
      </c>
      <c r="M63">
        <f ca="1">SUMIF(Daten!$B:$B,"A"&amp;$B63&amp;"F"&amp;$E63&amp;"G"&amp;$G63&amp;"W"&amp;M$1,Daten!$N:$N)</f>
        <v>0</v>
      </c>
      <c r="N63">
        <f ca="1">SUMIF(Daten!$B:$B,"A"&amp;$B63&amp;"F"&amp;$E63&amp;"G"&amp;$G63&amp;"W"&amp;N$1,Daten!$N:$N)</f>
        <v>0</v>
      </c>
      <c r="O63">
        <f ca="1">SUMIF(Daten!$B:$B,"A"&amp;$B63&amp;"F"&amp;$E63&amp;"G"&amp;$G63&amp;"W"&amp;O$1,Daten!$N:$N)</f>
        <v>0</v>
      </c>
      <c r="P63">
        <f ca="1">SUMIF(Daten!$B:$B,"A"&amp;$B63&amp;"F"&amp;$E63&amp;"G"&amp;$G63&amp;"W"&amp;P$1,Daten!$N:$N)</f>
        <v>0</v>
      </c>
      <c r="Q63">
        <f ca="1">SUMIF(Daten!$B:$B,"A"&amp;$B63&amp;"F"&amp;$E63&amp;"G"&amp;$G63&amp;"W"&amp;Q$1,Daten!$N:$N)</f>
        <v>0</v>
      </c>
      <c r="R63">
        <f ca="1">SUMIF(Daten!$B:$B,"A"&amp;$B63&amp;"F"&amp;$E63&amp;"G"&amp;$G63&amp;"W"&amp;R$1,Daten!$N:$N)</f>
        <v>0</v>
      </c>
      <c r="S63">
        <f ca="1">SUMIF(Daten!$B:$B,"A"&amp;$B63&amp;"F"&amp;$E63&amp;"G"&amp;$G63&amp;"W"&amp;S$1,Daten!$N:$N)</f>
        <v>0</v>
      </c>
      <c r="T63">
        <f ca="1">SUMIF(Daten!$B:$B,"A"&amp;$B63&amp;"F"&amp;$E63&amp;"G"&amp;$G63&amp;"W"&amp;T$1,Daten!$N:$N)</f>
        <v>0</v>
      </c>
      <c r="U63">
        <f ca="1">SUMIF(Daten!$B:$B,"A"&amp;$B63&amp;"F"&amp;$E63&amp;"G"&amp;$G63&amp;"W"&amp;U$1,Daten!$N:$N)</f>
        <v>0</v>
      </c>
      <c r="V63">
        <f ca="1">SUMIF(Daten!$B:$B,"A"&amp;$B63&amp;"F"&amp;$E63&amp;"G"&amp;$G63&amp;"W"&amp;V$1,Daten!$N:$N)</f>
        <v>0</v>
      </c>
    </row>
    <row r="64" spans="1:22" x14ac:dyDescent="0.25">
      <c r="A64" s="2">
        <v>63</v>
      </c>
      <c r="B64" t="e">
        <f>VLOOKUP(A64,Daten!A:P,6,FALSE)</f>
        <v>#N/A</v>
      </c>
      <c r="C64" t="e">
        <f>VLOOKUP(A64,Daten!A:P,7,FALSE)</f>
        <v>#N/A</v>
      </c>
      <c r="D64" t="e">
        <f>VLOOKUP(A64,Daten!A:P,8,FALSE)</f>
        <v>#N/A</v>
      </c>
      <c r="E64" t="e">
        <f>VLOOKUP(A64,Daten!A:P,9,FALSE)</f>
        <v>#N/A</v>
      </c>
      <c r="F64" t="e">
        <f>VLOOKUP(A64,Daten!A:P,10,FALSE)</f>
        <v>#N/A</v>
      </c>
      <c r="G64" t="e">
        <f>VLOOKUP(A64,Daten!A:P,11,FALSE)</f>
        <v>#N/A</v>
      </c>
      <c r="H64">
        <f ca="1">SUMIF(Daten!$B:$B,"A"&amp;$B64&amp;"F"&amp;$E64&amp;"G"&amp;$G64&amp;"W"&amp;H$1,Daten!$N:$N)</f>
        <v>0</v>
      </c>
      <c r="I64">
        <f ca="1">SUMIF(Daten!$B:$B,"A"&amp;$B64&amp;"F"&amp;$E64&amp;"G"&amp;$G64&amp;"W"&amp;I$1,Daten!$N:$N)</f>
        <v>0</v>
      </c>
      <c r="J64">
        <f ca="1">SUMIF(Daten!$B:$B,"A"&amp;$B64&amp;"F"&amp;$E64&amp;"G"&amp;$G64&amp;"W"&amp;J$1,Daten!$N:$N)</f>
        <v>0</v>
      </c>
      <c r="K64">
        <f ca="1">SUMIF(Daten!$B:$B,"A"&amp;$B64&amp;"F"&amp;$E64&amp;"G"&amp;$G64&amp;"W"&amp;K$1,Daten!$N:$N)</f>
        <v>0</v>
      </c>
      <c r="L64">
        <f ca="1">SUMIF(Daten!$B:$B,"A"&amp;$B64&amp;"F"&amp;$E64&amp;"G"&amp;$G64&amp;"W"&amp;L$1,Daten!$N:$N)</f>
        <v>0</v>
      </c>
      <c r="M64">
        <f ca="1">SUMIF(Daten!$B:$B,"A"&amp;$B64&amp;"F"&amp;$E64&amp;"G"&amp;$G64&amp;"W"&amp;M$1,Daten!$N:$N)</f>
        <v>0</v>
      </c>
      <c r="N64">
        <f ca="1">SUMIF(Daten!$B:$B,"A"&amp;$B64&amp;"F"&amp;$E64&amp;"G"&amp;$G64&amp;"W"&amp;N$1,Daten!$N:$N)</f>
        <v>0</v>
      </c>
      <c r="O64">
        <f ca="1">SUMIF(Daten!$B:$B,"A"&amp;$B64&amp;"F"&amp;$E64&amp;"G"&amp;$G64&amp;"W"&amp;O$1,Daten!$N:$N)</f>
        <v>0</v>
      </c>
      <c r="P64">
        <f ca="1">SUMIF(Daten!$B:$B,"A"&amp;$B64&amp;"F"&amp;$E64&amp;"G"&amp;$G64&amp;"W"&amp;P$1,Daten!$N:$N)</f>
        <v>0</v>
      </c>
      <c r="Q64">
        <f ca="1">SUMIF(Daten!$B:$B,"A"&amp;$B64&amp;"F"&amp;$E64&amp;"G"&amp;$G64&amp;"W"&amp;Q$1,Daten!$N:$N)</f>
        <v>0</v>
      </c>
      <c r="R64">
        <f ca="1">SUMIF(Daten!$B:$B,"A"&amp;$B64&amp;"F"&amp;$E64&amp;"G"&amp;$G64&amp;"W"&amp;R$1,Daten!$N:$N)</f>
        <v>0</v>
      </c>
      <c r="S64">
        <f ca="1">SUMIF(Daten!$B:$B,"A"&amp;$B64&amp;"F"&amp;$E64&amp;"G"&amp;$G64&amp;"W"&amp;S$1,Daten!$N:$N)</f>
        <v>0</v>
      </c>
      <c r="T64">
        <f ca="1">SUMIF(Daten!$B:$B,"A"&amp;$B64&amp;"F"&amp;$E64&amp;"G"&amp;$G64&amp;"W"&amp;T$1,Daten!$N:$N)</f>
        <v>0</v>
      </c>
      <c r="U64">
        <f ca="1">SUMIF(Daten!$B:$B,"A"&amp;$B64&amp;"F"&amp;$E64&amp;"G"&amp;$G64&amp;"W"&amp;U$1,Daten!$N:$N)</f>
        <v>0</v>
      </c>
      <c r="V64">
        <f ca="1">SUMIF(Daten!$B:$B,"A"&amp;$B64&amp;"F"&amp;$E64&amp;"G"&amp;$G64&amp;"W"&amp;V$1,Daten!$N:$N)</f>
        <v>0</v>
      </c>
    </row>
    <row r="65" spans="1:22" x14ac:dyDescent="0.25">
      <c r="A65" s="2">
        <v>64</v>
      </c>
      <c r="B65" t="e">
        <f>VLOOKUP(A65,Daten!A:P,6,FALSE)</f>
        <v>#N/A</v>
      </c>
      <c r="C65" t="e">
        <f>VLOOKUP(A65,Daten!A:P,7,FALSE)</f>
        <v>#N/A</v>
      </c>
      <c r="D65" t="e">
        <f>VLOOKUP(A65,Daten!A:P,8,FALSE)</f>
        <v>#N/A</v>
      </c>
      <c r="E65" t="e">
        <f>VLOOKUP(A65,Daten!A:P,9,FALSE)</f>
        <v>#N/A</v>
      </c>
      <c r="F65" t="e">
        <f>VLOOKUP(A65,Daten!A:P,10,FALSE)</f>
        <v>#N/A</v>
      </c>
      <c r="G65" t="e">
        <f>VLOOKUP(A65,Daten!A:P,11,FALSE)</f>
        <v>#N/A</v>
      </c>
      <c r="H65">
        <f ca="1">SUMIF(Daten!$B:$B,"A"&amp;$B65&amp;"F"&amp;$E65&amp;"G"&amp;$G65&amp;"W"&amp;H$1,Daten!$N:$N)</f>
        <v>0</v>
      </c>
      <c r="I65">
        <f ca="1">SUMIF(Daten!$B:$B,"A"&amp;$B65&amp;"F"&amp;$E65&amp;"G"&amp;$G65&amp;"W"&amp;I$1,Daten!$N:$N)</f>
        <v>0</v>
      </c>
      <c r="J65">
        <f ca="1">SUMIF(Daten!$B:$B,"A"&amp;$B65&amp;"F"&amp;$E65&amp;"G"&amp;$G65&amp;"W"&amp;J$1,Daten!$N:$N)</f>
        <v>0</v>
      </c>
      <c r="K65">
        <f ca="1">SUMIF(Daten!$B:$B,"A"&amp;$B65&amp;"F"&amp;$E65&amp;"G"&amp;$G65&amp;"W"&amp;K$1,Daten!$N:$N)</f>
        <v>0</v>
      </c>
      <c r="L65">
        <f ca="1">SUMIF(Daten!$B:$B,"A"&amp;$B65&amp;"F"&amp;$E65&amp;"G"&amp;$G65&amp;"W"&amp;L$1,Daten!$N:$N)</f>
        <v>0</v>
      </c>
      <c r="M65">
        <f ca="1">SUMIF(Daten!$B:$B,"A"&amp;$B65&amp;"F"&amp;$E65&amp;"G"&amp;$G65&amp;"W"&amp;M$1,Daten!$N:$N)</f>
        <v>0</v>
      </c>
      <c r="N65">
        <f ca="1">SUMIF(Daten!$B:$B,"A"&amp;$B65&amp;"F"&amp;$E65&amp;"G"&amp;$G65&amp;"W"&amp;N$1,Daten!$N:$N)</f>
        <v>0</v>
      </c>
      <c r="O65">
        <f ca="1">SUMIF(Daten!$B:$B,"A"&amp;$B65&amp;"F"&amp;$E65&amp;"G"&amp;$G65&amp;"W"&amp;O$1,Daten!$N:$N)</f>
        <v>0</v>
      </c>
      <c r="P65">
        <f ca="1">SUMIF(Daten!$B:$B,"A"&amp;$B65&amp;"F"&amp;$E65&amp;"G"&amp;$G65&amp;"W"&amp;P$1,Daten!$N:$N)</f>
        <v>0</v>
      </c>
      <c r="Q65">
        <f ca="1">SUMIF(Daten!$B:$B,"A"&amp;$B65&amp;"F"&amp;$E65&amp;"G"&amp;$G65&amp;"W"&amp;Q$1,Daten!$N:$N)</f>
        <v>0</v>
      </c>
      <c r="R65">
        <f ca="1">SUMIF(Daten!$B:$B,"A"&amp;$B65&amp;"F"&amp;$E65&amp;"G"&amp;$G65&amp;"W"&amp;R$1,Daten!$N:$N)</f>
        <v>0</v>
      </c>
      <c r="S65">
        <f ca="1">SUMIF(Daten!$B:$B,"A"&amp;$B65&amp;"F"&amp;$E65&amp;"G"&amp;$G65&amp;"W"&amp;S$1,Daten!$N:$N)</f>
        <v>0</v>
      </c>
      <c r="T65">
        <f ca="1">SUMIF(Daten!$B:$B,"A"&amp;$B65&amp;"F"&amp;$E65&amp;"G"&amp;$G65&amp;"W"&amp;T$1,Daten!$N:$N)</f>
        <v>0</v>
      </c>
      <c r="U65">
        <f ca="1">SUMIF(Daten!$B:$B,"A"&amp;$B65&amp;"F"&amp;$E65&amp;"G"&amp;$G65&amp;"W"&amp;U$1,Daten!$N:$N)</f>
        <v>0</v>
      </c>
      <c r="V65">
        <f ca="1">SUMIF(Daten!$B:$B,"A"&amp;$B65&amp;"F"&amp;$E65&amp;"G"&amp;$G65&amp;"W"&amp;V$1,Daten!$N:$N)</f>
        <v>0</v>
      </c>
    </row>
    <row r="66" spans="1:22" x14ac:dyDescent="0.25">
      <c r="A66" s="2">
        <v>65</v>
      </c>
      <c r="B66" t="e">
        <f>VLOOKUP(A66,Daten!A:P,6,FALSE)</f>
        <v>#N/A</v>
      </c>
      <c r="C66" t="e">
        <f>VLOOKUP(A66,Daten!A:P,7,FALSE)</f>
        <v>#N/A</v>
      </c>
      <c r="D66" t="e">
        <f>VLOOKUP(A66,Daten!A:P,8,FALSE)</f>
        <v>#N/A</v>
      </c>
      <c r="E66" t="e">
        <f>VLOOKUP(A66,Daten!A:P,9,FALSE)</f>
        <v>#N/A</v>
      </c>
      <c r="F66" t="e">
        <f>VLOOKUP(A66,Daten!A:P,10,FALSE)</f>
        <v>#N/A</v>
      </c>
      <c r="G66" t="e">
        <f>VLOOKUP(A66,Daten!A:P,11,FALSE)</f>
        <v>#N/A</v>
      </c>
      <c r="H66">
        <f ca="1">SUMIF(Daten!$B:$B,"A"&amp;$B66&amp;"F"&amp;$E66&amp;"G"&amp;$G66&amp;"W"&amp;H$1,Daten!$N:$N)</f>
        <v>0</v>
      </c>
      <c r="I66">
        <f ca="1">SUMIF(Daten!$B:$B,"A"&amp;$B66&amp;"F"&amp;$E66&amp;"G"&amp;$G66&amp;"W"&amp;I$1,Daten!$N:$N)</f>
        <v>0</v>
      </c>
      <c r="J66">
        <f ca="1">SUMIF(Daten!$B:$B,"A"&amp;$B66&amp;"F"&amp;$E66&amp;"G"&amp;$G66&amp;"W"&amp;J$1,Daten!$N:$N)</f>
        <v>0</v>
      </c>
      <c r="K66">
        <f ca="1">SUMIF(Daten!$B:$B,"A"&amp;$B66&amp;"F"&amp;$E66&amp;"G"&amp;$G66&amp;"W"&amp;K$1,Daten!$N:$N)</f>
        <v>0</v>
      </c>
      <c r="L66">
        <f ca="1">SUMIF(Daten!$B:$B,"A"&amp;$B66&amp;"F"&amp;$E66&amp;"G"&amp;$G66&amp;"W"&amp;L$1,Daten!$N:$N)</f>
        <v>0</v>
      </c>
      <c r="M66">
        <f ca="1">SUMIF(Daten!$B:$B,"A"&amp;$B66&amp;"F"&amp;$E66&amp;"G"&amp;$G66&amp;"W"&amp;M$1,Daten!$N:$N)</f>
        <v>0</v>
      </c>
      <c r="N66">
        <f ca="1">SUMIF(Daten!$B:$B,"A"&amp;$B66&amp;"F"&amp;$E66&amp;"G"&amp;$G66&amp;"W"&amp;N$1,Daten!$N:$N)</f>
        <v>0</v>
      </c>
      <c r="O66">
        <f ca="1">SUMIF(Daten!$B:$B,"A"&amp;$B66&amp;"F"&amp;$E66&amp;"G"&amp;$G66&amp;"W"&amp;O$1,Daten!$N:$N)</f>
        <v>0</v>
      </c>
      <c r="P66">
        <f ca="1">SUMIF(Daten!$B:$B,"A"&amp;$B66&amp;"F"&amp;$E66&amp;"G"&amp;$G66&amp;"W"&amp;P$1,Daten!$N:$N)</f>
        <v>0</v>
      </c>
      <c r="Q66">
        <f ca="1">SUMIF(Daten!$B:$B,"A"&amp;$B66&amp;"F"&amp;$E66&amp;"G"&amp;$G66&amp;"W"&amp;Q$1,Daten!$N:$N)</f>
        <v>0</v>
      </c>
      <c r="R66">
        <f ca="1">SUMIF(Daten!$B:$B,"A"&amp;$B66&amp;"F"&amp;$E66&amp;"G"&amp;$G66&amp;"W"&amp;R$1,Daten!$N:$N)</f>
        <v>0</v>
      </c>
      <c r="S66">
        <f ca="1">SUMIF(Daten!$B:$B,"A"&amp;$B66&amp;"F"&amp;$E66&amp;"G"&amp;$G66&amp;"W"&amp;S$1,Daten!$N:$N)</f>
        <v>0</v>
      </c>
      <c r="T66">
        <f ca="1">SUMIF(Daten!$B:$B,"A"&amp;$B66&amp;"F"&amp;$E66&amp;"G"&amp;$G66&amp;"W"&amp;T$1,Daten!$N:$N)</f>
        <v>0</v>
      </c>
      <c r="U66">
        <f ca="1">SUMIF(Daten!$B:$B,"A"&amp;$B66&amp;"F"&amp;$E66&amp;"G"&amp;$G66&amp;"W"&amp;U$1,Daten!$N:$N)</f>
        <v>0</v>
      </c>
      <c r="V66">
        <f ca="1">SUMIF(Daten!$B:$B,"A"&amp;$B66&amp;"F"&amp;$E66&amp;"G"&amp;$G66&amp;"W"&amp;V$1,Daten!$N:$N)</f>
        <v>0</v>
      </c>
    </row>
    <row r="67" spans="1:22" x14ac:dyDescent="0.25">
      <c r="A67" s="2">
        <v>66</v>
      </c>
      <c r="B67" t="e">
        <f>VLOOKUP(A67,Daten!A:P,6,FALSE)</f>
        <v>#N/A</v>
      </c>
      <c r="C67" t="e">
        <f>VLOOKUP(A67,Daten!A:P,7,FALSE)</f>
        <v>#N/A</v>
      </c>
      <c r="D67" t="e">
        <f>VLOOKUP(A67,Daten!A:P,8,FALSE)</f>
        <v>#N/A</v>
      </c>
      <c r="E67" t="e">
        <f>VLOOKUP(A67,Daten!A:P,9,FALSE)</f>
        <v>#N/A</v>
      </c>
      <c r="F67" t="e">
        <f>VLOOKUP(A67,Daten!A:P,10,FALSE)</f>
        <v>#N/A</v>
      </c>
      <c r="G67" t="e">
        <f>VLOOKUP(A67,Daten!A:P,11,FALSE)</f>
        <v>#N/A</v>
      </c>
      <c r="H67">
        <f ca="1">SUMIF(Daten!$B:$B,"A"&amp;$B67&amp;"F"&amp;$E67&amp;"G"&amp;$G67&amp;"W"&amp;H$1,Daten!$N:$N)</f>
        <v>0</v>
      </c>
      <c r="I67">
        <f ca="1">SUMIF(Daten!$B:$B,"A"&amp;$B67&amp;"F"&amp;$E67&amp;"G"&amp;$G67&amp;"W"&amp;I$1,Daten!$N:$N)</f>
        <v>0</v>
      </c>
      <c r="J67">
        <f ca="1">SUMIF(Daten!$B:$B,"A"&amp;$B67&amp;"F"&amp;$E67&amp;"G"&amp;$G67&amp;"W"&amp;J$1,Daten!$N:$N)</f>
        <v>0</v>
      </c>
      <c r="K67">
        <f ca="1">SUMIF(Daten!$B:$B,"A"&amp;$B67&amp;"F"&amp;$E67&amp;"G"&amp;$G67&amp;"W"&amp;K$1,Daten!$N:$N)</f>
        <v>0</v>
      </c>
      <c r="L67">
        <f ca="1">SUMIF(Daten!$B:$B,"A"&amp;$B67&amp;"F"&amp;$E67&amp;"G"&amp;$G67&amp;"W"&amp;L$1,Daten!$N:$N)</f>
        <v>0</v>
      </c>
      <c r="M67">
        <f ca="1">SUMIF(Daten!$B:$B,"A"&amp;$B67&amp;"F"&amp;$E67&amp;"G"&amp;$G67&amp;"W"&amp;M$1,Daten!$N:$N)</f>
        <v>0</v>
      </c>
      <c r="N67">
        <f ca="1">SUMIF(Daten!$B:$B,"A"&amp;$B67&amp;"F"&amp;$E67&amp;"G"&amp;$G67&amp;"W"&amp;N$1,Daten!$N:$N)</f>
        <v>0</v>
      </c>
      <c r="O67">
        <f ca="1">SUMIF(Daten!$B:$B,"A"&amp;$B67&amp;"F"&amp;$E67&amp;"G"&amp;$G67&amp;"W"&amp;O$1,Daten!$N:$N)</f>
        <v>0</v>
      </c>
      <c r="P67">
        <f ca="1">SUMIF(Daten!$B:$B,"A"&amp;$B67&amp;"F"&amp;$E67&amp;"G"&amp;$G67&amp;"W"&amp;P$1,Daten!$N:$N)</f>
        <v>0</v>
      </c>
      <c r="Q67">
        <f ca="1">SUMIF(Daten!$B:$B,"A"&amp;$B67&amp;"F"&amp;$E67&amp;"G"&amp;$G67&amp;"W"&amp;Q$1,Daten!$N:$N)</f>
        <v>0</v>
      </c>
      <c r="R67">
        <f ca="1">SUMIF(Daten!$B:$B,"A"&amp;$B67&amp;"F"&amp;$E67&amp;"G"&amp;$G67&amp;"W"&amp;R$1,Daten!$N:$N)</f>
        <v>0</v>
      </c>
      <c r="S67">
        <f ca="1">SUMIF(Daten!$B:$B,"A"&amp;$B67&amp;"F"&amp;$E67&amp;"G"&amp;$G67&amp;"W"&amp;S$1,Daten!$N:$N)</f>
        <v>0</v>
      </c>
      <c r="T67">
        <f ca="1">SUMIF(Daten!$B:$B,"A"&amp;$B67&amp;"F"&amp;$E67&amp;"G"&amp;$G67&amp;"W"&amp;T$1,Daten!$N:$N)</f>
        <v>0</v>
      </c>
      <c r="U67">
        <f ca="1">SUMIF(Daten!$B:$B,"A"&amp;$B67&amp;"F"&amp;$E67&amp;"G"&amp;$G67&amp;"W"&amp;U$1,Daten!$N:$N)</f>
        <v>0</v>
      </c>
      <c r="V67">
        <f ca="1">SUMIF(Daten!$B:$B,"A"&amp;$B67&amp;"F"&amp;$E67&amp;"G"&amp;$G67&amp;"W"&amp;V$1,Daten!$N:$N)</f>
        <v>0</v>
      </c>
    </row>
    <row r="68" spans="1:22" x14ac:dyDescent="0.25">
      <c r="A68" s="2">
        <v>67</v>
      </c>
      <c r="B68" t="e">
        <f>VLOOKUP(A68,Daten!A:P,6,FALSE)</f>
        <v>#N/A</v>
      </c>
      <c r="C68" t="e">
        <f>VLOOKUP(A68,Daten!A:P,7,FALSE)</f>
        <v>#N/A</v>
      </c>
      <c r="D68" t="e">
        <f>VLOOKUP(A68,Daten!A:P,8,FALSE)</f>
        <v>#N/A</v>
      </c>
      <c r="E68" t="e">
        <f>VLOOKUP(A68,Daten!A:P,9,FALSE)</f>
        <v>#N/A</v>
      </c>
      <c r="F68" t="e">
        <f>VLOOKUP(A68,Daten!A:P,10,FALSE)</f>
        <v>#N/A</v>
      </c>
      <c r="G68" t="e">
        <f>VLOOKUP(A68,Daten!A:P,11,FALSE)</f>
        <v>#N/A</v>
      </c>
      <c r="H68">
        <f ca="1">SUMIF(Daten!$B:$B,"A"&amp;$B68&amp;"F"&amp;$E68&amp;"G"&amp;$G68&amp;"W"&amp;H$1,Daten!$N:$N)</f>
        <v>0</v>
      </c>
      <c r="I68">
        <f ca="1">SUMIF(Daten!$B:$B,"A"&amp;$B68&amp;"F"&amp;$E68&amp;"G"&amp;$G68&amp;"W"&amp;I$1,Daten!$N:$N)</f>
        <v>0</v>
      </c>
      <c r="J68">
        <f ca="1">SUMIF(Daten!$B:$B,"A"&amp;$B68&amp;"F"&amp;$E68&amp;"G"&amp;$G68&amp;"W"&amp;J$1,Daten!$N:$N)</f>
        <v>0</v>
      </c>
      <c r="K68">
        <f ca="1">SUMIF(Daten!$B:$B,"A"&amp;$B68&amp;"F"&amp;$E68&amp;"G"&amp;$G68&amp;"W"&amp;K$1,Daten!$N:$N)</f>
        <v>0</v>
      </c>
      <c r="L68">
        <f ca="1">SUMIF(Daten!$B:$B,"A"&amp;$B68&amp;"F"&amp;$E68&amp;"G"&amp;$G68&amp;"W"&amp;L$1,Daten!$N:$N)</f>
        <v>0</v>
      </c>
      <c r="M68">
        <f ca="1">SUMIF(Daten!$B:$B,"A"&amp;$B68&amp;"F"&amp;$E68&amp;"G"&amp;$G68&amp;"W"&amp;M$1,Daten!$N:$N)</f>
        <v>0</v>
      </c>
      <c r="N68">
        <f ca="1">SUMIF(Daten!$B:$B,"A"&amp;$B68&amp;"F"&amp;$E68&amp;"G"&amp;$G68&amp;"W"&amp;N$1,Daten!$N:$N)</f>
        <v>0</v>
      </c>
      <c r="O68">
        <f ca="1">SUMIF(Daten!$B:$B,"A"&amp;$B68&amp;"F"&amp;$E68&amp;"G"&amp;$G68&amp;"W"&amp;O$1,Daten!$N:$N)</f>
        <v>0</v>
      </c>
      <c r="P68">
        <f ca="1">SUMIF(Daten!$B:$B,"A"&amp;$B68&amp;"F"&amp;$E68&amp;"G"&amp;$G68&amp;"W"&amp;P$1,Daten!$N:$N)</f>
        <v>0</v>
      </c>
      <c r="Q68">
        <f ca="1">SUMIF(Daten!$B:$B,"A"&amp;$B68&amp;"F"&amp;$E68&amp;"G"&amp;$G68&amp;"W"&amp;Q$1,Daten!$N:$N)</f>
        <v>0</v>
      </c>
      <c r="R68">
        <f ca="1">SUMIF(Daten!$B:$B,"A"&amp;$B68&amp;"F"&amp;$E68&amp;"G"&amp;$G68&amp;"W"&amp;R$1,Daten!$N:$N)</f>
        <v>0</v>
      </c>
      <c r="S68">
        <f ca="1">SUMIF(Daten!$B:$B,"A"&amp;$B68&amp;"F"&amp;$E68&amp;"G"&amp;$G68&amp;"W"&amp;S$1,Daten!$N:$N)</f>
        <v>0</v>
      </c>
      <c r="T68">
        <f ca="1">SUMIF(Daten!$B:$B,"A"&amp;$B68&amp;"F"&amp;$E68&amp;"G"&amp;$G68&amp;"W"&amp;T$1,Daten!$N:$N)</f>
        <v>0</v>
      </c>
      <c r="U68">
        <f ca="1">SUMIF(Daten!$B:$B,"A"&amp;$B68&amp;"F"&amp;$E68&amp;"G"&amp;$G68&amp;"W"&amp;U$1,Daten!$N:$N)</f>
        <v>0</v>
      </c>
      <c r="V68">
        <f ca="1">SUMIF(Daten!$B:$B,"A"&amp;$B68&amp;"F"&amp;$E68&amp;"G"&amp;$G68&amp;"W"&amp;V$1,Daten!$N:$N)</f>
        <v>0</v>
      </c>
    </row>
    <row r="69" spans="1:22" x14ac:dyDescent="0.25">
      <c r="A69" s="2">
        <v>68</v>
      </c>
      <c r="B69" t="e">
        <f>VLOOKUP(A69,Daten!A:P,6,FALSE)</f>
        <v>#N/A</v>
      </c>
      <c r="C69" t="e">
        <f>VLOOKUP(A69,Daten!A:P,7,FALSE)</f>
        <v>#N/A</v>
      </c>
      <c r="D69" t="e">
        <f>VLOOKUP(A69,Daten!A:P,8,FALSE)</f>
        <v>#N/A</v>
      </c>
      <c r="E69" t="e">
        <f>VLOOKUP(A69,Daten!A:P,9,FALSE)</f>
        <v>#N/A</v>
      </c>
      <c r="F69" t="e">
        <f>VLOOKUP(A69,Daten!A:P,10,FALSE)</f>
        <v>#N/A</v>
      </c>
      <c r="G69" t="e">
        <f>VLOOKUP(A69,Daten!A:P,11,FALSE)</f>
        <v>#N/A</v>
      </c>
      <c r="H69">
        <f ca="1">SUMIF(Daten!$B:$B,"A"&amp;$B69&amp;"F"&amp;$E69&amp;"G"&amp;$G69&amp;"W"&amp;H$1,Daten!$N:$N)</f>
        <v>0</v>
      </c>
      <c r="I69">
        <f ca="1">SUMIF(Daten!$B:$B,"A"&amp;$B69&amp;"F"&amp;$E69&amp;"G"&amp;$G69&amp;"W"&amp;I$1,Daten!$N:$N)</f>
        <v>0</v>
      </c>
      <c r="J69">
        <f ca="1">SUMIF(Daten!$B:$B,"A"&amp;$B69&amp;"F"&amp;$E69&amp;"G"&amp;$G69&amp;"W"&amp;J$1,Daten!$N:$N)</f>
        <v>0</v>
      </c>
      <c r="K69">
        <f ca="1">SUMIF(Daten!$B:$B,"A"&amp;$B69&amp;"F"&amp;$E69&amp;"G"&amp;$G69&amp;"W"&amp;K$1,Daten!$N:$N)</f>
        <v>0</v>
      </c>
      <c r="L69">
        <f ca="1">SUMIF(Daten!$B:$B,"A"&amp;$B69&amp;"F"&amp;$E69&amp;"G"&amp;$G69&amp;"W"&amp;L$1,Daten!$N:$N)</f>
        <v>0</v>
      </c>
      <c r="M69">
        <f ca="1">SUMIF(Daten!$B:$B,"A"&amp;$B69&amp;"F"&amp;$E69&amp;"G"&amp;$G69&amp;"W"&amp;M$1,Daten!$N:$N)</f>
        <v>0</v>
      </c>
      <c r="N69">
        <f ca="1">SUMIF(Daten!$B:$B,"A"&amp;$B69&amp;"F"&amp;$E69&amp;"G"&amp;$G69&amp;"W"&amp;N$1,Daten!$N:$N)</f>
        <v>0</v>
      </c>
      <c r="O69">
        <f ca="1">SUMIF(Daten!$B:$B,"A"&amp;$B69&amp;"F"&amp;$E69&amp;"G"&amp;$G69&amp;"W"&amp;O$1,Daten!$N:$N)</f>
        <v>0</v>
      </c>
      <c r="P69">
        <f ca="1">SUMIF(Daten!$B:$B,"A"&amp;$B69&amp;"F"&amp;$E69&amp;"G"&amp;$G69&amp;"W"&amp;P$1,Daten!$N:$N)</f>
        <v>0</v>
      </c>
      <c r="Q69">
        <f ca="1">SUMIF(Daten!$B:$B,"A"&amp;$B69&amp;"F"&amp;$E69&amp;"G"&amp;$G69&amp;"W"&amp;Q$1,Daten!$N:$N)</f>
        <v>0</v>
      </c>
      <c r="R69">
        <f ca="1">SUMIF(Daten!$B:$B,"A"&amp;$B69&amp;"F"&amp;$E69&amp;"G"&amp;$G69&amp;"W"&amp;R$1,Daten!$N:$N)</f>
        <v>0</v>
      </c>
      <c r="S69">
        <f ca="1">SUMIF(Daten!$B:$B,"A"&amp;$B69&amp;"F"&amp;$E69&amp;"G"&amp;$G69&amp;"W"&amp;S$1,Daten!$N:$N)</f>
        <v>0</v>
      </c>
      <c r="T69">
        <f ca="1">SUMIF(Daten!$B:$B,"A"&amp;$B69&amp;"F"&amp;$E69&amp;"G"&amp;$G69&amp;"W"&amp;T$1,Daten!$N:$N)</f>
        <v>0</v>
      </c>
      <c r="U69">
        <f ca="1">SUMIF(Daten!$B:$B,"A"&amp;$B69&amp;"F"&amp;$E69&amp;"G"&amp;$G69&amp;"W"&amp;U$1,Daten!$N:$N)</f>
        <v>0</v>
      </c>
      <c r="V69">
        <f ca="1">SUMIF(Daten!$B:$B,"A"&amp;$B69&amp;"F"&amp;$E69&amp;"G"&amp;$G69&amp;"W"&amp;V$1,Daten!$N:$N)</f>
        <v>0</v>
      </c>
    </row>
    <row r="70" spans="1:22" x14ac:dyDescent="0.25">
      <c r="A70" s="2">
        <v>69</v>
      </c>
      <c r="B70" t="e">
        <f>VLOOKUP(A70,Daten!A:P,6,FALSE)</f>
        <v>#N/A</v>
      </c>
      <c r="C70" t="e">
        <f>VLOOKUP(A70,Daten!A:P,7,FALSE)</f>
        <v>#N/A</v>
      </c>
      <c r="D70" t="e">
        <f>VLOOKUP(A70,Daten!A:P,8,FALSE)</f>
        <v>#N/A</v>
      </c>
      <c r="E70" t="e">
        <f>VLOOKUP(A70,Daten!A:P,9,FALSE)</f>
        <v>#N/A</v>
      </c>
      <c r="F70" t="e">
        <f>VLOOKUP(A70,Daten!A:P,10,FALSE)</f>
        <v>#N/A</v>
      </c>
      <c r="G70" t="e">
        <f>VLOOKUP(A70,Daten!A:P,11,FALSE)</f>
        <v>#N/A</v>
      </c>
      <c r="H70">
        <f ca="1">SUMIF(Daten!$B:$B,"A"&amp;$B70&amp;"F"&amp;$E70&amp;"G"&amp;$G70&amp;"W"&amp;H$1,Daten!$N:$N)</f>
        <v>0</v>
      </c>
      <c r="I70">
        <f ca="1">SUMIF(Daten!$B:$B,"A"&amp;$B70&amp;"F"&amp;$E70&amp;"G"&amp;$G70&amp;"W"&amp;I$1,Daten!$N:$N)</f>
        <v>0</v>
      </c>
      <c r="J70">
        <f ca="1">SUMIF(Daten!$B:$B,"A"&amp;$B70&amp;"F"&amp;$E70&amp;"G"&amp;$G70&amp;"W"&amp;J$1,Daten!$N:$N)</f>
        <v>0</v>
      </c>
      <c r="K70">
        <f ca="1">SUMIF(Daten!$B:$B,"A"&amp;$B70&amp;"F"&amp;$E70&amp;"G"&amp;$G70&amp;"W"&amp;K$1,Daten!$N:$N)</f>
        <v>0</v>
      </c>
      <c r="L70">
        <f ca="1">SUMIF(Daten!$B:$B,"A"&amp;$B70&amp;"F"&amp;$E70&amp;"G"&amp;$G70&amp;"W"&amp;L$1,Daten!$N:$N)</f>
        <v>0</v>
      </c>
      <c r="M70">
        <f ca="1">SUMIF(Daten!$B:$B,"A"&amp;$B70&amp;"F"&amp;$E70&amp;"G"&amp;$G70&amp;"W"&amp;M$1,Daten!$N:$N)</f>
        <v>0</v>
      </c>
      <c r="N70">
        <f ca="1">SUMIF(Daten!$B:$B,"A"&amp;$B70&amp;"F"&amp;$E70&amp;"G"&amp;$G70&amp;"W"&amp;N$1,Daten!$N:$N)</f>
        <v>0</v>
      </c>
      <c r="O70">
        <f ca="1">SUMIF(Daten!$B:$B,"A"&amp;$B70&amp;"F"&amp;$E70&amp;"G"&amp;$G70&amp;"W"&amp;O$1,Daten!$N:$N)</f>
        <v>0</v>
      </c>
      <c r="P70">
        <f ca="1">SUMIF(Daten!$B:$B,"A"&amp;$B70&amp;"F"&amp;$E70&amp;"G"&amp;$G70&amp;"W"&amp;P$1,Daten!$N:$N)</f>
        <v>0</v>
      </c>
      <c r="Q70">
        <f ca="1">SUMIF(Daten!$B:$B,"A"&amp;$B70&amp;"F"&amp;$E70&amp;"G"&amp;$G70&amp;"W"&amp;Q$1,Daten!$N:$N)</f>
        <v>0</v>
      </c>
      <c r="R70">
        <f ca="1">SUMIF(Daten!$B:$B,"A"&amp;$B70&amp;"F"&amp;$E70&amp;"G"&amp;$G70&amp;"W"&amp;R$1,Daten!$N:$N)</f>
        <v>0</v>
      </c>
      <c r="S70">
        <f ca="1">SUMIF(Daten!$B:$B,"A"&amp;$B70&amp;"F"&amp;$E70&amp;"G"&amp;$G70&amp;"W"&amp;S$1,Daten!$N:$N)</f>
        <v>0</v>
      </c>
      <c r="T70">
        <f ca="1">SUMIF(Daten!$B:$B,"A"&amp;$B70&amp;"F"&amp;$E70&amp;"G"&amp;$G70&amp;"W"&amp;T$1,Daten!$N:$N)</f>
        <v>0</v>
      </c>
      <c r="U70">
        <f ca="1">SUMIF(Daten!$B:$B,"A"&amp;$B70&amp;"F"&amp;$E70&amp;"G"&amp;$G70&amp;"W"&amp;U$1,Daten!$N:$N)</f>
        <v>0</v>
      </c>
      <c r="V70">
        <f ca="1">SUMIF(Daten!$B:$B,"A"&amp;$B70&amp;"F"&amp;$E70&amp;"G"&amp;$G70&amp;"W"&amp;V$1,Daten!$N:$N)</f>
        <v>0</v>
      </c>
    </row>
    <row r="71" spans="1:22" x14ac:dyDescent="0.25">
      <c r="A71" s="2">
        <v>70</v>
      </c>
      <c r="B71" t="e">
        <f>VLOOKUP(A71,Daten!A:P,6,FALSE)</f>
        <v>#N/A</v>
      </c>
      <c r="C71" t="e">
        <f>VLOOKUP(A71,Daten!A:P,7,FALSE)</f>
        <v>#N/A</v>
      </c>
      <c r="D71" t="e">
        <f>VLOOKUP(A71,Daten!A:P,8,FALSE)</f>
        <v>#N/A</v>
      </c>
      <c r="E71" t="e">
        <f>VLOOKUP(A71,Daten!A:P,9,FALSE)</f>
        <v>#N/A</v>
      </c>
      <c r="F71" t="e">
        <f>VLOOKUP(A71,Daten!A:P,10,FALSE)</f>
        <v>#N/A</v>
      </c>
      <c r="G71" t="e">
        <f>VLOOKUP(A71,Daten!A:P,11,FALSE)</f>
        <v>#N/A</v>
      </c>
      <c r="H71">
        <f ca="1">SUMIF(Daten!$B:$B,"A"&amp;$B71&amp;"F"&amp;$E71&amp;"G"&amp;$G71&amp;"W"&amp;H$1,Daten!$N:$N)</f>
        <v>0</v>
      </c>
      <c r="I71">
        <f ca="1">SUMIF(Daten!$B:$B,"A"&amp;$B71&amp;"F"&amp;$E71&amp;"G"&amp;$G71&amp;"W"&amp;I$1,Daten!$N:$N)</f>
        <v>0</v>
      </c>
      <c r="J71">
        <f ca="1">SUMIF(Daten!$B:$B,"A"&amp;$B71&amp;"F"&amp;$E71&amp;"G"&amp;$G71&amp;"W"&amp;J$1,Daten!$N:$N)</f>
        <v>0</v>
      </c>
      <c r="K71">
        <f ca="1">SUMIF(Daten!$B:$B,"A"&amp;$B71&amp;"F"&amp;$E71&amp;"G"&amp;$G71&amp;"W"&amp;K$1,Daten!$N:$N)</f>
        <v>0</v>
      </c>
      <c r="L71">
        <f ca="1">SUMIF(Daten!$B:$B,"A"&amp;$B71&amp;"F"&amp;$E71&amp;"G"&amp;$G71&amp;"W"&amp;L$1,Daten!$N:$N)</f>
        <v>0</v>
      </c>
      <c r="M71">
        <f ca="1">SUMIF(Daten!$B:$B,"A"&amp;$B71&amp;"F"&amp;$E71&amp;"G"&amp;$G71&amp;"W"&amp;M$1,Daten!$N:$N)</f>
        <v>0</v>
      </c>
      <c r="N71">
        <f ca="1">SUMIF(Daten!$B:$B,"A"&amp;$B71&amp;"F"&amp;$E71&amp;"G"&amp;$G71&amp;"W"&amp;N$1,Daten!$N:$N)</f>
        <v>0</v>
      </c>
      <c r="O71">
        <f ca="1">SUMIF(Daten!$B:$B,"A"&amp;$B71&amp;"F"&amp;$E71&amp;"G"&amp;$G71&amp;"W"&amp;O$1,Daten!$N:$N)</f>
        <v>0</v>
      </c>
      <c r="P71">
        <f ca="1">SUMIF(Daten!$B:$B,"A"&amp;$B71&amp;"F"&amp;$E71&amp;"G"&amp;$G71&amp;"W"&amp;P$1,Daten!$N:$N)</f>
        <v>0</v>
      </c>
      <c r="Q71">
        <f ca="1">SUMIF(Daten!$B:$B,"A"&amp;$B71&amp;"F"&amp;$E71&amp;"G"&amp;$G71&amp;"W"&amp;Q$1,Daten!$N:$N)</f>
        <v>0</v>
      </c>
      <c r="R71">
        <f ca="1">SUMIF(Daten!$B:$B,"A"&amp;$B71&amp;"F"&amp;$E71&amp;"G"&amp;$G71&amp;"W"&amp;R$1,Daten!$N:$N)</f>
        <v>0</v>
      </c>
      <c r="S71">
        <f ca="1">SUMIF(Daten!$B:$B,"A"&amp;$B71&amp;"F"&amp;$E71&amp;"G"&amp;$G71&amp;"W"&amp;S$1,Daten!$N:$N)</f>
        <v>0</v>
      </c>
      <c r="T71">
        <f ca="1">SUMIF(Daten!$B:$B,"A"&amp;$B71&amp;"F"&amp;$E71&amp;"G"&amp;$G71&amp;"W"&amp;T$1,Daten!$N:$N)</f>
        <v>0</v>
      </c>
      <c r="U71">
        <f ca="1">SUMIF(Daten!$B:$B,"A"&amp;$B71&amp;"F"&amp;$E71&amp;"G"&amp;$G71&amp;"W"&amp;U$1,Daten!$N:$N)</f>
        <v>0</v>
      </c>
      <c r="V71">
        <f ca="1">SUMIF(Daten!$B:$B,"A"&amp;$B71&amp;"F"&amp;$E71&amp;"G"&amp;$G71&amp;"W"&amp;V$1,Daten!$N:$N)</f>
        <v>0</v>
      </c>
    </row>
    <row r="72" spans="1:22" x14ac:dyDescent="0.25">
      <c r="A72" s="2">
        <v>71</v>
      </c>
      <c r="B72" t="e">
        <f>VLOOKUP(A72,Daten!A:P,6,FALSE)</f>
        <v>#N/A</v>
      </c>
      <c r="C72" t="e">
        <f>VLOOKUP(A72,Daten!A:P,7,FALSE)</f>
        <v>#N/A</v>
      </c>
      <c r="D72" t="e">
        <f>VLOOKUP(A72,Daten!A:P,8,FALSE)</f>
        <v>#N/A</v>
      </c>
      <c r="E72" t="e">
        <f>VLOOKUP(A72,Daten!A:P,9,FALSE)</f>
        <v>#N/A</v>
      </c>
      <c r="F72" t="e">
        <f>VLOOKUP(A72,Daten!A:P,10,FALSE)</f>
        <v>#N/A</v>
      </c>
      <c r="G72" t="e">
        <f>VLOOKUP(A72,Daten!A:P,11,FALSE)</f>
        <v>#N/A</v>
      </c>
      <c r="H72">
        <f ca="1">SUMIF(Daten!$B:$B,"A"&amp;$B72&amp;"F"&amp;$E72&amp;"G"&amp;$G72&amp;"W"&amp;H$1,Daten!$N:$N)</f>
        <v>0</v>
      </c>
      <c r="I72">
        <f ca="1">SUMIF(Daten!$B:$B,"A"&amp;$B72&amp;"F"&amp;$E72&amp;"G"&amp;$G72&amp;"W"&amp;I$1,Daten!$N:$N)</f>
        <v>0</v>
      </c>
      <c r="J72">
        <f ca="1">SUMIF(Daten!$B:$B,"A"&amp;$B72&amp;"F"&amp;$E72&amp;"G"&amp;$G72&amp;"W"&amp;J$1,Daten!$N:$N)</f>
        <v>0</v>
      </c>
      <c r="K72">
        <f ca="1">SUMIF(Daten!$B:$B,"A"&amp;$B72&amp;"F"&amp;$E72&amp;"G"&amp;$G72&amp;"W"&amp;K$1,Daten!$N:$N)</f>
        <v>0</v>
      </c>
      <c r="L72">
        <f ca="1">SUMIF(Daten!$B:$B,"A"&amp;$B72&amp;"F"&amp;$E72&amp;"G"&amp;$G72&amp;"W"&amp;L$1,Daten!$N:$N)</f>
        <v>0</v>
      </c>
      <c r="M72">
        <f ca="1">SUMIF(Daten!$B:$B,"A"&amp;$B72&amp;"F"&amp;$E72&amp;"G"&amp;$G72&amp;"W"&amp;M$1,Daten!$N:$N)</f>
        <v>0</v>
      </c>
      <c r="N72">
        <f ca="1">SUMIF(Daten!$B:$B,"A"&amp;$B72&amp;"F"&amp;$E72&amp;"G"&amp;$G72&amp;"W"&amp;N$1,Daten!$N:$N)</f>
        <v>0</v>
      </c>
      <c r="O72">
        <f ca="1">SUMIF(Daten!$B:$B,"A"&amp;$B72&amp;"F"&amp;$E72&amp;"G"&amp;$G72&amp;"W"&amp;O$1,Daten!$N:$N)</f>
        <v>0</v>
      </c>
      <c r="P72">
        <f ca="1">SUMIF(Daten!$B:$B,"A"&amp;$B72&amp;"F"&amp;$E72&amp;"G"&amp;$G72&amp;"W"&amp;P$1,Daten!$N:$N)</f>
        <v>0</v>
      </c>
      <c r="Q72">
        <f ca="1">SUMIF(Daten!$B:$B,"A"&amp;$B72&amp;"F"&amp;$E72&amp;"G"&amp;$G72&amp;"W"&amp;Q$1,Daten!$N:$N)</f>
        <v>0</v>
      </c>
      <c r="R72">
        <f ca="1">SUMIF(Daten!$B:$B,"A"&amp;$B72&amp;"F"&amp;$E72&amp;"G"&amp;$G72&amp;"W"&amp;R$1,Daten!$N:$N)</f>
        <v>0</v>
      </c>
      <c r="S72">
        <f ca="1">SUMIF(Daten!$B:$B,"A"&amp;$B72&amp;"F"&amp;$E72&amp;"G"&amp;$G72&amp;"W"&amp;S$1,Daten!$N:$N)</f>
        <v>0</v>
      </c>
      <c r="T72">
        <f ca="1">SUMIF(Daten!$B:$B,"A"&amp;$B72&amp;"F"&amp;$E72&amp;"G"&amp;$G72&amp;"W"&amp;T$1,Daten!$N:$N)</f>
        <v>0</v>
      </c>
      <c r="U72">
        <f ca="1">SUMIF(Daten!$B:$B,"A"&amp;$B72&amp;"F"&amp;$E72&amp;"G"&amp;$G72&amp;"W"&amp;U$1,Daten!$N:$N)</f>
        <v>0</v>
      </c>
      <c r="V72">
        <f ca="1">SUMIF(Daten!$B:$B,"A"&amp;$B72&amp;"F"&amp;$E72&amp;"G"&amp;$G72&amp;"W"&amp;V$1,Daten!$N:$N)</f>
        <v>0</v>
      </c>
    </row>
    <row r="73" spans="1:22" x14ac:dyDescent="0.25">
      <c r="A73" s="2">
        <v>72</v>
      </c>
      <c r="B73" t="e">
        <f>VLOOKUP(A73,Daten!A:P,6,FALSE)</f>
        <v>#N/A</v>
      </c>
      <c r="C73" t="e">
        <f>VLOOKUP(A73,Daten!A:P,7,FALSE)</f>
        <v>#N/A</v>
      </c>
      <c r="D73" t="e">
        <f>VLOOKUP(A73,Daten!A:P,8,FALSE)</f>
        <v>#N/A</v>
      </c>
      <c r="E73" t="e">
        <f>VLOOKUP(A73,Daten!A:P,9,FALSE)</f>
        <v>#N/A</v>
      </c>
      <c r="F73" t="e">
        <f>VLOOKUP(A73,Daten!A:P,10,FALSE)</f>
        <v>#N/A</v>
      </c>
      <c r="G73" t="e">
        <f>VLOOKUP(A73,Daten!A:P,11,FALSE)</f>
        <v>#N/A</v>
      </c>
      <c r="H73">
        <f ca="1">SUMIF(Daten!$B:$B,"A"&amp;$B73&amp;"F"&amp;$E73&amp;"G"&amp;$G73&amp;"W"&amp;H$1,Daten!$N:$N)</f>
        <v>0</v>
      </c>
      <c r="I73">
        <f ca="1">SUMIF(Daten!$B:$B,"A"&amp;$B73&amp;"F"&amp;$E73&amp;"G"&amp;$G73&amp;"W"&amp;I$1,Daten!$N:$N)</f>
        <v>0</v>
      </c>
      <c r="J73">
        <f ca="1">SUMIF(Daten!$B:$B,"A"&amp;$B73&amp;"F"&amp;$E73&amp;"G"&amp;$G73&amp;"W"&amp;J$1,Daten!$N:$N)</f>
        <v>0</v>
      </c>
      <c r="K73">
        <f ca="1">SUMIF(Daten!$B:$B,"A"&amp;$B73&amp;"F"&amp;$E73&amp;"G"&amp;$G73&amp;"W"&amp;K$1,Daten!$N:$N)</f>
        <v>0</v>
      </c>
      <c r="L73">
        <f ca="1">SUMIF(Daten!$B:$B,"A"&amp;$B73&amp;"F"&amp;$E73&amp;"G"&amp;$G73&amp;"W"&amp;L$1,Daten!$N:$N)</f>
        <v>0</v>
      </c>
      <c r="M73">
        <f ca="1">SUMIF(Daten!$B:$B,"A"&amp;$B73&amp;"F"&amp;$E73&amp;"G"&amp;$G73&amp;"W"&amp;M$1,Daten!$N:$N)</f>
        <v>0</v>
      </c>
      <c r="N73">
        <f ca="1">SUMIF(Daten!$B:$B,"A"&amp;$B73&amp;"F"&amp;$E73&amp;"G"&amp;$G73&amp;"W"&amp;N$1,Daten!$N:$N)</f>
        <v>0</v>
      </c>
      <c r="O73">
        <f ca="1">SUMIF(Daten!$B:$B,"A"&amp;$B73&amp;"F"&amp;$E73&amp;"G"&amp;$G73&amp;"W"&amp;O$1,Daten!$N:$N)</f>
        <v>0</v>
      </c>
      <c r="P73">
        <f ca="1">SUMIF(Daten!$B:$B,"A"&amp;$B73&amp;"F"&amp;$E73&amp;"G"&amp;$G73&amp;"W"&amp;P$1,Daten!$N:$N)</f>
        <v>0</v>
      </c>
      <c r="Q73">
        <f ca="1">SUMIF(Daten!$B:$B,"A"&amp;$B73&amp;"F"&amp;$E73&amp;"G"&amp;$G73&amp;"W"&amp;Q$1,Daten!$N:$N)</f>
        <v>0</v>
      </c>
      <c r="R73">
        <f ca="1">SUMIF(Daten!$B:$B,"A"&amp;$B73&amp;"F"&amp;$E73&amp;"G"&amp;$G73&amp;"W"&amp;R$1,Daten!$N:$N)</f>
        <v>0</v>
      </c>
      <c r="S73">
        <f ca="1">SUMIF(Daten!$B:$B,"A"&amp;$B73&amp;"F"&amp;$E73&amp;"G"&amp;$G73&amp;"W"&amp;S$1,Daten!$N:$N)</f>
        <v>0</v>
      </c>
      <c r="T73">
        <f ca="1">SUMIF(Daten!$B:$B,"A"&amp;$B73&amp;"F"&amp;$E73&amp;"G"&amp;$G73&amp;"W"&amp;T$1,Daten!$N:$N)</f>
        <v>0</v>
      </c>
      <c r="U73">
        <f ca="1">SUMIF(Daten!$B:$B,"A"&amp;$B73&amp;"F"&amp;$E73&amp;"G"&amp;$G73&amp;"W"&amp;U$1,Daten!$N:$N)</f>
        <v>0</v>
      </c>
      <c r="V73">
        <f ca="1">SUMIF(Daten!$B:$B,"A"&amp;$B73&amp;"F"&amp;$E73&amp;"G"&amp;$G73&amp;"W"&amp;V$1,Daten!$N:$N)</f>
        <v>0</v>
      </c>
    </row>
    <row r="74" spans="1:22" x14ac:dyDescent="0.25">
      <c r="A74" s="2">
        <v>73</v>
      </c>
      <c r="B74" t="e">
        <f>VLOOKUP(A74,Daten!A:P,6,FALSE)</f>
        <v>#N/A</v>
      </c>
      <c r="C74" t="e">
        <f>VLOOKUP(A74,Daten!A:P,7,FALSE)</f>
        <v>#N/A</v>
      </c>
      <c r="D74" t="e">
        <f>VLOOKUP(A74,Daten!A:P,8,FALSE)</f>
        <v>#N/A</v>
      </c>
      <c r="E74" t="e">
        <f>VLOOKUP(A74,Daten!A:P,9,FALSE)</f>
        <v>#N/A</v>
      </c>
      <c r="F74" t="e">
        <f>VLOOKUP(A74,Daten!A:P,10,FALSE)</f>
        <v>#N/A</v>
      </c>
      <c r="G74" t="e">
        <f>VLOOKUP(A74,Daten!A:P,11,FALSE)</f>
        <v>#N/A</v>
      </c>
      <c r="H74">
        <f ca="1">SUMIF(Daten!$B:$B,"A"&amp;$B74&amp;"F"&amp;$E74&amp;"G"&amp;$G74&amp;"W"&amp;H$1,Daten!$N:$N)</f>
        <v>0</v>
      </c>
      <c r="I74">
        <f ca="1">SUMIF(Daten!$B:$B,"A"&amp;$B74&amp;"F"&amp;$E74&amp;"G"&amp;$G74&amp;"W"&amp;I$1,Daten!$N:$N)</f>
        <v>0</v>
      </c>
      <c r="J74">
        <f ca="1">SUMIF(Daten!$B:$B,"A"&amp;$B74&amp;"F"&amp;$E74&amp;"G"&amp;$G74&amp;"W"&amp;J$1,Daten!$N:$N)</f>
        <v>0</v>
      </c>
      <c r="K74">
        <f ca="1">SUMIF(Daten!$B:$B,"A"&amp;$B74&amp;"F"&amp;$E74&amp;"G"&amp;$G74&amp;"W"&amp;K$1,Daten!$N:$N)</f>
        <v>0</v>
      </c>
      <c r="L74">
        <f ca="1">SUMIF(Daten!$B:$B,"A"&amp;$B74&amp;"F"&amp;$E74&amp;"G"&amp;$G74&amp;"W"&amp;L$1,Daten!$N:$N)</f>
        <v>0</v>
      </c>
      <c r="M74">
        <f ca="1">SUMIF(Daten!$B:$B,"A"&amp;$B74&amp;"F"&amp;$E74&amp;"G"&amp;$G74&amp;"W"&amp;M$1,Daten!$N:$N)</f>
        <v>0</v>
      </c>
      <c r="N74">
        <f ca="1">SUMIF(Daten!$B:$B,"A"&amp;$B74&amp;"F"&amp;$E74&amp;"G"&amp;$G74&amp;"W"&amp;N$1,Daten!$N:$N)</f>
        <v>0</v>
      </c>
      <c r="O74">
        <f ca="1">SUMIF(Daten!$B:$B,"A"&amp;$B74&amp;"F"&amp;$E74&amp;"G"&amp;$G74&amp;"W"&amp;O$1,Daten!$N:$N)</f>
        <v>0</v>
      </c>
      <c r="P74">
        <f ca="1">SUMIF(Daten!$B:$B,"A"&amp;$B74&amp;"F"&amp;$E74&amp;"G"&amp;$G74&amp;"W"&amp;P$1,Daten!$N:$N)</f>
        <v>0</v>
      </c>
      <c r="Q74">
        <f ca="1">SUMIF(Daten!$B:$B,"A"&amp;$B74&amp;"F"&amp;$E74&amp;"G"&amp;$G74&amp;"W"&amp;Q$1,Daten!$N:$N)</f>
        <v>0</v>
      </c>
      <c r="R74">
        <f ca="1">SUMIF(Daten!$B:$B,"A"&amp;$B74&amp;"F"&amp;$E74&amp;"G"&amp;$G74&amp;"W"&amp;R$1,Daten!$N:$N)</f>
        <v>0</v>
      </c>
      <c r="S74">
        <f ca="1">SUMIF(Daten!$B:$B,"A"&amp;$B74&amp;"F"&amp;$E74&amp;"G"&amp;$G74&amp;"W"&amp;S$1,Daten!$N:$N)</f>
        <v>0</v>
      </c>
      <c r="T74">
        <f ca="1">SUMIF(Daten!$B:$B,"A"&amp;$B74&amp;"F"&amp;$E74&amp;"G"&amp;$G74&amp;"W"&amp;T$1,Daten!$N:$N)</f>
        <v>0</v>
      </c>
      <c r="U74">
        <f ca="1">SUMIF(Daten!$B:$B,"A"&amp;$B74&amp;"F"&amp;$E74&amp;"G"&amp;$G74&amp;"W"&amp;U$1,Daten!$N:$N)</f>
        <v>0</v>
      </c>
      <c r="V74">
        <f ca="1">SUMIF(Daten!$B:$B,"A"&amp;$B74&amp;"F"&amp;$E74&amp;"G"&amp;$G74&amp;"W"&amp;V$1,Daten!$N:$N)</f>
        <v>0</v>
      </c>
    </row>
    <row r="75" spans="1:22" x14ac:dyDescent="0.25">
      <c r="A75" s="2">
        <v>74</v>
      </c>
      <c r="B75" t="e">
        <f>VLOOKUP(A75,Daten!A:P,6,FALSE)</f>
        <v>#N/A</v>
      </c>
      <c r="C75" t="e">
        <f>VLOOKUP(A75,Daten!A:P,7,FALSE)</f>
        <v>#N/A</v>
      </c>
      <c r="D75" t="e">
        <f>VLOOKUP(A75,Daten!A:P,8,FALSE)</f>
        <v>#N/A</v>
      </c>
      <c r="E75" t="e">
        <f>VLOOKUP(A75,Daten!A:P,9,FALSE)</f>
        <v>#N/A</v>
      </c>
      <c r="F75" t="e">
        <f>VLOOKUP(A75,Daten!A:P,10,FALSE)</f>
        <v>#N/A</v>
      </c>
      <c r="G75" t="e">
        <f>VLOOKUP(A75,Daten!A:P,11,FALSE)</f>
        <v>#N/A</v>
      </c>
      <c r="H75">
        <f ca="1">SUMIF(Daten!$B:$B,"A"&amp;$B75&amp;"F"&amp;$E75&amp;"G"&amp;$G75&amp;"W"&amp;H$1,Daten!$N:$N)</f>
        <v>0</v>
      </c>
      <c r="I75">
        <f ca="1">SUMIF(Daten!$B:$B,"A"&amp;$B75&amp;"F"&amp;$E75&amp;"G"&amp;$G75&amp;"W"&amp;I$1,Daten!$N:$N)</f>
        <v>0</v>
      </c>
      <c r="J75">
        <f ca="1">SUMIF(Daten!$B:$B,"A"&amp;$B75&amp;"F"&amp;$E75&amp;"G"&amp;$G75&amp;"W"&amp;J$1,Daten!$N:$N)</f>
        <v>0</v>
      </c>
      <c r="K75">
        <f ca="1">SUMIF(Daten!$B:$B,"A"&amp;$B75&amp;"F"&amp;$E75&amp;"G"&amp;$G75&amp;"W"&amp;K$1,Daten!$N:$N)</f>
        <v>0</v>
      </c>
      <c r="L75">
        <f ca="1">SUMIF(Daten!$B:$B,"A"&amp;$B75&amp;"F"&amp;$E75&amp;"G"&amp;$G75&amp;"W"&amp;L$1,Daten!$N:$N)</f>
        <v>0</v>
      </c>
      <c r="M75">
        <f ca="1">SUMIF(Daten!$B:$B,"A"&amp;$B75&amp;"F"&amp;$E75&amp;"G"&amp;$G75&amp;"W"&amp;M$1,Daten!$N:$N)</f>
        <v>0</v>
      </c>
      <c r="N75">
        <f ca="1">SUMIF(Daten!$B:$B,"A"&amp;$B75&amp;"F"&amp;$E75&amp;"G"&amp;$G75&amp;"W"&amp;N$1,Daten!$N:$N)</f>
        <v>0</v>
      </c>
      <c r="O75">
        <f ca="1">SUMIF(Daten!$B:$B,"A"&amp;$B75&amp;"F"&amp;$E75&amp;"G"&amp;$G75&amp;"W"&amp;O$1,Daten!$N:$N)</f>
        <v>0</v>
      </c>
      <c r="P75">
        <f ca="1">SUMIF(Daten!$B:$B,"A"&amp;$B75&amp;"F"&amp;$E75&amp;"G"&amp;$G75&amp;"W"&amp;P$1,Daten!$N:$N)</f>
        <v>0</v>
      </c>
      <c r="Q75">
        <f ca="1">SUMIF(Daten!$B:$B,"A"&amp;$B75&amp;"F"&amp;$E75&amp;"G"&amp;$G75&amp;"W"&amp;Q$1,Daten!$N:$N)</f>
        <v>0</v>
      </c>
      <c r="R75">
        <f ca="1">SUMIF(Daten!$B:$B,"A"&amp;$B75&amp;"F"&amp;$E75&amp;"G"&amp;$G75&amp;"W"&amp;R$1,Daten!$N:$N)</f>
        <v>0</v>
      </c>
      <c r="S75">
        <f ca="1">SUMIF(Daten!$B:$B,"A"&amp;$B75&amp;"F"&amp;$E75&amp;"G"&amp;$G75&amp;"W"&amp;S$1,Daten!$N:$N)</f>
        <v>0</v>
      </c>
      <c r="T75">
        <f ca="1">SUMIF(Daten!$B:$B,"A"&amp;$B75&amp;"F"&amp;$E75&amp;"G"&amp;$G75&amp;"W"&amp;T$1,Daten!$N:$N)</f>
        <v>0</v>
      </c>
      <c r="U75">
        <f ca="1">SUMIF(Daten!$B:$B,"A"&amp;$B75&amp;"F"&amp;$E75&amp;"G"&amp;$G75&amp;"W"&amp;U$1,Daten!$N:$N)</f>
        <v>0</v>
      </c>
      <c r="V75">
        <f ca="1">SUMIF(Daten!$B:$B,"A"&amp;$B75&amp;"F"&amp;$E75&amp;"G"&amp;$G75&amp;"W"&amp;V$1,Daten!$N:$N)</f>
        <v>0</v>
      </c>
    </row>
    <row r="76" spans="1:22" x14ac:dyDescent="0.25">
      <c r="A76" s="2">
        <v>75</v>
      </c>
      <c r="B76" t="e">
        <f>VLOOKUP(A76,Daten!A:P,6,FALSE)</f>
        <v>#N/A</v>
      </c>
      <c r="C76" t="e">
        <f>VLOOKUP(A76,Daten!A:P,7,FALSE)</f>
        <v>#N/A</v>
      </c>
      <c r="D76" t="e">
        <f>VLOOKUP(A76,Daten!A:P,8,FALSE)</f>
        <v>#N/A</v>
      </c>
      <c r="E76" t="e">
        <f>VLOOKUP(A76,Daten!A:P,9,FALSE)</f>
        <v>#N/A</v>
      </c>
      <c r="F76" t="e">
        <f>VLOOKUP(A76,Daten!A:P,10,FALSE)</f>
        <v>#N/A</v>
      </c>
      <c r="G76" t="e">
        <f>VLOOKUP(A76,Daten!A:P,11,FALSE)</f>
        <v>#N/A</v>
      </c>
      <c r="H76">
        <f ca="1">SUMIF(Daten!$B:$B,"A"&amp;$B76&amp;"F"&amp;$E76&amp;"G"&amp;$G76&amp;"W"&amp;H$1,Daten!$N:$N)</f>
        <v>0</v>
      </c>
      <c r="I76">
        <f ca="1">SUMIF(Daten!$B:$B,"A"&amp;$B76&amp;"F"&amp;$E76&amp;"G"&amp;$G76&amp;"W"&amp;I$1,Daten!$N:$N)</f>
        <v>0</v>
      </c>
      <c r="J76">
        <f ca="1">SUMIF(Daten!$B:$B,"A"&amp;$B76&amp;"F"&amp;$E76&amp;"G"&amp;$G76&amp;"W"&amp;J$1,Daten!$N:$N)</f>
        <v>0</v>
      </c>
      <c r="K76">
        <f ca="1">SUMIF(Daten!$B:$B,"A"&amp;$B76&amp;"F"&amp;$E76&amp;"G"&amp;$G76&amp;"W"&amp;K$1,Daten!$N:$N)</f>
        <v>0</v>
      </c>
      <c r="L76">
        <f ca="1">SUMIF(Daten!$B:$B,"A"&amp;$B76&amp;"F"&amp;$E76&amp;"G"&amp;$G76&amp;"W"&amp;L$1,Daten!$N:$N)</f>
        <v>0</v>
      </c>
      <c r="M76">
        <f ca="1">SUMIF(Daten!$B:$B,"A"&amp;$B76&amp;"F"&amp;$E76&amp;"G"&amp;$G76&amp;"W"&amp;M$1,Daten!$N:$N)</f>
        <v>0</v>
      </c>
      <c r="N76">
        <f ca="1">SUMIF(Daten!$B:$B,"A"&amp;$B76&amp;"F"&amp;$E76&amp;"G"&amp;$G76&amp;"W"&amp;N$1,Daten!$N:$N)</f>
        <v>0</v>
      </c>
      <c r="O76">
        <f ca="1">SUMIF(Daten!$B:$B,"A"&amp;$B76&amp;"F"&amp;$E76&amp;"G"&amp;$G76&amp;"W"&amp;O$1,Daten!$N:$N)</f>
        <v>0</v>
      </c>
      <c r="P76">
        <f ca="1">SUMIF(Daten!$B:$B,"A"&amp;$B76&amp;"F"&amp;$E76&amp;"G"&amp;$G76&amp;"W"&amp;P$1,Daten!$N:$N)</f>
        <v>0</v>
      </c>
      <c r="Q76">
        <f ca="1">SUMIF(Daten!$B:$B,"A"&amp;$B76&amp;"F"&amp;$E76&amp;"G"&amp;$G76&amp;"W"&amp;Q$1,Daten!$N:$N)</f>
        <v>0</v>
      </c>
      <c r="R76">
        <f ca="1">SUMIF(Daten!$B:$B,"A"&amp;$B76&amp;"F"&amp;$E76&amp;"G"&amp;$G76&amp;"W"&amp;R$1,Daten!$N:$N)</f>
        <v>0</v>
      </c>
      <c r="S76">
        <f ca="1">SUMIF(Daten!$B:$B,"A"&amp;$B76&amp;"F"&amp;$E76&amp;"G"&amp;$G76&amp;"W"&amp;S$1,Daten!$N:$N)</f>
        <v>0</v>
      </c>
      <c r="T76">
        <f ca="1">SUMIF(Daten!$B:$B,"A"&amp;$B76&amp;"F"&amp;$E76&amp;"G"&amp;$G76&amp;"W"&amp;T$1,Daten!$N:$N)</f>
        <v>0</v>
      </c>
      <c r="U76">
        <f ca="1">SUMIF(Daten!$B:$B,"A"&amp;$B76&amp;"F"&amp;$E76&amp;"G"&amp;$G76&amp;"W"&amp;U$1,Daten!$N:$N)</f>
        <v>0</v>
      </c>
      <c r="V76">
        <f ca="1">SUMIF(Daten!$B:$B,"A"&amp;$B76&amp;"F"&amp;$E76&amp;"G"&amp;$G76&amp;"W"&amp;V$1,Daten!$N:$N)</f>
        <v>0</v>
      </c>
    </row>
    <row r="77" spans="1:22" x14ac:dyDescent="0.25">
      <c r="A77" s="2">
        <v>76</v>
      </c>
      <c r="B77" t="e">
        <f>VLOOKUP(A77,Daten!A:P,6,FALSE)</f>
        <v>#N/A</v>
      </c>
      <c r="C77" t="e">
        <f>VLOOKUP(A77,Daten!A:P,7,FALSE)</f>
        <v>#N/A</v>
      </c>
      <c r="D77" t="e">
        <f>VLOOKUP(A77,Daten!A:P,8,FALSE)</f>
        <v>#N/A</v>
      </c>
      <c r="E77" t="e">
        <f>VLOOKUP(A77,Daten!A:P,9,FALSE)</f>
        <v>#N/A</v>
      </c>
      <c r="F77" t="e">
        <f>VLOOKUP(A77,Daten!A:P,10,FALSE)</f>
        <v>#N/A</v>
      </c>
      <c r="G77" t="e">
        <f>VLOOKUP(A77,Daten!A:P,11,FALSE)</f>
        <v>#N/A</v>
      </c>
      <c r="H77">
        <f ca="1">SUMIF(Daten!$B:$B,"A"&amp;$B77&amp;"F"&amp;$E77&amp;"G"&amp;$G77&amp;"W"&amp;H$1,Daten!$N:$N)</f>
        <v>0</v>
      </c>
      <c r="I77">
        <f ca="1">SUMIF(Daten!$B:$B,"A"&amp;$B77&amp;"F"&amp;$E77&amp;"G"&amp;$G77&amp;"W"&amp;I$1,Daten!$N:$N)</f>
        <v>0</v>
      </c>
      <c r="J77">
        <f ca="1">SUMIF(Daten!$B:$B,"A"&amp;$B77&amp;"F"&amp;$E77&amp;"G"&amp;$G77&amp;"W"&amp;J$1,Daten!$N:$N)</f>
        <v>0</v>
      </c>
      <c r="K77">
        <f ca="1">SUMIF(Daten!$B:$B,"A"&amp;$B77&amp;"F"&amp;$E77&amp;"G"&amp;$G77&amp;"W"&amp;K$1,Daten!$N:$N)</f>
        <v>0</v>
      </c>
      <c r="L77">
        <f ca="1">SUMIF(Daten!$B:$B,"A"&amp;$B77&amp;"F"&amp;$E77&amp;"G"&amp;$G77&amp;"W"&amp;L$1,Daten!$N:$N)</f>
        <v>0</v>
      </c>
      <c r="M77">
        <f ca="1">SUMIF(Daten!$B:$B,"A"&amp;$B77&amp;"F"&amp;$E77&amp;"G"&amp;$G77&amp;"W"&amp;M$1,Daten!$N:$N)</f>
        <v>0</v>
      </c>
      <c r="N77">
        <f ca="1">SUMIF(Daten!$B:$B,"A"&amp;$B77&amp;"F"&amp;$E77&amp;"G"&amp;$G77&amp;"W"&amp;N$1,Daten!$N:$N)</f>
        <v>0</v>
      </c>
      <c r="O77">
        <f ca="1">SUMIF(Daten!$B:$B,"A"&amp;$B77&amp;"F"&amp;$E77&amp;"G"&amp;$G77&amp;"W"&amp;O$1,Daten!$N:$N)</f>
        <v>0</v>
      </c>
      <c r="P77">
        <f ca="1">SUMIF(Daten!$B:$B,"A"&amp;$B77&amp;"F"&amp;$E77&amp;"G"&amp;$G77&amp;"W"&amp;P$1,Daten!$N:$N)</f>
        <v>0</v>
      </c>
      <c r="Q77">
        <f ca="1">SUMIF(Daten!$B:$B,"A"&amp;$B77&amp;"F"&amp;$E77&amp;"G"&amp;$G77&amp;"W"&amp;Q$1,Daten!$N:$N)</f>
        <v>0</v>
      </c>
      <c r="R77">
        <f ca="1">SUMIF(Daten!$B:$B,"A"&amp;$B77&amp;"F"&amp;$E77&amp;"G"&amp;$G77&amp;"W"&amp;R$1,Daten!$N:$N)</f>
        <v>0</v>
      </c>
      <c r="S77">
        <f ca="1">SUMIF(Daten!$B:$B,"A"&amp;$B77&amp;"F"&amp;$E77&amp;"G"&amp;$G77&amp;"W"&amp;S$1,Daten!$N:$N)</f>
        <v>0</v>
      </c>
      <c r="T77">
        <f ca="1">SUMIF(Daten!$B:$B,"A"&amp;$B77&amp;"F"&amp;$E77&amp;"G"&amp;$G77&amp;"W"&amp;T$1,Daten!$N:$N)</f>
        <v>0</v>
      </c>
      <c r="U77">
        <f ca="1">SUMIF(Daten!$B:$B,"A"&amp;$B77&amp;"F"&amp;$E77&amp;"G"&amp;$G77&amp;"W"&amp;U$1,Daten!$N:$N)</f>
        <v>0</v>
      </c>
      <c r="V77">
        <f ca="1">SUMIF(Daten!$B:$B,"A"&amp;$B77&amp;"F"&amp;$E77&amp;"G"&amp;$G77&amp;"W"&amp;V$1,Daten!$N:$N)</f>
        <v>0</v>
      </c>
    </row>
    <row r="78" spans="1:22" x14ac:dyDescent="0.25">
      <c r="A78" s="2">
        <v>77</v>
      </c>
      <c r="B78" t="e">
        <f>VLOOKUP(A78,Daten!A:P,6,FALSE)</f>
        <v>#N/A</v>
      </c>
      <c r="C78" t="e">
        <f>VLOOKUP(A78,Daten!A:P,7,FALSE)</f>
        <v>#N/A</v>
      </c>
      <c r="D78" t="e">
        <f>VLOOKUP(A78,Daten!A:P,8,FALSE)</f>
        <v>#N/A</v>
      </c>
      <c r="E78" t="e">
        <f>VLOOKUP(A78,Daten!A:P,9,FALSE)</f>
        <v>#N/A</v>
      </c>
      <c r="F78" t="e">
        <f>VLOOKUP(A78,Daten!A:P,10,FALSE)</f>
        <v>#N/A</v>
      </c>
      <c r="G78" t="e">
        <f>VLOOKUP(A78,Daten!A:P,11,FALSE)</f>
        <v>#N/A</v>
      </c>
      <c r="H78">
        <f ca="1">SUMIF(Daten!$B:$B,"A"&amp;$B78&amp;"F"&amp;$E78&amp;"G"&amp;$G78&amp;"W"&amp;H$1,Daten!$N:$N)</f>
        <v>0</v>
      </c>
      <c r="I78">
        <f ca="1">SUMIF(Daten!$B:$B,"A"&amp;$B78&amp;"F"&amp;$E78&amp;"G"&amp;$G78&amp;"W"&amp;I$1,Daten!$N:$N)</f>
        <v>0</v>
      </c>
      <c r="J78">
        <f ca="1">SUMIF(Daten!$B:$B,"A"&amp;$B78&amp;"F"&amp;$E78&amp;"G"&amp;$G78&amp;"W"&amp;J$1,Daten!$N:$N)</f>
        <v>0</v>
      </c>
      <c r="K78">
        <f ca="1">SUMIF(Daten!$B:$B,"A"&amp;$B78&amp;"F"&amp;$E78&amp;"G"&amp;$G78&amp;"W"&amp;K$1,Daten!$N:$N)</f>
        <v>0</v>
      </c>
      <c r="L78">
        <f ca="1">SUMIF(Daten!$B:$B,"A"&amp;$B78&amp;"F"&amp;$E78&amp;"G"&amp;$G78&amp;"W"&amp;L$1,Daten!$N:$N)</f>
        <v>0</v>
      </c>
      <c r="M78">
        <f ca="1">SUMIF(Daten!$B:$B,"A"&amp;$B78&amp;"F"&amp;$E78&amp;"G"&amp;$G78&amp;"W"&amp;M$1,Daten!$N:$N)</f>
        <v>0</v>
      </c>
      <c r="N78">
        <f ca="1">SUMIF(Daten!$B:$B,"A"&amp;$B78&amp;"F"&amp;$E78&amp;"G"&amp;$G78&amp;"W"&amp;N$1,Daten!$N:$N)</f>
        <v>0</v>
      </c>
      <c r="O78">
        <f ca="1">SUMIF(Daten!$B:$B,"A"&amp;$B78&amp;"F"&amp;$E78&amp;"G"&amp;$G78&amp;"W"&amp;O$1,Daten!$N:$N)</f>
        <v>0</v>
      </c>
      <c r="P78">
        <f ca="1">SUMIF(Daten!$B:$B,"A"&amp;$B78&amp;"F"&amp;$E78&amp;"G"&amp;$G78&amp;"W"&amp;P$1,Daten!$N:$N)</f>
        <v>0</v>
      </c>
      <c r="Q78">
        <f ca="1">SUMIF(Daten!$B:$B,"A"&amp;$B78&amp;"F"&amp;$E78&amp;"G"&amp;$G78&amp;"W"&amp;Q$1,Daten!$N:$N)</f>
        <v>0</v>
      </c>
      <c r="R78">
        <f ca="1">SUMIF(Daten!$B:$B,"A"&amp;$B78&amp;"F"&amp;$E78&amp;"G"&amp;$G78&amp;"W"&amp;R$1,Daten!$N:$N)</f>
        <v>0</v>
      </c>
      <c r="S78">
        <f ca="1">SUMIF(Daten!$B:$B,"A"&amp;$B78&amp;"F"&amp;$E78&amp;"G"&amp;$G78&amp;"W"&amp;S$1,Daten!$N:$N)</f>
        <v>0</v>
      </c>
      <c r="T78">
        <f ca="1">SUMIF(Daten!$B:$B,"A"&amp;$B78&amp;"F"&amp;$E78&amp;"G"&amp;$G78&amp;"W"&amp;T$1,Daten!$N:$N)</f>
        <v>0</v>
      </c>
      <c r="U78">
        <f ca="1">SUMIF(Daten!$B:$B,"A"&amp;$B78&amp;"F"&amp;$E78&amp;"G"&amp;$G78&amp;"W"&amp;U$1,Daten!$N:$N)</f>
        <v>0</v>
      </c>
      <c r="V78">
        <f ca="1">SUMIF(Daten!$B:$B,"A"&amp;$B78&amp;"F"&amp;$E78&amp;"G"&amp;$G78&amp;"W"&amp;V$1,Daten!$N:$N)</f>
        <v>0</v>
      </c>
    </row>
    <row r="79" spans="1:22" x14ac:dyDescent="0.25">
      <c r="A79" s="2">
        <v>78</v>
      </c>
      <c r="B79" t="e">
        <f>VLOOKUP(A79,Daten!A:P,6,FALSE)</f>
        <v>#N/A</v>
      </c>
      <c r="C79" t="e">
        <f>VLOOKUP(A79,Daten!A:P,7,FALSE)</f>
        <v>#N/A</v>
      </c>
      <c r="D79" t="e">
        <f>VLOOKUP(A79,Daten!A:P,8,FALSE)</f>
        <v>#N/A</v>
      </c>
      <c r="E79" t="e">
        <f>VLOOKUP(A79,Daten!A:P,9,FALSE)</f>
        <v>#N/A</v>
      </c>
      <c r="F79" t="e">
        <f>VLOOKUP(A79,Daten!A:P,10,FALSE)</f>
        <v>#N/A</v>
      </c>
      <c r="G79" t="e">
        <f>VLOOKUP(A79,Daten!A:P,11,FALSE)</f>
        <v>#N/A</v>
      </c>
      <c r="H79">
        <f ca="1">SUMIF(Daten!$B:$B,"A"&amp;$B79&amp;"F"&amp;$E79&amp;"G"&amp;$G79&amp;"W"&amp;H$1,Daten!$N:$N)</f>
        <v>0</v>
      </c>
      <c r="I79">
        <f ca="1">SUMIF(Daten!$B:$B,"A"&amp;$B79&amp;"F"&amp;$E79&amp;"G"&amp;$G79&amp;"W"&amp;I$1,Daten!$N:$N)</f>
        <v>0</v>
      </c>
      <c r="J79">
        <f ca="1">SUMIF(Daten!$B:$B,"A"&amp;$B79&amp;"F"&amp;$E79&amp;"G"&amp;$G79&amp;"W"&amp;J$1,Daten!$N:$N)</f>
        <v>0</v>
      </c>
      <c r="K79">
        <f ca="1">SUMIF(Daten!$B:$B,"A"&amp;$B79&amp;"F"&amp;$E79&amp;"G"&amp;$G79&amp;"W"&amp;K$1,Daten!$N:$N)</f>
        <v>0</v>
      </c>
      <c r="L79">
        <f ca="1">SUMIF(Daten!$B:$B,"A"&amp;$B79&amp;"F"&amp;$E79&amp;"G"&amp;$G79&amp;"W"&amp;L$1,Daten!$N:$N)</f>
        <v>0</v>
      </c>
      <c r="M79">
        <f ca="1">SUMIF(Daten!$B:$B,"A"&amp;$B79&amp;"F"&amp;$E79&amp;"G"&amp;$G79&amp;"W"&amp;M$1,Daten!$N:$N)</f>
        <v>0</v>
      </c>
      <c r="N79">
        <f ca="1">SUMIF(Daten!$B:$B,"A"&amp;$B79&amp;"F"&amp;$E79&amp;"G"&amp;$G79&amp;"W"&amp;N$1,Daten!$N:$N)</f>
        <v>0</v>
      </c>
      <c r="O79">
        <f ca="1">SUMIF(Daten!$B:$B,"A"&amp;$B79&amp;"F"&amp;$E79&amp;"G"&amp;$G79&amp;"W"&amp;O$1,Daten!$N:$N)</f>
        <v>0</v>
      </c>
      <c r="P79">
        <f ca="1">SUMIF(Daten!$B:$B,"A"&amp;$B79&amp;"F"&amp;$E79&amp;"G"&amp;$G79&amp;"W"&amp;P$1,Daten!$N:$N)</f>
        <v>0</v>
      </c>
      <c r="Q79">
        <f ca="1">SUMIF(Daten!$B:$B,"A"&amp;$B79&amp;"F"&amp;$E79&amp;"G"&amp;$G79&amp;"W"&amp;Q$1,Daten!$N:$N)</f>
        <v>0</v>
      </c>
      <c r="R79">
        <f ca="1">SUMIF(Daten!$B:$B,"A"&amp;$B79&amp;"F"&amp;$E79&amp;"G"&amp;$G79&amp;"W"&amp;R$1,Daten!$N:$N)</f>
        <v>0</v>
      </c>
      <c r="S79">
        <f ca="1">SUMIF(Daten!$B:$B,"A"&amp;$B79&amp;"F"&amp;$E79&amp;"G"&amp;$G79&amp;"W"&amp;S$1,Daten!$N:$N)</f>
        <v>0</v>
      </c>
      <c r="T79">
        <f ca="1">SUMIF(Daten!$B:$B,"A"&amp;$B79&amp;"F"&amp;$E79&amp;"G"&amp;$G79&amp;"W"&amp;T$1,Daten!$N:$N)</f>
        <v>0</v>
      </c>
      <c r="U79">
        <f ca="1">SUMIF(Daten!$B:$B,"A"&amp;$B79&amp;"F"&amp;$E79&amp;"G"&amp;$G79&amp;"W"&amp;U$1,Daten!$N:$N)</f>
        <v>0</v>
      </c>
      <c r="V79">
        <f ca="1">SUMIF(Daten!$B:$B,"A"&amp;$B79&amp;"F"&amp;$E79&amp;"G"&amp;$G79&amp;"W"&amp;V$1,Daten!$N:$N)</f>
        <v>0</v>
      </c>
    </row>
    <row r="80" spans="1:22" x14ac:dyDescent="0.25">
      <c r="A80" s="2">
        <v>79</v>
      </c>
      <c r="B80" t="e">
        <f>VLOOKUP(A80,Daten!A:P,6,FALSE)</f>
        <v>#N/A</v>
      </c>
      <c r="C80" t="e">
        <f>VLOOKUP(A80,Daten!A:P,7,FALSE)</f>
        <v>#N/A</v>
      </c>
      <c r="D80" t="e">
        <f>VLOOKUP(A80,Daten!A:P,8,FALSE)</f>
        <v>#N/A</v>
      </c>
      <c r="E80" t="e">
        <f>VLOOKUP(A80,Daten!A:P,9,FALSE)</f>
        <v>#N/A</v>
      </c>
      <c r="F80" t="e">
        <f>VLOOKUP(A80,Daten!A:P,10,FALSE)</f>
        <v>#N/A</v>
      </c>
      <c r="G80" t="e">
        <f>VLOOKUP(A80,Daten!A:P,11,FALSE)</f>
        <v>#N/A</v>
      </c>
      <c r="H80">
        <f ca="1">SUMIF(Daten!$B:$B,"A"&amp;$B80&amp;"F"&amp;$E80&amp;"G"&amp;$G80&amp;"W"&amp;H$1,Daten!$N:$N)</f>
        <v>0</v>
      </c>
      <c r="I80">
        <f ca="1">SUMIF(Daten!$B:$B,"A"&amp;$B80&amp;"F"&amp;$E80&amp;"G"&amp;$G80&amp;"W"&amp;I$1,Daten!$N:$N)</f>
        <v>0</v>
      </c>
      <c r="J80">
        <f ca="1">SUMIF(Daten!$B:$B,"A"&amp;$B80&amp;"F"&amp;$E80&amp;"G"&amp;$G80&amp;"W"&amp;J$1,Daten!$N:$N)</f>
        <v>0</v>
      </c>
      <c r="K80">
        <f ca="1">SUMIF(Daten!$B:$B,"A"&amp;$B80&amp;"F"&amp;$E80&amp;"G"&amp;$G80&amp;"W"&amp;K$1,Daten!$N:$N)</f>
        <v>0</v>
      </c>
      <c r="L80">
        <f ca="1">SUMIF(Daten!$B:$B,"A"&amp;$B80&amp;"F"&amp;$E80&amp;"G"&amp;$G80&amp;"W"&amp;L$1,Daten!$N:$N)</f>
        <v>0</v>
      </c>
      <c r="M80">
        <f ca="1">SUMIF(Daten!$B:$B,"A"&amp;$B80&amp;"F"&amp;$E80&amp;"G"&amp;$G80&amp;"W"&amp;M$1,Daten!$N:$N)</f>
        <v>0</v>
      </c>
      <c r="N80">
        <f ca="1">SUMIF(Daten!$B:$B,"A"&amp;$B80&amp;"F"&amp;$E80&amp;"G"&amp;$G80&amp;"W"&amp;N$1,Daten!$N:$N)</f>
        <v>0</v>
      </c>
      <c r="O80">
        <f ca="1">SUMIF(Daten!$B:$B,"A"&amp;$B80&amp;"F"&amp;$E80&amp;"G"&amp;$G80&amp;"W"&amp;O$1,Daten!$N:$N)</f>
        <v>0</v>
      </c>
      <c r="P80">
        <f ca="1">SUMIF(Daten!$B:$B,"A"&amp;$B80&amp;"F"&amp;$E80&amp;"G"&amp;$G80&amp;"W"&amp;P$1,Daten!$N:$N)</f>
        <v>0</v>
      </c>
      <c r="Q80">
        <f ca="1">SUMIF(Daten!$B:$B,"A"&amp;$B80&amp;"F"&amp;$E80&amp;"G"&amp;$G80&amp;"W"&amp;Q$1,Daten!$N:$N)</f>
        <v>0</v>
      </c>
      <c r="R80">
        <f ca="1">SUMIF(Daten!$B:$B,"A"&amp;$B80&amp;"F"&amp;$E80&amp;"G"&amp;$G80&amp;"W"&amp;R$1,Daten!$N:$N)</f>
        <v>0</v>
      </c>
      <c r="S80">
        <f ca="1">SUMIF(Daten!$B:$B,"A"&amp;$B80&amp;"F"&amp;$E80&amp;"G"&amp;$G80&amp;"W"&amp;S$1,Daten!$N:$N)</f>
        <v>0</v>
      </c>
      <c r="T80">
        <f ca="1">SUMIF(Daten!$B:$B,"A"&amp;$B80&amp;"F"&amp;$E80&amp;"G"&amp;$G80&amp;"W"&amp;T$1,Daten!$N:$N)</f>
        <v>0</v>
      </c>
      <c r="U80">
        <f ca="1">SUMIF(Daten!$B:$B,"A"&amp;$B80&amp;"F"&amp;$E80&amp;"G"&amp;$G80&amp;"W"&amp;U$1,Daten!$N:$N)</f>
        <v>0</v>
      </c>
      <c r="V80">
        <f ca="1">SUMIF(Daten!$B:$B,"A"&amp;$B80&amp;"F"&amp;$E80&amp;"G"&amp;$G80&amp;"W"&amp;V$1,Daten!$N:$N)</f>
        <v>0</v>
      </c>
    </row>
    <row r="81" spans="1:22" x14ac:dyDescent="0.25">
      <c r="A81" s="2">
        <v>80</v>
      </c>
      <c r="B81" t="e">
        <f>VLOOKUP(A81,Daten!A:P,6,FALSE)</f>
        <v>#N/A</v>
      </c>
      <c r="C81" t="e">
        <f>VLOOKUP(A81,Daten!A:P,7,FALSE)</f>
        <v>#N/A</v>
      </c>
      <c r="D81" t="e">
        <f>VLOOKUP(A81,Daten!A:P,8,FALSE)</f>
        <v>#N/A</v>
      </c>
      <c r="E81" t="e">
        <f>VLOOKUP(A81,Daten!A:P,9,FALSE)</f>
        <v>#N/A</v>
      </c>
      <c r="F81" t="e">
        <f>VLOOKUP(A81,Daten!A:P,10,FALSE)</f>
        <v>#N/A</v>
      </c>
      <c r="G81" t="e">
        <f>VLOOKUP(A81,Daten!A:P,11,FALSE)</f>
        <v>#N/A</v>
      </c>
      <c r="H81">
        <f ca="1">SUMIF(Daten!$B:$B,"A"&amp;$B81&amp;"F"&amp;$E81&amp;"G"&amp;$G81&amp;"W"&amp;H$1,Daten!$N:$N)</f>
        <v>0</v>
      </c>
      <c r="I81">
        <f ca="1">SUMIF(Daten!$B:$B,"A"&amp;$B81&amp;"F"&amp;$E81&amp;"G"&amp;$G81&amp;"W"&amp;I$1,Daten!$N:$N)</f>
        <v>0</v>
      </c>
      <c r="J81">
        <f ca="1">SUMIF(Daten!$B:$B,"A"&amp;$B81&amp;"F"&amp;$E81&amp;"G"&amp;$G81&amp;"W"&amp;J$1,Daten!$N:$N)</f>
        <v>0</v>
      </c>
      <c r="K81">
        <f ca="1">SUMIF(Daten!$B:$B,"A"&amp;$B81&amp;"F"&amp;$E81&amp;"G"&amp;$G81&amp;"W"&amp;K$1,Daten!$N:$N)</f>
        <v>0</v>
      </c>
      <c r="L81">
        <f ca="1">SUMIF(Daten!$B:$B,"A"&amp;$B81&amp;"F"&amp;$E81&amp;"G"&amp;$G81&amp;"W"&amp;L$1,Daten!$N:$N)</f>
        <v>0</v>
      </c>
      <c r="M81">
        <f ca="1">SUMIF(Daten!$B:$B,"A"&amp;$B81&amp;"F"&amp;$E81&amp;"G"&amp;$G81&amp;"W"&amp;M$1,Daten!$N:$N)</f>
        <v>0</v>
      </c>
      <c r="N81">
        <f ca="1">SUMIF(Daten!$B:$B,"A"&amp;$B81&amp;"F"&amp;$E81&amp;"G"&amp;$G81&amp;"W"&amp;N$1,Daten!$N:$N)</f>
        <v>0</v>
      </c>
      <c r="O81">
        <f ca="1">SUMIF(Daten!$B:$B,"A"&amp;$B81&amp;"F"&amp;$E81&amp;"G"&amp;$G81&amp;"W"&amp;O$1,Daten!$N:$N)</f>
        <v>0</v>
      </c>
      <c r="P81">
        <f ca="1">SUMIF(Daten!$B:$B,"A"&amp;$B81&amp;"F"&amp;$E81&amp;"G"&amp;$G81&amp;"W"&amp;P$1,Daten!$N:$N)</f>
        <v>0</v>
      </c>
      <c r="Q81">
        <f ca="1">SUMIF(Daten!$B:$B,"A"&amp;$B81&amp;"F"&amp;$E81&amp;"G"&amp;$G81&amp;"W"&amp;Q$1,Daten!$N:$N)</f>
        <v>0</v>
      </c>
      <c r="R81">
        <f ca="1">SUMIF(Daten!$B:$B,"A"&amp;$B81&amp;"F"&amp;$E81&amp;"G"&amp;$G81&amp;"W"&amp;R$1,Daten!$N:$N)</f>
        <v>0</v>
      </c>
      <c r="S81">
        <f ca="1">SUMIF(Daten!$B:$B,"A"&amp;$B81&amp;"F"&amp;$E81&amp;"G"&amp;$G81&amp;"W"&amp;S$1,Daten!$N:$N)</f>
        <v>0</v>
      </c>
      <c r="T81">
        <f ca="1">SUMIF(Daten!$B:$B,"A"&amp;$B81&amp;"F"&amp;$E81&amp;"G"&amp;$G81&amp;"W"&amp;T$1,Daten!$N:$N)</f>
        <v>0</v>
      </c>
      <c r="U81">
        <f ca="1">SUMIF(Daten!$B:$B,"A"&amp;$B81&amp;"F"&amp;$E81&amp;"G"&amp;$G81&amp;"W"&amp;U$1,Daten!$N:$N)</f>
        <v>0</v>
      </c>
      <c r="V81">
        <f ca="1">SUMIF(Daten!$B:$B,"A"&amp;$B81&amp;"F"&amp;$E81&amp;"G"&amp;$G81&amp;"W"&amp;V$1,Daten!$N:$N)</f>
        <v>0</v>
      </c>
    </row>
    <row r="82" spans="1:22" x14ac:dyDescent="0.25">
      <c r="A82" s="2">
        <v>81</v>
      </c>
      <c r="B82" t="e">
        <f>VLOOKUP(A82,Daten!A:P,6,FALSE)</f>
        <v>#N/A</v>
      </c>
      <c r="C82" t="e">
        <f>VLOOKUP(A82,Daten!A:P,7,FALSE)</f>
        <v>#N/A</v>
      </c>
      <c r="D82" t="e">
        <f>VLOOKUP(A82,Daten!A:P,8,FALSE)</f>
        <v>#N/A</v>
      </c>
      <c r="E82" t="e">
        <f>VLOOKUP(A82,Daten!A:P,9,FALSE)</f>
        <v>#N/A</v>
      </c>
      <c r="F82" t="e">
        <f>VLOOKUP(A82,Daten!A:P,10,FALSE)</f>
        <v>#N/A</v>
      </c>
      <c r="G82" t="e">
        <f>VLOOKUP(A82,Daten!A:P,11,FALSE)</f>
        <v>#N/A</v>
      </c>
      <c r="H82">
        <f ca="1">SUMIF(Daten!$B:$B,"A"&amp;$B82&amp;"F"&amp;$E82&amp;"G"&amp;$G82&amp;"W"&amp;H$1,Daten!$N:$N)</f>
        <v>0</v>
      </c>
      <c r="I82">
        <f ca="1">SUMIF(Daten!$B:$B,"A"&amp;$B82&amp;"F"&amp;$E82&amp;"G"&amp;$G82&amp;"W"&amp;I$1,Daten!$N:$N)</f>
        <v>0</v>
      </c>
      <c r="J82">
        <f ca="1">SUMIF(Daten!$B:$B,"A"&amp;$B82&amp;"F"&amp;$E82&amp;"G"&amp;$G82&amp;"W"&amp;J$1,Daten!$N:$N)</f>
        <v>0</v>
      </c>
      <c r="K82">
        <f ca="1">SUMIF(Daten!$B:$B,"A"&amp;$B82&amp;"F"&amp;$E82&amp;"G"&amp;$G82&amp;"W"&amp;K$1,Daten!$N:$N)</f>
        <v>0</v>
      </c>
      <c r="L82">
        <f ca="1">SUMIF(Daten!$B:$B,"A"&amp;$B82&amp;"F"&amp;$E82&amp;"G"&amp;$G82&amp;"W"&amp;L$1,Daten!$N:$N)</f>
        <v>0</v>
      </c>
      <c r="M82">
        <f ca="1">SUMIF(Daten!$B:$B,"A"&amp;$B82&amp;"F"&amp;$E82&amp;"G"&amp;$G82&amp;"W"&amp;M$1,Daten!$N:$N)</f>
        <v>0</v>
      </c>
      <c r="N82">
        <f ca="1">SUMIF(Daten!$B:$B,"A"&amp;$B82&amp;"F"&amp;$E82&amp;"G"&amp;$G82&amp;"W"&amp;N$1,Daten!$N:$N)</f>
        <v>0</v>
      </c>
      <c r="O82">
        <f ca="1">SUMIF(Daten!$B:$B,"A"&amp;$B82&amp;"F"&amp;$E82&amp;"G"&amp;$G82&amp;"W"&amp;O$1,Daten!$N:$N)</f>
        <v>0</v>
      </c>
      <c r="P82">
        <f ca="1">SUMIF(Daten!$B:$B,"A"&amp;$B82&amp;"F"&amp;$E82&amp;"G"&amp;$G82&amp;"W"&amp;P$1,Daten!$N:$N)</f>
        <v>0</v>
      </c>
      <c r="Q82">
        <f ca="1">SUMIF(Daten!$B:$B,"A"&amp;$B82&amp;"F"&amp;$E82&amp;"G"&amp;$G82&amp;"W"&amp;Q$1,Daten!$N:$N)</f>
        <v>0</v>
      </c>
      <c r="R82">
        <f ca="1">SUMIF(Daten!$B:$B,"A"&amp;$B82&amp;"F"&amp;$E82&amp;"G"&amp;$G82&amp;"W"&amp;R$1,Daten!$N:$N)</f>
        <v>0</v>
      </c>
      <c r="S82">
        <f ca="1">SUMIF(Daten!$B:$B,"A"&amp;$B82&amp;"F"&amp;$E82&amp;"G"&amp;$G82&amp;"W"&amp;S$1,Daten!$N:$N)</f>
        <v>0</v>
      </c>
      <c r="T82">
        <f ca="1">SUMIF(Daten!$B:$B,"A"&amp;$B82&amp;"F"&amp;$E82&amp;"G"&amp;$G82&amp;"W"&amp;T$1,Daten!$N:$N)</f>
        <v>0</v>
      </c>
      <c r="U82">
        <f ca="1">SUMIF(Daten!$B:$B,"A"&amp;$B82&amp;"F"&amp;$E82&amp;"G"&amp;$G82&amp;"W"&amp;U$1,Daten!$N:$N)</f>
        <v>0</v>
      </c>
      <c r="V82">
        <f ca="1">SUMIF(Daten!$B:$B,"A"&amp;$B82&amp;"F"&amp;$E82&amp;"G"&amp;$G82&amp;"W"&amp;V$1,Daten!$N:$N)</f>
        <v>0</v>
      </c>
    </row>
    <row r="83" spans="1:22" x14ac:dyDescent="0.25">
      <c r="A83" s="2">
        <v>82</v>
      </c>
      <c r="B83" t="e">
        <f>VLOOKUP(A83,Daten!A:P,6,FALSE)</f>
        <v>#N/A</v>
      </c>
      <c r="C83" t="e">
        <f>VLOOKUP(A83,Daten!A:P,7,FALSE)</f>
        <v>#N/A</v>
      </c>
      <c r="D83" t="e">
        <f>VLOOKUP(A83,Daten!A:P,8,FALSE)</f>
        <v>#N/A</v>
      </c>
      <c r="E83" t="e">
        <f>VLOOKUP(A83,Daten!A:P,9,FALSE)</f>
        <v>#N/A</v>
      </c>
      <c r="F83" t="e">
        <f>VLOOKUP(A83,Daten!A:P,10,FALSE)</f>
        <v>#N/A</v>
      </c>
      <c r="G83" t="e">
        <f>VLOOKUP(A83,Daten!A:P,11,FALSE)</f>
        <v>#N/A</v>
      </c>
      <c r="H83">
        <f ca="1">SUMIF(Daten!$B:$B,"A"&amp;$B83&amp;"F"&amp;$E83&amp;"G"&amp;$G83&amp;"W"&amp;H$1,Daten!$N:$N)</f>
        <v>0</v>
      </c>
      <c r="I83">
        <f ca="1">SUMIF(Daten!$B:$B,"A"&amp;$B83&amp;"F"&amp;$E83&amp;"G"&amp;$G83&amp;"W"&amp;I$1,Daten!$N:$N)</f>
        <v>0</v>
      </c>
      <c r="J83">
        <f ca="1">SUMIF(Daten!$B:$B,"A"&amp;$B83&amp;"F"&amp;$E83&amp;"G"&amp;$G83&amp;"W"&amp;J$1,Daten!$N:$N)</f>
        <v>0</v>
      </c>
      <c r="K83">
        <f ca="1">SUMIF(Daten!$B:$B,"A"&amp;$B83&amp;"F"&amp;$E83&amp;"G"&amp;$G83&amp;"W"&amp;K$1,Daten!$N:$N)</f>
        <v>0</v>
      </c>
      <c r="L83">
        <f ca="1">SUMIF(Daten!$B:$B,"A"&amp;$B83&amp;"F"&amp;$E83&amp;"G"&amp;$G83&amp;"W"&amp;L$1,Daten!$N:$N)</f>
        <v>0</v>
      </c>
      <c r="M83">
        <f ca="1">SUMIF(Daten!$B:$B,"A"&amp;$B83&amp;"F"&amp;$E83&amp;"G"&amp;$G83&amp;"W"&amp;M$1,Daten!$N:$N)</f>
        <v>0</v>
      </c>
      <c r="N83">
        <f ca="1">SUMIF(Daten!$B:$B,"A"&amp;$B83&amp;"F"&amp;$E83&amp;"G"&amp;$G83&amp;"W"&amp;N$1,Daten!$N:$N)</f>
        <v>0</v>
      </c>
      <c r="O83">
        <f ca="1">SUMIF(Daten!$B:$B,"A"&amp;$B83&amp;"F"&amp;$E83&amp;"G"&amp;$G83&amp;"W"&amp;O$1,Daten!$N:$N)</f>
        <v>0</v>
      </c>
      <c r="P83">
        <f ca="1">SUMIF(Daten!$B:$B,"A"&amp;$B83&amp;"F"&amp;$E83&amp;"G"&amp;$G83&amp;"W"&amp;P$1,Daten!$N:$N)</f>
        <v>0</v>
      </c>
      <c r="Q83">
        <f ca="1">SUMIF(Daten!$B:$B,"A"&amp;$B83&amp;"F"&amp;$E83&amp;"G"&amp;$G83&amp;"W"&amp;Q$1,Daten!$N:$N)</f>
        <v>0</v>
      </c>
      <c r="R83">
        <f ca="1">SUMIF(Daten!$B:$B,"A"&amp;$B83&amp;"F"&amp;$E83&amp;"G"&amp;$G83&amp;"W"&amp;R$1,Daten!$N:$N)</f>
        <v>0</v>
      </c>
      <c r="S83">
        <f ca="1">SUMIF(Daten!$B:$B,"A"&amp;$B83&amp;"F"&amp;$E83&amp;"G"&amp;$G83&amp;"W"&amp;S$1,Daten!$N:$N)</f>
        <v>0</v>
      </c>
      <c r="T83">
        <f ca="1">SUMIF(Daten!$B:$B,"A"&amp;$B83&amp;"F"&amp;$E83&amp;"G"&amp;$G83&amp;"W"&amp;T$1,Daten!$N:$N)</f>
        <v>0</v>
      </c>
      <c r="U83">
        <f ca="1">SUMIF(Daten!$B:$B,"A"&amp;$B83&amp;"F"&amp;$E83&amp;"G"&amp;$G83&amp;"W"&amp;U$1,Daten!$N:$N)</f>
        <v>0</v>
      </c>
      <c r="V83">
        <f ca="1">SUMIF(Daten!$B:$B,"A"&amp;$B83&amp;"F"&amp;$E83&amp;"G"&amp;$G83&amp;"W"&amp;V$1,Daten!$N:$N)</f>
        <v>0</v>
      </c>
    </row>
    <row r="84" spans="1:22" x14ac:dyDescent="0.25">
      <c r="A84" s="2">
        <v>83</v>
      </c>
      <c r="B84" t="e">
        <f>VLOOKUP(A84,Daten!A:P,6,FALSE)</f>
        <v>#N/A</v>
      </c>
      <c r="C84" t="e">
        <f>VLOOKUP(A84,Daten!A:P,7,FALSE)</f>
        <v>#N/A</v>
      </c>
      <c r="D84" t="e">
        <f>VLOOKUP(A84,Daten!A:P,8,FALSE)</f>
        <v>#N/A</v>
      </c>
      <c r="E84" t="e">
        <f>VLOOKUP(A84,Daten!A:P,9,FALSE)</f>
        <v>#N/A</v>
      </c>
      <c r="F84" t="e">
        <f>VLOOKUP(A84,Daten!A:P,10,FALSE)</f>
        <v>#N/A</v>
      </c>
      <c r="G84" t="e">
        <f>VLOOKUP(A84,Daten!A:P,11,FALSE)</f>
        <v>#N/A</v>
      </c>
      <c r="H84">
        <f ca="1">SUMIF(Daten!$B:$B,"A"&amp;$B84&amp;"F"&amp;$E84&amp;"G"&amp;$G84&amp;"W"&amp;H$1,Daten!$N:$N)</f>
        <v>0</v>
      </c>
      <c r="I84">
        <f ca="1">SUMIF(Daten!$B:$B,"A"&amp;$B84&amp;"F"&amp;$E84&amp;"G"&amp;$G84&amp;"W"&amp;I$1,Daten!$N:$N)</f>
        <v>0</v>
      </c>
      <c r="J84">
        <f ca="1">SUMIF(Daten!$B:$B,"A"&amp;$B84&amp;"F"&amp;$E84&amp;"G"&amp;$G84&amp;"W"&amp;J$1,Daten!$N:$N)</f>
        <v>0</v>
      </c>
      <c r="K84">
        <f ca="1">SUMIF(Daten!$B:$B,"A"&amp;$B84&amp;"F"&amp;$E84&amp;"G"&amp;$G84&amp;"W"&amp;K$1,Daten!$N:$N)</f>
        <v>0</v>
      </c>
      <c r="L84">
        <f ca="1">SUMIF(Daten!$B:$B,"A"&amp;$B84&amp;"F"&amp;$E84&amp;"G"&amp;$G84&amp;"W"&amp;L$1,Daten!$N:$N)</f>
        <v>0</v>
      </c>
      <c r="M84">
        <f ca="1">SUMIF(Daten!$B:$B,"A"&amp;$B84&amp;"F"&amp;$E84&amp;"G"&amp;$G84&amp;"W"&amp;M$1,Daten!$N:$N)</f>
        <v>0</v>
      </c>
      <c r="N84">
        <f ca="1">SUMIF(Daten!$B:$B,"A"&amp;$B84&amp;"F"&amp;$E84&amp;"G"&amp;$G84&amp;"W"&amp;N$1,Daten!$N:$N)</f>
        <v>0</v>
      </c>
      <c r="O84">
        <f ca="1">SUMIF(Daten!$B:$B,"A"&amp;$B84&amp;"F"&amp;$E84&amp;"G"&amp;$G84&amp;"W"&amp;O$1,Daten!$N:$N)</f>
        <v>0</v>
      </c>
      <c r="P84">
        <f ca="1">SUMIF(Daten!$B:$B,"A"&amp;$B84&amp;"F"&amp;$E84&amp;"G"&amp;$G84&amp;"W"&amp;P$1,Daten!$N:$N)</f>
        <v>0</v>
      </c>
      <c r="Q84">
        <f ca="1">SUMIF(Daten!$B:$B,"A"&amp;$B84&amp;"F"&amp;$E84&amp;"G"&amp;$G84&amp;"W"&amp;Q$1,Daten!$N:$N)</f>
        <v>0</v>
      </c>
      <c r="R84">
        <f ca="1">SUMIF(Daten!$B:$B,"A"&amp;$B84&amp;"F"&amp;$E84&amp;"G"&amp;$G84&amp;"W"&amp;R$1,Daten!$N:$N)</f>
        <v>0</v>
      </c>
      <c r="S84">
        <f ca="1">SUMIF(Daten!$B:$B,"A"&amp;$B84&amp;"F"&amp;$E84&amp;"G"&amp;$G84&amp;"W"&amp;S$1,Daten!$N:$N)</f>
        <v>0</v>
      </c>
      <c r="T84">
        <f ca="1">SUMIF(Daten!$B:$B,"A"&amp;$B84&amp;"F"&amp;$E84&amp;"G"&amp;$G84&amp;"W"&amp;T$1,Daten!$N:$N)</f>
        <v>0</v>
      </c>
      <c r="U84">
        <f ca="1">SUMIF(Daten!$B:$B,"A"&amp;$B84&amp;"F"&amp;$E84&amp;"G"&amp;$G84&amp;"W"&amp;U$1,Daten!$N:$N)</f>
        <v>0</v>
      </c>
      <c r="V84">
        <f ca="1">SUMIF(Daten!$B:$B,"A"&amp;$B84&amp;"F"&amp;$E84&amp;"G"&amp;$G84&amp;"W"&amp;V$1,Daten!$N:$N)</f>
        <v>0</v>
      </c>
    </row>
    <row r="85" spans="1:22" x14ac:dyDescent="0.25">
      <c r="A85" s="2">
        <v>84</v>
      </c>
      <c r="B85" t="e">
        <f>VLOOKUP(A85,Daten!A:P,6,FALSE)</f>
        <v>#N/A</v>
      </c>
      <c r="C85" t="e">
        <f>VLOOKUP(A85,Daten!A:P,7,FALSE)</f>
        <v>#N/A</v>
      </c>
      <c r="D85" t="e">
        <f>VLOOKUP(A85,Daten!A:P,8,FALSE)</f>
        <v>#N/A</v>
      </c>
      <c r="E85" t="e">
        <f>VLOOKUP(A85,Daten!A:P,9,FALSE)</f>
        <v>#N/A</v>
      </c>
      <c r="F85" t="e">
        <f>VLOOKUP(A85,Daten!A:P,10,FALSE)</f>
        <v>#N/A</v>
      </c>
      <c r="G85" t="e">
        <f>VLOOKUP(A85,Daten!A:P,11,FALSE)</f>
        <v>#N/A</v>
      </c>
      <c r="H85">
        <f ca="1">SUMIF(Daten!$B:$B,"A"&amp;$B85&amp;"F"&amp;$E85&amp;"G"&amp;$G85&amp;"W"&amp;H$1,Daten!$N:$N)</f>
        <v>0</v>
      </c>
      <c r="I85">
        <f ca="1">SUMIF(Daten!$B:$B,"A"&amp;$B85&amp;"F"&amp;$E85&amp;"G"&amp;$G85&amp;"W"&amp;I$1,Daten!$N:$N)</f>
        <v>0</v>
      </c>
      <c r="J85">
        <f ca="1">SUMIF(Daten!$B:$B,"A"&amp;$B85&amp;"F"&amp;$E85&amp;"G"&amp;$G85&amp;"W"&amp;J$1,Daten!$N:$N)</f>
        <v>0</v>
      </c>
      <c r="K85">
        <f ca="1">SUMIF(Daten!$B:$B,"A"&amp;$B85&amp;"F"&amp;$E85&amp;"G"&amp;$G85&amp;"W"&amp;K$1,Daten!$N:$N)</f>
        <v>0</v>
      </c>
      <c r="L85">
        <f ca="1">SUMIF(Daten!$B:$B,"A"&amp;$B85&amp;"F"&amp;$E85&amp;"G"&amp;$G85&amp;"W"&amp;L$1,Daten!$N:$N)</f>
        <v>0</v>
      </c>
      <c r="M85">
        <f ca="1">SUMIF(Daten!$B:$B,"A"&amp;$B85&amp;"F"&amp;$E85&amp;"G"&amp;$G85&amp;"W"&amp;M$1,Daten!$N:$N)</f>
        <v>0</v>
      </c>
      <c r="N85">
        <f ca="1">SUMIF(Daten!$B:$B,"A"&amp;$B85&amp;"F"&amp;$E85&amp;"G"&amp;$G85&amp;"W"&amp;N$1,Daten!$N:$N)</f>
        <v>0</v>
      </c>
      <c r="O85">
        <f ca="1">SUMIF(Daten!$B:$B,"A"&amp;$B85&amp;"F"&amp;$E85&amp;"G"&amp;$G85&amp;"W"&amp;O$1,Daten!$N:$N)</f>
        <v>0</v>
      </c>
      <c r="P85">
        <f ca="1">SUMIF(Daten!$B:$B,"A"&amp;$B85&amp;"F"&amp;$E85&amp;"G"&amp;$G85&amp;"W"&amp;P$1,Daten!$N:$N)</f>
        <v>0</v>
      </c>
      <c r="Q85">
        <f ca="1">SUMIF(Daten!$B:$B,"A"&amp;$B85&amp;"F"&amp;$E85&amp;"G"&amp;$G85&amp;"W"&amp;Q$1,Daten!$N:$N)</f>
        <v>0</v>
      </c>
      <c r="R85">
        <f ca="1">SUMIF(Daten!$B:$B,"A"&amp;$B85&amp;"F"&amp;$E85&amp;"G"&amp;$G85&amp;"W"&amp;R$1,Daten!$N:$N)</f>
        <v>0</v>
      </c>
      <c r="S85">
        <f ca="1">SUMIF(Daten!$B:$B,"A"&amp;$B85&amp;"F"&amp;$E85&amp;"G"&amp;$G85&amp;"W"&amp;S$1,Daten!$N:$N)</f>
        <v>0</v>
      </c>
      <c r="T85">
        <f ca="1">SUMIF(Daten!$B:$B,"A"&amp;$B85&amp;"F"&amp;$E85&amp;"G"&amp;$G85&amp;"W"&amp;T$1,Daten!$N:$N)</f>
        <v>0</v>
      </c>
      <c r="U85">
        <f ca="1">SUMIF(Daten!$B:$B,"A"&amp;$B85&amp;"F"&amp;$E85&amp;"G"&amp;$G85&amp;"W"&amp;U$1,Daten!$N:$N)</f>
        <v>0</v>
      </c>
      <c r="V85">
        <f ca="1">SUMIF(Daten!$B:$B,"A"&amp;$B85&amp;"F"&amp;$E85&amp;"G"&amp;$G85&amp;"W"&amp;V$1,Daten!$N:$N)</f>
        <v>0</v>
      </c>
    </row>
    <row r="86" spans="1:22" x14ac:dyDescent="0.25">
      <c r="A86" s="2">
        <v>85</v>
      </c>
      <c r="B86" t="e">
        <f>VLOOKUP(A86,Daten!A:P,6,FALSE)</f>
        <v>#N/A</v>
      </c>
      <c r="C86" t="e">
        <f>VLOOKUP(A86,Daten!A:P,7,FALSE)</f>
        <v>#N/A</v>
      </c>
      <c r="D86" t="e">
        <f>VLOOKUP(A86,Daten!A:P,8,FALSE)</f>
        <v>#N/A</v>
      </c>
      <c r="E86" t="e">
        <f>VLOOKUP(A86,Daten!A:P,9,FALSE)</f>
        <v>#N/A</v>
      </c>
      <c r="F86" t="e">
        <f>VLOOKUP(A86,Daten!A:P,10,FALSE)</f>
        <v>#N/A</v>
      </c>
      <c r="G86" t="e">
        <f>VLOOKUP(A86,Daten!A:P,11,FALSE)</f>
        <v>#N/A</v>
      </c>
      <c r="H86">
        <f ca="1">SUMIF(Daten!$B:$B,"A"&amp;$B86&amp;"F"&amp;$E86&amp;"G"&amp;$G86&amp;"W"&amp;H$1,Daten!$N:$N)</f>
        <v>0</v>
      </c>
      <c r="I86">
        <f ca="1">SUMIF(Daten!$B:$B,"A"&amp;$B86&amp;"F"&amp;$E86&amp;"G"&amp;$G86&amp;"W"&amp;I$1,Daten!$N:$N)</f>
        <v>0</v>
      </c>
      <c r="J86">
        <f ca="1">SUMIF(Daten!$B:$B,"A"&amp;$B86&amp;"F"&amp;$E86&amp;"G"&amp;$G86&amp;"W"&amp;J$1,Daten!$N:$N)</f>
        <v>0</v>
      </c>
      <c r="K86">
        <f ca="1">SUMIF(Daten!$B:$B,"A"&amp;$B86&amp;"F"&amp;$E86&amp;"G"&amp;$G86&amp;"W"&amp;K$1,Daten!$N:$N)</f>
        <v>0</v>
      </c>
      <c r="L86">
        <f ca="1">SUMIF(Daten!$B:$B,"A"&amp;$B86&amp;"F"&amp;$E86&amp;"G"&amp;$G86&amp;"W"&amp;L$1,Daten!$N:$N)</f>
        <v>0</v>
      </c>
      <c r="M86">
        <f ca="1">SUMIF(Daten!$B:$B,"A"&amp;$B86&amp;"F"&amp;$E86&amp;"G"&amp;$G86&amp;"W"&amp;M$1,Daten!$N:$N)</f>
        <v>0</v>
      </c>
      <c r="N86">
        <f ca="1">SUMIF(Daten!$B:$B,"A"&amp;$B86&amp;"F"&amp;$E86&amp;"G"&amp;$G86&amp;"W"&amp;N$1,Daten!$N:$N)</f>
        <v>0</v>
      </c>
      <c r="O86">
        <f ca="1">SUMIF(Daten!$B:$B,"A"&amp;$B86&amp;"F"&amp;$E86&amp;"G"&amp;$G86&amp;"W"&amp;O$1,Daten!$N:$N)</f>
        <v>0</v>
      </c>
      <c r="P86">
        <f ca="1">SUMIF(Daten!$B:$B,"A"&amp;$B86&amp;"F"&amp;$E86&amp;"G"&amp;$G86&amp;"W"&amp;P$1,Daten!$N:$N)</f>
        <v>0</v>
      </c>
      <c r="Q86">
        <f ca="1">SUMIF(Daten!$B:$B,"A"&amp;$B86&amp;"F"&amp;$E86&amp;"G"&amp;$G86&amp;"W"&amp;Q$1,Daten!$N:$N)</f>
        <v>0</v>
      </c>
      <c r="R86">
        <f ca="1">SUMIF(Daten!$B:$B,"A"&amp;$B86&amp;"F"&amp;$E86&amp;"G"&amp;$G86&amp;"W"&amp;R$1,Daten!$N:$N)</f>
        <v>0</v>
      </c>
      <c r="S86">
        <f ca="1">SUMIF(Daten!$B:$B,"A"&amp;$B86&amp;"F"&amp;$E86&amp;"G"&amp;$G86&amp;"W"&amp;S$1,Daten!$N:$N)</f>
        <v>0</v>
      </c>
      <c r="T86">
        <f ca="1">SUMIF(Daten!$B:$B,"A"&amp;$B86&amp;"F"&amp;$E86&amp;"G"&amp;$G86&amp;"W"&amp;T$1,Daten!$N:$N)</f>
        <v>0</v>
      </c>
      <c r="U86">
        <f ca="1">SUMIF(Daten!$B:$B,"A"&amp;$B86&amp;"F"&amp;$E86&amp;"G"&amp;$G86&amp;"W"&amp;U$1,Daten!$N:$N)</f>
        <v>0</v>
      </c>
      <c r="V86">
        <f ca="1">SUMIF(Daten!$B:$B,"A"&amp;$B86&amp;"F"&amp;$E86&amp;"G"&amp;$G86&amp;"W"&amp;V$1,Daten!$N:$N)</f>
        <v>0</v>
      </c>
    </row>
    <row r="87" spans="1:22" x14ac:dyDescent="0.25">
      <c r="A87" s="2">
        <v>86</v>
      </c>
      <c r="B87" t="e">
        <f>VLOOKUP(A87,Daten!A:P,6,FALSE)</f>
        <v>#N/A</v>
      </c>
      <c r="C87" t="e">
        <f>VLOOKUP(A87,Daten!A:P,7,FALSE)</f>
        <v>#N/A</v>
      </c>
      <c r="D87" t="e">
        <f>VLOOKUP(A87,Daten!A:P,8,FALSE)</f>
        <v>#N/A</v>
      </c>
      <c r="E87" t="e">
        <f>VLOOKUP(A87,Daten!A:P,9,FALSE)</f>
        <v>#N/A</v>
      </c>
      <c r="F87" t="e">
        <f>VLOOKUP(A87,Daten!A:P,10,FALSE)</f>
        <v>#N/A</v>
      </c>
      <c r="G87" t="e">
        <f>VLOOKUP(A87,Daten!A:P,11,FALSE)</f>
        <v>#N/A</v>
      </c>
      <c r="H87">
        <f ca="1">SUMIF(Daten!$B:$B,"A"&amp;$B87&amp;"F"&amp;$E87&amp;"G"&amp;$G87&amp;"W"&amp;H$1,Daten!$N:$N)</f>
        <v>0</v>
      </c>
      <c r="I87">
        <f ca="1">SUMIF(Daten!$B:$B,"A"&amp;$B87&amp;"F"&amp;$E87&amp;"G"&amp;$G87&amp;"W"&amp;I$1,Daten!$N:$N)</f>
        <v>0</v>
      </c>
      <c r="J87">
        <f ca="1">SUMIF(Daten!$B:$B,"A"&amp;$B87&amp;"F"&amp;$E87&amp;"G"&amp;$G87&amp;"W"&amp;J$1,Daten!$N:$N)</f>
        <v>0</v>
      </c>
      <c r="K87">
        <f ca="1">SUMIF(Daten!$B:$B,"A"&amp;$B87&amp;"F"&amp;$E87&amp;"G"&amp;$G87&amp;"W"&amp;K$1,Daten!$N:$N)</f>
        <v>0</v>
      </c>
      <c r="L87">
        <f ca="1">SUMIF(Daten!$B:$B,"A"&amp;$B87&amp;"F"&amp;$E87&amp;"G"&amp;$G87&amp;"W"&amp;L$1,Daten!$N:$N)</f>
        <v>0</v>
      </c>
      <c r="M87">
        <f ca="1">SUMIF(Daten!$B:$B,"A"&amp;$B87&amp;"F"&amp;$E87&amp;"G"&amp;$G87&amp;"W"&amp;M$1,Daten!$N:$N)</f>
        <v>0</v>
      </c>
      <c r="N87">
        <f ca="1">SUMIF(Daten!$B:$B,"A"&amp;$B87&amp;"F"&amp;$E87&amp;"G"&amp;$G87&amp;"W"&amp;N$1,Daten!$N:$N)</f>
        <v>0</v>
      </c>
      <c r="O87">
        <f ca="1">SUMIF(Daten!$B:$B,"A"&amp;$B87&amp;"F"&amp;$E87&amp;"G"&amp;$G87&amp;"W"&amp;O$1,Daten!$N:$N)</f>
        <v>0</v>
      </c>
      <c r="P87">
        <f ca="1">SUMIF(Daten!$B:$B,"A"&amp;$B87&amp;"F"&amp;$E87&amp;"G"&amp;$G87&amp;"W"&amp;P$1,Daten!$N:$N)</f>
        <v>0</v>
      </c>
      <c r="Q87">
        <f ca="1">SUMIF(Daten!$B:$B,"A"&amp;$B87&amp;"F"&amp;$E87&amp;"G"&amp;$G87&amp;"W"&amp;Q$1,Daten!$N:$N)</f>
        <v>0</v>
      </c>
      <c r="R87">
        <f ca="1">SUMIF(Daten!$B:$B,"A"&amp;$B87&amp;"F"&amp;$E87&amp;"G"&amp;$G87&amp;"W"&amp;R$1,Daten!$N:$N)</f>
        <v>0</v>
      </c>
      <c r="S87">
        <f ca="1">SUMIF(Daten!$B:$B,"A"&amp;$B87&amp;"F"&amp;$E87&amp;"G"&amp;$G87&amp;"W"&amp;S$1,Daten!$N:$N)</f>
        <v>0</v>
      </c>
      <c r="T87">
        <f ca="1">SUMIF(Daten!$B:$B,"A"&amp;$B87&amp;"F"&amp;$E87&amp;"G"&amp;$G87&amp;"W"&amp;T$1,Daten!$N:$N)</f>
        <v>0</v>
      </c>
      <c r="U87">
        <f ca="1">SUMIF(Daten!$B:$B,"A"&amp;$B87&amp;"F"&amp;$E87&amp;"G"&amp;$G87&amp;"W"&amp;U$1,Daten!$N:$N)</f>
        <v>0</v>
      </c>
      <c r="V87">
        <f ca="1">SUMIF(Daten!$B:$B,"A"&amp;$B87&amp;"F"&amp;$E87&amp;"G"&amp;$G87&amp;"W"&amp;V$1,Daten!$N:$N)</f>
        <v>0</v>
      </c>
    </row>
    <row r="88" spans="1:22" x14ac:dyDescent="0.25">
      <c r="A88" s="2">
        <v>87</v>
      </c>
      <c r="B88" t="e">
        <f>VLOOKUP(A88,Daten!A:P,6,FALSE)</f>
        <v>#N/A</v>
      </c>
      <c r="C88" t="e">
        <f>VLOOKUP(A88,Daten!A:P,7,FALSE)</f>
        <v>#N/A</v>
      </c>
      <c r="D88" t="e">
        <f>VLOOKUP(A88,Daten!A:P,8,FALSE)</f>
        <v>#N/A</v>
      </c>
      <c r="E88" t="e">
        <f>VLOOKUP(A88,Daten!A:P,9,FALSE)</f>
        <v>#N/A</v>
      </c>
      <c r="F88" t="e">
        <f>VLOOKUP(A88,Daten!A:P,10,FALSE)</f>
        <v>#N/A</v>
      </c>
      <c r="G88" t="e">
        <f>VLOOKUP(A88,Daten!A:P,11,FALSE)</f>
        <v>#N/A</v>
      </c>
      <c r="H88">
        <f ca="1">SUMIF(Daten!$B:$B,"A"&amp;$B88&amp;"F"&amp;$E88&amp;"G"&amp;$G88&amp;"W"&amp;H$1,Daten!$N:$N)</f>
        <v>0</v>
      </c>
      <c r="I88">
        <f ca="1">SUMIF(Daten!$B:$B,"A"&amp;$B88&amp;"F"&amp;$E88&amp;"G"&amp;$G88&amp;"W"&amp;I$1,Daten!$N:$N)</f>
        <v>0</v>
      </c>
      <c r="J88">
        <f ca="1">SUMIF(Daten!$B:$B,"A"&amp;$B88&amp;"F"&amp;$E88&amp;"G"&amp;$G88&amp;"W"&amp;J$1,Daten!$N:$N)</f>
        <v>0</v>
      </c>
      <c r="K88">
        <f ca="1">SUMIF(Daten!$B:$B,"A"&amp;$B88&amp;"F"&amp;$E88&amp;"G"&amp;$G88&amp;"W"&amp;K$1,Daten!$N:$N)</f>
        <v>0</v>
      </c>
      <c r="L88">
        <f ca="1">SUMIF(Daten!$B:$B,"A"&amp;$B88&amp;"F"&amp;$E88&amp;"G"&amp;$G88&amp;"W"&amp;L$1,Daten!$N:$N)</f>
        <v>0</v>
      </c>
      <c r="M88">
        <f ca="1">SUMIF(Daten!$B:$B,"A"&amp;$B88&amp;"F"&amp;$E88&amp;"G"&amp;$G88&amp;"W"&amp;M$1,Daten!$N:$N)</f>
        <v>0</v>
      </c>
      <c r="N88">
        <f ca="1">SUMIF(Daten!$B:$B,"A"&amp;$B88&amp;"F"&amp;$E88&amp;"G"&amp;$G88&amp;"W"&amp;N$1,Daten!$N:$N)</f>
        <v>0</v>
      </c>
      <c r="O88">
        <f ca="1">SUMIF(Daten!$B:$B,"A"&amp;$B88&amp;"F"&amp;$E88&amp;"G"&amp;$G88&amp;"W"&amp;O$1,Daten!$N:$N)</f>
        <v>0</v>
      </c>
      <c r="P88">
        <f ca="1">SUMIF(Daten!$B:$B,"A"&amp;$B88&amp;"F"&amp;$E88&amp;"G"&amp;$G88&amp;"W"&amp;P$1,Daten!$N:$N)</f>
        <v>0</v>
      </c>
      <c r="Q88">
        <f ca="1">SUMIF(Daten!$B:$B,"A"&amp;$B88&amp;"F"&amp;$E88&amp;"G"&amp;$G88&amp;"W"&amp;Q$1,Daten!$N:$N)</f>
        <v>0</v>
      </c>
      <c r="R88">
        <f ca="1">SUMIF(Daten!$B:$B,"A"&amp;$B88&amp;"F"&amp;$E88&amp;"G"&amp;$G88&amp;"W"&amp;R$1,Daten!$N:$N)</f>
        <v>0</v>
      </c>
      <c r="S88">
        <f ca="1">SUMIF(Daten!$B:$B,"A"&amp;$B88&amp;"F"&amp;$E88&amp;"G"&amp;$G88&amp;"W"&amp;S$1,Daten!$N:$N)</f>
        <v>0</v>
      </c>
      <c r="T88">
        <f ca="1">SUMIF(Daten!$B:$B,"A"&amp;$B88&amp;"F"&amp;$E88&amp;"G"&amp;$G88&amp;"W"&amp;T$1,Daten!$N:$N)</f>
        <v>0</v>
      </c>
      <c r="U88">
        <f ca="1">SUMIF(Daten!$B:$B,"A"&amp;$B88&amp;"F"&amp;$E88&amp;"G"&amp;$G88&amp;"W"&amp;U$1,Daten!$N:$N)</f>
        <v>0</v>
      </c>
      <c r="V88">
        <f ca="1">SUMIF(Daten!$B:$B,"A"&amp;$B88&amp;"F"&amp;$E88&amp;"G"&amp;$G88&amp;"W"&amp;V$1,Daten!$N:$N)</f>
        <v>0</v>
      </c>
    </row>
    <row r="89" spans="1:22" x14ac:dyDescent="0.25">
      <c r="A89" s="2">
        <v>88</v>
      </c>
      <c r="B89" t="e">
        <f>VLOOKUP(A89,Daten!A:P,6,FALSE)</f>
        <v>#N/A</v>
      </c>
      <c r="C89" t="e">
        <f>VLOOKUP(A89,Daten!A:P,7,FALSE)</f>
        <v>#N/A</v>
      </c>
      <c r="D89" t="e">
        <f>VLOOKUP(A89,Daten!A:P,8,FALSE)</f>
        <v>#N/A</v>
      </c>
      <c r="E89" t="e">
        <f>VLOOKUP(A89,Daten!A:P,9,FALSE)</f>
        <v>#N/A</v>
      </c>
      <c r="F89" t="e">
        <f>VLOOKUP(A89,Daten!A:P,10,FALSE)</f>
        <v>#N/A</v>
      </c>
      <c r="G89" t="e">
        <f>VLOOKUP(A89,Daten!A:P,11,FALSE)</f>
        <v>#N/A</v>
      </c>
      <c r="H89">
        <f ca="1">SUMIF(Daten!$B:$B,"A"&amp;$B89&amp;"F"&amp;$E89&amp;"G"&amp;$G89&amp;"W"&amp;H$1,Daten!$N:$N)</f>
        <v>0</v>
      </c>
      <c r="I89">
        <f ca="1">SUMIF(Daten!$B:$B,"A"&amp;$B89&amp;"F"&amp;$E89&amp;"G"&amp;$G89&amp;"W"&amp;I$1,Daten!$N:$N)</f>
        <v>0</v>
      </c>
      <c r="J89">
        <f ca="1">SUMIF(Daten!$B:$B,"A"&amp;$B89&amp;"F"&amp;$E89&amp;"G"&amp;$G89&amp;"W"&amp;J$1,Daten!$N:$N)</f>
        <v>0</v>
      </c>
      <c r="K89">
        <f ca="1">SUMIF(Daten!$B:$B,"A"&amp;$B89&amp;"F"&amp;$E89&amp;"G"&amp;$G89&amp;"W"&amp;K$1,Daten!$N:$N)</f>
        <v>0</v>
      </c>
      <c r="L89">
        <f ca="1">SUMIF(Daten!$B:$B,"A"&amp;$B89&amp;"F"&amp;$E89&amp;"G"&amp;$G89&amp;"W"&amp;L$1,Daten!$N:$N)</f>
        <v>0</v>
      </c>
      <c r="M89">
        <f ca="1">SUMIF(Daten!$B:$B,"A"&amp;$B89&amp;"F"&amp;$E89&amp;"G"&amp;$G89&amp;"W"&amp;M$1,Daten!$N:$N)</f>
        <v>0</v>
      </c>
      <c r="N89">
        <f ca="1">SUMIF(Daten!$B:$B,"A"&amp;$B89&amp;"F"&amp;$E89&amp;"G"&amp;$G89&amp;"W"&amp;N$1,Daten!$N:$N)</f>
        <v>0</v>
      </c>
      <c r="O89">
        <f ca="1">SUMIF(Daten!$B:$B,"A"&amp;$B89&amp;"F"&amp;$E89&amp;"G"&amp;$G89&amp;"W"&amp;O$1,Daten!$N:$N)</f>
        <v>0</v>
      </c>
      <c r="P89">
        <f ca="1">SUMIF(Daten!$B:$B,"A"&amp;$B89&amp;"F"&amp;$E89&amp;"G"&amp;$G89&amp;"W"&amp;P$1,Daten!$N:$N)</f>
        <v>0</v>
      </c>
      <c r="Q89">
        <f ca="1">SUMIF(Daten!$B:$B,"A"&amp;$B89&amp;"F"&amp;$E89&amp;"G"&amp;$G89&amp;"W"&amp;Q$1,Daten!$N:$N)</f>
        <v>0</v>
      </c>
      <c r="R89">
        <f ca="1">SUMIF(Daten!$B:$B,"A"&amp;$B89&amp;"F"&amp;$E89&amp;"G"&amp;$G89&amp;"W"&amp;R$1,Daten!$N:$N)</f>
        <v>0</v>
      </c>
      <c r="S89">
        <f ca="1">SUMIF(Daten!$B:$B,"A"&amp;$B89&amp;"F"&amp;$E89&amp;"G"&amp;$G89&amp;"W"&amp;S$1,Daten!$N:$N)</f>
        <v>0</v>
      </c>
      <c r="T89">
        <f ca="1">SUMIF(Daten!$B:$B,"A"&amp;$B89&amp;"F"&amp;$E89&amp;"G"&amp;$G89&amp;"W"&amp;T$1,Daten!$N:$N)</f>
        <v>0</v>
      </c>
      <c r="U89">
        <f ca="1">SUMIF(Daten!$B:$B,"A"&amp;$B89&amp;"F"&amp;$E89&amp;"G"&amp;$G89&amp;"W"&amp;U$1,Daten!$N:$N)</f>
        <v>0</v>
      </c>
      <c r="V89">
        <f ca="1">SUMIF(Daten!$B:$B,"A"&amp;$B89&amp;"F"&amp;$E89&amp;"G"&amp;$G89&amp;"W"&amp;V$1,Daten!$N:$N)</f>
        <v>0</v>
      </c>
    </row>
    <row r="90" spans="1:22" x14ac:dyDescent="0.25">
      <c r="A90" s="2">
        <v>89</v>
      </c>
      <c r="B90" t="e">
        <f>VLOOKUP(A90,Daten!A:P,6,FALSE)</f>
        <v>#N/A</v>
      </c>
      <c r="C90" t="e">
        <f>VLOOKUP(A90,Daten!A:P,7,FALSE)</f>
        <v>#N/A</v>
      </c>
      <c r="D90" t="e">
        <f>VLOOKUP(A90,Daten!A:P,8,FALSE)</f>
        <v>#N/A</v>
      </c>
      <c r="E90" t="e">
        <f>VLOOKUP(A90,Daten!A:P,9,FALSE)</f>
        <v>#N/A</v>
      </c>
      <c r="F90" t="e">
        <f>VLOOKUP(A90,Daten!A:P,10,FALSE)</f>
        <v>#N/A</v>
      </c>
      <c r="G90" t="e">
        <f>VLOOKUP(A90,Daten!A:P,11,FALSE)</f>
        <v>#N/A</v>
      </c>
      <c r="H90">
        <f ca="1">SUMIF(Daten!$B:$B,"A"&amp;$B90&amp;"F"&amp;$E90&amp;"G"&amp;$G90&amp;"W"&amp;H$1,Daten!$N:$N)</f>
        <v>0</v>
      </c>
      <c r="I90">
        <f ca="1">SUMIF(Daten!$B:$B,"A"&amp;$B90&amp;"F"&amp;$E90&amp;"G"&amp;$G90&amp;"W"&amp;I$1,Daten!$N:$N)</f>
        <v>0</v>
      </c>
      <c r="J90">
        <f ca="1">SUMIF(Daten!$B:$B,"A"&amp;$B90&amp;"F"&amp;$E90&amp;"G"&amp;$G90&amp;"W"&amp;J$1,Daten!$N:$N)</f>
        <v>0</v>
      </c>
      <c r="K90">
        <f ca="1">SUMIF(Daten!$B:$B,"A"&amp;$B90&amp;"F"&amp;$E90&amp;"G"&amp;$G90&amp;"W"&amp;K$1,Daten!$N:$N)</f>
        <v>0</v>
      </c>
      <c r="L90">
        <f ca="1">SUMIF(Daten!$B:$B,"A"&amp;$B90&amp;"F"&amp;$E90&amp;"G"&amp;$G90&amp;"W"&amp;L$1,Daten!$N:$N)</f>
        <v>0</v>
      </c>
      <c r="M90">
        <f ca="1">SUMIF(Daten!$B:$B,"A"&amp;$B90&amp;"F"&amp;$E90&amp;"G"&amp;$G90&amp;"W"&amp;M$1,Daten!$N:$N)</f>
        <v>0</v>
      </c>
      <c r="N90">
        <f ca="1">SUMIF(Daten!$B:$B,"A"&amp;$B90&amp;"F"&amp;$E90&amp;"G"&amp;$G90&amp;"W"&amp;N$1,Daten!$N:$N)</f>
        <v>0</v>
      </c>
      <c r="O90">
        <f ca="1">SUMIF(Daten!$B:$B,"A"&amp;$B90&amp;"F"&amp;$E90&amp;"G"&amp;$G90&amp;"W"&amp;O$1,Daten!$N:$N)</f>
        <v>0</v>
      </c>
      <c r="P90">
        <f ca="1">SUMIF(Daten!$B:$B,"A"&amp;$B90&amp;"F"&amp;$E90&amp;"G"&amp;$G90&amp;"W"&amp;P$1,Daten!$N:$N)</f>
        <v>0</v>
      </c>
      <c r="Q90">
        <f ca="1">SUMIF(Daten!$B:$B,"A"&amp;$B90&amp;"F"&amp;$E90&amp;"G"&amp;$G90&amp;"W"&amp;Q$1,Daten!$N:$N)</f>
        <v>0</v>
      </c>
      <c r="R90">
        <f ca="1">SUMIF(Daten!$B:$B,"A"&amp;$B90&amp;"F"&amp;$E90&amp;"G"&amp;$G90&amp;"W"&amp;R$1,Daten!$N:$N)</f>
        <v>0</v>
      </c>
      <c r="S90">
        <f ca="1">SUMIF(Daten!$B:$B,"A"&amp;$B90&amp;"F"&amp;$E90&amp;"G"&amp;$G90&amp;"W"&amp;S$1,Daten!$N:$N)</f>
        <v>0</v>
      </c>
      <c r="T90">
        <f ca="1">SUMIF(Daten!$B:$B,"A"&amp;$B90&amp;"F"&amp;$E90&amp;"G"&amp;$G90&amp;"W"&amp;T$1,Daten!$N:$N)</f>
        <v>0</v>
      </c>
      <c r="U90">
        <f ca="1">SUMIF(Daten!$B:$B,"A"&amp;$B90&amp;"F"&amp;$E90&amp;"G"&amp;$G90&amp;"W"&amp;U$1,Daten!$N:$N)</f>
        <v>0</v>
      </c>
      <c r="V90">
        <f ca="1">SUMIF(Daten!$B:$B,"A"&amp;$B90&amp;"F"&amp;$E90&amp;"G"&amp;$G90&amp;"W"&amp;V$1,Daten!$N:$N)</f>
        <v>0</v>
      </c>
    </row>
    <row r="91" spans="1:22" x14ac:dyDescent="0.25">
      <c r="A91" s="2">
        <v>90</v>
      </c>
      <c r="B91" t="e">
        <f>VLOOKUP(A91,Daten!A:P,6,FALSE)</f>
        <v>#N/A</v>
      </c>
      <c r="C91" t="e">
        <f>VLOOKUP(A91,Daten!A:P,7,FALSE)</f>
        <v>#N/A</v>
      </c>
      <c r="D91" t="e">
        <f>VLOOKUP(A91,Daten!A:P,8,FALSE)</f>
        <v>#N/A</v>
      </c>
      <c r="E91" t="e">
        <f>VLOOKUP(A91,Daten!A:P,9,FALSE)</f>
        <v>#N/A</v>
      </c>
      <c r="F91" t="e">
        <f>VLOOKUP(A91,Daten!A:P,10,FALSE)</f>
        <v>#N/A</v>
      </c>
      <c r="G91" t="e">
        <f>VLOOKUP(A91,Daten!A:P,11,FALSE)</f>
        <v>#N/A</v>
      </c>
      <c r="H91">
        <f ca="1">SUMIF(Daten!$B:$B,"A"&amp;$B91&amp;"F"&amp;$E91&amp;"G"&amp;$G91&amp;"W"&amp;H$1,Daten!$N:$N)</f>
        <v>0</v>
      </c>
      <c r="I91">
        <f ca="1">SUMIF(Daten!$B:$B,"A"&amp;$B91&amp;"F"&amp;$E91&amp;"G"&amp;$G91&amp;"W"&amp;I$1,Daten!$N:$N)</f>
        <v>0</v>
      </c>
      <c r="J91">
        <f ca="1">SUMIF(Daten!$B:$B,"A"&amp;$B91&amp;"F"&amp;$E91&amp;"G"&amp;$G91&amp;"W"&amp;J$1,Daten!$N:$N)</f>
        <v>0</v>
      </c>
      <c r="K91">
        <f ca="1">SUMIF(Daten!$B:$B,"A"&amp;$B91&amp;"F"&amp;$E91&amp;"G"&amp;$G91&amp;"W"&amp;K$1,Daten!$N:$N)</f>
        <v>0</v>
      </c>
      <c r="L91">
        <f ca="1">SUMIF(Daten!$B:$B,"A"&amp;$B91&amp;"F"&amp;$E91&amp;"G"&amp;$G91&amp;"W"&amp;L$1,Daten!$N:$N)</f>
        <v>0</v>
      </c>
      <c r="M91">
        <f ca="1">SUMIF(Daten!$B:$B,"A"&amp;$B91&amp;"F"&amp;$E91&amp;"G"&amp;$G91&amp;"W"&amp;M$1,Daten!$N:$N)</f>
        <v>0</v>
      </c>
      <c r="N91">
        <f ca="1">SUMIF(Daten!$B:$B,"A"&amp;$B91&amp;"F"&amp;$E91&amp;"G"&amp;$G91&amp;"W"&amp;N$1,Daten!$N:$N)</f>
        <v>0</v>
      </c>
      <c r="O91">
        <f ca="1">SUMIF(Daten!$B:$B,"A"&amp;$B91&amp;"F"&amp;$E91&amp;"G"&amp;$G91&amp;"W"&amp;O$1,Daten!$N:$N)</f>
        <v>0</v>
      </c>
      <c r="P91">
        <f ca="1">SUMIF(Daten!$B:$B,"A"&amp;$B91&amp;"F"&amp;$E91&amp;"G"&amp;$G91&amp;"W"&amp;P$1,Daten!$N:$N)</f>
        <v>0</v>
      </c>
      <c r="Q91">
        <f ca="1">SUMIF(Daten!$B:$B,"A"&amp;$B91&amp;"F"&amp;$E91&amp;"G"&amp;$G91&amp;"W"&amp;Q$1,Daten!$N:$N)</f>
        <v>0</v>
      </c>
      <c r="R91">
        <f ca="1">SUMIF(Daten!$B:$B,"A"&amp;$B91&amp;"F"&amp;$E91&amp;"G"&amp;$G91&amp;"W"&amp;R$1,Daten!$N:$N)</f>
        <v>0</v>
      </c>
      <c r="S91">
        <f ca="1">SUMIF(Daten!$B:$B,"A"&amp;$B91&amp;"F"&amp;$E91&amp;"G"&amp;$G91&amp;"W"&amp;S$1,Daten!$N:$N)</f>
        <v>0</v>
      </c>
      <c r="T91">
        <f ca="1">SUMIF(Daten!$B:$B,"A"&amp;$B91&amp;"F"&amp;$E91&amp;"G"&amp;$G91&amp;"W"&amp;T$1,Daten!$N:$N)</f>
        <v>0</v>
      </c>
      <c r="U91">
        <f ca="1">SUMIF(Daten!$B:$B,"A"&amp;$B91&amp;"F"&amp;$E91&amp;"G"&amp;$G91&amp;"W"&amp;U$1,Daten!$N:$N)</f>
        <v>0</v>
      </c>
      <c r="V91">
        <f ca="1">SUMIF(Daten!$B:$B,"A"&amp;$B91&amp;"F"&amp;$E91&amp;"G"&amp;$G91&amp;"W"&amp;V$1,Daten!$N:$N)</f>
        <v>0</v>
      </c>
    </row>
    <row r="92" spans="1:22" x14ac:dyDescent="0.25">
      <c r="A92" s="2">
        <v>91</v>
      </c>
      <c r="B92" t="e">
        <f>VLOOKUP(A92,Daten!A:P,6,FALSE)</f>
        <v>#N/A</v>
      </c>
      <c r="C92" t="e">
        <f>VLOOKUP(A92,Daten!A:P,7,FALSE)</f>
        <v>#N/A</v>
      </c>
      <c r="D92" t="e">
        <f>VLOOKUP(A92,Daten!A:P,8,FALSE)</f>
        <v>#N/A</v>
      </c>
      <c r="E92" t="e">
        <f>VLOOKUP(A92,Daten!A:P,9,FALSE)</f>
        <v>#N/A</v>
      </c>
      <c r="F92" t="e">
        <f>VLOOKUP(A92,Daten!A:P,10,FALSE)</f>
        <v>#N/A</v>
      </c>
      <c r="G92" t="e">
        <f>VLOOKUP(A92,Daten!A:P,11,FALSE)</f>
        <v>#N/A</v>
      </c>
      <c r="H92">
        <f ca="1">SUMIF(Daten!$B:$B,"A"&amp;$B92&amp;"F"&amp;$E92&amp;"G"&amp;$G92&amp;"W"&amp;H$1,Daten!$N:$N)</f>
        <v>0</v>
      </c>
      <c r="I92">
        <f ca="1">SUMIF(Daten!$B:$B,"A"&amp;$B92&amp;"F"&amp;$E92&amp;"G"&amp;$G92&amp;"W"&amp;I$1,Daten!$N:$N)</f>
        <v>0</v>
      </c>
      <c r="J92">
        <f ca="1">SUMIF(Daten!$B:$B,"A"&amp;$B92&amp;"F"&amp;$E92&amp;"G"&amp;$G92&amp;"W"&amp;J$1,Daten!$N:$N)</f>
        <v>0</v>
      </c>
      <c r="K92">
        <f ca="1">SUMIF(Daten!$B:$B,"A"&amp;$B92&amp;"F"&amp;$E92&amp;"G"&amp;$G92&amp;"W"&amp;K$1,Daten!$N:$N)</f>
        <v>0</v>
      </c>
      <c r="L92">
        <f ca="1">SUMIF(Daten!$B:$B,"A"&amp;$B92&amp;"F"&amp;$E92&amp;"G"&amp;$G92&amp;"W"&amp;L$1,Daten!$N:$N)</f>
        <v>0</v>
      </c>
      <c r="M92">
        <f ca="1">SUMIF(Daten!$B:$B,"A"&amp;$B92&amp;"F"&amp;$E92&amp;"G"&amp;$G92&amp;"W"&amp;M$1,Daten!$N:$N)</f>
        <v>0</v>
      </c>
      <c r="N92">
        <f ca="1">SUMIF(Daten!$B:$B,"A"&amp;$B92&amp;"F"&amp;$E92&amp;"G"&amp;$G92&amp;"W"&amp;N$1,Daten!$N:$N)</f>
        <v>0</v>
      </c>
      <c r="O92">
        <f ca="1">SUMIF(Daten!$B:$B,"A"&amp;$B92&amp;"F"&amp;$E92&amp;"G"&amp;$G92&amp;"W"&amp;O$1,Daten!$N:$N)</f>
        <v>0</v>
      </c>
      <c r="P92">
        <f ca="1">SUMIF(Daten!$B:$B,"A"&amp;$B92&amp;"F"&amp;$E92&amp;"G"&amp;$G92&amp;"W"&amp;P$1,Daten!$N:$N)</f>
        <v>0</v>
      </c>
      <c r="Q92">
        <f ca="1">SUMIF(Daten!$B:$B,"A"&amp;$B92&amp;"F"&amp;$E92&amp;"G"&amp;$G92&amp;"W"&amp;Q$1,Daten!$N:$N)</f>
        <v>0</v>
      </c>
      <c r="R92">
        <f ca="1">SUMIF(Daten!$B:$B,"A"&amp;$B92&amp;"F"&amp;$E92&amp;"G"&amp;$G92&amp;"W"&amp;R$1,Daten!$N:$N)</f>
        <v>0</v>
      </c>
      <c r="S92">
        <f ca="1">SUMIF(Daten!$B:$B,"A"&amp;$B92&amp;"F"&amp;$E92&amp;"G"&amp;$G92&amp;"W"&amp;S$1,Daten!$N:$N)</f>
        <v>0</v>
      </c>
      <c r="T92">
        <f ca="1">SUMIF(Daten!$B:$B,"A"&amp;$B92&amp;"F"&amp;$E92&amp;"G"&amp;$G92&amp;"W"&amp;T$1,Daten!$N:$N)</f>
        <v>0</v>
      </c>
      <c r="U92">
        <f ca="1">SUMIF(Daten!$B:$B,"A"&amp;$B92&amp;"F"&amp;$E92&amp;"G"&amp;$G92&amp;"W"&amp;U$1,Daten!$N:$N)</f>
        <v>0</v>
      </c>
      <c r="V92">
        <f ca="1">SUMIF(Daten!$B:$B,"A"&amp;$B92&amp;"F"&amp;$E92&amp;"G"&amp;$G92&amp;"W"&amp;V$1,Daten!$N:$N)</f>
        <v>0</v>
      </c>
    </row>
    <row r="93" spans="1:22" x14ac:dyDescent="0.25">
      <c r="A93" s="2">
        <v>92</v>
      </c>
      <c r="B93" t="e">
        <f>VLOOKUP(A93,Daten!A:P,6,FALSE)</f>
        <v>#N/A</v>
      </c>
      <c r="C93" t="e">
        <f>VLOOKUP(A93,Daten!A:P,7,FALSE)</f>
        <v>#N/A</v>
      </c>
      <c r="D93" t="e">
        <f>VLOOKUP(A93,Daten!A:P,8,FALSE)</f>
        <v>#N/A</v>
      </c>
      <c r="E93" t="e">
        <f>VLOOKUP(A93,Daten!A:P,9,FALSE)</f>
        <v>#N/A</v>
      </c>
      <c r="F93" t="e">
        <f>VLOOKUP(A93,Daten!A:P,10,FALSE)</f>
        <v>#N/A</v>
      </c>
      <c r="G93" t="e">
        <f>VLOOKUP(A93,Daten!A:P,11,FALSE)</f>
        <v>#N/A</v>
      </c>
      <c r="H93">
        <f ca="1">SUMIF(Daten!$B:$B,"A"&amp;$B93&amp;"F"&amp;$E93&amp;"G"&amp;$G93&amp;"W"&amp;H$1,Daten!$N:$N)</f>
        <v>0</v>
      </c>
      <c r="I93">
        <f ca="1">SUMIF(Daten!$B:$B,"A"&amp;$B93&amp;"F"&amp;$E93&amp;"G"&amp;$G93&amp;"W"&amp;I$1,Daten!$N:$N)</f>
        <v>0</v>
      </c>
      <c r="J93">
        <f ca="1">SUMIF(Daten!$B:$B,"A"&amp;$B93&amp;"F"&amp;$E93&amp;"G"&amp;$G93&amp;"W"&amp;J$1,Daten!$N:$N)</f>
        <v>0</v>
      </c>
      <c r="K93">
        <f ca="1">SUMIF(Daten!$B:$B,"A"&amp;$B93&amp;"F"&amp;$E93&amp;"G"&amp;$G93&amp;"W"&amp;K$1,Daten!$N:$N)</f>
        <v>0</v>
      </c>
      <c r="L93">
        <f ca="1">SUMIF(Daten!$B:$B,"A"&amp;$B93&amp;"F"&amp;$E93&amp;"G"&amp;$G93&amp;"W"&amp;L$1,Daten!$N:$N)</f>
        <v>0</v>
      </c>
      <c r="M93">
        <f ca="1">SUMIF(Daten!$B:$B,"A"&amp;$B93&amp;"F"&amp;$E93&amp;"G"&amp;$G93&amp;"W"&amp;M$1,Daten!$N:$N)</f>
        <v>0</v>
      </c>
      <c r="N93">
        <f ca="1">SUMIF(Daten!$B:$B,"A"&amp;$B93&amp;"F"&amp;$E93&amp;"G"&amp;$G93&amp;"W"&amp;N$1,Daten!$N:$N)</f>
        <v>0</v>
      </c>
      <c r="O93">
        <f ca="1">SUMIF(Daten!$B:$B,"A"&amp;$B93&amp;"F"&amp;$E93&amp;"G"&amp;$G93&amp;"W"&amp;O$1,Daten!$N:$N)</f>
        <v>0</v>
      </c>
      <c r="P93">
        <f ca="1">SUMIF(Daten!$B:$B,"A"&amp;$B93&amp;"F"&amp;$E93&amp;"G"&amp;$G93&amp;"W"&amp;P$1,Daten!$N:$N)</f>
        <v>0</v>
      </c>
      <c r="Q93">
        <f ca="1">SUMIF(Daten!$B:$B,"A"&amp;$B93&amp;"F"&amp;$E93&amp;"G"&amp;$G93&amp;"W"&amp;Q$1,Daten!$N:$N)</f>
        <v>0</v>
      </c>
      <c r="R93">
        <f ca="1">SUMIF(Daten!$B:$B,"A"&amp;$B93&amp;"F"&amp;$E93&amp;"G"&amp;$G93&amp;"W"&amp;R$1,Daten!$N:$N)</f>
        <v>0</v>
      </c>
      <c r="S93">
        <f ca="1">SUMIF(Daten!$B:$B,"A"&amp;$B93&amp;"F"&amp;$E93&amp;"G"&amp;$G93&amp;"W"&amp;S$1,Daten!$N:$N)</f>
        <v>0</v>
      </c>
      <c r="T93">
        <f ca="1">SUMIF(Daten!$B:$B,"A"&amp;$B93&amp;"F"&amp;$E93&amp;"G"&amp;$G93&amp;"W"&amp;T$1,Daten!$N:$N)</f>
        <v>0</v>
      </c>
      <c r="U93">
        <f ca="1">SUMIF(Daten!$B:$B,"A"&amp;$B93&amp;"F"&amp;$E93&amp;"G"&amp;$G93&amp;"W"&amp;U$1,Daten!$N:$N)</f>
        <v>0</v>
      </c>
      <c r="V93">
        <f ca="1">SUMIF(Daten!$B:$B,"A"&amp;$B93&amp;"F"&amp;$E93&amp;"G"&amp;$G93&amp;"W"&amp;V$1,Daten!$N:$N)</f>
        <v>0</v>
      </c>
    </row>
    <row r="94" spans="1:22" x14ac:dyDescent="0.25">
      <c r="A94" s="2">
        <v>93</v>
      </c>
      <c r="B94" t="e">
        <f>VLOOKUP(A94,Daten!A:P,6,FALSE)</f>
        <v>#N/A</v>
      </c>
      <c r="C94" t="e">
        <f>VLOOKUP(A94,Daten!A:P,7,FALSE)</f>
        <v>#N/A</v>
      </c>
      <c r="D94" t="e">
        <f>VLOOKUP(A94,Daten!A:P,8,FALSE)</f>
        <v>#N/A</v>
      </c>
      <c r="E94" t="e">
        <f>VLOOKUP(A94,Daten!A:P,9,FALSE)</f>
        <v>#N/A</v>
      </c>
      <c r="F94" t="e">
        <f>VLOOKUP(A94,Daten!A:P,10,FALSE)</f>
        <v>#N/A</v>
      </c>
      <c r="G94" t="e">
        <f>VLOOKUP(A94,Daten!A:P,11,FALSE)</f>
        <v>#N/A</v>
      </c>
      <c r="H94">
        <f ca="1">SUMIF(Daten!$B:$B,"A"&amp;$B94&amp;"F"&amp;$E94&amp;"G"&amp;$G94&amp;"W"&amp;H$1,Daten!$N:$N)</f>
        <v>0</v>
      </c>
      <c r="I94">
        <f ca="1">SUMIF(Daten!$B:$B,"A"&amp;$B94&amp;"F"&amp;$E94&amp;"G"&amp;$G94&amp;"W"&amp;I$1,Daten!$N:$N)</f>
        <v>0</v>
      </c>
      <c r="J94">
        <f ca="1">SUMIF(Daten!$B:$B,"A"&amp;$B94&amp;"F"&amp;$E94&amp;"G"&amp;$G94&amp;"W"&amp;J$1,Daten!$N:$N)</f>
        <v>0</v>
      </c>
      <c r="K94">
        <f ca="1">SUMIF(Daten!$B:$B,"A"&amp;$B94&amp;"F"&amp;$E94&amp;"G"&amp;$G94&amp;"W"&amp;K$1,Daten!$N:$N)</f>
        <v>0</v>
      </c>
      <c r="L94">
        <f ca="1">SUMIF(Daten!$B:$B,"A"&amp;$B94&amp;"F"&amp;$E94&amp;"G"&amp;$G94&amp;"W"&amp;L$1,Daten!$N:$N)</f>
        <v>0</v>
      </c>
      <c r="M94">
        <f ca="1">SUMIF(Daten!$B:$B,"A"&amp;$B94&amp;"F"&amp;$E94&amp;"G"&amp;$G94&amp;"W"&amp;M$1,Daten!$N:$N)</f>
        <v>0</v>
      </c>
      <c r="N94">
        <f ca="1">SUMIF(Daten!$B:$B,"A"&amp;$B94&amp;"F"&amp;$E94&amp;"G"&amp;$G94&amp;"W"&amp;N$1,Daten!$N:$N)</f>
        <v>0</v>
      </c>
      <c r="O94">
        <f ca="1">SUMIF(Daten!$B:$B,"A"&amp;$B94&amp;"F"&amp;$E94&amp;"G"&amp;$G94&amp;"W"&amp;O$1,Daten!$N:$N)</f>
        <v>0</v>
      </c>
      <c r="P94">
        <f ca="1">SUMIF(Daten!$B:$B,"A"&amp;$B94&amp;"F"&amp;$E94&amp;"G"&amp;$G94&amp;"W"&amp;P$1,Daten!$N:$N)</f>
        <v>0</v>
      </c>
      <c r="Q94">
        <f ca="1">SUMIF(Daten!$B:$B,"A"&amp;$B94&amp;"F"&amp;$E94&amp;"G"&amp;$G94&amp;"W"&amp;Q$1,Daten!$N:$N)</f>
        <v>0</v>
      </c>
      <c r="R94">
        <f ca="1">SUMIF(Daten!$B:$B,"A"&amp;$B94&amp;"F"&amp;$E94&amp;"G"&amp;$G94&amp;"W"&amp;R$1,Daten!$N:$N)</f>
        <v>0</v>
      </c>
      <c r="S94">
        <f ca="1">SUMIF(Daten!$B:$B,"A"&amp;$B94&amp;"F"&amp;$E94&amp;"G"&amp;$G94&amp;"W"&amp;S$1,Daten!$N:$N)</f>
        <v>0</v>
      </c>
      <c r="T94">
        <f ca="1">SUMIF(Daten!$B:$B,"A"&amp;$B94&amp;"F"&amp;$E94&amp;"G"&amp;$G94&amp;"W"&amp;T$1,Daten!$N:$N)</f>
        <v>0</v>
      </c>
      <c r="U94">
        <f ca="1">SUMIF(Daten!$B:$B,"A"&amp;$B94&amp;"F"&amp;$E94&amp;"G"&amp;$G94&amp;"W"&amp;U$1,Daten!$N:$N)</f>
        <v>0</v>
      </c>
      <c r="V94">
        <f ca="1">SUMIF(Daten!$B:$B,"A"&amp;$B94&amp;"F"&amp;$E94&amp;"G"&amp;$G94&amp;"W"&amp;V$1,Daten!$N:$N)</f>
        <v>0</v>
      </c>
    </row>
    <row r="95" spans="1:22" x14ac:dyDescent="0.25">
      <c r="A95" s="2">
        <v>94</v>
      </c>
      <c r="B95" t="e">
        <f>VLOOKUP(A95,Daten!A:P,6,FALSE)</f>
        <v>#N/A</v>
      </c>
      <c r="C95" t="e">
        <f>VLOOKUP(A95,Daten!A:P,7,FALSE)</f>
        <v>#N/A</v>
      </c>
      <c r="D95" t="e">
        <f>VLOOKUP(A95,Daten!A:P,8,FALSE)</f>
        <v>#N/A</v>
      </c>
      <c r="E95" t="e">
        <f>VLOOKUP(A95,Daten!A:P,9,FALSE)</f>
        <v>#N/A</v>
      </c>
      <c r="F95" t="e">
        <f>VLOOKUP(A95,Daten!A:P,10,FALSE)</f>
        <v>#N/A</v>
      </c>
      <c r="G95" t="e">
        <f>VLOOKUP(A95,Daten!A:P,11,FALSE)</f>
        <v>#N/A</v>
      </c>
      <c r="H95">
        <f ca="1">SUMIF(Daten!$B:$B,"A"&amp;$B95&amp;"F"&amp;$E95&amp;"G"&amp;$G95&amp;"W"&amp;H$1,Daten!$N:$N)</f>
        <v>0</v>
      </c>
      <c r="I95">
        <f ca="1">SUMIF(Daten!$B:$B,"A"&amp;$B95&amp;"F"&amp;$E95&amp;"G"&amp;$G95&amp;"W"&amp;I$1,Daten!$N:$N)</f>
        <v>0</v>
      </c>
      <c r="J95">
        <f ca="1">SUMIF(Daten!$B:$B,"A"&amp;$B95&amp;"F"&amp;$E95&amp;"G"&amp;$G95&amp;"W"&amp;J$1,Daten!$N:$N)</f>
        <v>0</v>
      </c>
      <c r="K95">
        <f ca="1">SUMIF(Daten!$B:$B,"A"&amp;$B95&amp;"F"&amp;$E95&amp;"G"&amp;$G95&amp;"W"&amp;K$1,Daten!$N:$N)</f>
        <v>0</v>
      </c>
      <c r="L95">
        <f ca="1">SUMIF(Daten!$B:$B,"A"&amp;$B95&amp;"F"&amp;$E95&amp;"G"&amp;$G95&amp;"W"&amp;L$1,Daten!$N:$N)</f>
        <v>0</v>
      </c>
      <c r="M95">
        <f ca="1">SUMIF(Daten!$B:$B,"A"&amp;$B95&amp;"F"&amp;$E95&amp;"G"&amp;$G95&amp;"W"&amp;M$1,Daten!$N:$N)</f>
        <v>0</v>
      </c>
      <c r="N95">
        <f ca="1">SUMIF(Daten!$B:$B,"A"&amp;$B95&amp;"F"&amp;$E95&amp;"G"&amp;$G95&amp;"W"&amp;N$1,Daten!$N:$N)</f>
        <v>0</v>
      </c>
      <c r="O95">
        <f ca="1">SUMIF(Daten!$B:$B,"A"&amp;$B95&amp;"F"&amp;$E95&amp;"G"&amp;$G95&amp;"W"&amp;O$1,Daten!$N:$N)</f>
        <v>0</v>
      </c>
      <c r="P95">
        <f ca="1">SUMIF(Daten!$B:$B,"A"&amp;$B95&amp;"F"&amp;$E95&amp;"G"&amp;$G95&amp;"W"&amp;P$1,Daten!$N:$N)</f>
        <v>0</v>
      </c>
      <c r="Q95">
        <f ca="1">SUMIF(Daten!$B:$B,"A"&amp;$B95&amp;"F"&amp;$E95&amp;"G"&amp;$G95&amp;"W"&amp;Q$1,Daten!$N:$N)</f>
        <v>0</v>
      </c>
      <c r="R95">
        <f ca="1">SUMIF(Daten!$B:$B,"A"&amp;$B95&amp;"F"&amp;$E95&amp;"G"&amp;$G95&amp;"W"&amp;R$1,Daten!$N:$N)</f>
        <v>0</v>
      </c>
      <c r="S95">
        <f ca="1">SUMIF(Daten!$B:$B,"A"&amp;$B95&amp;"F"&amp;$E95&amp;"G"&amp;$G95&amp;"W"&amp;S$1,Daten!$N:$N)</f>
        <v>0</v>
      </c>
      <c r="T95">
        <f ca="1">SUMIF(Daten!$B:$B,"A"&amp;$B95&amp;"F"&amp;$E95&amp;"G"&amp;$G95&amp;"W"&amp;T$1,Daten!$N:$N)</f>
        <v>0</v>
      </c>
      <c r="U95">
        <f ca="1">SUMIF(Daten!$B:$B,"A"&amp;$B95&amp;"F"&amp;$E95&amp;"G"&amp;$G95&amp;"W"&amp;U$1,Daten!$N:$N)</f>
        <v>0</v>
      </c>
      <c r="V95">
        <f ca="1">SUMIF(Daten!$B:$B,"A"&amp;$B95&amp;"F"&amp;$E95&amp;"G"&amp;$G95&amp;"W"&amp;V$1,Daten!$N:$N)</f>
        <v>0</v>
      </c>
    </row>
    <row r="96" spans="1:22" x14ac:dyDescent="0.25">
      <c r="A96" s="2">
        <v>95</v>
      </c>
      <c r="B96" t="e">
        <f>VLOOKUP(A96,Daten!A:P,6,FALSE)</f>
        <v>#N/A</v>
      </c>
      <c r="C96" t="e">
        <f>VLOOKUP(A96,Daten!A:P,7,FALSE)</f>
        <v>#N/A</v>
      </c>
      <c r="D96" t="e">
        <f>VLOOKUP(A96,Daten!A:P,8,FALSE)</f>
        <v>#N/A</v>
      </c>
      <c r="E96" t="e">
        <f>VLOOKUP(A96,Daten!A:P,9,FALSE)</f>
        <v>#N/A</v>
      </c>
      <c r="F96" t="e">
        <f>VLOOKUP(A96,Daten!A:P,10,FALSE)</f>
        <v>#N/A</v>
      </c>
      <c r="G96" t="e">
        <f>VLOOKUP(A96,Daten!A:P,11,FALSE)</f>
        <v>#N/A</v>
      </c>
      <c r="H96">
        <f ca="1">SUMIF(Daten!$B:$B,"A"&amp;$B96&amp;"F"&amp;$E96&amp;"G"&amp;$G96&amp;"W"&amp;H$1,Daten!$N:$N)</f>
        <v>0</v>
      </c>
      <c r="I96">
        <f ca="1">SUMIF(Daten!$B:$B,"A"&amp;$B96&amp;"F"&amp;$E96&amp;"G"&amp;$G96&amp;"W"&amp;I$1,Daten!$N:$N)</f>
        <v>0</v>
      </c>
      <c r="J96">
        <f ca="1">SUMIF(Daten!$B:$B,"A"&amp;$B96&amp;"F"&amp;$E96&amp;"G"&amp;$G96&amp;"W"&amp;J$1,Daten!$N:$N)</f>
        <v>0</v>
      </c>
      <c r="K96">
        <f ca="1">SUMIF(Daten!$B:$B,"A"&amp;$B96&amp;"F"&amp;$E96&amp;"G"&amp;$G96&amp;"W"&amp;K$1,Daten!$N:$N)</f>
        <v>0</v>
      </c>
      <c r="L96">
        <f ca="1">SUMIF(Daten!$B:$B,"A"&amp;$B96&amp;"F"&amp;$E96&amp;"G"&amp;$G96&amp;"W"&amp;L$1,Daten!$N:$N)</f>
        <v>0</v>
      </c>
      <c r="M96">
        <f ca="1">SUMIF(Daten!$B:$B,"A"&amp;$B96&amp;"F"&amp;$E96&amp;"G"&amp;$G96&amp;"W"&amp;M$1,Daten!$N:$N)</f>
        <v>0</v>
      </c>
      <c r="N96">
        <f ca="1">SUMIF(Daten!$B:$B,"A"&amp;$B96&amp;"F"&amp;$E96&amp;"G"&amp;$G96&amp;"W"&amp;N$1,Daten!$N:$N)</f>
        <v>0</v>
      </c>
      <c r="O96">
        <f ca="1">SUMIF(Daten!$B:$B,"A"&amp;$B96&amp;"F"&amp;$E96&amp;"G"&amp;$G96&amp;"W"&amp;O$1,Daten!$N:$N)</f>
        <v>0</v>
      </c>
      <c r="P96">
        <f ca="1">SUMIF(Daten!$B:$B,"A"&amp;$B96&amp;"F"&amp;$E96&amp;"G"&amp;$G96&amp;"W"&amp;P$1,Daten!$N:$N)</f>
        <v>0</v>
      </c>
      <c r="Q96">
        <f ca="1">SUMIF(Daten!$B:$B,"A"&amp;$B96&amp;"F"&amp;$E96&amp;"G"&amp;$G96&amp;"W"&amp;Q$1,Daten!$N:$N)</f>
        <v>0</v>
      </c>
      <c r="R96">
        <f ca="1">SUMIF(Daten!$B:$B,"A"&amp;$B96&amp;"F"&amp;$E96&amp;"G"&amp;$G96&amp;"W"&amp;R$1,Daten!$N:$N)</f>
        <v>0</v>
      </c>
      <c r="S96">
        <f ca="1">SUMIF(Daten!$B:$B,"A"&amp;$B96&amp;"F"&amp;$E96&amp;"G"&amp;$G96&amp;"W"&amp;S$1,Daten!$N:$N)</f>
        <v>0</v>
      </c>
      <c r="T96">
        <f ca="1">SUMIF(Daten!$B:$B,"A"&amp;$B96&amp;"F"&amp;$E96&amp;"G"&amp;$G96&amp;"W"&amp;T$1,Daten!$N:$N)</f>
        <v>0</v>
      </c>
      <c r="U96">
        <f ca="1">SUMIF(Daten!$B:$B,"A"&amp;$B96&amp;"F"&amp;$E96&amp;"G"&amp;$G96&amp;"W"&amp;U$1,Daten!$N:$N)</f>
        <v>0</v>
      </c>
      <c r="V96">
        <f ca="1">SUMIF(Daten!$B:$B,"A"&amp;$B96&amp;"F"&amp;$E96&amp;"G"&amp;$G96&amp;"W"&amp;V$1,Daten!$N:$N)</f>
        <v>0</v>
      </c>
    </row>
    <row r="97" spans="1:22" x14ac:dyDescent="0.25">
      <c r="A97" s="2">
        <v>96</v>
      </c>
      <c r="B97" t="e">
        <f>VLOOKUP(A97,Daten!A:P,6,FALSE)</f>
        <v>#N/A</v>
      </c>
      <c r="C97" t="e">
        <f>VLOOKUP(A97,Daten!A:P,7,FALSE)</f>
        <v>#N/A</v>
      </c>
      <c r="D97" t="e">
        <f>VLOOKUP(A97,Daten!A:P,8,FALSE)</f>
        <v>#N/A</v>
      </c>
      <c r="E97" t="e">
        <f>VLOOKUP(A97,Daten!A:P,9,FALSE)</f>
        <v>#N/A</v>
      </c>
      <c r="F97" t="e">
        <f>VLOOKUP(A97,Daten!A:P,10,FALSE)</f>
        <v>#N/A</v>
      </c>
      <c r="G97" t="e">
        <f>VLOOKUP(A97,Daten!A:P,11,FALSE)</f>
        <v>#N/A</v>
      </c>
      <c r="H97">
        <f ca="1">SUMIF(Daten!$B:$B,"A"&amp;$B97&amp;"F"&amp;$E97&amp;"G"&amp;$G97&amp;"W"&amp;H$1,Daten!$N:$N)</f>
        <v>0</v>
      </c>
      <c r="I97">
        <f ca="1">SUMIF(Daten!$B:$B,"A"&amp;$B97&amp;"F"&amp;$E97&amp;"G"&amp;$G97&amp;"W"&amp;I$1,Daten!$N:$N)</f>
        <v>0</v>
      </c>
      <c r="J97">
        <f ca="1">SUMIF(Daten!$B:$B,"A"&amp;$B97&amp;"F"&amp;$E97&amp;"G"&amp;$G97&amp;"W"&amp;J$1,Daten!$N:$N)</f>
        <v>0</v>
      </c>
      <c r="K97">
        <f ca="1">SUMIF(Daten!$B:$B,"A"&amp;$B97&amp;"F"&amp;$E97&amp;"G"&amp;$G97&amp;"W"&amp;K$1,Daten!$N:$N)</f>
        <v>0</v>
      </c>
      <c r="L97">
        <f ca="1">SUMIF(Daten!$B:$B,"A"&amp;$B97&amp;"F"&amp;$E97&amp;"G"&amp;$G97&amp;"W"&amp;L$1,Daten!$N:$N)</f>
        <v>0</v>
      </c>
      <c r="M97">
        <f ca="1">SUMIF(Daten!$B:$B,"A"&amp;$B97&amp;"F"&amp;$E97&amp;"G"&amp;$G97&amp;"W"&amp;M$1,Daten!$N:$N)</f>
        <v>0</v>
      </c>
      <c r="N97">
        <f ca="1">SUMIF(Daten!$B:$B,"A"&amp;$B97&amp;"F"&amp;$E97&amp;"G"&amp;$G97&amp;"W"&amp;N$1,Daten!$N:$N)</f>
        <v>0</v>
      </c>
      <c r="O97">
        <f ca="1">SUMIF(Daten!$B:$B,"A"&amp;$B97&amp;"F"&amp;$E97&amp;"G"&amp;$G97&amp;"W"&amp;O$1,Daten!$N:$N)</f>
        <v>0</v>
      </c>
      <c r="P97">
        <f ca="1">SUMIF(Daten!$B:$B,"A"&amp;$B97&amp;"F"&amp;$E97&amp;"G"&amp;$G97&amp;"W"&amp;P$1,Daten!$N:$N)</f>
        <v>0</v>
      </c>
      <c r="Q97">
        <f ca="1">SUMIF(Daten!$B:$B,"A"&amp;$B97&amp;"F"&amp;$E97&amp;"G"&amp;$G97&amp;"W"&amp;Q$1,Daten!$N:$N)</f>
        <v>0</v>
      </c>
      <c r="R97">
        <f ca="1">SUMIF(Daten!$B:$B,"A"&amp;$B97&amp;"F"&amp;$E97&amp;"G"&amp;$G97&amp;"W"&amp;R$1,Daten!$N:$N)</f>
        <v>0</v>
      </c>
      <c r="S97">
        <f ca="1">SUMIF(Daten!$B:$B,"A"&amp;$B97&amp;"F"&amp;$E97&amp;"G"&amp;$G97&amp;"W"&amp;S$1,Daten!$N:$N)</f>
        <v>0</v>
      </c>
      <c r="T97">
        <f ca="1">SUMIF(Daten!$B:$B,"A"&amp;$B97&amp;"F"&amp;$E97&amp;"G"&amp;$G97&amp;"W"&amp;T$1,Daten!$N:$N)</f>
        <v>0</v>
      </c>
      <c r="U97">
        <f ca="1">SUMIF(Daten!$B:$B,"A"&amp;$B97&amp;"F"&amp;$E97&amp;"G"&amp;$G97&amp;"W"&amp;U$1,Daten!$N:$N)</f>
        <v>0</v>
      </c>
      <c r="V97">
        <f ca="1">SUMIF(Daten!$B:$B,"A"&amp;$B97&amp;"F"&amp;$E97&amp;"G"&amp;$G97&amp;"W"&amp;V$1,Daten!$N:$N)</f>
        <v>0</v>
      </c>
    </row>
    <row r="98" spans="1:22" x14ac:dyDescent="0.25">
      <c r="A98" s="2">
        <v>97</v>
      </c>
      <c r="B98" t="e">
        <f>VLOOKUP(A98,Daten!A:P,6,FALSE)</f>
        <v>#N/A</v>
      </c>
      <c r="C98" t="e">
        <f>VLOOKUP(A98,Daten!A:P,7,FALSE)</f>
        <v>#N/A</v>
      </c>
      <c r="D98" t="e">
        <f>VLOOKUP(A98,Daten!A:P,8,FALSE)</f>
        <v>#N/A</v>
      </c>
      <c r="E98" t="e">
        <f>VLOOKUP(A98,Daten!A:P,9,FALSE)</f>
        <v>#N/A</v>
      </c>
      <c r="F98" t="e">
        <f>VLOOKUP(A98,Daten!A:P,10,FALSE)</f>
        <v>#N/A</v>
      </c>
      <c r="G98" t="e">
        <f>VLOOKUP(A98,Daten!A:P,11,FALSE)</f>
        <v>#N/A</v>
      </c>
      <c r="H98">
        <f ca="1">SUMIF(Daten!$B:$B,"A"&amp;$B98&amp;"F"&amp;$E98&amp;"G"&amp;$G98&amp;"W"&amp;H$1,Daten!$N:$N)</f>
        <v>0</v>
      </c>
      <c r="I98">
        <f ca="1">SUMIF(Daten!$B:$B,"A"&amp;$B98&amp;"F"&amp;$E98&amp;"G"&amp;$G98&amp;"W"&amp;I$1,Daten!$N:$N)</f>
        <v>0</v>
      </c>
      <c r="J98">
        <f ca="1">SUMIF(Daten!$B:$B,"A"&amp;$B98&amp;"F"&amp;$E98&amp;"G"&amp;$G98&amp;"W"&amp;J$1,Daten!$N:$N)</f>
        <v>0</v>
      </c>
      <c r="K98">
        <f ca="1">SUMIF(Daten!$B:$B,"A"&amp;$B98&amp;"F"&amp;$E98&amp;"G"&amp;$G98&amp;"W"&amp;K$1,Daten!$N:$N)</f>
        <v>0</v>
      </c>
      <c r="L98">
        <f ca="1">SUMIF(Daten!$B:$B,"A"&amp;$B98&amp;"F"&amp;$E98&amp;"G"&amp;$G98&amp;"W"&amp;L$1,Daten!$N:$N)</f>
        <v>0</v>
      </c>
      <c r="M98">
        <f ca="1">SUMIF(Daten!$B:$B,"A"&amp;$B98&amp;"F"&amp;$E98&amp;"G"&amp;$G98&amp;"W"&amp;M$1,Daten!$N:$N)</f>
        <v>0</v>
      </c>
      <c r="N98">
        <f ca="1">SUMIF(Daten!$B:$B,"A"&amp;$B98&amp;"F"&amp;$E98&amp;"G"&amp;$G98&amp;"W"&amp;N$1,Daten!$N:$N)</f>
        <v>0</v>
      </c>
      <c r="O98">
        <f ca="1">SUMIF(Daten!$B:$B,"A"&amp;$B98&amp;"F"&amp;$E98&amp;"G"&amp;$G98&amp;"W"&amp;O$1,Daten!$N:$N)</f>
        <v>0</v>
      </c>
      <c r="P98">
        <f ca="1">SUMIF(Daten!$B:$B,"A"&amp;$B98&amp;"F"&amp;$E98&amp;"G"&amp;$G98&amp;"W"&amp;P$1,Daten!$N:$N)</f>
        <v>0</v>
      </c>
      <c r="Q98">
        <f ca="1">SUMIF(Daten!$B:$B,"A"&amp;$B98&amp;"F"&amp;$E98&amp;"G"&amp;$G98&amp;"W"&amp;Q$1,Daten!$N:$N)</f>
        <v>0</v>
      </c>
      <c r="R98">
        <f ca="1">SUMIF(Daten!$B:$B,"A"&amp;$B98&amp;"F"&amp;$E98&amp;"G"&amp;$G98&amp;"W"&amp;R$1,Daten!$N:$N)</f>
        <v>0</v>
      </c>
      <c r="S98">
        <f ca="1">SUMIF(Daten!$B:$B,"A"&amp;$B98&amp;"F"&amp;$E98&amp;"G"&amp;$G98&amp;"W"&amp;S$1,Daten!$N:$N)</f>
        <v>0</v>
      </c>
      <c r="T98">
        <f ca="1">SUMIF(Daten!$B:$B,"A"&amp;$B98&amp;"F"&amp;$E98&amp;"G"&amp;$G98&amp;"W"&amp;T$1,Daten!$N:$N)</f>
        <v>0</v>
      </c>
      <c r="U98">
        <f ca="1">SUMIF(Daten!$B:$B,"A"&amp;$B98&amp;"F"&amp;$E98&amp;"G"&amp;$G98&amp;"W"&amp;U$1,Daten!$N:$N)</f>
        <v>0</v>
      </c>
      <c r="V98">
        <f ca="1">SUMIF(Daten!$B:$B,"A"&amp;$B98&amp;"F"&amp;$E98&amp;"G"&amp;$G98&amp;"W"&amp;V$1,Daten!$N:$N)</f>
        <v>0</v>
      </c>
    </row>
    <row r="99" spans="1:22" x14ac:dyDescent="0.25">
      <c r="A99" s="2">
        <v>98</v>
      </c>
      <c r="B99" t="e">
        <f>VLOOKUP(A99,Daten!A:P,6,FALSE)</f>
        <v>#N/A</v>
      </c>
      <c r="C99" t="e">
        <f>VLOOKUP(A99,Daten!A:P,7,FALSE)</f>
        <v>#N/A</v>
      </c>
      <c r="D99" t="e">
        <f>VLOOKUP(A99,Daten!A:P,8,FALSE)</f>
        <v>#N/A</v>
      </c>
      <c r="E99" t="e">
        <f>VLOOKUP(A99,Daten!A:P,9,FALSE)</f>
        <v>#N/A</v>
      </c>
      <c r="F99" t="e">
        <f>VLOOKUP(A99,Daten!A:P,10,FALSE)</f>
        <v>#N/A</v>
      </c>
      <c r="G99" t="e">
        <f>VLOOKUP(A99,Daten!A:P,11,FALSE)</f>
        <v>#N/A</v>
      </c>
      <c r="H99">
        <f ca="1">SUMIF(Daten!$B:$B,"A"&amp;$B99&amp;"F"&amp;$E99&amp;"G"&amp;$G99&amp;"W"&amp;H$1,Daten!$N:$N)</f>
        <v>0</v>
      </c>
      <c r="I99">
        <f ca="1">SUMIF(Daten!$B:$B,"A"&amp;$B99&amp;"F"&amp;$E99&amp;"G"&amp;$G99&amp;"W"&amp;I$1,Daten!$N:$N)</f>
        <v>0</v>
      </c>
      <c r="J99">
        <f ca="1">SUMIF(Daten!$B:$B,"A"&amp;$B99&amp;"F"&amp;$E99&amp;"G"&amp;$G99&amp;"W"&amp;J$1,Daten!$N:$N)</f>
        <v>0</v>
      </c>
      <c r="K99">
        <f ca="1">SUMIF(Daten!$B:$B,"A"&amp;$B99&amp;"F"&amp;$E99&amp;"G"&amp;$G99&amp;"W"&amp;K$1,Daten!$N:$N)</f>
        <v>0</v>
      </c>
      <c r="L99">
        <f ca="1">SUMIF(Daten!$B:$B,"A"&amp;$B99&amp;"F"&amp;$E99&amp;"G"&amp;$G99&amp;"W"&amp;L$1,Daten!$N:$N)</f>
        <v>0</v>
      </c>
      <c r="M99">
        <f ca="1">SUMIF(Daten!$B:$B,"A"&amp;$B99&amp;"F"&amp;$E99&amp;"G"&amp;$G99&amp;"W"&amp;M$1,Daten!$N:$N)</f>
        <v>0</v>
      </c>
      <c r="N99">
        <f ca="1">SUMIF(Daten!$B:$B,"A"&amp;$B99&amp;"F"&amp;$E99&amp;"G"&amp;$G99&amp;"W"&amp;N$1,Daten!$N:$N)</f>
        <v>0</v>
      </c>
      <c r="O99">
        <f ca="1">SUMIF(Daten!$B:$B,"A"&amp;$B99&amp;"F"&amp;$E99&amp;"G"&amp;$G99&amp;"W"&amp;O$1,Daten!$N:$N)</f>
        <v>0</v>
      </c>
      <c r="P99">
        <f ca="1">SUMIF(Daten!$B:$B,"A"&amp;$B99&amp;"F"&amp;$E99&amp;"G"&amp;$G99&amp;"W"&amp;P$1,Daten!$N:$N)</f>
        <v>0</v>
      </c>
      <c r="Q99">
        <f ca="1">SUMIF(Daten!$B:$B,"A"&amp;$B99&amp;"F"&amp;$E99&amp;"G"&amp;$G99&amp;"W"&amp;Q$1,Daten!$N:$N)</f>
        <v>0</v>
      </c>
      <c r="R99">
        <f ca="1">SUMIF(Daten!$B:$B,"A"&amp;$B99&amp;"F"&amp;$E99&amp;"G"&amp;$G99&amp;"W"&amp;R$1,Daten!$N:$N)</f>
        <v>0</v>
      </c>
      <c r="S99">
        <f ca="1">SUMIF(Daten!$B:$B,"A"&amp;$B99&amp;"F"&amp;$E99&amp;"G"&amp;$G99&amp;"W"&amp;S$1,Daten!$N:$N)</f>
        <v>0</v>
      </c>
      <c r="T99">
        <f ca="1">SUMIF(Daten!$B:$B,"A"&amp;$B99&amp;"F"&amp;$E99&amp;"G"&amp;$G99&amp;"W"&amp;T$1,Daten!$N:$N)</f>
        <v>0</v>
      </c>
      <c r="U99">
        <f ca="1">SUMIF(Daten!$B:$B,"A"&amp;$B99&amp;"F"&amp;$E99&amp;"G"&amp;$G99&amp;"W"&amp;U$1,Daten!$N:$N)</f>
        <v>0</v>
      </c>
      <c r="V99">
        <f ca="1">SUMIF(Daten!$B:$B,"A"&amp;$B99&amp;"F"&amp;$E99&amp;"G"&amp;$G99&amp;"W"&amp;V$1,Daten!$N:$N)</f>
        <v>0</v>
      </c>
    </row>
    <row r="100" spans="1:22" x14ac:dyDescent="0.25">
      <c r="A100" s="2">
        <v>99</v>
      </c>
      <c r="B100" t="e">
        <f>VLOOKUP(A100,Daten!A:P,6,FALSE)</f>
        <v>#N/A</v>
      </c>
      <c r="C100" t="e">
        <f>VLOOKUP(A100,Daten!A:P,7,FALSE)</f>
        <v>#N/A</v>
      </c>
      <c r="D100" t="e">
        <f>VLOOKUP(A100,Daten!A:P,8,FALSE)</f>
        <v>#N/A</v>
      </c>
      <c r="E100" t="e">
        <f>VLOOKUP(A100,Daten!A:P,9,FALSE)</f>
        <v>#N/A</v>
      </c>
      <c r="F100" t="e">
        <f>VLOOKUP(A100,Daten!A:P,10,FALSE)</f>
        <v>#N/A</v>
      </c>
      <c r="G100" t="e">
        <f>VLOOKUP(A100,Daten!A:P,11,FALSE)</f>
        <v>#N/A</v>
      </c>
      <c r="H100">
        <f ca="1">SUMIF(Daten!$B:$B,"A"&amp;$B100&amp;"F"&amp;$E100&amp;"G"&amp;$G100&amp;"W"&amp;H$1,Daten!$N:$N)</f>
        <v>0</v>
      </c>
      <c r="I100">
        <f ca="1">SUMIF(Daten!$B:$B,"A"&amp;$B100&amp;"F"&amp;$E100&amp;"G"&amp;$G100&amp;"W"&amp;I$1,Daten!$N:$N)</f>
        <v>0</v>
      </c>
      <c r="J100">
        <f ca="1">SUMIF(Daten!$B:$B,"A"&amp;$B100&amp;"F"&amp;$E100&amp;"G"&amp;$G100&amp;"W"&amp;J$1,Daten!$N:$N)</f>
        <v>0</v>
      </c>
      <c r="K100">
        <f ca="1">SUMIF(Daten!$B:$B,"A"&amp;$B100&amp;"F"&amp;$E100&amp;"G"&amp;$G100&amp;"W"&amp;K$1,Daten!$N:$N)</f>
        <v>0</v>
      </c>
      <c r="L100">
        <f ca="1">SUMIF(Daten!$B:$B,"A"&amp;$B100&amp;"F"&amp;$E100&amp;"G"&amp;$G100&amp;"W"&amp;L$1,Daten!$N:$N)</f>
        <v>0</v>
      </c>
      <c r="M100">
        <f ca="1">SUMIF(Daten!$B:$B,"A"&amp;$B100&amp;"F"&amp;$E100&amp;"G"&amp;$G100&amp;"W"&amp;M$1,Daten!$N:$N)</f>
        <v>0</v>
      </c>
      <c r="N100">
        <f ca="1">SUMIF(Daten!$B:$B,"A"&amp;$B100&amp;"F"&amp;$E100&amp;"G"&amp;$G100&amp;"W"&amp;N$1,Daten!$N:$N)</f>
        <v>0</v>
      </c>
      <c r="O100">
        <f ca="1">SUMIF(Daten!$B:$B,"A"&amp;$B100&amp;"F"&amp;$E100&amp;"G"&amp;$G100&amp;"W"&amp;O$1,Daten!$N:$N)</f>
        <v>0</v>
      </c>
      <c r="P100">
        <f ca="1">SUMIF(Daten!$B:$B,"A"&amp;$B100&amp;"F"&amp;$E100&amp;"G"&amp;$G100&amp;"W"&amp;P$1,Daten!$N:$N)</f>
        <v>0</v>
      </c>
      <c r="Q100">
        <f ca="1">SUMIF(Daten!$B:$B,"A"&amp;$B100&amp;"F"&amp;$E100&amp;"G"&amp;$G100&amp;"W"&amp;Q$1,Daten!$N:$N)</f>
        <v>0</v>
      </c>
      <c r="R100">
        <f ca="1">SUMIF(Daten!$B:$B,"A"&amp;$B100&amp;"F"&amp;$E100&amp;"G"&amp;$G100&amp;"W"&amp;R$1,Daten!$N:$N)</f>
        <v>0</v>
      </c>
      <c r="S100">
        <f ca="1">SUMIF(Daten!$B:$B,"A"&amp;$B100&amp;"F"&amp;$E100&amp;"G"&amp;$G100&amp;"W"&amp;S$1,Daten!$N:$N)</f>
        <v>0</v>
      </c>
      <c r="T100">
        <f ca="1">SUMIF(Daten!$B:$B,"A"&amp;$B100&amp;"F"&amp;$E100&amp;"G"&amp;$G100&amp;"W"&amp;T$1,Daten!$N:$N)</f>
        <v>0</v>
      </c>
      <c r="U100">
        <f ca="1">SUMIF(Daten!$B:$B,"A"&amp;$B100&amp;"F"&amp;$E100&amp;"G"&amp;$G100&amp;"W"&amp;U$1,Daten!$N:$N)</f>
        <v>0</v>
      </c>
      <c r="V100">
        <f ca="1">SUMIF(Daten!$B:$B,"A"&amp;$B100&amp;"F"&amp;$E100&amp;"G"&amp;$G100&amp;"W"&amp;V$1,Daten!$N:$N)</f>
        <v>0</v>
      </c>
    </row>
    <row r="101" spans="1:22" x14ac:dyDescent="0.25">
      <c r="A101" s="2">
        <v>100</v>
      </c>
      <c r="B101" t="e">
        <f>VLOOKUP(A101,Daten!A:P,6,FALSE)</f>
        <v>#N/A</v>
      </c>
      <c r="C101" t="e">
        <f>VLOOKUP(A101,Daten!A:P,7,FALSE)</f>
        <v>#N/A</v>
      </c>
      <c r="D101" t="e">
        <f>VLOOKUP(A101,Daten!A:P,8,FALSE)</f>
        <v>#N/A</v>
      </c>
      <c r="E101" t="e">
        <f>VLOOKUP(A101,Daten!A:P,9,FALSE)</f>
        <v>#N/A</v>
      </c>
      <c r="F101" t="e">
        <f>VLOOKUP(A101,Daten!A:P,10,FALSE)</f>
        <v>#N/A</v>
      </c>
      <c r="G101" t="e">
        <f>VLOOKUP(A101,Daten!A:P,11,FALSE)</f>
        <v>#N/A</v>
      </c>
      <c r="H101">
        <f ca="1">SUMIF(Daten!$B:$B,"A"&amp;$B101&amp;"F"&amp;$E101&amp;"G"&amp;$G101&amp;"W"&amp;H$1,Daten!$N:$N)</f>
        <v>0</v>
      </c>
      <c r="I101">
        <f ca="1">SUMIF(Daten!$B:$B,"A"&amp;$B101&amp;"F"&amp;$E101&amp;"G"&amp;$G101&amp;"W"&amp;I$1,Daten!$N:$N)</f>
        <v>0</v>
      </c>
      <c r="J101">
        <f ca="1">SUMIF(Daten!$B:$B,"A"&amp;$B101&amp;"F"&amp;$E101&amp;"G"&amp;$G101&amp;"W"&amp;J$1,Daten!$N:$N)</f>
        <v>0</v>
      </c>
      <c r="K101">
        <f ca="1">SUMIF(Daten!$B:$B,"A"&amp;$B101&amp;"F"&amp;$E101&amp;"G"&amp;$G101&amp;"W"&amp;K$1,Daten!$N:$N)</f>
        <v>0</v>
      </c>
      <c r="L101">
        <f ca="1">SUMIF(Daten!$B:$B,"A"&amp;$B101&amp;"F"&amp;$E101&amp;"G"&amp;$G101&amp;"W"&amp;L$1,Daten!$N:$N)</f>
        <v>0</v>
      </c>
      <c r="M101">
        <f ca="1">SUMIF(Daten!$B:$B,"A"&amp;$B101&amp;"F"&amp;$E101&amp;"G"&amp;$G101&amp;"W"&amp;M$1,Daten!$N:$N)</f>
        <v>0</v>
      </c>
      <c r="N101">
        <f ca="1">SUMIF(Daten!$B:$B,"A"&amp;$B101&amp;"F"&amp;$E101&amp;"G"&amp;$G101&amp;"W"&amp;N$1,Daten!$N:$N)</f>
        <v>0</v>
      </c>
      <c r="O101">
        <f ca="1">SUMIF(Daten!$B:$B,"A"&amp;$B101&amp;"F"&amp;$E101&amp;"G"&amp;$G101&amp;"W"&amp;O$1,Daten!$N:$N)</f>
        <v>0</v>
      </c>
      <c r="P101">
        <f ca="1">SUMIF(Daten!$B:$B,"A"&amp;$B101&amp;"F"&amp;$E101&amp;"G"&amp;$G101&amp;"W"&amp;P$1,Daten!$N:$N)</f>
        <v>0</v>
      </c>
      <c r="Q101">
        <f ca="1">SUMIF(Daten!$B:$B,"A"&amp;$B101&amp;"F"&amp;$E101&amp;"G"&amp;$G101&amp;"W"&amp;Q$1,Daten!$N:$N)</f>
        <v>0</v>
      </c>
      <c r="R101">
        <f ca="1">SUMIF(Daten!$B:$B,"A"&amp;$B101&amp;"F"&amp;$E101&amp;"G"&amp;$G101&amp;"W"&amp;R$1,Daten!$N:$N)</f>
        <v>0</v>
      </c>
      <c r="S101">
        <f ca="1">SUMIF(Daten!$B:$B,"A"&amp;$B101&amp;"F"&amp;$E101&amp;"G"&amp;$G101&amp;"W"&amp;S$1,Daten!$N:$N)</f>
        <v>0</v>
      </c>
      <c r="T101">
        <f ca="1">SUMIF(Daten!$B:$B,"A"&amp;$B101&amp;"F"&amp;$E101&amp;"G"&amp;$G101&amp;"W"&amp;T$1,Daten!$N:$N)</f>
        <v>0</v>
      </c>
      <c r="U101">
        <f ca="1">SUMIF(Daten!$B:$B,"A"&amp;$B101&amp;"F"&amp;$E101&amp;"G"&amp;$G101&amp;"W"&amp;U$1,Daten!$N:$N)</f>
        <v>0</v>
      </c>
      <c r="V101">
        <f ca="1">SUMIF(Daten!$B:$B,"A"&amp;$B101&amp;"F"&amp;$E101&amp;"G"&amp;$G101&amp;"W"&amp;V$1,Daten!$N:$N)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topLeftCell="A43" workbookViewId="0">
      <selection activeCell="O80" sqref="O80"/>
    </sheetView>
  </sheetViews>
  <sheetFormatPr baseColWidth="10" defaultRowHeight="15" x14ac:dyDescent="0.25"/>
  <cols>
    <col min="1" max="1" width="4.28515625" bestFit="1" customWidth="1"/>
    <col min="2" max="2" width="17.7109375" customWidth="1"/>
    <col min="3" max="3" width="9.28515625" bestFit="1" customWidth="1"/>
    <col min="4" max="4" width="6.42578125" bestFit="1" customWidth="1"/>
    <col min="5" max="5" width="8.5703125" bestFit="1" customWidth="1"/>
    <col min="6" max="6" width="12.85546875" bestFit="1" customWidth="1"/>
    <col min="7" max="7" width="23" bestFit="1" customWidth="1"/>
    <col min="8" max="8" width="54.7109375" customWidth="1"/>
    <col min="9" max="9" width="9.28515625" bestFit="1" customWidth="1"/>
    <col min="10" max="10" width="24.28515625" bestFit="1" customWidth="1"/>
    <col min="11" max="11" width="5.85546875" bestFit="1" customWidth="1"/>
    <col min="12" max="12" width="12.28515625" bestFit="1" customWidth="1"/>
    <col min="13" max="13" width="13.5703125" bestFit="1" customWidth="1"/>
    <col min="14" max="14" width="11.28515625" bestFit="1" customWidth="1"/>
    <col min="15" max="16" width="10.140625" bestFit="1" customWidth="1"/>
    <col min="17" max="17" width="11.140625" bestFit="1" customWidth="1"/>
    <col min="18" max="18" width="10.42578125" bestFit="1" customWidth="1"/>
    <col min="19" max="19" width="7" bestFit="1" customWidth="1"/>
    <col min="20" max="20" width="13.7109375" bestFit="1" customWidth="1"/>
    <col min="21" max="21" width="14.5703125" bestFit="1" customWidth="1"/>
    <col min="22" max="22" width="12.85546875" bestFit="1" customWidth="1"/>
    <col min="23" max="23" width="23" bestFit="1" customWidth="1"/>
    <col min="24" max="24" width="61.85546875" bestFit="1" customWidth="1"/>
    <col min="25" max="25" width="9.7109375" bestFit="1" customWidth="1"/>
    <col min="26" max="26" width="24.28515625" bestFit="1" customWidth="1"/>
    <col min="27" max="27" width="10.140625" bestFit="1" customWidth="1"/>
    <col min="28" max="28" width="15.5703125" bestFit="1" customWidth="1"/>
    <col min="29" max="29" width="14.28515625" bestFit="1" customWidth="1"/>
    <col min="30" max="30" width="76.7109375" bestFit="1" customWidth="1"/>
    <col min="31" max="31" width="18.5703125" bestFit="1" customWidth="1"/>
    <col min="32" max="32" width="17.7109375" bestFit="1" customWidth="1"/>
    <col min="33" max="34" width="81.140625" bestFit="1" customWidth="1"/>
  </cols>
  <sheetData>
    <row r="1" spans="1:19" x14ac:dyDescent="0.25">
      <c r="A1" t="s">
        <v>91</v>
      </c>
      <c r="B1" t="s">
        <v>128</v>
      </c>
      <c r="C1" t="s">
        <v>75</v>
      </c>
      <c r="D1" t="s">
        <v>76</v>
      </c>
      <c r="E1" t="s">
        <v>77</v>
      </c>
      <c r="F1" t="s">
        <v>78</v>
      </c>
      <c r="G1" t="s">
        <v>92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 x14ac:dyDescent="0.25">
      <c r="A2">
        <f t="shared" ref="A2:A33" si="0">IF("A"&amp;F1&amp;"F"&amp;I1&amp;"G"&amp;K1="A"&amp;F2&amp;"F"&amp;I2&amp;"G"&amp;K2,A1,A1+1)</f>
        <v>1</v>
      </c>
      <c r="B2" t="str">
        <f t="shared" ref="B2:B33" ca="1" si="1">"A"&amp;F2&amp;"F"&amp;I2&amp;"G"&amp;K2&amp;"W"&amp;S2</f>
        <v>A0500000F00GohneW201621</v>
      </c>
      <c r="C2" t="s">
        <v>0</v>
      </c>
      <c r="D2">
        <v>1</v>
      </c>
      <c r="E2">
        <v>10100</v>
      </c>
      <c r="F2" t="s">
        <v>1</v>
      </c>
      <c r="G2" t="s">
        <v>93</v>
      </c>
      <c r="H2" t="s">
        <v>2</v>
      </c>
      <c r="I2" t="s">
        <v>3</v>
      </c>
      <c r="J2" t="s">
        <v>4</v>
      </c>
      <c r="K2" t="s">
        <v>5</v>
      </c>
      <c r="L2">
        <v>500</v>
      </c>
      <c r="M2">
        <v>0</v>
      </c>
      <c r="N2">
        <v>500</v>
      </c>
      <c r="O2" s="1">
        <v>42513</v>
      </c>
      <c r="P2" s="1">
        <v>42517</v>
      </c>
      <c r="Q2">
        <v>201621</v>
      </c>
      <c r="R2">
        <v>201621</v>
      </c>
      <c r="S2">
        <f ca="1">IF(R2&lt;Auswertung!I$1+0,"vorher",IF(R2&gt;Auswertung!U$1+0,"danach",R2))</f>
        <v>201621</v>
      </c>
    </row>
    <row r="3" spans="1:19" x14ac:dyDescent="0.25">
      <c r="A3">
        <f t="shared" si="0"/>
        <v>1</v>
      </c>
      <c r="B3" t="str">
        <f t="shared" ca="1" si="1"/>
        <v>A0500000F00GohneW201627</v>
      </c>
      <c r="C3" t="s">
        <v>74</v>
      </c>
      <c r="D3">
        <v>13</v>
      </c>
      <c r="E3">
        <v>130100</v>
      </c>
      <c r="F3" t="s">
        <v>1</v>
      </c>
      <c r="G3" t="s">
        <v>93</v>
      </c>
      <c r="H3" t="s">
        <v>2</v>
      </c>
      <c r="I3" t="s">
        <v>3</v>
      </c>
      <c r="J3" t="s">
        <v>4</v>
      </c>
      <c r="K3" t="s">
        <v>5</v>
      </c>
      <c r="L3">
        <v>1000</v>
      </c>
      <c r="M3">
        <v>0</v>
      </c>
      <c r="N3">
        <v>1000</v>
      </c>
      <c r="O3" s="1">
        <v>42555</v>
      </c>
      <c r="P3" s="1">
        <v>42559</v>
      </c>
      <c r="Q3">
        <v>201627</v>
      </c>
      <c r="R3">
        <v>201627</v>
      </c>
      <c r="S3">
        <f ca="1">IF(R3&lt;Auswertung!I$1+0,"vorher",IF(R3&gt;Auswertung!U$1+0,"danach",R3))</f>
        <v>201627</v>
      </c>
    </row>
    <row r="4" spans="1:19" x14ac:dyDescent="0.25">
      <c r="A4">
        <f t="shared" si="0"/>
        <v>2</v>
      </c>
      <c r="B4" t="str">
        <f t="shared" ca="1" si="1"/>
        <v>A0500000F08GohneW201621</v>
      </c>
      <c r="C4" t="s">
        <v>56</v>
      </c>
      <c r="D4">
        <v>1</v>
      </c>
      <c r="E4">
        <v>10100</v>
      </c>
      <c r="F4" t="s">
        <v>1</v>
      </c>
      <c r="G4" t="s">
        <v>114</v>
      </c>
      <c r="H4" t="s">
        <v>2</v>
      </c>
      <c r="I4" t="s">
        <v>16</v>
      </c>
      <c r="J4" t="s">
        <v>17</v>
      </c>
      <c r="K4" t="s">
        <v>5</v>
      </c>
      <c r="L4">
        <v>500</v>
      </c>
      <c r="M4">
        <v>0</v>
      </c>
      <c r="N4">
        <v>500</v>
      </c>
      <c r="O4" s="1">
        <v>42513</v>
      </c>
      <c r="P4" s="1">
        <v>42517</v>
      </c>
      <c r="Q4">
        <v>201621</v>
      </c>
      <c r="R4">
        <v>201621</v>
      </c>
      <c r="S4">
        <f ca="1">IF(R4&lt;Auswertung!I$1+0,"vorher",IF(R4&gt;Auswertung!U$1+0,"danach",R4))</f>
        <v>201621</v>
      </c>
    </row>
    <row r="5" spans="1:19" x14ac:dyDescent="0.25">
      <c r="A5">
        <f t="shared" si="0"/>
        <v>3</v>
      </c>
      <c r="B5" t="str">
        <f t="shared" ca="1" si="1"/>
        <v>A0500000F09GohneW201621</v>
      </c>
      <c r="C5" t="s">
        <v>0</v>
      </c>
      <c r="D5">
        <v>2</v>
      </c>
      <c r="E5">
        <v>20100</v>
      </c>
      <c r="F5" t="s">
        <v>1</v>
      </c>
      <c r="G5" t="s">
        <v>94</v>
      </c>
      <c r="H5" t="s">
        <v>2</v>
      </c>
      <c r="I5" t="s">
        <v>6</v>
      </c>
      <c r="J5" t="s">
        <v>7</v>
      </c>
      <c r="K5" t="s">
        <v>5</v>
      </c>
      <c r="L5">
        <v>3000</v>
      </c>
      <c r="M5">
        <v>0</v>
      </c>
      <c r="N5">
        <v>3000</v>
      </c>
      <c r="O5" s="1">
        <v>42513</v>
      </c>
      <c r="P5" s="1">
        <v>42517</v>
      </c>
      <c r="Q5">
        <v>201621</v>
      </c>
      <c r="R5">
        <v>201621</v>
      </c>
      <c r="S5">
        <f ca="1">IF(R5&lt;Auswertung!I$1+0,"vorher",IF(R5&gt;Auswertung!U$1+0,"danach",R5))</f>
        <v>201621</v>
      </c>
    </row>
    <row r="6" spans="1:19" x14ac:dyDescent="0.25">
      <c r="A6">
        <f t="shared" si="0"/>
        <v>3</v>
      </c>
      <c r="B6" t="str">
        <f t="shared" ca="1" si="1"/>
        <v>A0500000F09GohneW201624</v>
      </c>
      <c r="C6" t="s">
        <v>46</v>
      </c>
      <c r="D6">
        <v>1</v>
      </c>
      <c r="E6">
        <v>10100</v>
      </c>
      <c r="F6" t="s">
        <v>1</v>
      </c>
      <c r="G6" t="s">
        <v>94</v>
      </c>
      <c r="H6" t="s">
        <v>2</v>
      </c>
      <c r="I6" t="s">
        <v>6</v>
      </c>
      <c r="J6" t="s">
        <v>7</v>
      </c>
      <c r="K6" t="s">
        <v>5</v>
      </c>
      <c r="L6">
        <v>5000</v>
      </c>
      <c r="M6">
        <v>0</v>
      </c>
      <c r="N6">
        <v>5000</v>
      </c>
      <c r="O6" s="1">
        <v>42534</v>
      </c>
      <c r="P6" s="1">
        <v>42538</v>
      </c>
      <c r="Q6">
        <v>201624</v>
      </c>
      <c r="R6">
        <v>201624</v>
      </c>
      <c r="S6">
        <f ca="1">IF(R6&lt;Auswertung!I$1+0,"vorher",IF(R6&gt;Auswertung!U$1+0,"danach",R6))</f>
        <v>201624</v>
      </c>
    </row>
    <row r="7" spans="1:19" x14ac:dyDescent="0.25">
      <c r="A7">
        <f t="shared" si="0"/>
        <v>3</v>
      </c>
      <c r="B7" t="str">
        <f t="shared" ca="1" si="1"/>
        <v>A0500000F09GohneW201628</v>
      </c>
      <c r="C7" t="s">
        <v>56</v>
      </c>
      <c r="D7">
        <v>2</v>
      </c>
      <c r="E7">
        <v>20100</v>
      </c>
      <c r="F7" t="s">
        <v>1</v>
      </c>
      <c r="G7" t="s">
        <v>94</v>
      </c>
      <c r="H7" t="s">
        <v>2</v>
      </c>
      <c r="I7" t="s">
        <v>6</v>
      </c>
      <c r="J7" t="s">
        <v>7</v>
      </c>
      <c r="K7" t="s">
        <v>5</v>
      </c>
      <c r="L7">
        <v>4000</v>
      </c>
      <c r="M7">
        <v>0</v>
      </c>
      <c r="N7">
        <v>4000</v>
      </c>
      <c r="O7" s="1">
        <v>42562</v>
      </c>
      <c r="P7" s="1">
        <v>42566</v>
      </c>
      <c r="Q7">
        <v>201628</v>
      </c>
      <c r="R7">
        <v>201628</v>
      </c>
      <c r="S7">
        <f ca="1">IF(R7&lt;Auswertung!I$1+0,"vorher",IF(R7&gt;Auswertung!U$1+0,"danach",R7))</f>
        <v>201628</v>
      </c>
    </row>
    <row r="8" spans="1:19" x14ac:dyDescent="0.25">
      <c r="A8">
        <f t="shared" si="0"/>
        <v>3</v>
      </c>
      <c r="B8" t="str">
        <f t="shared" ca="1" si="1"/>
        <v>A0500000F09GohneW201628</v>
      </c>
      <c r="C8" t="s">
        <v>56</v>
      </c>
      <c r="D8">
        <v>20</v>
      </c>
      <c r="E8">
        <v>200100</v>
      </c>
      <c r="F8" t="s">
        <v>1</v>
      </c>
      <c r="G8" t="s">
        <v>94</v>
      </c>
      <c r="H8" t="s">
        <v>2</v>
      </c>
      <c r="I8" t="s">
        <v>6</v>
      </c>
      <c r="J8" t="s">
        <v>7</v>
      </c>
      <c r="K8" t="s">
        <v>5</v>
      </c>
      <c r="L8">
        <v>11000</v>
      </c>
      <c r="M8">
        <v>0</v>
      </c>
      <c r="N8">
        <v>11000</v>
      </c>
      <c r="O8" s="1">
        <v>42562</v>
      </c>
      <c r="P8" s="1">
        <v>42566</v>
      </c>
      <c r="Q8">
        <v>201628</v>
      </c>
      <c r="R8">
        <v>201628</v>
      </c>
      <c r="S8">
        <f ca="1">IF(R8&lt;Auswertung!I$1+0,"vorher",IF(R8&gt;Auswertung!U$1+0,"danach",R8))</f>
        <v>201628</v>
      </c>
    </row>
    <row r="9" spans="1:19" x14ac:dyDescent="0.25">
      <c r="A9">
        <f t="shared" si="0"/>
        <v>3</v>
      </c>
      <c r="B9" t="str">
        <f t="shared" ca="1" si="1"/>
        <v>A0500000F09GohneW201623</v>
      </c>
      <c r="C9" t="s">
        <v>27</v>
      </c>
      <c r="D9">
        <v>1</v>
      </c>
      <c r="E9">
        <v>10100</v>
      </c>
      <c r="F9" t="s">
        <v>1</v>
      </c>
      <c r="G9" t="s">
        <v>94</v>
      </c>
      <c r="H9" t="s">
        <v>2</v>
      </c>
      <c r="I9" t="s">
        <v>6</v>
      </c>
      <c r="J9" t="s">
        <v>7</v>
      </c>
      <c r="K9" t="s">
        <v>5</v>
      </c>
      <c r="L9">
        <v>20000</v>
      </c>
      <c r="M9">
        <v>0</v>
      </c>
      <c r="N9">
        <v>20000</v>
      </c>
      <c r="O9" s="1">
        <v>42527</v>
      </c>
      <c r="P9" s="1">
        <v>42531</v>
      </c>
      <c r="Q9">
        <v>201623</v>
      </c>
      <c r="R9">
        <v>201623</v>
      </c>
      <c r="S9">
        <f ca="1">IF(R9&lt;Auswertung!I$1+0,"vorher",IF(R9&gt;Auswertung!U$1+0,"danach",R9))</f>
        <v>201623</v>
      </c>
    </row>
    <row r="10" spans="1:19" x14ac:dyDescent="0.25">
      <c r="A10">
        <f t="shared" si="0"/>
        <v>3</v>
      </c>
      <c r="B10" t="str">
        <f t="shared" ca="1" si="1"/>
        <v>A0500000F09GohneW201626</v>
      </c>
      <c r="C10" t="s">
        <v>74</v>
      </c>
      <c r="D10">
        <v>1</v>
      </c>
      <c r="E10">
        <v>10100</v>
      </c>
      <c r="F10" t="s">
        <v>1</v>
      </c>
      <c r="G10" t="s">
        <v>94</v>
      </c>
      <c r="H10" t="s">
        <v>2</v>
      </c>
      <c r="I10" t="s">
        <v>6</v>
      </c>
      <c r="J10" t="s">
        <v>7</v>
      </c>
      <c r="K10" t="s">
        <v>5</v>
      </c>
      <c r="L10">
        <v>3500</v>
      </c>
      <c r="M10">
        <v>0</v>
      </c>
      <c r="N10">
        <v>3500</v>
      </c>
      <c r="O10" s="1">
        <v>42548</v>
      </c>
      <c r="P10" s="1">
        <v>42552</v>
      </c>
      <c r="Q10">
        <v>201626</v>
      </c>
      <c r="R10">
        <v>201626</v>
      </c>
      <c r="S10">
        <f ca="1">IF(R10&lt;Auswertung!I$1+0,"vorher",IF(R10&gt;Auswertung!U$1+0,"danach",R10))</f>
        <v>201626</v>
      </c>
    </row>
    <row r="11" spans="1:19" x14ac:dyDescent="0.25">
      <c r="A11">
        <f t="shared" si="0"/>
        <v>4</v>
      </c>
      <c r="B11" t="str">
        <f t="shared" ca="1" si="1"/>
        <v>A0500000F15GohneW201626</v>
      </c>
      <c r="C11" t="s">
        <v>74</v>
      </c>
      <c r="D11">
        <v>2</v>
      </c>
      <c r="E11">
        <v>20100</v>
      </c>
      <c r="F11" t="s">
        <v>1</v>
      </c>
      <c r="G11" t="s">
        <v>125</v>
      </c>
      <c r="H11" t="s">
        <v>2</v>
      </c>
      <c r="I11" t="s">
        <v>18</v>
      </c>
      <c r="J11" t="s">
        <v>19</v>
      </c>
      <c r="K11" t="s">
        <v>5</v>
      </c>
      <c r="L11">
        <v>500</v>
      </c>
      <c r="M11">
        <v>0</v>
      </c>
      <c r="N11">
        <v>500</v>
      </c>
      <c r="O11" s="1">
        <v>42548</v>
      </c>
      <c r="P11" s="1">
        <v>42552</v>
      </c>
      <c r="Q11">
        <v>201626</v>
      </c>
      <c r="R11">
        <v>201626</v>
      </c>
      <c r="S11">
        <f ca="1">IF(R11&lt;Auswertung!I$1+0,"vorher",IF(R11&gt;Auswertung!U$1+0,"danach",R11))</f>
        <v>201626</v>
      </c>
    </row>
    <row r="12" spans="1:19" x14ac:dyDescent="0.25">
      <c r="A12">
        <f t="shared" si="0"/>
        <v>5</v>
      </c>
      <c r="B12" t="str">
        <f t="shared" ca="1" si="1"/>
        <v>A1000000F10GohneW201621</v>
      </c>
      <c r="C12" t="s">
        <v>0</v>
      </c>
      <c r="D12">
        <v>3</v>
      </c>
      <c r="E12">
        <v>30100</v>
      </c>
      <c r="F12" t="s">
        <v>8</v>
      </c>
      <c r="G12" t="s">
        <v>95</v>
      </c>
      <c r="H12" t="s">
        <v>9</v>
      </c>
      <c r="I12" t="s">
        <v>10</v>
      </c>
      <c r="J12" t="s">
        <v>11</v>
      </c>
      <c r="K12" t="s">
        <v>5</v>
      </c>
      <c r="L12">
        <v>500</v>
      </c>
      <c r="M12">
        <v>0</v>
      </c>
      <c r="N12">
        <v>500</v>
      </c>
      <c r="O12" s="1">
        <v>42513</v>
      </c>
      <c r="P12" s="1">
        <v>42517</v>
      </c>
      <c r="Q12">
        <v>201621</v>
      </c>
      <c r="R12">
        <v>201621</v>
      </c>
      <c r="S12">
        <f ca="1">IF(R12&lt;Auswertung!I$1+0,"vorher",IF(R12&gt;Auswertung!U$1+0,"danach",R12))</f>
        <v>201621</v>
      </c>
    </row>
    <row r="13" spans="1:19" x14ac:dyDescent="0.25">
      <c r="A13">
        <f t="shared" si="0"/>
        <v>5</v>
      </c>
      <c r="B13" t="str">
        <f t="shared" ca="1" si="1"/>
        <v>A1000000F10GohneW201628</v>
      </c>
      <c r="C13" t="s">
        <v>56</v>
      </c>
      <c r="D13">
        <v>3</v>
      </c>
      <c r="E13">
        <v>30100</v>
      </c>
      <c r="F13" t="s">
        <v>8</v>
      </c>
      <c r="G13" t="s">
        <v>95</v>
      </c>
      <c r="H13" t="s">
        <v>9</v>
      </c>
      <c r="I13" t="s">
        <v>10</v>
      </c>
      <c r="J13" t="s">
        <v>11</v>
      </c>
      <c r="K13" t="s">
        <v>5</v>
      </c>
      <c r="L13">
        <v>500</v>
      </c>
      <c r="M13">
        <v>0</v>
      </c>
      <c r="N13">
        <v>500</v>
      </c>
      <c r="O13" s="1">
        <v>42562</v>
      </c>
      <c r="P13" s="1">
        <v>42566</v>
      </c>
      <c r="Q13">
        <v>201628</v>
      </c>
      <c r="R13">
        <v>201628</v>
      </c>
      <c r="S13">
        <f ca="1">IF(R13&lt;Auswertung!I$1+0,"vorher",IF(R13&gt;Auswertung!U$1+0,"danach",R13))</f>
        <v>201628</v>
      </c>
    </row>
    <row r="14" spans="1:19" x14ac:dyDescent="0.25">
      <c r="A14">
        <f t="shared" si="0"/>
        <v>5</v>
      </c>
      <c r="B14" t="str">
        <f t="shared" ca="1" si="1"/>
        <v>A1000000F10GohneW201628</v>
      </c>
      <c r="C14" t="s">
        <v>74</v>
      </c>
      <c r="D14">
        <v>4</v>
      </c>
      <c r="E14">
        <v>40100</v>
      </c>
      <c r="F14" t="s">
        <v>8</v>
      </c>
      <c r="G14" t="s">
        <v>95</v>
      </c>
      <c r="H14" t="s">
        <v>9</v>
      </c>
      <c r="I14" t="s">
        <v>10</v>
      </c>
      <c r="J14" t="s">
        <v>11</v>
      </c>
      <c r="K14" t="s">
        <v>5</v>
      </c>
      <c r="L14">
        <v>2500</v>
      </c>
      <c r="M14">
        <v>0</v>
      </c>
      <c r="N14">
        <v>2500</v>
      </c>
      <c r="O14" s="1">
        <v>42562</v>
      </c>
      <c r="P14" s="1">
        <v>42566</v>
      </c>
      <c r="Q14">
        <v>201628</v>
      </c>
      <c r="R14">
        <v>201628</v>
      </c>
      <c r="S14">
        <f ca="1">IF(R14&lt;Auswertung!I$1+0,"vorher",IF(R14&gt;Auswertung!U$1+0,"danach",R14))</f>
        <v>201628</v>
      </c>
    </row>
    <row r="15" spans="1:19" x14ac:dyDescent="0.25">
      <c r="A15">
        <f t="shared" si="0"/>
        <v>6</v>
      </c>
      <c r="B15" t="str">
        <f t="shared" ca="1" si="1"/>
        <v>A1000000F13GohneW201621</v>
      </c>
      <c r="C15" t="s">
        <v>0</v>
      </c>
      <c r="D15">
        <v>4</v>
      </c>
      <c r="E15">
        <v>40100</v>
      </c>
      <c r="F15" t="s">
        <v>8</v>
      </c>
      <c r="G15" t="s">
        <v>96</v>
      </c>
      <c r="H15" t="s">
        <v>9</v>
      </c>
      <c r="I15" t="s">
        <v>12</v>
      </c>
      <c r="J15" t="s">
        <v>13</v>
      </c>
      <c r="K15" t="s">
        <v>5</v>
      </c>
      <c r="L15">
        <v>600</v>
      </c>
      <c r="M15">
        <v>0</v>
      </c>
      <c r="N15">
        <v>600</v>
      </c>
      <c r="O15" s="1">
        <v>42513</v>
      </c>
      <c r="P15" s="1">
        <v>42517</v>
      </c>
      <c r="Q15">
        <v>201621</v>
      </c>
      <c r="R15">
        <v>201621</v>
      </c>
      <c r="S15">
        <f ca="1">IF(R15&lt;Auswertung!I$1+0,"vorher",IF(R15&gt;Auswertung!U$1+0,"danach",R15))</f>
        <v>201621</v>
      </c>
    </row>
    <row r="16" spans="1:19" x14ac:dyDescent="0.25">
      <c r="A16">
        <f t="shared" si="0"/>
        <v>6</v>
      </c>
      <c r="B16" t="str">
        <f t="shared" ca="1" si="1"/>
        <v>A1000000F13GohneW201619</v>
      </c>
      <c r="C16" t="s">
        <v>0</v>
      </c>
      <c r="D16">
        <v>12</v>
      </c>
      <c r="E16">
        <v>120100</v>
      </c>
      <c r="F16" t="s">
        <v>8</v>
      </c>
      <c r="G16" t="s">
        <v>96</v>
      </c>
      <c r="H16" t="s">
        <v>9</v>
      </c>
      <c r="I16" t="s">
        <v>12</v>
      </c>
      <c r="J16" t="s">
        <v>13</v>
      </c>
      <c r="K16" t="s">
        <v>5</v>
      </c>
      <c r="L16">
        <v>400</v>
      </c>
      <c r="M16">
        <v>0</v>
      </c>
      <c r="N16">
        <v>400</v>
      </c>
      <c r="O16" s="1">
        <v>42499</v>
      </c>
      <c r="P16" s="1">
        <v>42503</v>
      </c>
      <c r="Q16">
        <v>201619</v>
      </c>
      <c r="R16">
        <v>201619</v>
      </c>
      <c r="S16">
        <f ca="1">IF(R16&lt;Auswertung!I$1+0,"vorher",IF(R16&gt;Auswertung!U$1+0,"danach",R16))</f>
        <v>201619</v>
      </c>
    </row>
    <row r="17" spans="1:19" x14ac:dyDescent="0.25">
      <c r="A17">
        <f t="shared" si="0"/>
        <v>6</v>
      </c>
      <c r="B17" t="str">
        <f t="shared" ca="1" si="1"/>
        <v>A1000000F13GohneW201625</v>
      </c>
      <c r="C17" t="s">
        <v>27</v>
      </c>
      <c r="D17">
        <v>2</v>
      </c>
      <c r="E17">
        <v>20100</v>
      </c>
      <c r="F17" t="s">
        <v>8</v>
      </c>
      <c r="G17" t="s">
        <v>96</v>
      </c>
      <c r="H17" t="s">
        <v>9</v>
      </c>
      <c r="I17" t="s">
        <v>12</v>
      </c>
      <c r="J17" t="s">
        <v>13</v>
      </c>
      <c r="K17" t="s">
        <v>5</v>
      </c>
      <c r="L17">
        <v>2000</v>
      </c>
      <c r="M17">
        <v>0</v>
      </c>
      <c r="N17">
        <v>2000</v>
      </c>
      <c r="O17" s="1">
        <v>42541</v>
      </c>
      <c r="P17" s="1">
        <v>42545</v>
      </c>
      <c r="Q17">
        <v>201625</v>
      </c>
      <c r="R17">
        <v>201625</v>
      </c>
      <c r="S17">
        <f ca="1">IF(R17&lt;Auswertung!I$1+0,"vorher",IF(R17&gt;Auswertung!U$1+0,"danach",R17))</f>
        <v>201625</v>
      </c>
    </row>
    <row r="18" spans="1:19" x14ac:dyDescent="0.25">
      <c r="A18">
        <f t="shared" si="0"/>
        <v>7</v>
      </c>
      <c r="B18" t="str">
        <f t="shared" ca="1" si="1"/>
        <v>A1700000F00GohneW201621</v>
      </c>
      <c r="C18" t="s">
        <v>0</v>
      </c>
      <c r="D18">
        <v>5</v>
      </c>
      <c r="E18">
        <v>50100</v>
      </c>
      <c r="F18" t="s">
        <v>14</v>
      </c>
      <c r="G18" t="s">
        <v>97</v>
      </c>
      <c r="H18" t="s">
        <v>15</v>
      </c>
      <c r="I18" t="s">
        <v>3</v>
      </c>
      <c r="J18" t="s">
        <v>4</v>
      </c>
      <c r="K18" t="s">
        <v>5</v>
      </c>
      <c r="L18">
        <v>8000</v>
      </c>
      <c r="M18">
        <v>0</v>
      </c>
      <c r="N18">
        <v>8000</v>
      </c>
      <c r="O18" s="1">
        <v>42513</v>
      </c>
      <c r="P18" s="1">
        <v>42517</v>
      </c>
      <c r="Q18">
        <v>201621</v>
      </c>
      <c r="R18">
        <v>201621</v>
      </c>
      <c r="S18">
        <f ca="1">IF(R18&lt;Auswertung!I$1+0,"vorher",IF(R18&gt;Auswertung!U$1+0,"danach",R18))</f>
        <v>201621</v>
      </c>
    </row>
    <row r="19" spans="1:19" x14ac:dyDescent="0.25">
      <c r="A19">
        <f t="shared" si="0"/>
        <v>7</v>
      </c>
      <c r="B19" t="str">
        <f t="shared" ca="1" si="1"/>
        <v>A1700000F00GohneW201624</v>
      </c>
      <c r="C19" t="s">
        <v>46</v>
      </c>
      <c r="D19">
        <v>2</v>
      </c>
      <c r="E19">
        <v>20100</v>
      </c>
      <c r="F19" t="s">
        <v>14</v>
      </c>
      <c r="G19" t="s">
        <v>97</v>
      </c>
      <c r="H19" t="s">
        <v>15</v>
      </c>
      <c r="I19" t="s">
        <v>3</v>
      </c>
      <c r="J19" t="s">
        <v>4</v>
      </c>
      <c r="K19" t="s">
        <v>5</v>
      </c>
      <c r="L19">
        <v>8500</v>
      </c>
      <c r="M19">
        <v>0</v>
      </c>
      <c r="N19">
        <v>8500</v>
      </c>
      <c r="O19" s="1">
        <v>42534</v>
      </c>
      <c r="P19" s="1">
        <v>42538</v>
      </c>
      <c r="Q19">
        <v>201624</v>
      </c>
      <c r="R19">
        <v>201624</v>
      </c>
      <c r="S19">
        <f ca="1">IF(R19&lt;Auswertung!I$1+0,"vorher",IF(R19&gt;Auswertung!U$1+0,"danach",R19))</f>
        <v>201624</v>
      </c>
    </row>
    <row r="20" spans="1:19" x14ac:dyDescent="0.25">
      <c r="A20">
        <f t="shared" si="0"/>
        <v>7</v>
      </c>
      <c r="B20" t="str">
        <f t="shared" ca="1" si="1"/>
        <v>A1700000F00GohneW201628</v>
      </c>
      <c r="C20" t="s">
        <v>56</v>
      </c>
      <c r="D20">
        <v>4</v>
      </c>
      <c r="E20">
        <v>40100</v>
      </c>
      <c r="F20" t="s">
        <v>14</v>
      </c>
      <c r="G20" t="s">
        <v>97</v>
      </c>
      <c r="H20" t="s">
        <v>15</v>
      </c>
      <c r="I20" t="s">
        <v>3</v>
      </c>
      <c r="J20" t="s">
        <v>4</v>
      </c>
      <c r="K20" t="s">
        <v>5</v>
      </c>
      <c r="L20">
        <v>5000</v>
      </c>
      <c r="M20">
        <v>0</v>
      </c>
      <c r="N20">
        <v>5000</v>
      </c>
      <c r="O20" s="1">
        <v>42562</v>
      </c>
      <c r="P20" s="1">
        <v>42566</v>
      </c>
      <c r="Q20">
        <v>201628</v>
      </c>
      <c r="R20">
        <v>201628</v>
      </c>
      <c r="S20">
        <f ca="1">IF(R20&lt;Auswertung!I$1+0,"vorher",IF(R20&gt;Auswertung!U$1+0,"danach",R20))</f>
        <v>201628</v>
      </c>
    </row>
    <row r="21" spans="1:19" x14ac:dyDescent="0.25">
      <c r="A21">
        <f t="shared" si="0"/>
        <v>7</v>
      </c>
      <c r="B21" t="str">
        <f t="shared" ca="1" si="1"/>
        <v>A1700000F00GohneW201628</v>
      </c>
      <c r="C21" t="s">
        <v>27</v>
      </c>
      <c r="D21">
        <v>4</v>
      </c>
      <c r="E21">
        <v>40100</v>
      </c>
      <c r="F21" t="s">
        <v>14</v>
      </c>
      <c r="G21" t="s">
        <v>97</v>
      </c>
      <c r="H21" t="s">
        <v>15</v>
      </c>
      <c r="I21" t="s">
        <v>3</v>
      </c>
      <c r="J21" t="s">
        <v>4</v>
      </c>
      <c r="K21" t="s">
        <v>5</v>
      </c>
      <c r="L21">
        <v>7000</v>
      </c>
      <c r="M21">
        <v>0</v>
      </c>
      <c r="N21">
        <v>7000</v>
      </c>
      <c r="O21" s="1">
        <v>42562</v>
      </c>
      <c r="P21" s="1">
        <v>42566</v>
      </c>
      <c r="Q21">
        <v>201628</v>
      </c>
      <c r="R21">
        <v>201628</v>
      </c>
      <c r="S21">
        <f ca="1">IF(R21&lt;Auswertung!I$1+0,"vorher",IF(R21&gt;Auswertung!U$1+0,"danach",R21))</f>
        <v>201628</v>
      </c>
    </row>
    <row r="22" spans="1:19" x14ac:dyDescent="0.25">
      <c r="A22">
        <f t="shared" si="0"/>
        <v>7</v>
      </c>
      <c r="B22" t="str">
        <f t="shared" ca="1" si="1"/>
        <v>A1700000F00GohneW201628</v>
      </c>
      <c r="C22" t="s">
        <v>74</v>
      </c>
      <c r="D22">
        <v>5</v>
      </c>
      <c r="E22">
        <v>50100</v>
      </c>
      <c r="F22" t="s">
        <v>14</v>
      </c>
      <c r="G22" t="s">
        <v>97</v>
      </c>
      <c r="H22" t="s">
        <v>15</v>
      </c>
      <c r="I22" t="s">
        <v>3</v>
      </c>
      <c r="J22" t="s">
        <v>4</v>
      </c>
      <c r="K22" t="s">
        <v>5</v>
      </c>
      <c r="L22">
        <v>8000</v>
      </c>
      <c r="M22">
        <v>0</v>
      </c>
      <c r="N22">
        <v>8000</v>
      </c>
      <c r="O22" s="1">
        <v>42562</v>
      </c>
      <c r="P22" s="1">
        <v>42566</v>
      </c>
      <c r="Q22">
        <v>201628</v>
      </c>
      <c r="R22">
        <v>201628</v>
      </c>
      <c r="S22">
        <f ca="1">IF(R22&lt;Auswertung!I$1+0,"vorher",IF(R22&gt;Auswertung!U$1+0,"danach",R22))</f>
        <v>201628</v>
      </c>
    </row>
    <row r="23" spans="1:19" x14ac:dyDescent="0.25">
      <c r="A23">
        <f t="shared" si="0"/>
        <v>8</v>
      </c>
      <c r="B23" t="str">
        <f t="shared" ca="1" si="1"/>
        <v>A1700000F08GohneW201621</v>
      </c>
      <c r="C23" t="s">
        <v>0</v>
      </c>
      <c r="D23">
        <v>6</v>
      </c>
      <c r="E23">
        <v>60100</v>
      </c>
      <c r="F23" t="s">
        <v>14</v>
      </c>
      <c r="G23" t="s">
        <v>98</v>
      </c>
      <c r="H23" t="s">
        <v>15</v>
      </c>
      <c r="I23" t="s">
        <v>16</v>
      </c>
      <c r="J23" t="s">
        <v>17</v>
      </c>
      <c r="K23" t="s">
        <v>5</v>
      </c>
      <c r="L23">
        <v>1000</v>
      </c>
      <c r="M23">
        <v>0</v>
      </c>
      <c r="N23">
        <v>1000</v>
      </c>
      <c r="O23" s="1">
        <v>42513</v>
      </c>
      <c r="P23" s="1">
        <v>42517</v>
      </c>
      <c r="Q23">
        <v>201621</v>
      </c>
      <c r="R23">
        <v>201621</v>
      </c>
      <c r="S23">
        <f ca="1">IF(R23&lt;Auswertung!I$1+0,"vorher",IF(R23&gt;Auswertung!U$1+0,"danach",R23))</f>
        <v>201621</v>
      </c>
    </row>
    <row r="24" spans="1:19" x14ac:dyDescent="0.25">
      <c r="A24">
        <f t="shared" si="0"/>
        <v>8</v>
      </c>
      <c r="B24" t="str">
        <f t="shared" ca="1" si="1"/>
        <v>A1700000F08GohneW201624</v>
      </c>
      <c r="C24" t="s">
        <v>46</v>
      </c>
      <c r="D24">
        <v>3</v>
      </c>
      <c r="E24">
        <v>30100</v>
      </c>
      <c r="F24" t="s">
        <v>14</v>
      </c>
      <c r="G24" t="s">
        <v>98</v>
      </c>
      <c r="H24" t="s">
        <v>15</v>
      </c>
      <c r="I24" t="s">
        <v>16</v>
      </c>
      <c r="J24" t="s">
        <v>17</v>
      </c>
      <c r="K24" t="s">
        <v>5</v>
      </c>
      <c r="L24">
        <v>2000</v>
      </c>
      <c r="M24">
        <v>0</v>
      </c>
      <c r="N24">
        <v>2000</v>
      </c>
      <c r="O24" s="1">
        <v>42534</v>
      </c>
      <c r="P24" s="1">
        <v>42538</v>
      </c>
      <c r="Q24">
        <v>201624</v>
      </c>
      <c r="R24">
        <v>201624</v>
      </c>
      <c r="S24">
        <f ca="1">IF(R24&lt;Auswertung!I$1+0,"vorher",IF(R24&gt;Auswertung!U$1+0,"danach",R24))</f>
        <v>201624</v>
      </c>
    </row>
    <row r="25" spans="1:19" x14ac:dyDescent="0.25">
      <c r="A25">
        <f t="shared" si="0"/>
        <v>8</v>
      </c>
      <c r="B25" t="str">
        <f t="shared" ca="1" si="1"/>
        <v>A1700000F08GohneW201628</v>
      </c>
      <c r="C25" t="s">
        <v>74</v>
      </c>
      <c r="D25">
        <v>6</v>
      </c>
      <c r="E25">
        <v>60100</v>
      </c>
      <c r="F25" t="s">
        <v>14</v>
      </c>
      <c r="G25" t="s">
        <v>98</v>
      </c>
      <c r="H25" t="s">
        <v>15</v>
      </c>
      <c r="I25" t="s">
        <v>16</v>
      </c>
      <c r="J25" t="s">
        <v>17</v>
      </c>
      <c r="K25" t="s">
        <v>5</v>
      </c>
      <c r="L25">
        <v>500</v>
      </c>
      <c r="M25">
        <v>0</v>
      </c>
      <c r="N25">
        <v>500</v>
      </c>
      <c r="O25" s="1">
        <v>42562</v>
      </c>
      <c r="P25" s="1">
        <v>42566</v>
      </c>
      <c r="Q25">
        <v>201628</v>
      </c>
      <c r="R25">
        <v>201628</v>
      </c>
      <c r="S25">
        <f ca="1">IF(R25&lt;Auswertung!I$1+0,"vorher",IF(R25&gt;Auswertung!U$1+0,"danach",R25))</f>
        <v>201628</v>
      </c>
    </row>
    <row r="26" spans="1:19" x14ac:dyDescent="0.25">
      <c r="A26">
        <f t="shared" si="0"/>
        <v>9</v>
      </c>
      <c r="B26" t="str">
        <f t="shared" ca="1" si="1"/>
        <v>A1700000F10GohneW201621</v>
      </c>
      <c r="C26" t="s">
        <v>0</v>
      </c>
      <c r="D26">
        <v>7</v>
      </c>
      <c r="E26">
        <v>70100</v>
      </c>
      <c r="F26" t="s">
        <v>14</v>
      </c>
      <c r="G26" t="s">
        <v>99</v>
      </c>
      <c r="H26" t="s">
        <v>15</v>
      </c>
      <c r="I26" t="s">
        <v>10</v>
      </c>
      <c r="J26" t="s">
        <v>11</v>
      </c>
      <c r="K26" t="s">
        <v>5</v>
      </c>
      <c r="L26">
        <v>8500</v>
      </c>
      <c r="M26">
        <v>0</v>
      </c>
      <c r="N26">
        <v>8500</v>
      </c>
      <c r="O26" s="1">
        <v>42513</v>
      </c>
      <c r="P26" s="1">
        <v>42517</v>
      </c>
      <c r="Q26">
        <v>201621</v>
      </c>
      <c r="R26">
        <v>201621</v>
      </c>
      <c r="S26">
        <f ca="1">IF(R26&lt;Auswertung!I$1+0,"vorher",IF(R26&gt;Auswertung!U$1+0,"danach",R26))</f>
        <v>201621</v>
      </c>
    </row>
    <row r="27" spans="1:19" x14ac:dyDescent="0.25">
      <c r="A27">
        <f t="shared" si="0"/>
        <v>9</v>
      </c>
      <c r="B27" t="str">
        <f t="shared" ca="1" si="1"/>
        <v>A1700000F10GohneW201624</v>
      </c>
      <c r="C27" t="s">
        <v>46</v>
      </c>
      <c r="D27">
        <v>4</v>
      </c>
      <c r="E27">
        <v>40100</v>
      </c>
      <c r="F27" t="s">
        <v>14</v>
      </c>
      <c r="G27" t="s">
        <v>99</v>
      </c>
      <c r="H27" t="s">
        <v>15</v>
      </c>
      <c r="I27" t="s">
        <v>10</v>
      </c>
      <c r="J27" t="s">
        <v>11</v>
      </c>
      <c r="K27" t="s">
        <v>5</v>
      </c>
      <c r="L27">
        <v>12000</v>
      </c>
      <c r="M27">
        <v>0</v>
      </c>
      <c r="N27">
        <v>12000</v>
      </c>
      <c r="O27" s="1">
        <v>42534</v>
      </c>
      <c r="P27" s="1">
        <v>42538</v>
      </c>
      <c r="Q27">
        <v>201624</v>
      </c>
      <c r="R27">
        <v>201624</v>
      </c>
      <c r="S27">
        <f ca="1">IF(R27&lt;Auswertung!I$1+0,"vorher",IF(R27&gt;Auswertung!U$1+0,"danach",R27))</f>
        <v>201624</v>
      </c>
    </row>
    <row r="28" spans="1:19" x14ac:dyDescent="0.25">
      <c r="A28">
        <f t="shared" si="0"/>
        <v>9</v>
      </c>
      <c r="B28" t="str">
        <f t="shared" ca="1" si="1"/>
        <v>A1700000F10GohneW201628</v>
      </c>
      <c r="C28" t="s">
        <v>56</v>
      </c>
      <c r="D28">
        <v>5</v>
      </c>
      <c r="E28">
        <v>50100</v>
      </c>
      <c r="F28" t="s">
        <v>14</v>
      </c>
      <c r="G28" t="s">
        <v>99</v>
      </c>
      <c r="H28" t="s">
        <v>15</v>
      </c>
      <c r="I28" t="s">
        <v>10</v>
      </c>
      <c r="J28" t="s">
        <v>11</v>
      </c>
      <c r="K28" t="s">
        <v>5</v>
      </c>
      <c r="L28">
        <v>5000</v>
      </c>
      <c r="M28">
        <v>0</v>
      </c>
      <c r="N28">
        <v>5000</v>
      </c>
      <c r="O28" s="1">
        <v>42562</v>
      </c>
      <c r="P28" s="1">
        <v>42566</v>
      </c>
      <c r="Q28">
        <v>201628</v>
      </c>
      <c r="R28">
        <v>201628</v>
      </c>
      <c r="S28">
        <f ca="1">IF(R28&lt;Auswertung!I$1+0,"vorher",IF(R28&gt;Auswertung!U$1+0,"danach",R28))</f>
        <v>201628</v>
      </c>
    </row>
    <row r="29" spans="1:19" x14ac:dyDescent="0.25">
      <c r="A29">
        <f t="shared" si="0"/>
        <v>9</v>
      </c>
      <c r="B29" t="str">
        <f t="shared" ca="1" si="1"/>
        <v>A1700000F10GohneW201628</v>
      </c>
      <c r="C29" t="s">
        <v>74</v>
      </c>
      <c r="D29">
        <v>7</v>
      </c>
      <c r="E29">
        <v>70100</v>
      </c>
      <c r="F29" t="s">
        <v>14</v>
      </c>
      <c r="G29" t="s">
        <v>99</v>
      </c>
      <c r="H29" t="s">
        <v>15</v>
      </c>
      <c r="I29" t="s">
        <v>10</v>
      </c>
      <c r="J29" t="s">
        <v>11</v>
      </c>
      <c r="K29" t="s">
        <v>5</v>
      </c>
      <c r="L29">
        <v>13000</v>
      </c>
      <c r="M29">
        <v>0</v>
      </c>
      <c r="N29">
        <v>13000</v>
      </c>
      <c r="O29" s="1">
        <v>42562</v>
      </c>
      <c r="P29" s="1">
        <v>42566</v>
      </c>
      <c r="Q29">
        <v>201628</v>
      </c>
      <c r="R29">
        <v>201628</v>
      </c>
      <c r="S29">
        <f ca="1">IF(R29&lt;Auswertung!I$1+0,"vorher",IF(R29&gt;Auswertung!U$1+0,"danach",R29))</f>
        <v>201628</v>
      </c>
    </row>
    <row r="30" spans="1:19" x14ac:dyDescent="0.25">
      <c r="A30">
        <f t="shared" si="0"/>
        <v>10</v>
      </c>
      <c r="B30" t="str">
        <f t="shared" ca="1" si="1"/>
        <v>A1700000F13GohneW201621</v>
      </c>
      <c r="C30" t="s">
        <v>0</v>
      </c>
      <c r="D30">
        <v>8</v>
      </c>
      <c r="E30">
        <v>80100</v>
      </c>
      <c r="F30" t="s">
        <v>14</v>
      </c>
      <c r="G30" t="s">
        <v>100</v>
      </c>
      <c r="H30" t="s">
        <v>15</v>
      </c>
      <c r="I30" t="s">
        <v>12</v>
      </c>
      <c r="J30" t="s">
        <v>13</v>
      </c>
      <c r="K30" t="s">
        <v>5</v>
      </c>
      <c r="L30">
        <v>2500</v>
      </c>
      <c r="M30">
        <v>0</v>
      </c>
      <c r="N30">
        <v>2500</v>
      </c>
      <c r="O30" s="1">
        <v>42513</v>
      </c>
      <c r="P30" s="1">
        <v>42517</v>
      </c>
      <c r="Q30">
        <v>201621</v>
      </c>
      <c r="R30">
        <v>201621</v>
      </c>
      <c r="S30">
        <f ca="1">IF(R30&lt;Auswertung!I$1+0,"vorher",IF(R30&gt;Auswertung!U$1+0,"danach",R30))</f>
        <v>201621</v>
      </c>
    </row>
    <row r="31" spans="1:19" x14ac:dyDescent="0.25">
      <c r="A31">
        <f t="shared" si="0"/>
        <v>10</v>
      </c>
      <c r="B31" t="str">
        <f t="shared" ca="1" si="1"/>
        <v>A1700000F13GohneW201628</v>
      </c>
      <c r="C31" t="s">
        <v>74</v>
      </c>
      <c r="D31">
        <v>8</v>
      </c>
      <c r="E31">
        <v>80100</v>
      </c>
      <c r="F31" t="s">
        <v>14</v>
      </c>
      <c r="G31" t="s">
        <v>100</v>
      </c>
      <c r="H31" t="s">
        <v>15</v>
      </c>
      <c r="I31" t="s">
        <v>12</v>
      </c>
      <c r="J31" t="s">
        <v>13</v>
      </c>
      <c r="K31" t="s">
        <v>5</v>
      </c>
      <c r="L31">
        <v>2500</v>
      </c>
      <c r="M31">
        <v>0</v>
      </c>
      <c r="N31">
        <v>2500</v>
      </c>
      <c r="O31" s="1">
        <v>42562</v>
      </c>
      <c r="P31" s="1">
        <v>42566</v>
      </c>
      <c r="Q31">
        <v>201628</v>
      </c>
      <c r="R31">
        <v>201628</v>
      </c>
      <c r="S31">
        <f ca="1">IF(R31&lt;Auswertung!I$1+0,"vorher",IF(R31&gt;Auswertung!U$1+0,"danach",R31))</f>
        <v>201628</v>
      </c>
    </row>
    <row r="32" spans="1:19" x14ac:dyDescent="0.25">
      <c r="A32">
        <f t="shared" si="0"/>
        <v>11</v>
      </c>
      <c r="B32" t="str">
        <f t="shared" ca="1" si="1"/>
        <v>A1700000F15GohneW201619</v>
      </c>
      <c r="C32" t="s">
        <v>0</v>
      </c>
      <c r="D32">
        <v>9</v>
      </c>
      <c r="E32">
        <v>90100</v>
      </c>
      <c r="F32" t="s">
        <v>14</v>
      </c>
      <c r="G32" t="s">
        <v>101</v>
      </c>
      <c r="H32" t="s">
        <v>15</v>
      </c>
      <c r="I32" t="s">
        <v>18</v>
      </c>
      <c r="J32" t="s">
        <v>19</v>
      </c>
      <c r="K32" t="s">
        <v>5</v>
      </c>
      <c r="L32">
        <v>500</v>
      </c>
      <c r="M32">
        <v>0</v>
      </c>
      <c r="N32">
        <v>500</v>
      </c>
      <c r="O32" s="1">
        <v>42499</v>
      </c>
      <c r="P32" s="1">
        <v>42503</v>
      </c>
      <c r="Q32">
        <v>201619</v>
      </c>
      <c r="R32">
        <v>201619</v>
      </c>
      <c r="S32">
        <f ca="1">IF(R32&lt;Auswertung!I$1+0,"vorher",IF(R32&gt;Auswertung!U$1+0,"danach",R32))</f>
        <v>201619</v>
      </c>
    </row>
    <row r="33" spans="1:19" x14ac:dyDescent="0.25">
      <c r="A33">
        <f t="shared" si="0"/>
        <v>11</v>
      </c>
      <c r="B33" t="str">
        <f t="shared" ca="1" si="1"/>
        <v>A1700000F15GohneW201628</v>
      </c>
      <c r="C33" t="s">
        <v>56</v>
      </c>
      <c r="D33">
        <v>6</v>
      </c>
      <c r="E33">
        <v>60100</v>
      </c>
      <c r="F33" t="s">
        <v>14</v>
      </c>
      <c r="G33" t="s">
        <v>101</v>
      </c>
      <c r="H33" t="s">
        <v>15</v>
      </c>
      <c r="I33" t="s">
        <v>18</v>
      </c>
      <c r="J33" t="s">
        <v>19</v>
      </c>
      <c r="K33" t="s">
        <v>5</v>
      </c>
      <c r="L33">
        <v>500</v>
      </c>
      <c r="M33">
        <v>116</v>
      </c>
      <c r="N33">
        <v>384</v>
      </c>
      <c r="O33" s="1">
        <v>42562</v>
      </c>
      <c r="P33" s="1">
        <v>42566</v>
      </c>
      <c r="Q33">
        <v>201628</v>
      </c>
      <c r="R33">
        <v>201628</v>
      </c>
      <c r="S33">
        <f ca="1">IF(R33&lt;Auswertung!I$1+0,"vorher",IF(R33&gt;Auswertung!U$1+0,"danach",R33))</f>
        <v>201628</v>
      </c>
    </row>
    <row r="34" spans="1:19" x14ac:dyDescent="0.25">
      <c r="A34">
        <f t="shared" ref="A34:A65" si="2">IF("A"&amp;F33&amp;"F"&amp;I33&amp;"G"&amp;K33="A"&amp;F34&amp;"F"&amp;I34&amp;"G"&amp;K34,A33,A33+1)</f>
        <v>11</v>
      </c>
      <c r="B34" t="str">
        <f t="shared" ref="B34:B65" ca="1" si="3">"A"&amp;F34&amp;"F"&amp;I34&amp;"G"&amp;K34&amp;"W"&amp;S34</f>
        <v>A1700000F15GohneW201625</v>
      </c>
      <c r="C34" t="s">
        <v>27</v>
      </c>
      <c r="D34">
        <v>3</v>
      </c>
      <c r="E34">
        <v>30100</v>
      </c>
      <c r="F34" t="s">
        <v>14</v>
      </c>
      <c r="G34" t="s">
        <v>101</v>
      </c>
      <c r="H34" t="s">
        <v>15</v>
      </c>
      <c r="I34" t="s">
        <v>18</v>
      </c>
      <c r="J34" t="s">
        <v>19</v>
      </c>
      <c r="K34" t="s">
        <v>5</v>
      </c>
      <c r="L34">
        <v>2000</v>
      </c>
      <c r="M34">
        <v>0</v>
      </c>
      <c r="N34">
        <v>2000</v>
      </c>
      <c r="O34" s="1">
        <v>42541</v>
      </c>
      <c r="P34" s="1">
        <v>42545</v>
      </c>
      <c r="Q34">
        <v>201625</v>
      </c>
      <c r="R34">
        <v>201625</v>
      </c>
      <c r="S34">
        <f ca="1">IF(R34&lt;Auswertung!I$1+0,"vorher",IF(R34&gt;Auswertung!U$1+0,"danach",R34))</f>
        <v>201625</v>
      </c>
    </row>
    <row r="35" spans="1:19" x14ac:dyDescent="0.25">
      <c r="A35">
        <f t="shared" si="2"/>
        <v>12</v>
      </c>
      <c r="B35" t="str">
        <f t="shared" ca="1" si="3"/>
        <v>A1700000F46GohneW201621</v>
      </c>
      <c r="C35" t="s">
        <v>0</v>
      </c>
      <c r="D35">
        <v>10</v>
      </c>
      <c r="E35">
        <v>100100</v>
      </c>
      <c r="F35" t="s">
        <v>14</v>
      </c>
      <c r="G35" t="s">
        <v>102</v>
      </c>
      <c r="H35" t="s">
        <v>15</v>
      </c>
      <c r="I35" t="s">
        <v>20</v>
      </c>
      <c r="J35" t="s">
        <v>21</v>
      </c>
      <c r="K35" t="s">
        <v>5</v>
      </c>
      <c r="L35">
        <v>500</v>
      </c>
      <c r="M35">
        <v>0</v>
      </c>
      <c r="N35">
        <v>500</v>
      </c>
      <c r="O35" s="1">
        <v>42513</v>
      </c>
      <c r="P35" s="1">
        <v>42517</v>
      </c>
      <c r="Q35">
        <v>201621</v>
      </c>
      <c r="R35">
        <v>201621</v>
      </c>
      <c r="S35">
        <f ca="1">IF(R35&lt;Auswertung!I$1+0,"vorher",IF(R35&gt;Auswertung!U$1+0,"danach",R35))</f>
        <v>201621</v>
      </c>
    </row>
    <row r="36" spans="1:19" x14ac:dyDescent="0.25">
      <c r="A36">
        <f t="shared" si="2"/>
        <v>12</v>
      </c>
      <c r="B36" t="str">
        <f t="shared" ca="1" si="3"/>
        <v>A1700000F46GohneW201628</v>
      </c>
      <c r="C36" t="s">
        <v>27</v>
      </c>
      <c r="D36">
        <v>5</v>
      </c>
      <c r="E36">
        <v>50100</v>
      </c>
      <c r="F36" t="s">
        <v>14</v>
      </c>
      <c r="G36" t="s">
        <v>102</v>
      </c>
      <c r="H36" t="s">
        <v>15</v>
      </c>
      <c r="I36" t="s">
        <v>20</v>
      </c>
      <c r="J36" t="s">
        <v>21</v>
      </c>
      <c r="K36" t="s">
        <v>5</v>
      </c>
      <c r="L36">
        <v>3000</v>
      </c>
      <c r="M36">
        <v>0</v>
      </c>
      <c r="N36">
        <v>3000</v>
      </c>
      <c r="O36" s="1">
        <v>42562</v>
      </c>
      <c r="P36" s="1">
        <v>42566</v>
      </c>
      <c r="Q36">
        <v>201628</v>
      </c>
      <c r="R36">
        <v>201628</v>
      </c>
      <c r="S36">
        <f ca="1">IF(R36&lt;Auswertung!I$1+0,"vorher",IF(R36&gt;Auswertung!U$1+0,"danach",R36))</f>
        <v>201628</v>
      </c>
    </row>
    <row r="37" spans="1:19" x14ac:dyDescent="0.25">
      <c r="A37">
        <f t="shared" si="2"/>
        <v>12</v>
      </c>
      <c r="B37" t="str">
        <f t="shared" ca="1" si="3"/>
        <v>A1700000F46GohneW201628</v>
      </c>
      <c r="C37" t="s">
        <v>74</v>
      </c>
      <c r="D37">
        <v>9</v>
      </c>
      <c r="E37">
        <v>90100</v>
      </c>
      <c r="F37" t="s">
        <v>14</v>
      </c>
      <c r="G37" t="s">
        <v>102</v>
      </c>
      <c r="H37" t="s">
        <v>15</v>
      </c>
      <c r="I37" t="s">
        <v>20</v>
      </c>
      <c r="J37" t="s">
        <v>21</v>
      </c>
      <c r="K37" t="s">
        <v>5</v>
      </c>
      <c r="L37">
        <v>500</v>
      </c>
      <c r="M37">
        <v>0</v>
      </c>
      <c r="N37">
        <v>500</v>
      </c>
      <c r="O37" s="1">
        <v>42562</v>
      </c>
      <c r="P37" s="1">
        <v>42566</v>
      </c>
      <c r="Q37">
        <v>201628</v>
      </c>
      <c r="R37">
        <v>201628</v>
      </c>
      <c r="S37">
        <f ca="1">IF(R37&lt;Auswertung!I$1+0,"vorher",IF(R37&gt;Auswertung!U$1+0,"danach",R37))</f>
        <v>201628</v>
      </c>
    </row>
    <row r="38" spans="1:19" x14ac:dyDescent="0.25">
      <c r="A38">
        <f t="shared" si="2"/>
        <v>13</v>
      </c>
      <c r="B38" t="str">
        <f t="shared" ca="1" si="3"/>
        <v>A1700000F48GohneW201628</v>
      </c>
      <c r="C38" t="s">
        <v>56</v>
      </c>
      <c r="D38">
        <v>7</v>
      </c>
      <c r="E38">
        <v>70100</v>
      </c>
      <c r="F38" t="s">
        <v>14</v>
      </c>
      <c r="G38" t="s">
        <v>115</v>
      </c>
      <c r="H38" t="s">
        <v>15</v>
      </c>
      <c r="I38" t="s">
        <v>57</v>
      </c>
      <c r="J38" t="s">
        <v>58</v>
      </c>
      <c r="K38" t="s">
        <v>5</v>
      </c>
      <c r="L38">
        <v>500</v>
      </c>
      <c r="M38">
        <v>0</v>
      </c>
      <c r="N38">
        <v>500</v>
      </c>
      <c r="O38" s="1">
        <v>42562</v>
      </c>
      <c r="P38" s="1">
        <v>42566</v>
      </c>
      <c r="Q38">
        <v>201628</v>
      </c>
      <c r="R38">
        <v>201628</v>
      </c>
      <c r="S38">
        <f ca="1">IF(R38&lt;Auswertung!I$1+0,"vorher",IF(R38&gt;Auswertung!U$1+0,"danach",R38))</f>
        <v>201628</v>
      </c>
    </row>
    <row r="39" spans="1:19" x14ac:dyDescent="0.25">
      <c r="A39">
        <f t="shared" si="2"/>
        <v>14</v>
      </c>
      <c r="B39" t="str">
        <f t="shared" ca="1" si="3"/>
        <v>A1700000F49GohneW201621</v>
      </c>
      <c r="C39" t="s">
        <v>0</v>
      </c>
      <c r="D39">
        <v>11</v>
      </c>
      <c r="E39">
        <v>110100</v>
      </c>
      <c r="F39" t="s">
        <v>14</v>
      </c>
      <c r="G39" t="s">
        <v>103</v>
      </c>
      <c r="H39" t="s">
        <v>15</v>
      </c>
      <c r="I39" t="s">
        <v>22</v>
      </c>
      <c r="J39" t="s">
        <v>23</v>
      </c>
      <c r="K39" t="s">
        <v>5</v>
      </c>
      <c r="L39">
        <v>1000</v>
      </c>
      <c r="M39">
        <v>0</v>
      </c>
      <c r="N39">
        <v>1000</v>
      </c>
      <c r="O39" s="1">
        <v>42513</v>
      </c>
      <c r="P39" s="1">
        <v>42517</v>
      </c>
      <c r="Q39">
        <v>201621</v>
      </c>
      <c r="R39">
        <v>201621</v>
      </c>
      <c r="S39">
        <f ca="1">IF(R39&lt;Auswertung!I$1+0,"vorher",IF(R39&gt;Auswertung!U$1+0,"danach",R39))</f>
        <v>201621</v>
      </c>
    </row>
    <row r="40" spans="1:19" x14ac:dyDescent="0.25">
      <c r="A40">
        <f t="shared" si="2"/>
        <v>14</v>
      </c>
      <c r="B40" t="str">
        <f t="shared" ca="1" si="3"/>
        <v>A1700000F49GohneW201624</v>
      </c>
      <c r="C40" t="s">
        <v>46</v>
      </c>
      <c r="D40">
        <v>6</v>
      </c>
      <c r="E40">
        <v>60100</v>
      </c>
      <c r="F40" t="s">
        <v>14</v>
      </c>
      <c r="G40" t="s">
        <v>103</v>
      </c>
      <c r="H40" t="s">
        <v>15</v>
      </c>
      <c r="I40" t="s">
        <v>22</v>
      </c>
      <c r="J40" t="s">
        <v>23</v>
      </c>
      <c r="K40" t="s">
        <v>5</v>
      </c>
      <c r="L40">
        <v>1500</v>
      </c>
      <c r="M40">
        <v>0</v>
      </c>
      <c r="N40">
        <v>1500</v>
      </c>
      <c r="O40" s="1">
        <v>42534</v>
      </c>
      <c r="P40" s="1">
        <v>42538</v>
      </c>
      <c r="Q40">
        <v>201624</v>
      </c>
      <c r="R40">
        <v>201624</v>
      </c>
      <c r="S40">
        <f ca="1">IF(R40&lt;Auswertung!I$1+0,"vorher",IF(R40&gt;Auswertung!U$1+0,"danach",R40))</f>
        <v>201624</v>
      </c>
    </row>
    <row r="41" spans="1:19" x14ac:dyDescent="0.25">
      <c r="A41">
        <f t="shared" si="2"/>
        <v>14</v>
      </c>
      <c r="B41" t="str">
        <f t="shared" ca="1" si="3"/>
        <v>A1700000F49GohneW201628</v>
      </c>
      <c r="C41" t="s">
        <v>56</v>
      </c>
      <c r="D41">
        <v>8</v>
      </c>
      <c r="E41">
        <v>80100</v>
      </c>
      <c r="F41" t="s">
        <v>14</v>
      </c>
      <c r="G41" t="s">
        <v>103</v>
      </c>
      <c r="H41" t="s">
        <v>15</v>
      </c>
      <c r="I41" t="s">
        <v>22</v>
      </c>
      <c r="J41" t="s">
        <v>23</v>
      </c>
      <c r="K41" t="s">
        <v>5</v>
      </c>
      <c r="L41">
        <v>1000</v>
      </c>
      <c r="M41">
        <v>0</v>
      </c>
      <c r="N41">
        <v>1000</v>
      </c>
      <c r="O41" s="1">
        <v>42562</v>
      </c>
      <c r="P41" s="1">
        <v>42566</v>
      </c>
      <c r="Q41">
        <v>201628</v>
      </c>
      <c r="R41">
        <v>201628</v>
      </c>
      <c r="S41">
        <f ca="1">IF(R41&lt;Auswertung!I$1+0,"vorher",IF(R41&gt;Auswertung!U$1+0,"danach",R41))</f>
        <v>201628</v>
      </c>
    </row>
    <row r="42" spans="1:19" x14ac:dyDescent="0.25">
      <c r="A42">
        <f t="shared" si="2"/>
        <v>14</v>
      </c>
      <c r="B42" t="str">
        <f t="shared" ca="1" si="3"/>
        <v>A1700000F49GohneW201628</v>
      </c>
      <c r="C42" t="s">
        <v>74</v>
      </c>
      <c r="D42">
        <v>10</v>
      </c>
      <c r="E42">
        <v>100100</v>
      </c>
      <c r="F42" t="s">
        <v>14</v>
      </c>
      <c r="G42" t="s">
        <v>126</v>
      </c>
      <c r="H42" t="s">
        <v>15</v>
      </c>
      <c r="I42" t="s">
        <v>22</v>
      </c>
      <c r="J42" t="s">
        <v>23</v>
      </c>
      <c r="K42" t="s">
        <v>5</v>
      </c>
      <c r="L42">
        <v>500</v>
      </c>
      <c r="M42">
        <v>0</v>
      </c>
      <c r="N42">
        <v>500</v>
      </c>
      <c r="O42" s="1">
        <v>42562</v>
      </c>
      <c r="P42" s="1">
        <v>42566</v>
      </c>
      <c r="Q42">
        <v>201628</v>
      </c>
      <c r="R42">
        <v>201628</v>
      </c>
      <c r="S42">
        <f ca="1">IF(R42&lt;Auswertung!I$1+0,"vorher",IF(R42&gt;Auswertung!U$1+0,"danach",R42))</f>
        <v>201628</v>
      </c>
    </row>
    <row r="43" spans="1:19" x14ac:dyDescent="0.25">
      <c r="A43">
        <f t="shared" si="2"/>
        <v>15</v>
      </c>
      <c r="B43" t="str">
        <f t="shared" ca="1" si="3"/>
        <v>A30900-26F00GMW201627</v>
      </c>
      <c r="C43" t="s">
        <v>72</v>
      </c>
      <c r="D43">
        <v>1</v>
      </c>
      <c r="E43">
        <v>10100</v>
      </c>
      <c r="F43" t="s">
        <v>66</v>
      </c>
      <c r="G43" t="s">
        <v>122</v>
      </c>
      <c r="H43" t="s">
        <v>67</v>
      </c>
      <c r="I43" t="s">
        <v>3</v>
      </c>
      <c r="J43" t="s">
        <v>4</v>
      </c>
      <c r="K43" t="s">
        <v>73</v>
      </c>
      <c r="L43">
        <v>5</v>
      </c>
      <c r="M43">
        <v>0</v>
      </c>
      <c r="N43">
        <v>5</v>
      </c>
      <c r="O43" s="1">
        <v>42555</v>
      </c>
      <c r="P43" s="1">
        <v>42559</v>
      </c>
      <c r="Q43">
        <v>201627</v>
      </c>
      <c r="R43">
        <v>201627</v>
      </c>
      <c r="S43">
        <f ca="1">IF(R43&lt;Auswertung!I$1+0,"vorher",IF(R43&gt;Auswertung!U$1+0,"danach",R43))</f>
        <v>201627</v>
      </c>
    </row>
    <row r="44" spans="1:19" x14ac:dyDescent="0.25">
      <c r="A44">
        <f t="shared" si="2"/>
        <v>16</v>
      </c>
      <c r="B44" t="str">
        <f t="shared" ca="1" si="3"/>
        <v>A30900-26F00GXLW201621</v>
      </c>
      <c r="C44" t="s">
        <v>65</v>
      </c>
      <c r="D44">
        <v>1</v>
      </c>
      <c r="E44">
        <v>10100</v>
      </c>
      <c r="F44" t="s">
        <v>66</v>
      </c>
      <c r="G44" t="s">
        <v>122</v>
      </c>
      <c r="H44" t="s">
        <v>67</v>
      </c>
      <c r="I44" t="s">
        <v>3</v>
      </c>
      <c r="J44" t="s">
        <v>4</v>
      </c>
      <c r="K44" t="s">
        <v>69</v>
      </c>
      <c r="L44">
        <v>5</v>
      </c>
      <c r="M44">
        <v>0</v>
      </c>
      <c r="N44">
        <v>5</v>
      </c>
      <c r="O44" s="1">
        <v>42513</v>
      </c>
      <c r="P44" s="1">
        <v>42517</v>
      </c>
      <c r="Q44">
        <v>201621</v>
      </c>
      <c r="R44">
        <v>201621</v>
      </c>
      <c r="S44">
        <f ca="1">IF(R44&lt;Auswertung!I$1+0,"vorher",IF(R44&gt;Auswertung!U$1+0,"danach",R44))</f>
        <v>201621</v>
      </c>
    </row>
    <row r="45" spans="1:19" x14ac:dyDescent="0.25">
      <c r="A45">
        <f t="shared" si="2"/>
        <v>17</v>
      </c>
      <c r="B45" t="str">
        <f t="shared" ca="1" si="3"/>
        <v>A30900-26F00GXXLW201621</v>
      </c>
      <c r="C45" t="s">
        <v>65</v>
      </c>
      <c r="D45">
        <v>1</v>
      </c>
      <c r="E45">
        <v>10200</v>
      </c>
      <c r="F45" t="s">
        <v>66</v>
      </c>
      <c r="G45" t="s">
        <v>122</v>
      </c>
      <c r="H45" t="s">
        <v>67</v>
      </c>
      <c r="I45" t="s">
        <v>3</v>
      </c>
      <c r="J45" t="s">
        <v>4</v>
      </c>
      <c r="K45" t="s">
        <v>68</v>
      </c>
      <c r="L45">
        <v>10</v>
      </c>
      <c r="M45">
        <v>0</v>
      </c>
      <c r="N45">
        <v>10</v>
      </c>
      <c r="O45" s="1">
        <v>42513</v>
      </c>
      <c r="P45" s="1">
        <v>42517</v>
      </c>
      <c r="Q45">
        <v>201621</v>
      </c>
      <c r="R45">
        <v>201621</v>
      </c>
      <c r="S45">
        <f ca="1">IF(R45&lt;Auswertung!I$1+0,"vorher",IF(R45&gt;Auswertung!U$1+0,"danach",R45))</f>
        <v>201621</v>
      </c>
    </row>
    <row r="46" spans="1:19" x14ac:dyDescent="0.25">
      <c r="A46">
        <f t="shared" si="2"/>
        <v>18</v>
      </c>
      <c r="B46" t="str">
        <f t="shared" ca="1" si="3"/>
        <v>A39393-1F00G4044Wvorher</v>
      </c>
      <c r="C46" t="s">
        <v>31</v>
      </c>
      <c r="D46">
        <v>2</v>
      </c>
      <c r="E46">
        <v>20100</v>
      </c>
      <c r="F46" t="s">
        <v>32</v>
      </c>
      <c r="G46" t="s">
        <v>106</v>
      </c>
      <c r="H46" t="s">
        <v>33</v>
      </c>
      <c r="I46" t="s">
        <v>3</v>
      </c>
      <c r="J46" t="s">
        <v>4</v>
      </c>
      <c r="K46" t="s">
        <v>34</v>
      </c>
      <c r="L46">
        <v>2400</v>
      </c>
      <c r="M46">
        <v>0</v>
      </c>
      <c r="N46">
        <v>2400</v>
      </c>
      <c r="O46" s="1">
        <v>42485</v>
      </c>
      <c r="P46" s="1">
        <v>42489</v>
      </c>
      <c r="Q46">
        <v>201617</v>
      </c>
      <c r="R46">
        <v>201617</v>
      </c>
      <c r="S46" t="str">
        <f ca="1">IF(R46&lt;Auswertung!I$1+0,"vorher",IF(R46&gt;Auswertung!U$1+0,"danach",R46))</f>
        <v>vorher</v>
      </c>
    </row>
    <row r="47" spans="1:19" x14ac:dyDescent="0.25">
      <c r="A47">
        <f t="shared" si="2"/>
        <v>18</v>
      </c>
      <c r="B47" t="str">
        <f t="shared" ca="1" si="3"/>
        <v>A39393-1F00G4044W201621</v>
      </c>
      <c r="C47" t="s">
        <v>38</v>
      </c>
      <c r="D47">
        <v>2</v>
      </c>
      <c r="E47">
        <v>20100</v>
      </c>
      <c r="F47" t="s">
        <v>32</v>
      </c>
      <c r="G47" t="s">
        <v>106</v>
      </c>
      <c r="H47" t="s">
        <v>33</v>
      </c>
      <c r="I47" t="s">
        <v>3</v>
      </c>
      <c r="J47" t="s">
        <v>4</v>
      </c>
      <c r="K47" t="s">
        <v>34</v>
      </c>
      <c r="L47">
        <v>1200</v>
      </c>
      <c r="M47">
        <v>0</v>
      </c>
      <c r="N47">
        <v>1200</v>
      </c>
      <c r="O47" s="1">
        <v>42513</v>
      </c>
      <c r="P47" s="1">
        <v>42517</v>
      </c>
      <c r="Q47">
        <v>201621</v>
      </c>
      <c r="R47">
        <v>201621</v>
      </c>
      <c r="S47">
        <f ca="1">IF(R47&lt;Auswertung!I$1+0,"vorher",IF(R47&gt;Auswertung!U$1+0,"danach",R47))</f>
        <v>201621</v>
      </c>
    </row>
    <row r="48" spans="1:19" x14ac:dyDescent="0.25">
      <c r="A48">
        <f t="shared" si="2"/>
        <v>18</v>
      </c>
      <c r="B48" t="str">
        <f t="shared" ca="1" si="3"/>
        <v>A39393-1F00G4044W201624</v>
      </c>
      <c r="C48" t="s">
        <v>45</v>
      </c>
      <c r="D48">
        <v>3</v>
      </c>
      <c r="E48">
        <v>30100</v>
      </c>
      <c r="F48" t="s">
        <v>32</v>
      </c>
      <c r="G48" t="s">
        <v>106</v>
      </c>
      <c r="H48" t="s">
        <v>33</v>
      </c>
      <c r="I48" t="s">
        <v>3</v>
      </c>
      <c r="J48" t="s">
        <v>4</v>
      </c>
      <c r="K48" t="s">
        <v>34</v>
      </c>
      <c r="L48">
        <v>1200</v>
      </c>
      <c r="M48">
        <v>0</v>
      </c>
      <c r="N48">
        <v>1200</v>
      </c>
      <c r="O48" s="1">
        <v>42534</v>
      </c>
      <c r="P48" s="1">
        <v>42538</v>
      </c>
      <c r="Q48">
        <v>201624</v>
      </c>
      <c r="R48">
        <v>201624</v>
      </c>
      <c r="S48">
        <f ca="1">IF(R48&lt;Auswertung!I$1+0,"vorher",IF(R48&gt;Auswertung!U$1+0,"danach",R48))</f>
        <v>201624</v>
      </c>
    </row>
    <row r="49" spans="1:19" x14ac:dyDescent="0.25">
      <c r="A49">
        <f t="shared" si="2"/>
        <v>18</v>
      </c>
      <c r="B49" t="str">
        <f t="shared" ca="1" si="3"/>
        <v>A39393-1F00G4044W201628</v>
      </c>
      <c r="C49" t="s">
        <v>65</v>
      </c>
      <c r="D49">
        <v>2</v>
      </c>
      <c r="E49">
        <v>20100</v>
      </c>
      <c r="F49" t="s">
        <v>32</v>
      </c>
      <c r="G49" t="s">
        <v>106</v>
      </c>
      <c r="H49" t="s">
        <v>33</v>
      </c>
      <c r="I49" t="s">
        <v>3</v>
      </c>
      <c r="J49" t="s">
        <v>4</v>
      </c>
      <c r="K49" t="s">
        <v>34</v>
      </c>
      <c r="L49">
        <v>1200</v>
      </c>
      <c r="M49">
        <v>0</v>
      </c>
      <c r="N49">
        <v>1200</v>
      </c>
      <c r="O49" s="1">
        <v>42562</v>
      </c>
      <c r="P49" s="1">
        <v>42566</v>
      </c>
      <c r="Q49">
        <v>201628</v>
      </c>
      <c r="R49">
        <v>201628</v>
      </c>
      <c r="S49">
        <f ca="1">IF(R49&lt;Auswertung!I$1+0,"vorher",IF(R49&gt;Auswertung!U$1+0,"danach",R49))</f>
        <v>201628</v>
      </c>
    </row>
    <row r="50" spans="1:19" x14ac:dyDescent="0.25">
      <c r="A50">
        <f t="shared" si="2"/>
        <v>19</v>
      </c>
      <c r="B50" t="str">
        <f t="shared" ca="1" si="3"/>
        <v>A39393-1F95G4547Wvorher</v>
      </c>
      <c r="C50" t="s">
        <v>31</v>
      </c>
      <c r="D50">
        <v>3</v>
      </c>
      <c r="E50">
        <v>30100</v>
      </c>
      <c r="F50" t="s">
        <v>32</v>
      </c>
      <c r="G50" t="s">
        <v>106</v>
      </c>
      <c r="H50" t="s">
        <v>33</v>
      </c>
      <c r="I50" t="s">
        <v>35</v>
      </c>
      <c r="J50" t="s">
        <v>36</v>
      </c>
      <c r="K50" t="s">
        <v>37</v>
      </c>
      <c r="L50">
        <v>1200</v>
      </c>
      <c r="M50">
        <v>0</v>
      </c>
      <c r="N50">
        <v>1200</v>
      </c>
      <c r="O50" s="1">
        <v>42485</v>
      </c>
      <c r="P50" s="1">
        <v>42489</v>
      </c>
      <c r="Q50">
        <v>201617</v>
      </c>
      <c r="R50">
        <v>201617</v>
      </c>
      <c r="S50" t="str">
        <f ca="1">IF(R50&lt;Auswertung!I$1+0,"vorher",IF(R50&gt;Auswertung!U$1+0,"danach",R50))</f>
        <v>vorher</v>
      </c>
    </row>
    <row r="51" spans="1:19" x14ac:dyDescent="0.25">
      <c r="A51">
        <f t="shared" si="2"/>
        <v>19</v>
      </c>
      <c r="B51" t="str">
        <f t="shared" ca="1" si="3"/>
        <v>A39393-1F95G4547W201621</v>
      </c>
      <c r="C51" t="s">
        <v>38</v>
      </c>
      <c r="D51">
        <v>1</v>
      </c>
      <c r="E51">
        <v>10100</v>
      </c>
      <c r="F51" t="s">
        <v>32</v>
      </c>
      <c r="G51" t="s">
        <v>106</v>
      </c>
      <c r="H51" t="s">
        <v>33</v>
      </c>
      <c r="I51" t="s">
        <v>35</v>
      </c>
      <c r="J51" t="s">
        <v>36</v>
      </c>
      <c r="K51" t="s">
        <v>37</v>
      </c>
      <c r="L51">
        <v>1200</v>
      </c>
      <c r="M51">
        <v>0</v>
      </c>
      <c r="N51">
        <v>1200</v>
      </c>
      <c r="O51" s="1">
        <v>42513</v>
      </c>
      <c r="P51" s="1">
        <v>42517</v>
      </c>
      <c r="Q51">
        <v>201621</v>
      </c>
      <c r="R51">
        <v>201621</v>
      </c>
      <c r="S51">
        <f ca="1">IF(R51&lt;Auswertung!I$1+0,"vorher",IF(R51&gt;Auswertung!U$1+0,"danach",R51))</f>
        <v>201621</v>
      </c>
    </row>
    <row r="52" spans="1:19" x14ac:dyDescent="0.25">
      <c r="A52">
        <f t="shared" si="2"/>
        <v>19</v>
      </c>
      <c r="B52" t="str">
        <f t="shared" ca="1" si="3"/>
        <v>A39393-1F95G4547W201628</v>
      </c>
      <c r="C52" t="s">
        <v>65</v>
      </c>
      <c r="D52">
        <v>3</v>
      </c>
      <c r="E52">
        <v>30100</v>
      </c>
      <c r="F52" t="s">
        <v>32</v>
      </c>
      <c r="G52" t="s">
        <v>106</v>
      </c>
      <c r="H52" t="s">
        <v>33</v>
      </c>
      <c r="I52" t="s">
        <v>35</v>
      </c>
      <c r="J52" t="s">
        <v>36</v>
      </c>
      <c r="K52" t="s">
        <v>37</v>
      </c>
      <c r="L52">
        <v>1200</v>
      </c>
      <c r="M52">
        <v>0</v>
      </c>
      <c r="N52">
        <v>1200</v>
      </c>
      <c r="O52" s="1">
        <v>42562</v>
      </c>
      <c r="P52" s="1">
        <v>42566</v>
      </c>
      <c r="Q52">
        <v>201628</v>
      </c>
      <c r="R52">
        <v>201628</v>
      </c>
      <c r="S52">
        <f ca="1">IF(R52&lt;Auswertung!I$1+0,"vorher",IF(R52&gt;Auswertung!U$1+0,"danach",R52))</f>
        <v>201628</v>
      </c>
    </row>
    <row r="53" spans="1:19" x14ac:dyDescent="0.25">
      <c r="A53">
        <f t="shared" si="2"/>
        <v>19</v>
      </c>
      <c r="B53" t="str">
        <f t="shared" ca="1" si="3"/>
        <v>A39393-1F95G4547W201627</v>
      </c>
      <c r="C53" t="s">
        <v>72</v>
      </c>
      <c r="D53">
        <v>2</v>
      </c>
      <c r="E53">
        <v>20100</v>
      </c>
      <c r="F53" t="s">
        <v>32</v>
      </c>
      <c r="G53" t="s">
        <v>106</v>
      </c>
      <c r="H53" t="s">
        <v>33</v>
      </c>
      <c r="I53" t="s">
        <v>35</v>
      </c>
      <c r="J53" t="s">
        <v>36</v>
      </c>
      <c r="K53" t="s">
        <v>37</v>
      </c>
      <c r="L53">
        <v>1200</v>
      </c>
      <c r="M53">
        <v>0</v>
      </c>
      <c r="N53">
        <v>1200</v>
      </c>
      <c r="O53" s="1">
        <v>42555</v>
      </c>
      <c r="P53" s="1">
        <v>42559</v>
      </c>
      <c r="Q53">
        <v>201627</v>
      </c>
      <c r="R53">
        <v>201627</v>
      </c>
      <c r="S53">
        <f ca="1">IF(R53&lt;Auswertung!I$1+0,"vorher",IF(R53&gt;Auswertung!U$1+0,"danach",R53))</f>
        <v>201627</v>
      </c>
    </row>
    <row r="54" spans="1:19" x14ac:dyDescent="0.25">
      <c r="A54">
        <f t="shared" si="2"/>
        <v>20</v>
      </c>
      <c r="B54" t="str">
        <f t="shared" ca="1" si="3"/>
        <v>A55410-AFF00G0909Wvorher</v>
      </c>
      <c r="C54" t="s">
        <v>38</v>
      </c>
      <c r="D54">
        <v>3</v>
      </c>
      <c r="E54">
        <v>30100</v>
      </c>
      <c r="F54" t="s">
        <v>42</v>
      </c>
      <c r="G54" t="s">
        <v>108</v>
      </c>
      <c r="H54" t="s">
        <v>43</v>
      </c>
      <c r="I54" t="s">
        <v>3</v>
      </c>
      <c r="J54" t="s">
        <v>4</v>
      </c>
      <c r="K54" t="s">
        <v>41</v>
      </c>
      <c r="L54">
        <v>44000</v>
      </c>
      <c r="M54">
        <v>0</v>
      </c>
      <c r="N54">
        <v>44000</v>
      </c>
      <c r="O54" s="1">
        <v>42485</v>
      </c>
      <c r="P54" s="1">
        <v>42489</v>
      </c>
      <c r="Q54">
        <v>201617</v>
      </c>
      <c r="R54">
        <v>201617</v>
      </c>
      <c r="S54" t="str">
        <f ca="1">IF(R54&lt;Auswertung!I$1+0,"vorher",IF(R54&gt;Auswertung!U$1+0,"danach",R54))</f>
        <v>vorher</v>
      </c>
    </row>
    <row r="55" spans="1:19" x14ac:dyDescent="0.25">
      <c r="A55">
        <f t="shared" si="2"/>
        <v>20</v>
      </c>
      <c r="B55" t="str">
        <f t="shared" ca="1" si="3"/>
        <v>A55410-AFF00G0909W201621</v>
      </c>
      <c r="C55" t="s">
        <v>55</v>
      </c>
      <c r="D55">
        <v>1</v>
      </c>
      <c r="E55">
        <v>10100</v>
      </c>
      <c r="F55" t="s">
        <v>42</v>
      </c>
      <c r="G55" t="s">
        <v>108</v>
      </c>
      <c r="H55" t="s">
        <v>43</v>
      </c>
      <c r="I55" t="s">
        <v>3</v>
      </c>
      <c r="J55" t="s">
        <v>4</v>
      </c>
      <c r="K55" t="s">
        <v>41</v>
      </c>
      <c r="L55">
        <v>10000</v>
      </c>
      <c r="M55">
        <v>0</v>
      </c>
      <c r="N55">
        <v>10000</v>
      </c>
      <c r="O55" s="1">
        <v>42513</v>
      </c>
      <c r="P55" s="1">
        <v>42517</v>
      </c>
      <c r="Q55">
        <v>201621</v>
      </c>
      <c r="R55">
        <v>201621</v>
      </c>
      <c r="S55">
        <f ca="1">IF(R55&lt;Auswertung!I$1+0,"vorher",IF(R55&gt;Auswertung!U$1+0,"danach",R55))</f>
        <v>201621</v>
      </c>
    </row>
    <row r="56" spans="1:19" x14ac:dyDescent="0.25">
      <c r="A56">
        <f t="shared" si="2"/>
        <v>20</v>
      </c>
      <c r="B56" t="str">
        <f t="shared" ca="1" si="3"/>
        <v>A55410-AFF00G0909W201624</v>
      </c>
      <c r="C56" t="s">
        <v>45</v>
      </c>
      <c r="D56">
        <v>1</v>
      </c>
      <c r="E56">
        <v>10100</v>
      </c>
      <c r="F56" t="s">
        <v>42</v>
      </c>
      <c r="G56" t="s">
        <v>108</v>
      </c>
      <c r="H56" t="s">
        <v>43</v>
      </c>
      <c r="I56" t="s">
        <v>3</v>
      </c>
      <c r="J56" t="s">
        <v>4</v>
      </c>
      <c r="K56" t="s">
        <v>41</v>
      </c>
      <c r="L56">
        <v>20000</v>
      </c>
      <c r="M56">
        <v>0</v>
      </c>
      <c r="N56">
        <v>20000</v>
      </c>
      <c r="O56" s="1">
        <v>42534</v>
      </c>
      <c r="P56" s="1">
        <v>42538</v>
      </c>
      <c r="Q56">
        <v>201624</v>
      </c>
      <c r="R56">
        <v>201624</v>
      </c>
      <c r="S56">
        <f ca="1">IF(R56&lt;Auswertung!I$1+0,"vorher",IF(R56&gt;Auswertung!U$1+0,"danach",R56))</f>
        <v>201624</v>
      </c>
    </row>
    <row r="57" spans="1:19" x14ac:dyDescent="0.25">
      <c r="A57">
        <f t="shared" si="2"/>
        <v>20</v>
      </c>
      <c r="B57" t="str">
        <f t="shared" ca="1" si="3"/>
        <v>A55410-AFF00G0909W201627</v>
      </c>
      <c r="C57" t="s">
        <v>72</v>
      </c>
      <c r="D57">
        <v>3</v>
      </c>
      <c r="E57">
        <v>30100</v>
      </c>
      <c r="F57" t="s">
        <v>42</v>
      </c>
      <c r="G57" t="s">
        <v>108</v>
      </c>
      <c r="H57" t="s">
        <v>43</v>
      </c>
      <c r="I57" t="s">
        <v>3</v>
      </c>
      <c r="J57" t="s">
        <v>4</v>
      </c>
      <c r="K57" t="s">
        <v>41</v>
      </c>
      <c r="L57">
        <v>25000</v>
      </c>
      <c r="M57">
        <v>0</v>
      </c>
      <c r="N57">
        <v>25000</v>
      </c>
      <c r="O57" s="1">
        <v>42555</v>
      </c>
      <c r="P57" s="1">
        <v>42559</v>
      </c>
      <c r="Q57">
        <v>201627</v>
      </c>
      <c r="R57">
        <v>201627</v>
      </c>
      <c r="S57">
        <f ca="1">IF(R57&lt;Auswertung!I$1+0,"vorher",IF(R57&gt;Auswertung!U$1+0,"danach",R57))</f>
        <v>201627</v>
      </c>
    </row>
    <row r="58" spans="1:19" x14ac:dyDescent="0.25">
      <c r="A58">
        <f t="shared" si="2"/>
        <v>20</v>
      </c>
      <c r="B58" t="str">
        <f t="shared" ca="1" si="3"/>
        <v>A55410-AFF00G0909W201626</v>
      </c>
      <c r="C58" t="s">
        <v>70</v>
      </c>
      <c r="D58">
        <v>2</v>
      </c>
      <c r="E58">
        <v>20100</v>
      </c>
      <c r="F58" t="s">
        <v>42</v>
      </c>
      <c r="G58" t="s">
        <v>108</v>
      </c>
      <c r="H58" t="s">
        <v>43</v>
      </c>
      <c r="I58" t="s">
        <v>3</v>
      </c>
      <c r="J58" t="s">
        <v>4</v>
      </c>
      <c r="K58" t="s">
        <v>41</v>
      </c>
      <c r="L58">
        <v>8000</v>
      </c>
      <c r="M58">
        <v>0</v>
      </c>
      <c r="N58">
        <v>8000</v>
      </c>
      <c r="O58" s="1">
        <v>42548</v>
      </c>
      <c r="P58" s="1">
        <v>42552</v>
      </c>
      <c r="Q58">
        <v>201626</v>
      </c>
      <c r="R58">
        <v>201626</v>
      </c>
      <c r="S58">
        <f ca="1">IF(R58&lt;Auswertung!I$1+0,"vorher",IF(R58&gt;Auswertung!U$1+0,"danach",R58))</f>
        <v>201626</v>
      </c>
    </row>
    <row r="59" spans="1:19" x14ac:dyDescent="0.25">
      <c r="A59">
        <f t="shared" si="2"/>
        <v>21</v>
      </c>
      <c r="B59" t="str">
        <f t="shared" ca="1" si="3"/>
        <v>A55410AF-bulkF00G0909Wvorher</v>
      </c>
      <c r="C59" t="s">
        <v>38</v>
      </c>
      <c r="D59">
        <v>5</v>
      </c>
      <c r="E59">
        <v>50300</v>
      </c>
      <c r="F59" t="s">
        <v>39</v>
      </c>
      <c r="G59" t="s">
        <v>107</v>
      </c>
      <c r="H59" t="s">
        <v>40</v>
      </c>
      <c r="I59" t="s">
        <v>3</v>
      </c>
      <c r="J59" t="s">
        <v>4</v>
      </c>
      <c r="K59" t="s">
        <v>41</v>
      </c>
      <c r="L59">
        <v>4000</v>
      </c>
      <c r="M59">
        <v>0</v>
      </c>
      <c r="N59">
        <v>4000</v>
      </c>
      <c r="O59" s="1">
        <v>42485</v>
      </c>
      <c r="P59" s="1">
        <v>42489</v>
      </c>
      <c r="Q59">
        <v>201617</v>
      </c>
      <c r="R59">
        <v>201617</v>
      </c>
      <c r="S59" t="str">
        <f ca="1">IF(R59&lt;Auswertung!I$1+0,"vorher",IF(R59&gt;Auswertung!U$1+0,"danach",R59))</f>
        <v>vorher</v>
      </c>
    </row>
    <row r="60" spans="1:19" x14ac:dyDescent="0.25">
      <c r="A60">
        <f t="shared" si="2"/>
        <v>21</v>
      </c>
      <c r="B60" t="str">
        <f t="shared" ca="1" si="3"/>
        <v>A55410AF-bulkF00G0909W201621</v>
      </c>
      <c r="C60" t="s">
        <v>55</v>
      </c>
      <c r="D60">
        <v>2</v>
      </c>
      <c r="E60">
        <v>20100</v>
      </c>
      <c r="F60" t="s">
        <v>39</v>
      </c>
      <c r="G60" t="s">
        <v>107</v>
      </c>
      <c r="H60" t="s">
        <v>40</v>
      </c>
      <c r="I60" t="s">
        <v>3</v>
      </c>
      <c r="J60" t="s">
        <v>4</v>
      </c>
      <c r="K60" t="s">
        <v>41</v>
      </c>
      <c r="L60">
        <v>14000</v>
      </c>
      <c r="M60">
        <v>0</v>
      </c>
      <c r="N60">
        <v>14000</v>
      </c>
      <c r="O60" s="1">
        <v>42513</v>
      </c>
      <c r="P60" s="1">
        <v>42517</v>
      </c>
      <c r="Q60">
        <v>201621</v>
      </c>
      <c r="R60">
        <v>201621</v>
      </c>
      <c r="S60">
        <f ca="1">IF(R60&lt;Auswertung!I$1+0,"vorher",IF(R60&gt;Auswertung!U$1+0,"danach",R60))</f>
        <v>201621</v>
      </c>
    </row>
    <row r="61" spans="1:19" x14ac:dyDescent="0.25">
      <c r="A61">
        <f t="shared" si="2"/>
        <v>21</v>
      </c>
      <c r="B61" t="str">
        <f t="shared" ca="1" si="3"/>
        <v>A55410AF-bulkF00G0909W201624</v>
      </c>
      <c r="C61" t="s">
        <v>45</v>
      </c>
      <c r="D61">
        <v>2</v>
      </c>
      <c r="E61">
        <v>20100</v>
      </c>
      <c r="F61" t="s">
        <v>39</v>
      </c>
      <c r="G61" t="s">
        <v>107</v>
      </c>
      <c r="H61" t="s">
        <v>40</v>
      </c>
      <c r="I61" t="s">
        <v>3</v>
      </c>
      <c r="J61" t="s">
        <v>4</v>
      </c>
      <c r="K61" t="s">
        <v>41</v>
      </c>
      <c r="L61">
        <v>6000</v>
      </c>
      <c r="M61">
        <v>0</v>
      </c>
      <c r="N61">
        <v>6000</v>
      </c>
      <c r="O61" s="1">
        <v>42534</v>
      </c>
      <c r="P61" s="1">
        <v>42538</v>
      </c>
      <c r="Q61">
        <v>201624</v>
      </c>
      <c r="R61">
        <v>201624</v>
      </c>
      <c r="S61">
        <f ca="1">IF(R61&lt;Auswertung!I$1+0,"vorher",IF(R61&gt;Auswertung!U$1+0,"danach",R61))</f>
        <v>201624</v>
      </c>
    </row>
    <row r="62" spans="1:19" x14ac:dyDescent="0.25">
      <c r="A62">
        <f t="shared" si="2"/>
        <v>21</v>
      </c>
      <c r="B62" t="str">
        <f t="shared" ca="1" si="3"/>
        <v>A55410AF-bulkF00G0909W201627</v>
      </c>
      <c r="C62" t="s">
        <v>72</v>
      </c>
      <c r="D62">
        <v>4</v>
      </c>
      <c r="E62">
        <v>40200</v>
      </c>
      <c r="F62" t="s">
        <v>39</v>
      </c>
      <c r="G62" t="s">
        <v>107</v>
      </c>
      <c r="H62" t="s">
        <v>40</v>
      </c>
      <c r="I62" t="s">
        <v>3</v>
      </c>
      <c r="J62" t="s">
        <v>4</v>
      </c>
      <c r="K62" t="s">
        <v>41</v>
      </c>
      <c r="L62">
        <v>2000</v>
      </c>
      <c r="M62">
        <v>0</v>
      </c>
      <c r="N62">
        <v>2000</v>
      </c>
      <c r="O62" s="1">
        <v>42555</v>
      </c>
      <c r="P62" s="1">
        <v>42559</v>
      </c>
      <c r="Q62">
        <v>201627</v>
      </c>
      <c r="R62">
        <v>201627</v>
      </c>
      <c r="S62">
        <f ca="1">IF(R62&lt;Auswertung!I$1+0,"vorher",IF(R62&gt;Auswertung!U$1+0,"danach",R62))</f>
        <v>201627</v>
      </c>
    </row>
    <row r="63" spans="1:19" x14ac:dyDescent="0.25">
      <c r="A63">
        <f t="shared" si="2"/>
        <v>22</v>
      </c>
      <c r="B63" t="str">
        <f t="shared" ca="1" si="3"/>
        <v>A55410AF-bulkF00G1212Wvorher</v>
      </c>
      <c r="C63" t="s">
        <v>38</v>
      </c>
      <c r="D63">
        <v>4</v>
      </c>
      <c r="E63">
        <v>40100</v>
      </c>
      <c r="F63" t="s">
        <v>39</v>
      </c>
      <c r="G63" t="s">
        <v>109</v>
      </c>
      <c r="H63" t="s">
        <v>40</v>
      </c>
      <c r="I63" t="s">
        <v>3</v>
      </c>
      <c r="J63" t="s">
        <v>4</v>
      </c>
      <c r="K63" t="s">
        <v>44</v>
      </c>
      <c r="L63">
        <v>19200</v>
      </c>
      <c r="M63">
        <v>0</v>
      </c>
      <c r="N63">
        <v>19200</v>
      </c>
      <c r="O63" s="1">
        <v>42485</v>
      </c>
      <c r="P63" s="1">
        <v>42489</v>
      </c>
      <c r="Q63">
        <v>201617</v>
      </c>
      <c r="R63">
        <v>201617</v>
      </c>
      <c r="S63" t="str">
        <f ca="1">IF(R63&lt;Auswertung!I$1+0,"vorher",IF(R63&gt;Auswertung!U$1+0,"danach",R63))</f>
        <v>vorher</v>
      </c>
    </row>
    <row r="64" spans="1:19" x14ac:dyDescent="0.25">
      <c r="A64">
        <f t="shared" si="2"/>
        <v>22</v>
      </c>
      <c r="B64" t="str">
        <f t="shared" ca="1" si="3"/>
        <v>A55410AF-bulkF00G1212W201621</v>
      </c>
      <c r="C64" t="s">
        <v>55</v>
      </c>
      <c r="D64">
        <v>2</v>
      </c>
      <c r="E64">
        <v>20200</v>
      </c>
      <c r="F64" t="s">
        <v>39</v>
      </c>
      <c r="G64" t="s">
        <v>109</v>
      </c>
      <c r="H64" t="s">
        <v>40</v>
      </c>
      <c r="I64" t="s">
        <v>3</v>
      </c>
      <c r="J64" t="s">
        <v>4</v>
      </c>
      <c r="K64" t="s">
        <v>44</v>
      </c>
      <c r="L64">
        <v>18000</v>
      </c>
      <c r="M64">
        <v>0</v>
      </c>
      <c r="N64">
        <v>18000</v>
      </c>
      <c r="O64" s="1">
        <v>42513</v>
      </c>
      <c r="P64" s="1">
        <v>42517</v>
      </c>
      <c r="Q64">
        <v>201621</v>
      </c>
      <c r="R64">
        <v>201621</v>
      </c>
      <c r="S64">
        <f ca="1">IF(R64&lt;Auswertung!I$1+0,"vorher",IF(R64&gt;Auswertung!U$1+0,"danach",R64))</f>
        <v>201621</v>
      </c>
    </row>
    <row r="65" spans="1:19" x14ac:dyDescent="0.25">
      <c r="A65">
        <f t="shared" si="2"/>
        <v>22</v>
      </c>
      <c r="B65" t="str">
        <f t="shared" ca="1" si="3"/>
        <v>A55410AF-bulkF00G1212W201624</v>
      </c>
      <c r="C65" t="s">
        <v>45</v>
      </c>
      <c r="D65">
        <v>2</v>
      </c>
      <c r="E65">
        <v>20200</v>
      </c>
      <c r="F65" t="s">
        <v>39</v>
      </c>
      <c r="G65" t="s">
        <v>109</v>
      </c>
      <c r="H65" t="s">
        <v>40</v>
      </c>
      <c r="I65" t="s">
        <v>3</v>
      </c>
      <c r="J65" t="s">
        <v>4</v>
      </c>
      <c r="K65" t="s">
        <v>44</v>
      </c>
      <c r="L65">
        <v>8400</v>
      </c>
      <c r="M65">
        <v>0</v>
      </c>
      <c r="N65">
        <v>8400</v>
      </c>
      <c r="O65" s="1">
        <v>42534</v>
      </c>
      <c r="P65" s="1">
        <v>42538</v>
      </c>
      <c r="Q65">
        <v>201624</v>
      </c>
      <c r="R65">
        <v>201624</v>
      </c>
      <c r="S65">
        <f ca="1">IF(R65&lt;Auswertung!I$1+0,"vorher",IF(R65&gt;Auswertung!U$1+0,"danach",R65))</f>
        <v>201624</v>
      </c>
    </row>
    <row r="66" spans="1:19" x14ac:dyDescent="0.25">
      <c r="A66">
        <f t="shared" ref="A66:A85" si="4">IF("A"&amp;F65&amp;"F"&amp;I65&amp;"G"&amp;K65="A"&amp;F66&amp;"F"&amp;I66&amp;"G"&amp;K66,A65,A65+1)</f>
        <v>22</v>
      </c>
      <c r="B66" t="str">
        <f t="shared" ref="B66:B85" ca="1" si="5">"A"&amp;F66&amp;"F"&amp;I66&amp;"G"&amp;K66&amp;"W"&amp;S66</f>
        <v>A55410AF-bulkF00G1212W201628</v>
      </c>
      <c r="C66" t="s">
        <v>65</v>
      </c>
      <c r="D66">
        <v>4</v>
      </c>
      <c r="E66">
        <v>40100</v>
      </c>
      <c r="F66" t="s">
        <v>39</v>
      </c>
      <c r="G66" t="s">
        <v>109</v>
      </c>
      <c r="H66" t="s">
        <v>40</v>
      </c>
      <c r="I66" t="s">
        <v>3</v>
      </c>
      <c r="J66" t="s">
        <v>4</v>
      </c>
      <c r="K66" t="s">
        <v>44</v>
      </c>
      <c r="L66">
        <v>6000</v>
      </c>
      <c r="M66">
        <v>0</v>
      </c>
      <c r="N66">
        <v>6000</v>
      </c>
      <c r="O66" s="1">
        <v>42562</v>
      </c>
      <c r="P66" s="1">
        <v>42566</v>
      </c>
      <c r="Q66">
        <v>201628</v>
      </c>
      <c r="R66">
        <v>201628</v>
      </c>
      <c r="S66">
        <f ca="1">IF(R66&lt;Auswertung!I$1+0,"vorher",IF(R66&gt;Auswertung!U$1+0,"danach",R66))</f>
        <v>201628</v>
      </c>
    </row>
    <row r="67" spans="1:19" x14ac:dyDescent="0.25">
      <c r="A67">
        <f t="shared" si="4"/>
        <v>22</v>
      </c>
      <c r="B67" t="str">
        <f t="shared" ca="1" si="5"/>
        <v>A55410AF-bulkF00G1212W201627</v>
      </c>
      <c r="C67" t="s">
        <v>72</v>
      </c>
      <c r="D67">
        <v>4</v>
      </c>
      <c r="E67">
        <v>40100</v>
      </c>
      <c r="F67" t="s">
        <v>39</v>
      </c>
      <c r="G67" t="s">
        <v>109</v>
      </c>
      <c r="H67" t="s">
        <v>40</v>
      </c>
      <c r="I67" t="s">
        <v>3</v>
      </c>
      <c r="J67" t="s">
        <v>4</v>
      </c>
      <c r="K67" t="s">
        <v>44</v>
      </c>
      <c r="L67">
        <v>6000</v>
      </c>
      <c r="M67">
        <v>0</v>
      </c>
      <c r="N67">
        <v>6000</v>
      </c>
      <c r="O67" s="1">
        <v>42555</v>
      </c>
      <c r="P67" s="1">
        <v>42559</v>
      </c>
      <c r="Q67">
        <v>201627</v>
      </c>
      <c r="R67">
        <v>201627</v>
      </c>
      <c r="S67">
        <f ca="1">IF(R67&lt;Auswertung!I$1+0,"vorher",IF(R67&gt;Auswertung!U$1+0,"danach",R67))</f>
        <v>201627</v>
      </c>
    </row>
    <row r="68" spans="1:19" x14ac:dyDescent="0.25">
      <c r="A68">
        <f t="shared" si="4"/>
        <v>23</v>
      </c>
      <c r="B68" t="str">
        <f t="shared" ca="1" si="5"/>
        <v>A6300000F11GohneW201628</v>
      </c>
      <c r="C68" t="s">
        <v>56</v>
      </c>
      <c r="D68">
        <v>9</v>
      </c>
      <c r="E68">
        <v>90100</v>
      </c>
      <c r="F68" t="s">
        <v>59</v>
      </c>
      <c r="G68" t="s">
        <v>116</v>
      </c>
      <c r="H68" t="s">
        <v>60</v>
      </c>
      <c r="I68" t="s">
        <v>61</v>
      </c>
      <c r="J68" t="s">
        <v>62</v>
      </c>
      <c r="K68" t="s">
        <v>5</v>
      </c>
      <c r="L68">
        <v>500</v>
      </c>
      <c r="M68">
        <v>0</v>
      </c>
      <c r="N68">
        <v>500</v>
      </c>
      <c r="O68" s="1">
        <v>42562</v>
      </c>
      <c r="P68" s="1">
        <v>42566</v>
      </c>
      <c r="Q68">
        <v>201628</v>
      </c>
      <c r="R68">
        <v>201628</v>
      </c>
      <c r="S68">
        <f ca="1">IF(R68&lt;Auswertung!I$1+0,"vorher",IF(R68&gt;Auswertung!U$1+0,"danach",R68))</f>
        <v>201628</v>
      </c>
    </row>
    <row r="69" spans="1:19" x14ac:dyDescent="0.25">
      <c r="A69">
        <f t="shared" si="4"/>
        <v>24</v>
      </c>
      <c r="B69" t="str">
        <f t="shared" ca="1" si="5"/>
        <v>A6800000F00GohneW201624</v>
      </c>
      <c r="C69" t="s">
        <v>46</v>
      </c>
      <c r="D69">
        <v>7</v>
      </c>
      <c r="E69">
        <v>70100</v>
      </c>
      <c r="F69" t="s">
        <v>47</v>
      </c>
      <c r="G69" t="s">
        <v>110</v>
      </c>
      <c r="H69" t="s">
        <v>48</v>
      </c>
      <c r="I69" t="s">
        <v>3</v>
      </c>
      <c r="J69" t="s">
        <v>4</v>
      </c>
      <c r="K69" t="s">
        <v>5</v>
      </c>
      <c r="L69">
        <v>1000</v>
      </c>
      <c r="M69">
        <v>0</v>
      </c>
      <c r="N69">
        <v>1000</v>
      </c>
      <c r="O69" s="1">
        <v>42534</v>
      </c>
      <c r="P69" s="1">
        <v>42538</v>
      </c>
      <c r="Q69">
        <v>201624</v>
      </c>
      <c r="R69">
        <v>201624</v>
      </c>
      <c r="S69">
        <f ca="1">IF(R69&lt;Auswertung!I$1+0,"vorher",IF(R69&gt;Auswertung!U$1+0,"danach",R69))</f>
        <v>201624</v>
      </c>
    </row>
    <row r="70" spans="1:19" x14ac:dyDescent="0.25">
      <c r="A70">
        <f t="shared" si="4"/>
        <v>24</v>
      </c>
      <c r="B70" t="str">
        <f t="shared" ca="1" si="5"/>
        <v>A6800000F00GohneW201628</v>
      </c>
      <c r="C70" t="s">
        <v>56</v>
      </c>
      <c r="D70">
        <v>10</v>
      </c>
      <c r="E70">
        <v>100100</v>
      </c>
      <c r="F70" t="s">
        <v>47</v>
      </c>
      <c r="G70" t="s">
        <v>110</v>
      </c>
      <c r="H70" t="s">
        <v>48</v>
      </c>
      <c r="I70" t="s">
        <v>3</v>
      </c>
      <c r="J70" t="s">
        <v>4</v>
      </c>
      <c r="K70" t="s">
        <v>5</v>
      </c>
      <c r="L70">
        <v>1000</v>
      </c>
      <c r="M70">
        <v>0</v>
      </c>
      <c r="N70">
        <v>1000</v>
      </c>
      <c r="O70" s="1">
        <v>42562</v>
      </c>
      <c r="P70" s="1">
        <v>42566</v>
      </c>
      <c r="Q70">
        <v>201628</v>
      </c>
      <c r="R70">
        <v>201628</v>
      </c>
      <c r="S70">
        <f ca="1">IF(R70&lt;Auswertung!I$1+0,"vorher",IF(R70&gt;Auswertung!U$1+0,"danach",R70))</f>
        <v>201628</v>
      </c>
    </row>
    <row r="71" spans="1:19" x14ac:dyDescent="0.25">
      <c r="A71">
        <f t="shared" si="4"/>
        <v>25</v>
      </c>
      <c r="B71" t="str">
        <f t="shared" ca="1" si="5"/>
        <v>A6800000F10GohneW201628</v>
      </c>
      <c r="C71" t="s">
        <v>56</v>
      </c>
      <c r="D71">
        <v>11</v>
      </c>
      <c r="E71">
        <v>110100</v>
      </c>
      <c r="F71" t="s">
        <v>47</v>
      </c>
      <c r="G71" t="s">
        <v>117</v>
      </c>
      <c r="H71" t="s">
        <v>48</v>
      </c>
      <c r="I71" t="s">
        <v>10</v>
      </c>
      <c r="J71" t="s">
        <v>11</v>
      </c>
      <c r="K71" t="s">
        <v>5</v>
      </c>
      <c r="L71">
        <v>1000</v>
      </c>
      <c r="M71">
        <v>0</v>
      </c>
      <c r="N71">
        <v>1000</v>
      </c>
      <c r="O71" s="1">
        <v>42562</v>
      </c>
      <c r="P71" s="1">
        <v>42566</v>
      </c>
      <c r="Q71">
        <v>201628</v>
      </c>
      <c r="R71">
        <v>201628</v>
      </c>
      <c r="S71">
        <f ca="1">IF(R71&lt;Auswertung!I$1+0,"vorher",IF(R71&gt;Auswertung!U$1+0,"danach",R71))</f>
        <v>201628</v>
      </c>
    </row>
    <row r="72" spans="1:19" x14ac:dyDescent="0.25">
      <c r="A72">
        <f t="shared" si="4"/>
        <v>26</v>
      </c>
      <c r="B72" t="str">
        <f t="shared" ca="1" si="5"/>
        <v>A6800000F49GohneW201628</v>
      </c>
      <c r="C72" t="s">
        <v>56</v>
      </c>
      <c r="D72">
        <v>12</v>
      </c>
      <c r="E72">
        <v>120100</v>
      </c>
      <c r="F72" t="s">
        <v>47</v>
      </c>
      <c r="G72" t="s">
        <v>118</v>
      </c>
      <c r="H72" t="s">
        <v>48</v>
      </c>
      <c r="I72" t="s">
        <v>22</v>
      </c>
      <c r="J72" t="s">
        <v>23</v>
      </c>
      <c r="K72" t="s">
        <v>5</v>
      </c>
      <c r="L72">
        <v>500</v>
      </c>
      <c r="M72">
        <v>0</v>
      </c>
      <c r="N72">
        <v>500</v>
      </c>
      <c r="O72" s="1">
        <v>42562</v>
      </c>
      <c r="P72" s="1">
        <v>42566</v>
      </c>
      <c r="Q72">
        <v>201628</v>
      </c>
      <c r="R72">
        <v>201628</v>
      </c>
      <c r="S72">
        <f ca="1">IF(R72&lt;Auswertung!I$1+0,"vorher",IF(R72&gt;Auswertung!U$1+0,"danach",R72))</f>
        <v>201628</v>
      </c>
    </row>
    <row r="73" spans="1:19" x14ac:dyDescent="0.25">
      <c r="A73">
        <f t="shared" si="4"/>
        <v>27</v>
      </c>
      <c r="B73" t="str">
        <f t="shared" ca="1" si="5"/>
        <v>A7500000F09GohneW201624</v>
      </c>
      <c r="C73" t="s">
        <v>46</v>
      </c>
      <c r="D73">
        <v>8</v>
      </c>
      <c r="E73">
        <v>80100</v>
      </c>
      <c r="F73" t="s">
        <v>49</v>
      </c>
      <c r="G73" t="s">
        <v>111</v>
      </c>
      <c r="H73" t="s">
        <v>50</v>
      </c>
      <c r="I73" t="s">
        <v>6</v>
      </c>
      <c r="J73" t="s">
        <v>7</v>
      </c>
      <c r="K73" t="s">
        <v>5</v>
      </c>
      <c r="L73">
        <v>500</v>
      </c>
      <c r="M73">
        <v>0</v>
      </c>
      <c r="N73">
        <v>500</v>
      </c>
      <c r="O73" s="1">
        <v>42534</v>
      </c>
      <c r="P73" s="1">
        <v>42538</v>
      </c>
      <c r="Q73">
        <v>201624</v>
      </c>
      <c r="R73">
        <v>201624</v>
      </c>
      <c r="S73">
        <f ca="1">IF(R73&lt;Auswertung!I$1+0,"vorher",IF(R73&gt;Auswertung!U$1+0,"danach",R73))</f>
        <v>201624</v>
      </c>
    </row>
    <row r="74" spans="1:19" x14ac:dyDescent="0.25">
      <c r="A74">
        <f t="shared" si="4"/>
        <v>28</v>
      </c>
      <c r="B74" t="str">
        <f t="shared" ca="1" si="5"/>
        <v>A81509F00GohneW201628</v>
      </c>
      <c r="C74" t="s">
        <v>24</v>
      </c>
      <c r="D74">
        <v>1</v>
      </c>
      <c r="E74">
        <v>10100</v>
      </c>
      <c r="F74" t="s">
        <v>25</v>
      </c>
      <c r="G74" t="s">
        <v>104</v>
      </c>
      <c r="H74" t="s">
        <v>26</v>
      </c>
      <c r="I74" t="s">
        <v>3</v>
      </c>
      <c r="J74" t="s">
        <v>4</v>
      </c>
      <c r="K74" t="s">
        <v>5</v>
      </c>
      <c r="L74">
        <v>5600</v>
      </c>
      <c r="M74">
        <v>0</v>
      </c>
      <c r="N74">
        <v>5600</v>
      </c>
      <c r="O74" s="1">
        <v>42562</v>
      </c>
      <c r="P74" s="1">
        <v>42566</v>
      </c>
      <c r="Q74">
        <v>201628</v>
      </c>
      <c r="R74">
        <v>201628</v>
      </c>
      <c r="S74">
        <f ca="1">IF(R74&lt;Auswertung!I$1+0,"vorher",IF(R74&gt;Auswertung!U$1+0,"danach",R74))</f>
        <v>201628</v>
      </c>
    </row>
    <row r="75" spans="1:19" x14ac:dyDescent="0.25">
      <c r="A75">
        <f t="shared" si="4"/>
        <v>28</v>
      </c>
      <c r="B75" t="str">
        <f t="shared" ca="1" si="5"/>
        <v>A81509F00GohneW201626</v>
      </c>
      <c r="C75" t="s">
        <v>70</v>
      </c>
      <c r="D75">
        <v>1</v>
      </c>
      <c r="E75">
        <v>10100</v>
      </c>
      <c r="F75" t="s">
        <v>25</v>
      </c>
      <c r="G75" t="s">
        <v>104</v>
      </c>
      <c r="H75" t="s">
        <v>26</v>
      </c>
      <c r="I75" t="s">
        <v>3</v>
      </c>
      <c r="J75" t="s">
        <v>4</v>
      </c>
      <c r="K75" t="s">
        <v>5</v>
      </c>
      <c r="L75">
        <v>6000</v>
      </c>
      <c r="M75">
        <v>0</v>
      </c>
      <c r="N75">
        <v>6000</v>
      </c>
      <c r="O75" s="1">
        <v>42548</v>
      </c>
      <c r="P75" s="1">
        <v>42552</v>
      </c>
      <c r="Q75">
        <v>201626</v>
      </c>
      <c r="R75">
        <v>201626</v>
      </c>
      <c r="S75">
        <f ca="1">IF(R75&lt;Auswertung!I$1+0,"vorher",IF(R75&gt;Auswertung!U$1+0,"danach",R75))</f>
        <v>201626</v>
      </c>
    </row>
    <row r="76" spans="1:19" x14ac:dyDescent="0.25">
      <c r="A76">
        <f t="shared" si="4"/>
        <v>29</v>
      </c>
      <c r="B76" t="str">
        <f t="shared" ca="1" si="5"/>
        <v>AB040000F00GohneW201620</v>
      </c>
      <c r="C76" t="s">
        <v>71</v>
      </c>
      <c r="D76">
        <v>3</v>
      </c>
      <c r="E76">
        <v>30100</v>
      </c>
      <c r="F76" t="s">
        <v>29</v>
      </c>
      <c r="G76" t="s">
        <v>124</v>
      </c>
      <c r="H76" t="s">
        <v>30</v>
      </c>
      <c r="I76" t="s">
        <v>3</v>
      </c>
      <c r="J76" t="s">
        <v>4</v>
      </c>
      <c r="K76" t="s">
        <v>5</v>
      </c>
      <c r="L76">
        <v>4000</v>
      </c>
      <c r="M76">
        <v>0</v>
      </c>
      <c r="N76">
        <v>4000</v>
      </c>
      <c r="O76" s="1">
        <v>42506</v>
      </c>
      <c r="P76" s="1">
        <v>42510</v>
      </c>
      <c r="Q76">
        <v>201620</v>
      </c>
      <c r="R76">
        <v>201620</v>
      </c>
      <c r="S76">
        <f ca="1">IF(R76&lt;Auswertung!I$1+0,"vorher",IF(R76&gt;Auswertung!U$1+0,"danach",R76))</f>
        <v>201620</v>
      </c>
    </row>
    <row r="77" spans="1:19" x14ac:dyDescent="0.25">
      <c r="A77">
        <f t="shared" si="4"/>
        <v>30</v>
      </c>
      <c r="B77" t="str">
        <f t="shared" ca="1" si="5"/>
        <v>AB040000F10GohneW201620</v>
      </c>
      <c r="C77" t="s">
        <v>71</v>
      </c>
      <c r="D77">
        <v>2</v>
      </c>
      <c r="E77">
        <v>20100</v>
      </c>
      <c r="F77" t="s">
        <v>29</v>
      </c>
      <c r="G77" t="s">
        <v>123</v>
      </c>
      <c r="H77" t="s">
        <v>30</v>
      </c>
      <c r="I77" t="s">
        <v>10</v>
      </c>
      <c r="J77" t="s">
        <v>11</v>
      </c>
      <c r="K77" t="s">
        <v>5</v>
      </c>
      <c r="L77">
        <v>3000</v>
      </c>
      <c r="M77">
        <v>0</v>
      </c>
      <c r="N77">
        <v>3000</v>
      </c>
      <c r="O77" s="1">
        <v>42506</v>
      </c>
      <c r="P77" s="1">
        <v>42510</v>
      </c>
      <c r="Q77">
        <v>201620</v>
      </c>
      <c r="R77">
        <v>201620</v>
      </c>
      <c r="S77">
        <f ca="1">IF(R77&lt;Auswertung!I$1+0,"vorher",IF(R77&gt;Auswertung!U$1+0,"danach",R77))</f>
        <v>201620</v>
      </c>
    </row>
    <row r="78" spans="1:19" x14ac:dyDescent="0.25">
      <c r="A78">
        <f t="shared" si="4"/>
        <v>31</v>
      </c>
      <c r="B78" t="str">
        <f t="shared" ca="1" si="5"/>
        <v>AB040000F13GohneW201630</v>
      </c>
      <c r="C78" t="s">
        <v>28</v>
      </c>
      <c r="D78">
        <v>1</v>
      </c>
      <c r="E78">
        <v>10100</v>
      </c>
      <c r="F78" t="s">
        <v>29</v>
      </c>
      <c r="G78" t="s">
        <v>105</v>
      </c>
      <c r="H78" t="s">
        <v>30</v>
      </c>
      <c r="I78" t="s">
        <v>12</v>
      </c>
      <c r="J78" t="s">
        <v>13</v>
      </c>
      <c r="K78" t="s">
        <v>5</v>
      </c>
      <c r="L78">
        <v>3000</v>
      </c>
      <c r="M78">
        <v>0</v>
      </c>
      <c r="N78">
        <v>3000</v>
      </c>
      <c r="O78" s="1">
        <v>42576</v>
      </c>
      <c r="P78" s="1">
        <v>42580</v>
      </c>
      <c r="Q78">
        <v>201630</v>
      </c>
      <c r="R78">
        <v>201630</v>
      </c>
      <c r="S78">
        <f ca="1">IF(R78&lt;Auswertung!I$1+0,"vorher",IF(R78&gt;Auswertung!U$1+0,"danach",R78))</f>
        <v>201630</v>
      </c>
    </row>
    <row r="79" spans="1:19" x14ac:dyDescent="0.25">
      <c r="A79">
        <f t="shared" si="4"/>
        <v>32</v>
      </c>
      <c r="B79" t="str">
        <f t="shared" ca="1" si="5"/>
        <v>AB080000F00GohneW201624</v>
      </c>
      <c r="C79" t="s">
        <v>56</v>
      </c>
      <c r="D79">
        <v>16</v>
      </c>
      <c r="E79">
        <v>160100</v>
      </c>
      <c r="F79" t="s">
        <v>63</v>
      </c>
      <c r="G79" t="s">
        <v>119</v>
      </c>
      <c r="H79" t="s">
        <v>64</v>
      </c>
      <c r="I79" t="s">
        <v>3</v>
      </c>
      <c r="J79" t="s">
        <v>4</v>
      </c>
      <c r="K79" t="s">
        <v>5</v>
      </c>
      <c r="L79">
        <v>1000</v>
      </c>
      <c r="M79">
        <v>0</v>
      </c>
      <c r="N79">
        <v>1000</v>
      </c>
      <c r="O79" s="1">
        <v>42534</v>
      </c>
      <c r="P79" s="1">
        <v>42538</v>
      </c>
      <c r="Q79">
        <v>201624</v>
      </c>
      <c r="R79">
        <v>201624</v>
      </c>
      <c r="S79">
        <f ca="1">IF(R79&lt;Auswertung!I$1+0,"vorher",IF(R79&gt;Auswertung!U$1+0,"danach",R79))</f>
        <v>201624</v>
      </c>
    </row>
    <row r="80" spans="1:19" x14ac:dyDescent="0.25">
      <c r="A80">
        <f t="shared" si="4"/>
        <v>33</v>
      </c>
      <c r="B80" t="str">
        <f t="shared" ca="1" si="5"/>
        <v>AB080000F08GohneW201624</v>
      </c>
      <c r="C80" t="s">
        <v>56</v>
      </c>
      <c r="D80">
        <v>17</v>
      </c>
      <c r="E80">
        <v>170100</v>
      </c>
      <c r="F80" t="s">
        <v>63</v>
      </c>
      <c r="G80" t="s">
        <v>120</v>
      </c>
      <c r="H80" t="s">
        <v>64</v>
      </c>
      <c r="I80" t="s">
        <v>16</v>
      </c>
      <c r="J80" t="s">
        <v>17</v>
      </c>
      <c r="K80" t="s">
        <v>5</v>
      </c>
      <c r="L80">
        <v>1000</v>
      </c>
      <c r="M80">
        <v>0</v>
      </c>
      <c r="N80">
        <v>1000</v>
      </c>
      <c r="O80" s="1">
        <v>42534</v>
      </c>
      <c r="P80" s="1">
        <v>42538</v>
      </c>
      <c r="Q80">
        <v>201624</v>
      </c>
      <c r="R80">
        <v>201624</v>
      </c>
      <c r="S80">
        <f ca="1">IF(R80&lt;Auswertung!I$1+0,"vorher",IF(R80&gt;Auswertung!U$1+0,"danach",R80))</f>
        <v>201624</v>
      </c>
    </row>
    <row r="81" spans="1:19" x14ac:dyDescent="0.25">
      <c r="A81">
        <f t="shared" si="4"/>
        <v>34</v>
      </c>
      <c r="B81" t="str">
        <f t="shared" ca="1" si="5"/>
        <v>AB080000F10GohneW201628</v>
      </c>
      <c r="C81" t="s">
        <v>74</v>
      </c>
      <c r="D81">
        <v>11</v>
      </c>
      <c r="E81">
        <v>110100</v>
      </c>
      <c r="F81" t="s">
        <v>63</v>
      </c>
      <c r="G81" t="s">
        <v>127</v>
      </c>
      <c r="H81" t="s">
        <v>64</v>
      </c>
      <c r="I81" t="s">
        <v>10</v>
      </c>
      <c r="J81" t="s">
        <v>11</v>
      </c>
      <c r="K81" t="s">
        <v>5</v>
      </c>
      <c r="L81">
        <v>500</v>
      </c>
      <c r="M81">
        <v>0</v>
      </c>
      <c r="N81">
        <v>500</v>
      </c>
      <c r="O81" s="1">
        <v>42562</v>
      </c>
      <c r="P81" s="1">
        <v>42566</v>
      </c>
      <c r="Q81">
        <v>201628</v>
      </c>
      <c r="R81">
        <v>201628</v>
      </c>
      <c r="S81">
        <f ca="1">IF(R81&lt;Auswertung!I$1+0,"vorher",IF(R81&gt;Auswertung!U$1+0,"danach",R81))</f>
        <v>201628</v>
      </c>
    </row>
    <row r="82" spans="1:19" x14ac:dyDescent="0.25">
      <c r="A82">
        <f t="shared" si="4"/>
        <v>35</v>
      </c>
      <c r="B82" t="str">
        <f t="shared" ca="1" si="5"/>
        <v>AU010000F09GohneW201624</v>
      </c>
      <c r="C82" t="s">
        <v>46</v>
      </c>
      <c r="D82">
        <v>9</v>
      </c>
      <c r="E82">
        <v>90100</v>
      </c>
      <c r="F82" t="s">
        <v>51</v>
      </c>
      <c r="G82" t="s">
        <v>112</v>
      </c>
      <c r="H82" t="s">
        <v>52</v>
      </c>
      <c r="I82" t="s">
        <v>6</v>
      </c>
      <c r="J82" t="s">
        <v>7</v>
      </c>
      <c r="K82" t="s">
        <v>5</v>
      </c>
      <c r="L82">
        <v>500</v>
      </c>
      <c r="M82">
        <v>0</v>
      </c>
      <c r="N82">
        <v>500</v>
      </c>
      <c r="O82" s="1">
        <v>42534</v>
      </c>
      <c r="P82" s="1">
        <v>42538</v>
      </c>
      <c r="Q82">
        <v>201624</v>
      </c>
      <c r="R82">
        <v>201624</v>
      </c>
      <c r="S82">
        <f ca="1">IF(R82&lt;Auswertung!I$1+0,"vorher",IF(R82&gt;Auswertung!U$1+0,"danach",R82))</f>
        <v>201624</v>
      </c>
    </row>
    <row r="83" spans="1:19" x14ac:dyDescent="0.25">
      <c r="A83">
        <f t="shared" si="4"/>
        <v>35</v>
      </c>
      <c r="B83" t="str">
        <f t="shared" ca="1" si="5"/>
        <v>AU010000F09GohneW201628</v>
      </c>
      <c r="C83" t="s">
        <v>56</v>
      </c>
      <c r="D83">
        <v>18</v>
      </c>
      <c r="E83">
        <v>180100</v>
      </c>
      <c r="F83" t="s">
        <v>51</v>
      </c>
      <c r="G83" t="s">
        <v>112</v>
      </c>
      <c r="H83" t="s">
        <v>52</v>
      </c>
      <c r="I83" t="s">
        <v>6</v>
      </c>
      <c r="J83" t="s">
        <v>7</v>
      </c>
      <c r="K83" t="s">
        <v>5</v>
      </c>
      <c r="L83">
        <v>500</v>
      </c>
      <c r="M83">
        <v>0</v>
      </c>
      <c r="N83">
        <v>500</v>
      </c>
      <c r="O83" s="1">
        <v>42562</v>
      </c>
      <c r="P83" s="1">
        <v>42566</v>
      </c>
      <c r="Q83">
        <v>201628</v>
      </c>
      <c r="R83">
        <v>201628</v>
      </c>
      <c r="S83">
        <f ca="1">IF(R83&lt;Auswertung!I$1+0,"vorher",IF(R83&gt;Auswertung!U$1+0,"danach",R83))</f>
        <v>201628</v>
      </c>
    </row>
    <row r="84" spans="1:19" x14ac:dyDescent="0.25">
      <c r="A84">
        <f t="shared" si="4"/>
        <v>36</v>
      </c>
      <c r="B84" t="str">
        <f t="shared" ca="1" si="5"/>
        <v>AU010000F49GohneW201628</v>
      </c>
      <c r="C84" t="s">
        <v>56</v>
      </c>
      <c r="D84">
        <v>19</v>
      </c>
      <c r="E84">
        <v>190100</v>
      </c>
      <c r="F84" t="s">
        <v>51</v>
      </c>
      <c r="G84" t="s">
        <v>121</v>
      </c>
      <c r="H84" t="s">
        <v>52</v>
      </c>
      <c r="I84" t="s">
        <v>22</v>
      </c>
      <c r="J84" t="s">
        <v>23</v>
      </c>
      <c r="K84" t="s">
        <v>5</v>
      </c>
      <c r="L84">
        <v>500</v>
      </c>
      <c r="M84">
        <v>0</v>
      </c>
      <c r="N84">
        <v>500</v>
      </c>
      <c r="O84" s="1">
        <v>42562</v>
      </c>
      <c r="P84" s="1">
        <v>42566</v>
      </c>
      <c r="Q84">
        <v>201628</v>
      </c>
      <c r="R84">
        <v>201628</v>
      </c>
      <c r="S84">
        <f ca="1">IF(R84&lt;Auswertung!I$1+0,"vorher",IF(R84&gt;Auswertung!U$1+0,"danach",R84))</f>
        <v>201628</v>
      </c>
    </row>
    <row r="85" spans="1:19" x14ac:dyDescent="0.25">
      <c r="A85">
        <f t="shared" si="4"/>
        <v>37</v>
      </c>
      <c r="B85" t="str">
        <f t="shared" ca="1" si="5"/>
        <v>AZT20300F00GohneW201624</v>
      </c>
      <c r="C85" t="s">
        <v>46</v>
      </c>
      <c r="D85">
        <v>10</v>
      </c>
      <c r="E85">
        <v>100100</v>
      </c>
      <c r="F85" t="s">
        <v>53</v>
      </c>
      <c r="G85" t="s">
        <v>113</v>
      </c>
      <c r="H85" t="s">
        <v>54</v>
      </c>
      <c r="I85" t="s">
        <v>3</v>
      </c>
      <c r="J85" t="s">
        <v>4</v>
      </c>
      <c r="K85" t="s">
        <v>5</v>
      </c>
      <c r="L85">
        <v>500</v>
      </c>
      <c r="M85">
        <v>0</v>
      </c>
      <c r="N85">
        <v>500</v>
      </c>
      <c r="O85" s="1">
        <v>42534</v>
      </c>
      <c r="P85" s="1">
        <v>42538</v>
      </c>
      <c r="Q85">
        <v>201624</v>
      </c>
      <c r="R85">
        <v>201624</v>
      </c>
      <c r="S85">
        <f ca="1">IF(R85&lt;Auswertung!I$1+0,"vorher",IF(R85&gt;Auswertung!U$1+0,"danach",R85))</f>
        <v>201624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Auswertung</vt:lpstr>
      <vt:lpstr>Daten</vt:lpstr>
    </vt:vector>
  </TitlesOfParts>
  <Company>DASTEX Reinraumzubehör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Ladhari, Aymen</dc:creator>
  <cp:lastModifiedBy>Ladhari, Aymen</cp:lastModifiedBy>
  <dcterms:created xsi:type="dcterms:W3CDTF">2016-05-02T11:36:35Z</dcterms:created>
  <dcterms:modified xsi:type="dcterms:W3CDTF">2016-05-03T06:10:19Z</dcterms:modified>
</cp:coreProperties>
</file>