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xr:revisionPtr revIDLastSave="0" documentId="11_CF6F36502F08421AEC5216E7DF419D401A6A78F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1" l="1"/>
  <c r="J26" i="1"/>
  <c r="K26" i="1" s="1"/>
  <c r="I26" i="1"/>
  <c r="O25" i="1"/>
  <c r="P25" i="1" s="1"/>
  <c r="N25" i="1"/>
  <c r="J25" i="1"/>
  <c r="K25" i="1" s="1"/>
  <c r="I25" i="1"/>
  <c r="O24" i="1"/>
  <c r="P24" i="1" s="1"/>
  <c r="N24" i="1"/>
  <c r="J24" i="1"/>
  <c r="K24" i="1" s="1"/>
  <c r="I24" i="1"/>
  <c r="O23" i="1"/>
  <c r="P23" i="1" s="1"/>
  <c r="N23" i="1"/>
  <c r="J23" i="1"/>
  <c r="K23" i="1" s="1"/>
  <c r="I23" i="1"/>
  <c r="O22" i="1"/>
  <c r="P22" i="1" s="1"/>
  <c r="N22" i="1"/>
  <c r="J22" i="1"/>
  <c r="K22" i="1" s="1"/>
  <c r="I22" i="1"/>
  <c r="O21" i="1"/>
  <c r="P21" i="1" s="1"/>
  <c r="N21" i="1"/>
  <c r="J21" i="1"/>
  <c r="K21" i="1" s="1"/>
  <c r="I21" i="1"/>
  <c r="O20" i="1"/>
  <c r="P20" i="1" s="1"/>
  <c r="N20" i="1"/>
  <c r="J20" i="1"/>
  <c r="K20" i="1" s="1"/>
  <c r="I20" i="1"/>
  <c r="O19" i="1"/>
  <c r="P19" i="1" s="1"/>
  <c r="N19" i="1"/>
  <c r="J19" i="1"/>
  <c r="K19" i="1" s="1"/>
  <c r="I19" i="1"/>
  <c r="O18" i="1"/>
  <c r="P18" i="1" s="1"/>
  <c r="N18" i="1"/>
  <c r="J18" i="1"/>
  <c r="K18" i="1" s="1"/>
  <c r="I18" i="1"/>
  <c r="O17" i="1"/>
  <c r="P17" i="1" s="1"/>
  <c r="N17" i="1"/>
  <c r="J17" i="1"/>
  <c r="K17" i="1" s="1"/>
  <c r="I17" i="1"/>
  <c r="O16" i="1"/>
  <c r="P16" i="1" s="1"/>
  <c r="N16" i="1"/>
  <c r="J16" i="1"/>
  <c r="K16" i="1" s="1"/>
  <c r="I16" i="1"/>
  <c r="O15" i="1"/>
  <c r="P15" i="1" s="1"/>
  <c r="N15" i="1"/>
  <c r="J15" i="1"/>
  <c r="K15" i="1" s="1"/>
  <c r="I15" i="1"/>
  <c r="O14" i="1"/>
  <c r="P14" i="1" s="1"/>
  <c r="N14" i="1"/>
  <c r="J14" i="1"/>
  <c r="K14" i="1" s="1"/>
  <c r="I14" i="1"/>
  <c r="O13" i="1"/>
  <c r="P13" i="1" s="1"/>
  <c r="N13" i="1"/>
  <c r="J13" i="1"/>
  <c r="K13" i="1" s="1"/>
  <c r="I13" i="1"/>
  <c r="O12" i="1"/>
  <c r="P12" i="1" s="1"/>
  <c r="N12" i="1"/>
  <c r="J12" i="1"/>
  <c r="K12" i="1" s="1"/>
  <c r="I12" i="1"/>
  <c r="O11" i="1"/>
  <c r="P11" i="1" s="1"/>
  <c r="N11" i="1"/>
  <c r="J11" i="1"/>
  <c r="K11" i="1" s="1"/>
  <c r="I11" i="1"/>
  <c r="O10" i="1"/>
  <c r="P10" i="1" s="1"/>
  <c r="N10" i="1"/>
  <c r="J10" i="1"/>
  <c r="K10" i="1" s="1"/>
  <c r="I10" i="1"/>
  <c r="O9" i="1"/>
  <c r="P9" i="1" s="1"/>
  <c r="N9" i="1"/>
  <c r="J9" i="1"/>
  <c r="K9" i="1" s="1"/>
  <c r="I9" i="1"/>
  <c r="O8" i="1"/>
  <c r="P8" i="1" s="1"/>
  <c r="N8" i="1"/>
  <c r="J8" i="1"/>
  <c r="K8" i="1" s="1"/>
  <c r="I8" i="1"/>
  <c r="O7" i="1"/>
  <c r="P7" i="1" s="1"/>
  <c r="N7" i="1"/>
  <c r="J7" i="1"/>
  <c r="K7" i="1" s="1"/>
  <c r="I7" i="1"/>
  <c r="O6" i="1"/>
  <c r="P6" i="1" s="1"/>
  <c r="N6" i="1"/>
  <c r="J6" i="1"/>
  <c r="K6" i="1" s="1"/>
  <c r="I6" i="1"/>
  <c r="O5" i="1"/>
  <c r="P5" i="1" s="1"/>
  <c r="N5" i="1"/>
  <c r="J5" i="1"/>
  <c r="K5" i="1" s="1"/>
  <c r="I5" i="1"/>
  <c r="O4" i="1"/>
  <c r="P4" i="1" s="1"/>
  <c r="N4" i="1"/>
  <c r="J4" i="1"/>
  <c r="K4" i="1" s="1"/>
  <c r="I4" i="1"/>
  <c r="O3" i="1"/>
  <c r="P3" i="1" s="1"/>
  <c r="N3" i="1"/>
  <c r="J3" i="1"/>
  <c r="K3" i="1" s="1"/>
  <c r="I3" i="1"/>
  <c r="O2" i="1"/>
  <c r="P2" i="1" s="1"/>
  <c r="P27" i="1" s="1"/>
  <c r="N2" i="1"/>
  <c r="J2" i="1"/>
  <c r="K2" i="1" s="1"/>
  <c r="K29" i="1" s="1"/>
  <c r="I2" i="1"/>
</calcChain>
</file>

<file path=xl/sharedStrings.xml><?xml version="1.0" encoding="utf-8"?>
<sst xmlns="http://schemas.openxmlformats.org/spreadsheetml/2006/main" count="16" uniqueCount="14">
  <si>
    <t>Etalonnage</t>
  </si>
  <si>
    <t>tube</t>
  </si>
  <si>
    <t>conductivité (S\cm)</t>
  </si>
  <si>
    <t>Volume Moyen (en BV)</t>
  </si>
  <si>
    <t>Concentration (en g/L) (débit = 4BV/h)</t>
  </si>
  <si>
    <t>masse</t>
  </si>
  <si>
    <t>Conductivité</t>
  </si>
  <si>
    <t>Volume moyen (BV)</t>
  </si>
  <si>
    <t>Concentration (débit = 2 BV/h) (g/L)</t>
  </si>
  <si>
    <t>Concentration g\L</t>
  </si>
  <si>
    <t xml:space="preserve">Masse totale </t>
  </si>
  <si>
    <t>Masse init</t>
  </si>
  <si>
    <t xml:space="preserve">masse totale : </t>
  </si>
  <si>
    <t>masse initiale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</si>
</sst>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Tendances d'étalonnage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'Feuille 1'!$B$2</c:f>
              <c:strCache>
                <c:ptCount val="1"/>
                <c:pt idx="0">
                  <c:v>Concentration g\L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'Feuille 1'!$A$3:$A$9</c:f>
              <c:numCache>
                <c:formatCode>General</c:formatCode>
                <c:ptCount val="7"/>
                <c:pt idx="0">
                  <c:v>131.6</c:v>
                </c:pt>
                <c:pt idx="1">
                  <c:v>84.5</c:v>
                </c:pt>
                <c:pt idx="2">
                  <c:v>49.8</c:v>
                </c:pt>
                <c:pt idx="3">
                  <c:v>30</c:v>
                </c:pt>
                <c:pt idx="4">
                  <c:v>18.440000000000001</c:v>
                </c:pt>
                <c:pt idx="5">
                  <c:v>12.84</c:v>
                </c:pt>
                <c:pt idx="6">
                  <c:v>9.4</c:v>
                </c:pt>
              </c:numCache>
            </c:numRef>
          </c:xVal>
          <c:yVal>
            <c:numRef>
              <c:f>'Feuille 1'!$B$3:$B$9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FE-4C96-BC76-D61CF955B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040497"/>
        <c:axId val="1967034177"/>
      </c:scatterChart>
      <c:valAx>
        <c:axId val="17940404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conductivité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7034177"/>
        <c:crosses val="autoZero"/>
        <c:crossBetween val="midCat"/>
      </c:valAx>
      <c:valAx>
        <c:axId val="1967034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Concentration g\L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9404049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Concentration de NaCl (sel) en fonction du volume moyen écoulé pour un débit de 4 BV/h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'Feuille 1'!$I$2:$I$26</c:f>
              <c:numCache>
                <c:formatCode>General</c:formatCode>
                <c:ptCount val="25"/>
                <c:pt idx="0">
                  <c:v>0.31</c:v>
                </c:pt>
                <c:pt idx="1">
                  <c:v>0.33</c:v>
                </c:pt>
                <c:pt idx="2">
                  <c:v>0.35</c:v>
                </c:pt>
                <c:pt idx="3">
                  <c:v>0.37</c:v>
                </c:pt>
                <c:pt idx="4">
                  <c:v>0.39</c:v>
                </c:pt>
                <c:pt idx="5">
                  <c:v>0.41000000000000003</c:v>
                </c:pt>
                <c:pt idx="6">
                  <c:v>0.43</c:v>
                </c:pt>
                <c:pt idx="7">
                  <c:v>0.45</c:v>
                </c:pt>
                <c:pt idx="8">
                  <c:v>0.47</c:v>
                </c:pt>
                <c:pt idx="9">
                  <c:v>0.49</c:v>
                </c:pt>
                <c:pt idx="10">
                  <c:v>0.51</c:v>
                </c:pt>
                <c:pt idx="11">
                  <c:v>0.53</c:v>
                </c:pt>
                <c:pt idx="12">
                  <c:v>0.55000000000000004</c:v>
                </c:pt>
                <c:pt idx="13">
                  <c:v>0.57000000000000006</c:v>
                </c:pt>
                <c:pt idx="14">
                  <c:v>0.59000000000000008</c:v>
                </c:pt>
                <c:pt idx="15">
                  <c:v>0.61</c:v>
                </c:pt>
                <c:pt idx="16">
                  <c:v>0.63</c:v>
                </c:pt>
                <c:pt idx="17">
                  <c:v>0.65</c:v>
                </c:pt>
                <c:pt idx="18">
                  <c:v>0.66999999999999993</c:v>
                </c:pt>
                <c:pt idx="19">
                  <c:v>0.69</c:v>
                </c:pt>
                <c:pt idx="20">
                  <c:v>0.71</c:v>
                </c:pt>
                <c:pt idx="21">
                  <c:v>0.73</c:v>
                </c:pt>
                <c:pt idx="22">
                  <c:v>0.75</c:v>
                </c:pt>
                <c:pt idx="23">
                  <c:v>0.77</c:v>
                </c:pt>
                <c:pt idx="24">
                  <c:v>0.79</c:v>
                </c:pt>
              </c:numCache>
            </c:numRef>
          </c:xVal>
          <c:yVal>
            <c:numRef>
              <c:f>'Feuille 1'!$J$2:$J$26</c:f>
              <c:numCache>
                <c:formatCode>General</c:formatCode>
                <c:ptCount val="25"/>
                <c:pt idx="0">
                  <c:v>0.59842891316421698</c:v>
                </c:pt>
                <c:pt idx="1">
                  <c:v>0.71730724423435432</c:v>
                </c:pt>
                <c:pt idx="2">
                  <c:v>0.73053369815007219</c:v>
                </c:pt>
                <c:pt idx="3">
                  <c:v>0.72392002743062578</c:v>
                </c:pt>
                <c:pt idx="4">
                  <c:v>0.76361536459491042</c:v>
                </c:pt>
                <c:pt idx="5">
                  <c:v>0.78347501473990078</c:v>
                </c:pt>
                <c:pt idx="6">
                  <c:v>1.2090504008514114</c:v>
                </c:pt>
                <c:pt idx="7">
                  <c:v>2.837334944156825</c:v>
                </c:pt>
                <c:pt idx="8">
                  <c:v>6.798541656773005</c:v>
                </c:pt>
                <c:pt idx="9">
                  <c:v>13.175814639715224</c:v>
                </c:pt>
                <c:pt idx="10">
                  <c:v>21.016320800422378</c:v>
                </c:pt>
                <c:pt idx="11">
                  <c:v>28.059855466587699</c:v>
                </c:pt>
                <c:pt idx="12">
                  <c:v>31.873327959150867</c:v>
                </c:pt>
                <c:pt idx="13">
                  <c:v>31.97288435146201</c:v>
                </c:pt>
                <c:pt idx="14">
                  <c:v>29.024799840196387</c:v>
                </c:pt>
                <c:pt idx="15">
                  <c:v>24.474008960342776</c:v>
                </c:pt>
                <c:pt idx="16">
                  <c:v>19.160475193726782</c:v>
                </c:pt>
                <c:pt idx="17">
                  <c:v>13.827777005478394</c:v>
                </c:pt>
                <c:pt idx="18">
                  <c:v>8.6493635844364398</c:v>
                </c:pt>
                <c:pt idx="19">
                  <c:v>5.2963521264646447</c:v>
                </c:pt>
                <c:pt idx="20">
                  <c:v>3.0652219169985671</c:v>
                </c:pt>
                <c:pt idx="21">
                  <c:v>1.8542296579949411</c:v>
                </c:pt>
                <c:pt idx="22">
                  <c:v>1.2959396065038959</c:v>
                </c:pt>
                <c:pt idx="23">
                  <c:v>1.0690077605705153</c:v>
                </c:pt>
                <c:pt idx="24">
                  <c:v>1.0224138577479336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14-4A82-B26D-E197E6299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59256"/>
        <c:axId val="369620160"/>
      </c:scatterChart>
      <c:valAx>
        <c:axId val="508592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Volume Moyen (en BV)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9620160"/>
        <c:crosses val="autoZero"/>
        <c:crossBetween val="midCat"/>
      </c:valAx>
      <c:valAx>
        <c:axId val="369620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Concentration (en g/L)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085925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Concentration en NaCl (sel) en fonction du volume moyen écoulé pour un débit de 2 BV/h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'Feuille 1'!$N$4:$N$24</c:f>
              <c:numCache>
                <c:formatCode>General</c:formatCode>
                <c:ptCount val="21"/>
                <c:pt idx="0">
                  <c:v>0.35</c:v>
                </c:pt>
                <c:pt idx="1">
                  <c:v>0.37</c:v>
                </c:pt>
                <c:pt idx="2">
                  <c:v>0.39</c:v>
                </c:pt>
                <c:pt idx="3">
                  <c:v>0.41000000000000003</c:v>
                </c:pt>
                <c:pt idx="4">
                  <c:v>0.43</c:v>
                </c:pt>
                <c:pt idx="5">
                  <c:v>0.45</c:v>
                </c:pt>
                <c:pt idx="6">
                  <c:v>0.47</c:v>
                </c:pt>
                <c:pt idx="7">
                  <c:v>0.49</c:v>
                </c:pt>
                <c:pt idx="8">
                  <c:v>0.51</c:v>
                </c:pt>
                <c:pt idx="9">
                  <c:v>0.53</c:v>
                </c:pt>
                <c:pt idx="10">
                  <c:v>0.55000000000000004</c:v>
                </c:pt>
                <c:pt idx="11">
                  <c:v>0.57000000000000006</c:v>
                </c:pt>
                <c:pt idx="12">
                  <c:v>0.59000000000000008</c:v>
                </c:pt>
                <c:pt idx="13">
                  <c:v>0.61</c:v>
                </c:pt>
                <c:pt idx="14">
                  <c:v>0.63</c:v>
                </c:pt>
                <c:pt idx="15">
                  <c:v>0.65</c:v>
                </c:pt>
                <c:pt idx="16">
                  <c:v>0.66999999999999993</c:v>
                </c:pt>
                <c:pt idx="17">
                  <c:v>0.69</c:v>
                </c:pt>
                <c:pt idx="18">
                  <c:v>0.71</c:v>
                </c:pt>
                <c:pt idx="19">
                  <c:v>0.73</c:v>
                </c:pt>
                <c:pt idx="20">
                  <c:v>0.75</c:v>
                </c:pt>
              </c:numCache>
            </c:numRef>
          </c:xVal>
          <c:yVal>
            <c:numRef>
              <c:f>'Feuille 1'!$O$4:$O$24</c:f>
              <c:numCache>
                <c:formatCode>General</c:formatCode>
                <c:ptCount val="21"/>
                <c:pt idx="0">
                  <c:v>1.80690887369286</c:v>
                </c:pt>
                <c:pt idx="1">
                  <c:v>1.4701679920580781</c:v>
                </c:pt>
                <c:pt idx="2">
                  <c:v>1.4030860726833192</c:v>
                </c:pt>
                <c:pt idx="3">
                  <c:v>1.5037422338644826</c:v>
                </c:pt>
                <c:pt idx="4">
                  <c:v>1.5037422338644826</c:v>
                </c:pt>
                <c:pt idx="5">
                  <c:v>2.5555490172205135</c:v>
                </c:pt>
                <c:pt idx="6">
                  <c:v>5.82437294479179</c:v>
                </c:pt>
                <c:pt idx="7">
                  <c:v>12.932793165791121</c:v>
                </c:pt>
                <c:pt idx="8">
                  <c:v>21.913813412807645</c:v>
                </c:pt>
                <c:pt idx="9">
                  <c:v>31.178918277860046</c:v>
                </c:pt>
                <c:pt idx="10">
                  <c:v>33.881318745679593</c:v>
                </c:pt>
                <c:pt idx="11">
                  <c:v>37.167945932201725</c:v>
                </c:pt>
                <c:pt idx="12">
                  <c:v>33.073862319832941</c:v>
                </c:pt>
                <c:pt idx="13">
                  <c:v>26.062361161322897</c:v>
                </c:pt>
                <c:pt idx="14">
                  <c:v>18.031232651727123</c:v>
                </c:pt>
                <c:pt idx="15">
                  <c:v>10.624766659798055</c:v>
                </c:pt>
                <c:pt idx="16">
                  <c:v>5.4910963457356905</c:v>
                </c:pt>
                <c:pt idx="17">
                  <c:v>2.9131898781333532</c:v>
                </c:pt>
                <c:pt idx="18">
                  <c:v>1.9828910050388515</c:v>
                </c:pt>
                <c:pt idx="19">
                  <c:v>1.9625547549494269</c:v>
                </c:pt>
                <c:pt idx="20">
                  <c:v>1.9964529427143374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39-4946-A719-BDDCEFE8F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063615"/>
        <c:axId val="1722063457"/>
      </c:scatterChart>
      <c:valAx>
        <c:axId val="7250636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Volume moyen (BV)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22063457"/>
        <c:crosses val="autoZero"/>
        <c:crossBetween val="midCat"/>
      </c:valAx>
      <c:valAx>
        <c:axId val="1722063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Concentration (g/L)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506361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142875</xdr:rowOff>
    </xdr:from>
    <xdr:ext cx="59436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885825</xdr:colOff>
      <xdr:row>30</xdr:row>
      <xdr:rowOff>76200</xdr:rowOff>
    </xdr:from>
    <xdr:ext cx="5715000" cy="3533775"/>
    <xdr:graphicFrame macro="">
      <xdr:nvGraphicFramePr>
        <xdr:cNvPr id="3" name="Chart 2" title="Graphiqu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952500</xdr:colOff>
      <xdr:row>28</xdr:row>
      <xdr:rowOff>142875</xdr:rowOff>
    </xdr:from>
    <xdr:ext cx="5715000" cy="3533775"/>
    <xdr:graphicFrame macro="">
      <xdr:nvGraphicFramePr>
        <xdr:cNvPr id="4" name="Chart 3" title="Graphiqu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0"/>
  <sheetViews>
    <sheetView tabSelected="1" workbookViewId="0"/>
  </sheetViews>
  <sheetFormatPr defaultColWidth="12.5703125" defaultRowHeight="15.75" customHeight="1"/>
  <cols>
    <col min="1" max="1" width="15.7109375" customWidth="1"/>
    <col min="2" max="2" width="15.28515625" customWidth="1"/>
    <col min="8" max="8" width="18.5703125" customWidth="1"/>
    <col min="9" max="9" width="22.140625" customWidth="1"/>
    <col min="10" max="10" width="30.5703125" customWidth="1"/>
    <col min="14" max="14" width="18.28515625" customWidth="1"/>
    <col min="15" max="15" width="28.5703125" customWidth="1"/>
  </cols>
  <sheetData>
    <row r="1" spans="1:16">
      <c r="A1" s="1" t="s">
        <v>0</v>
      </c>
      <c r="B1" s="2"/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M1" s="4" t="s">
        <v>6</v>
      </c>
      <c r="N1" s="4" t="s">
        <v>7</v>
      </c>
      <c r="O1" s="4" t="s">
        <v>8</v>
      </c>
      <c r="P1" s="4" t="s">
        <v>5</v>
      </c>
    </row>
    <row r="2" spans="1:16">
      <c r="A2" s="5" t="s">
        <v>2</v>
      </c>
      <c r="B2" s="5" t="s">
        <v>9</v>
      </c>
      <c r="G2" s="6">
        <v>1</v>
      </c>
      <c r="H2" s="6">
        <v>7.2</v>
      </c>
      <c r="I2" s="7">
        <f t="shared" ref="I2:I26" si="0">0.3+(G2-1)*0.02+0.01</f>
        <v>0.31</v>
      </c>
      <c r="J2" s="7">
        <f t="shared" ref="J2:J26" si="1">(-2.58 + 0.392 * H2 + 0.00292 * H2 * H2)* 0.75 / 0.4935082405</f>
        <v>0.59842891316421698</v>
      </c>
      <c r="K2" s="6">
        <f t="shared" ref="K2:K26" si="2">J2*0.02*0.15</f>
        <v>1.7952867394926508E-3</v>
      </c>
      <c r="M2" s="8">
        <v>9</v>
      </c>
      <c r="N2" s="9">
        <f t="shared" ref="N2:N25" si="3">0.3+(G2-1)*0.02+0.01</f>
        <v>0.31</v>
      </c>
      <c r="O2" s="9">
        <f t="shared" ref="O2:O25" si="4">(-2.58 + 0.392 *M2  + 0.00292 *M2  * M2)* 0.75 / 0.4935082405</f>
        <v>1.8001523117424014</v>
      </c>
      <c r="P2" s="8">
        <f t="shared" ref="P2:P25" si="5">O2*0.02*0.15</f>
        <v>5.4004569352272035E-3</v>
      </c>
    </row>
    <row r="3" spans="1:16">
      <c r="A3" s="10">
        <v>131.6</v>
      </c>
      <c r="B3" s="10">
        <v>100</v>
      </c>
      <c r="G3" s="6">
        <v>2</v>
      </c>
      <c r="H3" s="6">
        <v>7.38</v>
      </c>
      <c r="I3" s="7">
        <f t="shared" si="0"/>
        <v>0.33</v>
      </c>
      <c r="J3" s="7">
        <f t="shared" si="1"/>
        <v>0.71730724423435432</v>
      </c>
      <c r="K3" s="6">
        <f t="shared" si="2"/>
        <v>2.1519217327030629E-3</v>
      </c>
      <c r="M3" s="8">
        <v>9</v>
      </c>
      <c r="N3" s="9">
        <f t="shared" si="3"/>
        <v>0.33</v>
      </c>
      <c r="O3" s="9">
        <f t="shared" si="4"/>
        <v>1.8001523117424014</v>
      </c>
      <c r="P3" s="8">
        <f t="shared" si="5"/>
        <v>5.4004569352272035E-3</v>
      </c>
    </row>
    <row r="4" spans="1:16">
      <c r="A4" s="10">
        <v>84.5</v>
      </c>
      <c r="B4" s="10">
        <v>50</v>
      </c>
      <c r="G4" s="6">
        <v>3</v>
      </c>
      <c r="H4" s="6">
        <v>7.4</v>
      </c>
      <c r="I4" s="7">
        <f t="shared" si="0"/>
        <v>0.35</v>
      </c>
      <c r="J4" s="7">
        <f t="shared" si="1"/>
        <v>0.73053369815007219</v>
      </c>
      <c r="K4" s="6">
        <f t="shared" si="2"/>
        <v>2.1916010944502164E-3</v>
      </c>
      <c r="M4" s="8">
        <v>9.01</v>
      </c>
      <c r="N4" s="9">
        <f t="shared" si="3"/>
        <v>0.35</v>
      </c>
      <c r="O4" s="9">
        <f t="shared" si="4"/>
        <v>1.80690887369286</v>
      </c>
      <c r="P4" s="8">
        <f t="shared" si="5"/>
        <v>5.4207266210785808E-3</v>
      </c>
    </row>
    <row r="5" spans="1:16">
      <c r="A5" s="10">
        <v>49.8</v>
      </c>
      <c r="B5" s="10">
        <v>25</v>
      </c>
      <c r="G5" s="6">
        <v>4</v>
      </c>
      <c r="H5" s="6">
        <v>7.39</v>
      </c>
      <c r="I5" s="7">
        <f t="shared" si="0"/>
        <v>0.37</v>
      </c>
      <c r="J5" s="7">
        <f t="shared" si="1"/>
        <v>0.72392002743062578</v>
      </c>
      <c r="K5" s="6">
        <f t="shared" si="2"/>
        <v>2.1717600822918773E-3</v>
      </c>
      <c r="M5" s="8">
        <v>8.51</v>
      </c>
      <c r="N5" s="9">
        <f t="shared" si="3"/>
        <v>0.37</v>
      </c>
      <c r="O5" s="9">
        <f t="shared" si="4"/>
        <v>1.4701679920580781</v>
      </c>
      <c r="P5" s="8">
        <f t="shared" si="5"/>
        <v>4.4105039761742348E-3</v>
      </c>
    </row>
    <row r="6" spans="1:16">
      <c r="A6" s="10">
        <v>30</v>
      </c>
      <c r="B6" s="10">
        <v>12.5</v>
      </c>
      <c r="G6" s="6">
        <v>5</v>
      </c>
      <c r="H6" s="6">
        <v>7.45</v>
      </c>
      <c r="I6" s="7">
        <f t="shared" si="0"/>
        <v>0.39</v>
      </c>
      <c r="J6" s="7">
        <f t="shared" si="1"/>
        <v>0.76361536459491042</v>
      </c>
      <c r="K6" s="6">
        <f t="shared" si="2"/>
        <v>2.2908460937847313E-3</v>
      </c>
      <c r="M6" s="8">
        <v>8.41</v>
      </c>
      <c r="N6" s="9">
        <f t="shared" si="3"/>
        <v>0.39</v>
      </c>
      <c r="O6" s="9">
        <f t="shared" si="4"/>
        <v>1.4030860726833192</v>
      </c>
      <c r="P6" s="8">
        <f t="shared" si="5"/>
        <v>4.209258218049957E-3</v>
      </c>
    </row>
    <row r="7" spans="1:16">
      <c r="A7" s="10">
        <v>18.440000000000001</v>
      </c>
      <c r="B7" s="10">
        <v>6.25</v>
      </c>
      <c r="G7" s="6">
        <v>6</v>
      </c>
      <c r="H7" s="6">
        <v>7.48</v>
      </c>
      <c r="I7" s="7">
        <f t="shared" si="0"/>
        <v>0.41000000000000003</v>
      </c>
      <c r="J7" s="7">
        <f t="shared" si="1"/>
        <v>0.78347501473990078</v>
      </c>
      <c r="K7" s="6">
        <f t="shared" si="2"/>
        <v>2.3504250442197023E-3</v>
      </c>
      <c r="M7" s="8">
        <v>8.56</v>
      </c>
      <c r="N7" s="9">
        <f t="shared" si="3"/>
        <v>0.41000000000000003</v>
      </c>
      <c r="O7" s="9">
        <f t="shared" si="4"/>
        <v>1.5037422338644826</v>
      </c>
      <c r="P7" s="8">
        <f t="shared" si="5"/>
        <v>4.5112267015934475E-3</v>
      </c>
    </row>
    <row r="8" spans="1:16">
      <c r="A8" s="10">
        <v>12.84</v>
      </c>
      <c r="B8" s="10">
        <v>3.125</v>
      </c>
      <c r="G8" s="6">
        <v>7</v>
      </c>
      <c r="H8" s="6">
        <v>8.1199999999999992</v>
      </c>
      <c r="I8" s="7">
        <f t="shared" si="0"/>
        <v>0.43</v>
      </c>
      <c r="J8" s="7">
        <f t="shared" si="1"/>
        <v>1.2090504008514114</v>
      </c>
      <c r="K8" s="6">
        <f t="shared" si="2"/>
        <v>3.6271512025542337E-3</v>
      </c>
      <c r="M8" s="8">
        <v>8.56</v>
      </c>
      <c r="N8" s="9">
        <f t="shared" si="3"/>
        <v>0.43</v>
      </c>
      <c r="O8" s="9">
        <f t="shared" si="4"/>
        <v>1.5037422338644826</v>
      </c>
      <c r="P8" s="8">
        <f t="shared" si="5"/>
        <v>4.5112267015934475E-3</v>
      </c>
    </row>
    <row r="9" spans="1:16">
      <c r="A9" s="10">
        <v>9.4</v>
      </c>
      <c r="B9" s="10">
        <v>0</v>
      </c>
      <c r="C9" s="2"/>
      <c r="D9" s="2"/>
      <c r="E9" s="2"/>
      <c r="F9" s="2"/>
      <c r="G9" s="6">
        <v>8</v>
      </c>
      <c r="H9" s="6">
        <v>10.52</v>
      </c>
      <c r="I9" s="7">
        <f t="shared" si="0"/>
        <v>0.45</v>
      </c>
      <c r="J9" s="7">
        <f t="shared" si="1"/>
        <v>2.837334944156825</v>
      </c>
      <c r="K9" s="6">
        <f t="shared" si="2"/>
        <v>8.5120048324704746E-3</v>
      </c>
      <c r="M9" s="8">
        <v>10.11</v>
      </c>
      <c r="N9" s="9">
        <f t="shared" si="3"/>
        <v>0.45</v>
      </c>
      <c r="O9" s="9">
        <f t="shared" si="4"/>
        <v>2.5555490172205135</v>
      </c>
      <c r="P9" s="8">
        <f t="shared" si="5"/>
        <v>7.66664705166154E-3</v>
      </c>
    </row>
    <row r="10" spans="1:16">
      <c r="G10" s="6">
        <v>9</v>
      </c>
      <c r="H10" s="6">
        <v>16.07</v>
      </c>
      <c r="I10" s="7">
        <f t="shared" si="0"/>
        <v>0.47</v>
      </c>
      <c r="J10" s="7">
        <f t="shared" si="1"/>
        <v>6.798541656773005</v>
      </c>
      <c r="K10" s="6">
        <f t="shared" si="2"/>
        <v>2.0395624970319014E-2</v>
      </c>
      <c r="M10" s="8">
        <v>14.74</v>
      </c>
      <c r="N10" s="9">
        <f t="shared" si="3"/>
        <v>0.47</v>
      </c>
      <c r="O10" s="9">
        <f t="shared" si="4"/>
        <v>5.82437294479179</v>
      </c>
      <c r="P10" s="8">
        <f t="shared" si="5"/>
        <v>1.747311883437537E-2</v>
      </c>
    </row>
    <row r="11" spans="1:16">
      <c r="G11" s="6">
        <v>10</v>
      </c>
      <c r="H11" s="6">
        <v>24.3</v>
      </c>
      <c r="I11" s="7">
        <f t="shared" si="0"/>
        <v>0.49</v>
      </c>
      <c r="J11" s="7">
        <f t="shared" si="1"/>
        <v>13.175814639715224</v>
      </c>
      <c r="K11" s="6">
        <f t="shared" si="2"/>
        <v>3.9527443919145672E-2</v>
      </c>
      <c r="M11" s="8">
        <v>24</v>
      </c>
      <c r="N11" s="9">
        <f t="shared" si="3"/>
        <v>0.49</v>
      </c>
      <c r="O11" s="9">
        <f t="shared" si="4"/>
        <v>12.932793165791121</v>
      </c>
      <c r="P11" s="8">
        <f t="shared" si="5"/>
        <v>3.8798379497373359E-2</v>
      </c>
    </row>
    <row r="12" spans="1:16">
      <c r="G12" s="6">
        <v>11</v>
      </c>
      <c r="H12" s="6">
        <v>33.5</v>
      </c>
      <c r="I12" s="7">
        <f t="shared" si="0"/>
        <v>0.51</v>
      </c>
      <c r="J12" s="7">
        <f t="shared" si="1"/>
        <v>21.016320800422378</v>
      </c>
      <c r="K12" s="6">
        <f t="shared" si="2"/>
        <v>6.3048962401267131E-2</v>
      </c>
      <c r="M12" s="8">
        <v>34.5</v>
      </c>
      <c r="N12" s="9">
        <f t="shared" si="3"/>
        <v>0.51</v>
      </c>
      <c r="O12" s="9">
        <f t="shared" si="4"/>
        <v>21.913813412807645</v>
      </c>
      <c r="P12" s="8">
        <f t="shared" si="5"/>
        <v>6.5741440238422932E-2</v>
      </c>
    </row>
    <row r="13" spans="1:16">
      <c r="G13" s="6">
        <v>12</v>
      </c>
      <c r="H13" s="6">
        <v>41.1</v>
      </c>
      <c r="I13" s="7">
        <f t="shared" si="0"/>
        <v>0.53</v>
      </c>
      <c r="J13" s="7">
        <f t="shared" si="1"/>
        <v>28.059855466587699</v>
      </c>
      <c r="K13" s="6">
        <f t="shared" si="2"/>
        <v>8.4179566399763109E-2</v>
      </c>
      <c r="M13" s="8">
        <v>44.3</v>
      </c>
      <c r="N13" s="9">
        <f t="shared" si="3"/>
        <v>0.53</v>
      </c>
      <c r="O13" s="9">
        <f t="shared" si="4"/>
        <v>31.178918277860046</v>
      </c>
      <c r="P13" s="8">
        <f t="shared" si="5"/>
        <v>9.3536754833580135E-2</v>
      </c>
    </row>
    <row r="14" spans="1:16">
      <c r="G14" s="6">
        <v>13</v>
      </c>
      <c r="H14" s="6">
        <v>45</v>
      </c>
      <c r="I14" s="7">
        <f t="shared" si="0"/>
        <v>0.55000000000000004</v>
      </c>
      <c r="J14" s="7">
        <f t="shared" si="1"/>
        <v>31.873327959150867</v>
      </c>
      <c r="K14" s="6">
        <f t="shared" si="2"/>
        <v>9.5619983877452588E-2</v>
      </c>
      <c r="M14" s="8">
        <v>47</v>
      </c>
      <c r="N14" s="9">
        <f t="shared" si="3"/>
        <v>0.55000000000000004</v>
      </c>
      <c r="O14" s="9">
        <f t="shared" si="4"/>
        <v>33.881318745679593</v>
      </c>
      <c r="P14" s="8">
        <f t="shared" si="5"/>
        <v>0.10164395623703879</v>
      </c>
    </row>
    <row r="15" spans="1:16">
      <c r="G15" s="6">
        <v>14</v>
      </c>
      <c r="H15" s="6">
        <v>45.1</v>
      </c>
      <c r="I15" s="7">
        <f t="shared" si="0"/>
        <v>0.57000000000000006</v>
      </c>
      <c r="J15" s="7">
        <f t="shared" si="1"/>
        <v>31.97288435146201</v>
      </c>
      <c r="K15" s="6">
        <f t="shared" si="2"/>
        <v>9.591865305438603E-2</v>
      </c>
      <c r="M15" s="8">
        <v>50.2</v>
      </c>
      <c r="N15" s="9">
        <f t="shared" si="3"/>
        <v>0.57000000000000006</v>
      </c>
      <c r="O15" s="9">
        <f t="shared" si="4"/>
        <v>37.167945932201725</v>
      </c>
      <c r="P15" s="8">
        <f t="shared" si="5"/>
        <v>0.11150383779660517</v>
      </c>
    </row>
    <row r="16" spans="1:16">
      <c r="G16" s="6">
        <v>15</v>
      </c>
      <c r="H16" s="6">
        <v>42.1</v>
      </c>
      <c r="I16" s="7">
        <f t="shared" si="0"/>
        <v>0.59000000000000008</v>
      </c>
      <c r="J16" s="7">
        <f t="shared" si="1"/>
        <v>29.024799840196387</v>
      </c>
      <c r="K16" s="6">
        <f t="shared" si="2"/>
        <v>8.7074399520589152E-2</v>
      </c>
      <c r="M16" s="8">
        <v>46.2</v>
      </c>
      <c r="N16" s="9">
        <f t="shared" si="3"/>
        <v>0.59000000000000008</v>
      </c>
      <c r="O16" s="9">
        <f t="shared" si="4"/>
        <v>33.073862319832941</v>
      </c>
      <c r="P16" s="8">
        <f t="shared" si="5"/>
        <v>9.9221586959498828E-2</v>
      </c>
    </row>
    <row r="17" spans="7:16">
      <c r="G17" s="6">
        <v>16</v>
      </c>
      <c r="H17" s="6">
        <v>37.299999999999997</v>
      </c>
      <c r="I17" s="7">
        <f t="shared" si="0"/>
        <v>0.61</v>
      </c>
      <c r="J17" s="7">
        <f t="shared" si="1"/>
        <v>24.474008960342776</v>
      </c>
      <c r="K17" s="6">
        <f t="shared" si="2"/>
        <v>7.3422026881028335E-2</v>
      </c>
      <c r="M17" s="8">
        <v>39</v>
      </c>
      <c r="N17" s="9">
        <f t="shared" si="3"/>
        <v>0.61</v>
      </c>
      <c r="O17" s="9">
        <f t="shared" si="4"/>
        <v>26.062361161322897</v>
      </c>
      <c r="P17" s="8">
        <f t="shared" si="5"/>
        <v>7.8187083483968703E-2</v>
      </c>
    </row>
    <row r="18" spans="7:16">
      <c r="G18" s="6">
        <v>17</v>
      </c>
      <c r="H18" s="6">
        <v>31.4</v>
      </c>
      <c r="I18" s="7">
        <f t="shared" si="0"/>
        <v>0.63</v>
      </c>
      <c r="J18" s="7">
        <f t="shared" si="1"/>
        <v>19.160475193726782</v>
      </c>
      <c r="K18" s="6">
        <f t="shared" si="2"/>
        <v>5.748142558118035E-2</v>
      </c>
      <c r="M18" s="8">
        <v>30.1</v>
      </c>
      <c r="N18" s="9">
        <f t="shared" si="3"/>
        <v>0.63</v>
      </c>
      <c r="O18" s="9">
        <f t="shared" si="4"/>
        <v>18.031232651727123</v>
      </c>
      <c r="P18" s="8">
        <f t="shared" si="5"/>
        <v>5.4093697955181368E-2</v>
      </c>
    </row>
    <row r="19" spans="7:16">
      <c r="G19" s="6">
        <v>18</v>
      </c>
      <c r="H19" s="6">
        <v>25.1</v>
      </c>
      <c r="I19" s="7">
        <f t="shared" si="0"/>
        <v>0.65</v>
      </c>
      <c r="J19" s="7">
        <f t="shared" si="1"/>
        <v>13.827777005478394</v>
      </c>
      <c r="K19" s="6">
        <f t="shared" si="2"/>
        <v>4.1483331016435185E-2</v>
      </c>
      <c r="M19" s="8">
        <v>21.1</v>
      </c>
      <c r="N19" s="9">
        <f t="shared" si="3"/>
        <v>0.65</v>
      </c>
      <c r="O19" s="9">
        <f t="shared" si="4"/>
        <v>10.624766659798055</v>
      </c>
      <c r="P19" s="8">
        <f t="shared" si="5"/>
        <v>3.1874299979394165E-2</v>
      </c>
    </row>
    <row r="20" spans="7:16">
      <c r="G20" s="6">
        <v>19</v>
      </c>
      <c r="H20" s="6">
        <v>18.54</v>
      </c>
      <c r="I20" s="7">
        <f t="shared" si="0"/>
        <v>0.66999999999999993</v>
      </c>
      <c r="J20" s="7">
        <f t="shared" si="1"/>
        <v>8.6493635844364398</v>
      </c>
      <c r="K20" s="6">
        <f t="shared" si="2"/>
        <v>2.5948090753309318E-2</v>
      </c>
      <c r="M20" s="8">
        <v>14.28</v>
      </c>
      <c r="N20" s="9">
        <f t="shared" si="3"/>
        <v>0.66999999999999993</v>
      </c>
      <c r="O20" s="9">
        <f t="shared" si="4"/>
        <v>5.4910963457356905</v>
      </c>
      <c r="P20" s="8">
        <f t="shared" si="5"/>
        <v>1.6473289037207073E-2</v>
      </c>
    </row>
    <row r="21" spans="7:16">
      <c r="G21" s="6">
        <v>20</v>
      </c>
      <c r="H21" s="6">
        <v>14.01</v>
      </c>
      <c r="I21" s="7">
        <f t="shared" si="0"/>
        <v>0.69</v>
      </c>
      <c r="J21" s="7">
        <f t="shared" si="1"/>
        <v>5.2963521264646447</v>
      </c>
      <c r="K21" s="6">
        <f t="shared" si="2"/>
        <v>1.5889056379393935E-2</v>
      </c>
      <c r="M21" s="8">
        <v>10.63</v>
      </c>
      <c r="N21" s="9">
        <f t="shared" si="3"/>
        <v>0.69</v>
      </c>
      <c r="O21" s="9">
        <f t="shared" si="4"/>
        <v>2.9131898781333532</v>
      </c>
      <c r="P21" s="8">
        <f t="shared" si="5"/>
        <v>8.7395696344000594E-3</v>
      </c>
    </row>
    <row r="22" spans="7:16">
      <c r="G22" s="6">
        <v>21</v>
      </c>
      <c r="H22" s="6">
        <v>10.85</v>
      </c>
      <c r="I22" s="7">
        <f t="shared" si="0"/>
        <v>0.71</v>
      </c>
      <c r="J22" s="7">
        <f t="shared" si="1"/>
        <v>3.0652219169985671</v>
      </c>
      <c r="K22" s="6">
        <f t="shared" si="2"/>
        <v>9.1956657509957018E-3</v>
      </c>
      <c r="M22" s="8">
        <v>9.27</v>
      </c>
      <c r="N22" s="9">
        <f t="shared" si="3"/>
        <v>0.71</v>
      </c>
      <c r="O22" s="9">
        <f t="shared" si="4"/>
        <v>1.9828910050388515</v>
      </c>
      <c r="P22" s="8">
        <f t="shared" si="5"/>
        <v>5.9486730151165545E-3</v>
      </c>
    </row>
    <row r="23" spans="7:16">
      <c r="G23" s="6">
        <v>22</v>
      </c>
      <c r="H23" s="6">
        <v>9.08</v>
      </c>
      <c r="I23" s="7">
        <f t="shared" si="0"/>
        <v>0.73</v>
      </c>
      <c r="J23" s="7">
        <f t="shared" si="1"/>
        <v>1.8542296579949411</v>
      </c>
      <c r="K23" s="6">
        <f t="shared" si="2"/>
        <v>5.562688973984823E-3</v>
      </c>
      <c r="M23" s="8">
        <v>9.24</v>
      </c>
      <c r="N23" s="9">
        <f t="shared" si="3"/>
        <v>0.73</v>
      </c>
      <c r="O23" s="9">
        <f t="shared" si="4"/>
        <v>1.9625547549494269</v>
      </c>
      <c r="P23" s="8">
        <f t="shared" si="5"/>
        <v>5.8876642648482804E-3</v>
      </c>
    </row>
    <row r="24" spans="7:16">
      <c r="G24" s="6">
        <v>23</v>
      </c>
      <c r="H24" s="6">
        <v>8.25</v>
      </c>
      <c r="I24" s="7">
        <f t="shared" si="0"/>
        <v>0.75</v>
      </c>
      <c r="J24" s="7">
        <f t="shared" si="1"/>
        <v>1.2959396065038959</v>
      </c>
      <c r="K24" s="6">
        <f t="shared" si="2"/>
        <v>3.887818819511688E-3</v>
      </c>
      <c r="M24" s="8">
        <v>9.2899999999999991</v>
      </c>
      <c r="N24" s="9">
        <f t="shared" si="3"/>
        <v>0.75</v>
      </c>
      <c r="O24" s="9">
        <f t="shared" si="4"/>
        <v>1.9964529427143374</v>
      </c>
      <c r="P24" s="8">
        <f t="shared" si="5"/>
        <v>5.9893588281430118E-3</v>
      </c>
    </row>
    <row r="25" spans="7:16">
      <c r="G25" s="6">
        <v>24</v>
      </c>
      <c r="H25" s="6">
        <v>7.91</v>
      </c>
      <c r="I25" s="7">
        <f t="shared" si="0"/>
        <v>0.77</v>
      </c>
      <c r="J25" s="7">
        <f t="shared" si="1"/>
        <v>1.0690077605705153</v>
      </c>
      <c r="K25" s="6">
        <f t="shared" si="2"/>
        <v>3.2070232817115458E-3</v>
      </c>
      <c r="M25" s="8">
        <v>9.26</v>
      </c>
      <c r="N25" s="9">
        <f t="shared" si="3"/>
        <v>0.77</v>
      </c>
      <c r="O25" s="9">
        <f t="shared" si="4"/>
        <v>1.9761113674858692</v>
      </c>
      <c r="P25" s="8">
        <f t="shared" si="5"/>
        <v>5.9283341024576079E-3</v>
      </c>
    </row>
    <row r="26" spans="7:16">
      <c r="G26" s="6">
        <v>25</v>
      </c>
      <c r="H26" s="6">
        <v>7.84</v>
      </c>
      <c r="I26" s="7">
        <f t="shared" si="0"/>
        <v>0.79</v>
      </c>
      <c r="J26" s="7">
        <f t="shared" si="1"/>
        <v>1.0224138577479336</v>
      </c>
      <c r="K26" s="6">
        <f t="shared" si="2"/>
        <v>3.0672415732438006E-3</v>
      </c>
    </row>
    <row r="27" spans="7:16">
      <c r="O27" s="2" t="s">
        <v>10</v>
      </c>
      <c r="P27" s="2">
        <f>SUM(P2:P25)</f>
        <v>0.78257154783821714</v>
      </c>
    </row>
    <row r="28" spans="7:16">
      <c r="O28" s="2" t="s">
        <v>11</v>
      </c>
      <c r="P28" s="2">
        <v>0.75</v>
      </c>
    </row>
    <row r="29" spans="7:16">
      <c r="J29" s="2" t="s">
        <v>12</v>
      </c>
      <c r="K29" s="2">
        <f>SUM(K2:K26)</f>
        <v>0.74999999997568423</v>
      </c>
    </row>
    <row r="30" spans="7:16">
      <c r="J30" s="2" t="s">
        <v>13</v>
      </c>
      <c r="K30" s="2">
        <f>100*0.0075</f>
        <v>0.75</v>
      </c>
    </row>
  </sheetData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23DA6764E1144FBEB11EB406CA3C50" ma:contentTypeVersion="3" ma:contentTypeDescription="Crée un document." ma:contentTypeScope="" ma:versionID="a2fca39c9e63419e5b02572445b614b2">
  <xsd:schema xmlns:xsd="http://www.w3.org/2001/XMLSchema" xmlns:xs="http://www.w3.org/2001/XMLSchema" xmlns:p="http://schemas.microsoft.com/office/2006/metadata/properties" xmlns:ns2="d63db7f9-25c4-47a1-8bb2-882d8ff08dfe" targetNamespace="http://schemas.microsoft.com/office/2006/metadata/properties" ma:root="true" ma:fieldsID="4f87dd0863fb4a1a34e480a746fa1806" ns2:_="">
    <xsd:import namespace="d63db7f9-25c4-47a1-8bb2-882d8ff08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db7f9-25c4-47a1-8bb2-882d8ff08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1732EC-249B-4A49-A5EE-E4AE7A99BA10}"/>
</file>

<file path=customXml/itemProps2.xml><?xml version="1.0" encoding="utf-8"?>
<ds:datastoreItem xmlns:ds="http://schemas.openxmlformats.org/officeDocument/2006/customXml" ds:itemID="{69ECFCF5-A19E-4742-A1EB-CA38CAB4700D}"/>
</file>

<file path=customXml/itemProps3.xml><?xml version="1.0" encoding="utf-8"?>
<ds:datastoreItem xmlns:ds="http://schemas.openxmlformats.org/officeDocument/2006/customXml" ds:itemID="{B35C1184-A1EC-4E54-9B0F-C746CA1C6B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Aymen Awainia (Student at CentraleSupelec)</cp:lastModifiedBy>
  <cp:revision/>
  <dcterms:created xsi:type="dcterms:W3CDTF">2025-06-23T13:34:31Z</dcterms:created>
  <dcterms:modified xsi:type="dcterms:W3CDTF">2025-06-24T13:54:59Z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0x010100E923DA6764E1144FBEB11EB406CA3C50</vt:lpwstr>
  </property>
</Properties>
</file>