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_CERA\input_interface\"/>
    </mc:Choice>
  </mc:AlternateContent>
  <bookViews>
    <workbookView xWindow="0" yWindow="0" windowWidth="2160" windowHeight="0"/>
  </bookViews>
  <sheets>
    <sheet name="Cycle" sheetId="16" r:id="rId1"/>
    <sheet name="DataOnly" sheetId="4" r:id="rId2"/>
  </sheets>
  <definedNames>
    <definedName name="_xlnm._FilterDatabase" localSheetId="0" hidden="1">Cycle!$A$1:$G$57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6" l="1"/>
  <c r="A14" i="16"/>
  <c r="A5" i="16" l="1"/>
  <c r="E55" i="16" l="1"/>
  <c r="E54" i="16"/>
  <c r="A52" i="16"/>
  <c r="A51" i="16"/>
  <c r="E40" i="16"/>
  <c r="E37" i="16"/>
  <c r="A11" i="16"/>
  <c r="E38" i="16"/>
  <c r="A6" i="16"/>
  <c r="E12" i="16" l="1"/>
</calcChain>
</file>

<file path=xl/sharedStrings.xml><?xml version="1.0" encoding="utf-8"?>
<sst xmlns="http://schemas.openxmlformats.org/spreadsheetml/2006/main" count="324" uniqueCount="245">
  <si>
    <t xml:space="preserve">MODEL D (TOP MOUNT) </t>
  </si>
  <si>
    <t>MODEL_D.ERA</t>
  </si>
  <si>
    <t>#</t>
  </si>
  <si>
    <t>DEG C</t>
  </si>
  <si>
    <t>watt</t>
  </si>
  <si>
    <t>W/m2-c</t>
  </si>
  <si>
    <t>m2</t>
  </si>
  <si>
    <t>L/s</t>
  </si>
  <si>
    <t>kPa</t>
  </si>
  <si>
    <t>kg/hr</t>
  </si>
  <si>
    <t>rpm</t>
  </si>
  <si>
    <t>MULTIPLE PATHWAYS BASELINE PROTOTYPE</t>
  </si>
  <si>
    <t>FILE NAME</t>
  </si>
  <si>
    <t>Description</t>
  </si>
  <si>
    <t>R11</t>
  </si>
  <si>
    <t>R1270</t>
  </si>
  <si>
    <t>R124</t>
  </si>
  <si>
    <t>R115</t>
  </si>
  <si>
    <t>CE-216</t>
  </si>
  <si>
    <t>E-125</t>
  </si>
  <si>
    <t>R123a</t>
  </si>
  <si>
    <t>R143</t>
  </si>
  <si>
    <t>R218</t>
  </si>
  <si>
    <t>E-134</t>
  </si>
  <si>
    <t>Two Door Topmount Refrigerator/Freezer.</t>
  </si>
  <si>
    <t>Two Door Bottommount Befrigerator/Freezer.</t>
  </si>
  <si>
    <t>Side Byside Refrigerator/Freezer.</t>
  </si>
  <si>
    <t>Chest Freezer.</t>
  </si>
  <si>
    <t>Upright Freezer.</t>
  </si>
  <si>
    <t>Onedoor Refrigerator.</t>
  </si>
  <si>
    <t>Onedoor Refrigerator/Freezer</t>
  </si>
  <si>
    <t/>
  </si>
  <si>
    <t>No</t>
  </si>
  <si>
    <t>Yes</t>
  </si>
  <si>
    <t>Reciprocating</t>
  </si>
  <si>
    <t>Rotary</t>
  </si>
  <si>
    <t>Compressor Options</t>
  </si>
  <si>
    <t>Refrigerant Data</t>
  </si>
  <si>
    <t>Condenser Parameters</t>
  </si>
  <si>
    <t>Evaporator Parameters</t>
  </si>
  <si>
    <t>Compressor Parameters</t>
  </si>
  <si>
    <t>In-Wall Evaporator Data</t>
  </si>
  <si>
    <t>Cycle-Dependent Electrical Energy Data</t>
  </si>
  <si>
    <t>Cabinet Loads Data</t>
  </si>
  <si>
    <t>Manual Defrost</t>
  </si>
  <si>
    <t>Compressor Type</t>
  </si>
  <si>
    <t>Cycles Per Hour</t>
  </si>
  <si>
    <t xml:space="preserve">Shut-Off Valve </t>
  </si>
  <si>
    <t xml:space="preserve">Effectiveness Of High Temp Interchanger </t>
  </si>
  <si>
    <t>Evap: A/R In Fresh Food Section (Or Cabinet Walls)</t>
  </si>
  <si>
    <t>Evap: A/R In Freezer Section Walls (If Separate Section)</t>
  </si>
  <si>
    <t>Evap: A/R In Mullion Section (If Present)</t>
  </si>
  <si>
    <t>Cond: A/R In Fresh Food Section (Or Cabinet Walls)</t>
  </si>
  <si>
    <t>Cond: A/R In Freezer Section Walls (If Separate Section)</t>
  </si>
  <si>
    <t>Both: A/R In Fresh Food Section (Or Cabinet Walls)</t>
  </si>
  <si>
    <t>Both: A/R In Freezer Section Walls (If Separate Section)</t>
  </si>
  <si>
    <t>Fraction Of Fresh Food Section (Or Cabinet Walls)</t>
  </si>
  <si>
    <t>Fraction Of Freezer Section Walls (Including Mullion)</t>
  </si>
  <si>
    <t>Fresh Food Section</t>
  </si>
  <si>
    <t>Freezer Section</t>
  </si>
  <si>
    <t>Outside Cabinet</t>
  </si>
  <si>
    <t xml:space="preserve">Code (IR(1)) For 1st Refrigerant  </t>
  </si>
  <si>
    <t>Two Components</t>
  </si>
  <si>
    <t>Three Components</t>
  </si>
  <si>
    <t>Single Component</t>
  </si>
  <si>
    <t>Natural Convection</t>
  </si>
  <si>
    <t>Cross-Flow</t>
  </si>
  <si>
    <t>Counter-Flow</t>
  </si>
  <si>
    <t>Heat Exchanger Configuration</t>
  </si>
  <si>
    <t>Evaporator Specification</t>
  </si>
  <si>
    <t>Evap Exit Superheat</t>
  </si>
  <si>
    <t>Interchanger Exit Superheat</t>
  </si>
  <si>
    <t>Evap Exit Quality</t>
  </si>
  <si>
    <t>Static</t>
  </si>
  <si>
    <t>Fan-Forced</t>
  </si>
  <si>
    <t>Value</t>
  </si>
  <si>
    <t>Unit</t>
  </si>
  <si>
    <t>Group</t>
  </si>
  <si>
    <t>Link</t>
  </si>
  <si>
    <t>FF (Or Cabinet) Evaporator Behind Liner</t>
  </si>
  <si>
    <t>FZ Evaporator Behind Liner</t>
  </si>
  <si>
    <t>Variable</t>
  </si>
  <si>
    <t>ICOMP</t>
  </si>
  <si>
    <t>T_CYCLE</t>
  </si>
  <si>
    <t>I_VALVE</t>
  </si>
  <si>
    <t>IDFRST</t>
  </si>
  <si>
    <t>kpa</t>
  </si>
  <si>
    <t>Cycle Data</t>
  </si>
  <si>
    <t>TITLE</t>
  </si>
  <si>
    <t>Title of report</t>
  </si>
  <si>
    <t>FILERA</t>
  </si>
  <si>
    <t>TITLE2</t>
  </si>
  <si>
    <t>None</t>
  </si>
  <si>
    <t>Adjust Evaporator Areas</t>
  </si>
  <si>
    <t>Adjust Fresh Food Section Tempeature,</t>
  </si>
  <si>
    <t>Switching Valve (Only One Section Is Cooled  At A Time)</t>
  </si>
  <si>
    <t>Adjust Freezer Section Tempeature</t>
  </si>
  <si>
    <t>Solenoid Valve Or Fan Control</t>
  </si>
  <si>
    <t>Error Check</t>
  </si>
  <si>
    <t>ICONDI[1]</t>
  </si>
  <si>
    <t>TS1[1]</t>
  </si>
  <si>
    <t>CFMCI[1]</t>
  </si>
  <si>
    <t>FNPWRC[1]</t>
  </si>
  <si>
    <t>DPC[1]</t>
  </si>
  <si>
    <t>UDSCI[1]</t>
  </si>
  <si>
    <t>UTPCI[1]</t>
  </si>
  <si>
    <t>USCCI[1]</t>
  </si>
  <si>
    <t>ATOTCI[1]</t>
  </si>
  <si>
    <t>DTSBCI[1]</t>
  </si>
  <si>
    <t>CONDHT[1]</t>
  </si>
  <si>
    <t>CONDVP[1]</t>
  </si>
  <si>
    <t>ISPECI[1]</t>
  </si>
  <si>
    <t>IFRSHI[1]</t>
  </si>
  <si>
    <t>TS3[1]</t>
  </si>
  <si>
    <t>CFMEI[1]</t>
  </si>
  <si>
    <t>FNPWRE[1]</t>
  </si>
  <si>
    <t>DPE[1]</t>
  </si>
  <si>
    <t>UTPEI[1]</t>
  </si>
  <si>
    <t>USUPEI[1]</t>
  </si>
  <si>
    <t>ATOTEI[1]</t>
  </si>
  <si>
    <t>DTSPEI[1]</t>
  </si>
  <si>
    <t>INCTRL</t>
  </si>
  <si>
    <t>SPEEDI[1]</t>
  </si>
  <si>
    <t>TSPECI[1]</t>
  </si>
  <si>
    <t>OUTCYC</t>
  </si>
  <si>
    <t>MREFI[1]</t>
  </si>
  <si>
    <t>SUPIHX[1]</t>
  </si>
  <si>
    <t>INTERCHANGER DATA</t>
  </si>
  <si>
    <t>ETHX[1]</t>
  </si>
  <si>
    <t>DFSTCYC</t>
  </si>
  <si>
    <t>FZCYC</t>
  </si>
  <si>
    <t>FFCYC</t>
  </si>
  <si>
    <t xml:space="preserve"> 0 = NONE</t>
  </si>
  <si>
    <t xml:space="preserve"> 1 = FRESH FOOD FAN OFF</t>
  </si>
  <si>
    <t xml:space="preserve"> 2 = FRESH FOOD EVAPORATOR SUPERHEAT CONTROL</t>
  </si>
  <si>
    <t xml:space="preserve"> 3 = FREEZER FAN OFF</t>
  </si>
  <si>
    <t xml:space="preserve"> 4 = FREEZER AIR DAMPER CONTROL</t>
  </si>
  <si>
    <t>&lt;many&gt;</t>
  </si>
  <si>
    <t>IR</t>
  </si>
  <si>
    <t>ICONDI</t>
  </si>
  <si>
    <t>ISPECI</t>
  </si>
  <si>
    <t>N</t>
  </si>
  <si>
    <t>ICOOLN</t>
  </si>
  <si>
    <t>UA_FZ</t>
  </si>
  <si>
    <t>UA_ML</t>
  </si>
  <si>
    <t>UA_FF_CND</t>
  </si>
  <si>
    <t>UA_FZ_CND</t>
  </si>
  <si>
    <t>UA_FF_HXS</t>
  </si>
  <si>
    <t>UA_FZ_HXS</t>
  </si>
  <si>
    <t>FRACT_FF</t>
  </si>
  <si>
    <t>FRACT_FZ</t>
  </si>
  <si>
    <t>IWALL_FF</t>
  </si>
  <si>
    <t>IWALL_FZ</t>
  </si>
  <si>
    <t>UA_FF</t>
  </si>
  <si>
    <t>N_EVAP</t>
  </si>
  <si>
    <t>N_COND</t>
  </si>
  <si>
    <t>Number of Zones on Evaporator</t>
  </si>
  <si>
    <t>Number of Zones on Condenser</t>
  </si>
  <si>
    <t>Evaporator and Condenser Zones</t>
  </si>
  <si>
    <t>file name for map file</t>
  </si>
  <si>
    <t>For IMAP=0 only</t>
  </si>
  <si>
    <t>ABB_EMX70HSC</t>
  </si>
  <si>
    <t>DG57C84TAU6</t>
  </si>
  <si>
    <t>DG73C12</t>
  </si>
  <si>
    <t>DG73C12RAU6</t>
  </si>
  <si>
    <t>DGH66C94</t>
  </si>
  <si>
    <t>EGX90HLC</t>
  </si>
  <si>
    <t>EGZ100HLP</t>
  </si>
  <si>
    <t>EMBRACO_NT6215Z</t>
  </si>
  <si>
    <t>EMU30HSC</t>
  </si>
  <si>
    <t>EMX70HSC</t>
  </si>
  <si>
    <t>EMY60HER</t>
  </si>
  <si>
    <t>GVT44AD</t>
  </si>
  <si>
    <t>GVY44AD</t>
  </si>
  <si>
    <t>SF51C97</t>
  </si>
  <si>
    <t>SF51NEW</t>
  </si>
  <si>
    <t>SP51C97</t>
  </si>
  <si>
    <t>TSA1374YAS</t>
  </si>
  <si>
    <t>TTE46FK</t>
  </si>
  <si>
    <t>BADBAD</t>
  </si>
  <si>
    <t>EMBRACO MODEL</t>
  </si>
  <si>
    <t>FILES.TXT</t>
  </si>
  <si>
    <t>SMOOTHED</t>
  </si>
  <si>
    <t>TESTMAP</t>
  </si>
  <si>
    <t>For IRFTTP=1,2,3 or 7 only</t>
  </si>
  <si>
    <t>For IRFTTP=4,5,6 only</t>
  </si>
  <si>
    <t>Expected units is kw</t>
  </si>
  <si>
    <t>see Eracyc.for line 359,</t>
  </si>
  <si>
    <t>convert from sec.K/kj to sec.F/Btu 1.897</t>
  </si>
  <si>
    <t>FILE_NAME</t>
  </si>
  <si>
    <t>Desuperheating Heat Transfer Conductance</t>
  </si>
  <si>
    <t>Two-Phase Heat Transfer Conductance</t>
  </si>
  <si>
    <t>Subcooling Heat Transfer Conductance</t>
  </si>
  <si>
    <t>Superheat Region Conductance</t>
  </si>
  <si>
    <t>Liquid-Line Anti-Sweat Heat</t>
  </si>
  <si>
    <t>Vapor-Line Anti-Sweat Heat</t>
  </si>
  <si>
    <t>Temp Of Air Entering Fresh Food Section Evaporator</t>
  </si>
  <si>
    <t xml:space="preserve">Air Flow Rate Across Coil </t>
  </si>
  <si>
    <t xml:space="preserve">Pressure Drop Through Fresh Food Evaporator </t>
  </si>
  <si>
    <t>Temp. At Comp. Inlet  [-1 If Unspecified]</t>
  </si>
  <si>
    <t>Closed-Door Automatic Defrost</t>
  </si>
  <si>
    <t>Temp Of Air Entering Condenser</t>
  </si>
  <si>
    <t>FILE_NAME_code</t>
  </si>
  <si>
    <t>Map file Name as gien by code in cell A22</t>
  </si>
  <si>
    <t>R12</t>
  </si>
  <si>
    <t>R13</t>
  </si>
  <si>
    <t>n-C5</t>
  </si>
  <si>
    <t>R14</t>
  </si>
  <si>
    <t>R22</t>
  </si>
  <si>
    <t>R23</t>
  </si>
  <si>
    <t>R113</t>
  </si>
  <si>
    <t>R114</t>
  </si>
  <si>
    <t>R142b</t>
  </si>
  <si>
    <t>R152a</t>
  </si>
  <si>
    <t>R216a</t>
  </si>
  <si>
    <t>R125</t>
  </si>
  <si>
    <t>R143a</t>
  </si>
  <si>
    <t>R134a</t>
  </si>
  <si>
    <t>R123</t>
  </si>
  <si>
    <t>Rc318</t>
  </si>
  <si>
    <t>R134</t>
  </si>
  <si>
    <t>RC270</t>
  </si>
  <si>
    <t>R141b</t>
  </si>
  <si>
    <t>i-C5</t>
  </si>
  <si>
    <t>R290</t>
  </si>
  <si>
    <t>R600</t>
  </si>
  <si>
    <t>R600a</t>
  </si>
  <si>
    <t>R32</t>
  </si>
  <si>
    <t>Flag to represent presence of cabinet loads in input, 0 =No</t>
  </si>
  <si>
    <t>ICAB</t>
  </si>
  <si>
    <t>Condenser total Heat Transfer Surface Area</t>
  </si>
  <si>
    <t>Evaporator total Heat Transfer Surface Area, M2</t>
  </si>
  <si>
    <t>Condenser Fan Power</t>
  </si>
  <si>
    <t xml:space="preserve">Evaporator Fan Power </t>
  </si>
  <si>
    <t>Pressure Drop Through Condenser</t>
  </si>
  <si>
    <t xml:space="preserve">Initial Guess For Refrigerant Mas Flow Rate </t>
  </si>
  <si>
    <t>Nominal Speed</t>
  </si>
  <si>
    <t>W/K</t>
  </si>
  <si>
    <t>Interchanger deta-T superheat</t>
  </si>
  <si>
    <t>Delta T Refrigerant Exit Subcooling</t>
  </si>
  <si>
    <t>Refrigerant Exit Superheat</t>
  </si>
  <si>
    <t>Refrigerant Exit Superheat Quality (0-1)</t>
  </si>
  <si>
    <t>QUALITY[1]</t>
  </si>
  <si>
    <t>Required only if ISPECI=3, Value 0 to 1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</si>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</sst>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 applyAlignment="1">
      <alignment horizontal="right"/>
    </xf>
    <xf numFmtId="0" fontId="2" fillId="2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5" xfId="0" applyFill="1" applyBorder="1"/>
    <xf numFmtId="0" fontId="3" fillId="0" borderId="0" xfId="0" applyFont="1"/>
    <xf numFmtId="0" fontId="5" fillId="0" borderId="0" xfId="0" applyFont="1" applyAlignment="1">
      <alignment horizontal="right"/>
    </xf>
    <xf numFmtId="0" fontId="0" fillId="4" borderId="0" xfId="0" applyFill="1"/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G$6" fmlaRange="DataOnly!$E$15:$E$16" noThreeD="1" sel="1" val="0"/>
</file>

<file path=xl/ctrlProps/ctrlProp10.xml><?xml version="1.0" encoding="utf-8"?>
<formControlPr xmlns="http://schemas.microsoft.com/office/spreadsheetml/2009/9/main" objectType="Drop" dropStyle="combo" dx="16" fmlaLink="$A$12" fmlaRange="DataOnly!$K$2:$K$24" noThreeD="1" sel="1" val="0"/>
</file>

<file path=xl/ctrlProps/ctrlProp2.xml><?xml version="1.0" encoding="utf-8"?>
<formControlPr xmlns="http://schemas.microsoft.com/office/spreadsheetml/2009/9/main" objectType="Drop" dropStyle="combo" dx="16" fmlaLink="$A$9" fmlaRange="DataOnly!$E$18:$E$19" noThreeD="1" sel="1" val="0"/>
</file>

<file path=xl/ctrlProps/ctrlProp3.xml><?xml version="1.0" encoding="utf-8"?>
<formControlPr xmlns="http://schemas.microsoft.com/office/spreadsheetml/2009/9/main" objectType="Drop" dropStyle="combo" dx="16" fmlaLink="$G$11" fmlaRange="DataOnly!$E$15:$E$16" noThreeD="1" sel="1" val="0"/>
</file>

<file path=xl/ctrlProps/ctrlProp4.xml><?xml version="1.0" encoding="utf-8"?>
<formControlPr xmlns="http://schemas.microsoft.com/office/spreadsheetml/2009/9/main" objectType="Drop" dropStyle="combo" dx="16" fmlaLink="$G$14" fmlaRange="DataOnly!$E$25:$E$27" noThreeD="1" sel="1" val="0"/>
</file>

<file path=xl/ctrlProps/ctrlProp5.xml><?xml version="1.0" encoding="utf-8"?>
<formControlPr xmlns="http://schemas.microsoft.com/office/spreadsheetml/2009/9/main" objectType="Drop" dropStyle="combo" dx="16" fmlaLink="$A$26" fmlaRange="DataOnly!$E$33:$E$35" noThreeD="1" sel="1" val="0"/>
</file>

<file path=xl/ctrlProps/ctrlProp6.xml><?xml version="1.0" encoding="utf-8"?>
<formControlPr xmlns="http://schemas.microsoft.com/office/spreadsheetml/2009/9/main" objectType="Drop" dropStyle="combo" dx="16" fmlaLink="$G$51" fmlaRange="DataOnly!$E$15:$E$16" noThreeD="1" sel="1" val="0"/>
</file>

<file path=xl/ctrlProps/ctrlProp7.xml><?xml version="1.0" encoding="utf-8"?>
<formControlPr xmlns="http://schemas.microsoft.com/office/spreadsheetml/2009/9/main" objectType="Drop" dropStyle="combo" dx="16" fmlaLink="$G$52" fmlaRange="DataOnly!$E$15:$E$16" noThreeD="1" sel="1" val="0"/>
</file>

<file path=xl/ctrlProps/ctrlProp8.xml><?xml version="1.0" encoding="utf-8"?>
<formControlPr xmlns="http://schemas.microsoft.com/office/spreadsheetml/2009/9/main" objectType="Drop" dropStyle="combo" dx="16" fmlaLink="$G$27" fmlaRange="DataOnly!$E$25:$E$27" noThreeD="1" sel="1" val="0"/>
</file>

<file path=xl/ctrlProps/ctrlProp9.xml><?xml version="1.0" encoding="utf-8"?>
<formControlPr xmlns="http://schemas.microsoft.com/office/spreadsheetml/2009/9/main" objectType="Drop" dropStyle="combo" dx="16" fmlaLink="$A$13" fmlaRange="DataOnly!$B$2:$B$3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9525</xdr:rowOff>
        </xdr:from>
        <xdr:to>
          <xdr:col>3</xdr:col>
          <xdr:colOff>1266825</xdr:colOff>
          <xdr:row>6</xdr:row>
          <xdr:rowOff>0</xdr:rowOff>
        </xdr:to>
        <xdr:sp macro="" textlink="">
          <xdr:nvSpPr>
            <xdr:cNvPr id="22530" name="Drop Dow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3</xdr:col>
          <xdr:colOff>1266825</xdr:colOff>
          <xdr:row>9</xdr:row>
          <xdr:rowOff>0</xdr:rowOff>
        </xdr:to>
        <xdr:sp macro="" textlink="">
          <xdr:nvSpPr>
            <xdr:cNvPr id="22531" name="Drop Dow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3</xdr:col>
          <xdr:colOff>1266825</xdr:colOff>
          <xdr:row>11</xdr:row>
          <xdr:rowOff>0</xdr:rowOff>
        </xdr:to>
        <xdr:sp macro="" textlink="">
          <xdr:nvSpPr>
            <xdr:cNvPr id="22532" name="Drop Dow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</xdr:row>
          <xdr:rowOff>9525</xdr:rowOff>
        </xdr:from>
        <xdr:to>
          <xdr:col>3</xdr:col>
          <xdr:colOff>1266825</xdr:colOff>
          <xdr:row>14</xdr:row>
          <xdr:rowOff>0</xdr:rowOff>
        </xdr:to>
        <xdr:sp macro="" textlink="">
          <xdr:nvSpPr>
            <xdr:cNvPr id="22533" name="Drop Dow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9525</xdr:rowOff>
        </xdr:from>
        <xdr:to>
          <xdr:col>3</xdr:col>
          <xdr:colOff>1266825</xdr:colOff>
          <xdr:row>26</xdr:row>
          <xdr:rowOff>0</xdr:rowOff>
        </xdr:to>
        <xdr:sp macro="" textlink="">
          <xdr:nvSpPr>
            <xdr:cNvPr id="22534" name="Drop Dow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9525</xdr:rowOff>
        </xdr:from>
        <xdr:to>
          <xdr:col>3</xdr:col>
          <xdr:colOff>1266825</xdr:colOff>
          <xdr:row>51</xdr:row>
          <xdr:rowOff>0</xdr:rowOff>
        </xdr:to>
        <xdr:sp macro="" textlink="">
          <xdr:nvSpPr>
            <xdr:cNvPr id="22535" name="Drop Dow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9525</xdr:rowOff>
        </xdr:from>
        <xdr:to>
          <xdr:col>3</xdr:col>
          <xdr:colOff>1266825</xdr:colOff>
          <xdr:row>52</xdr:row>
          <xdr:rowOff>0</xdr:rowOff>
        </xdr:to>
        <xdr:sp macro="" textlink="">
          <xdr:nvSpPr>
            <xdr:cNvPr id="22536" name="Drop Dow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9525</xdr:rowOff>
        </xdr:from>
        <xdr:to>
          <xdr:col>3</xdr:col>
          <xdr:colOff>1266825</xdr:colOff>
          <xdr:row>27</xdr:row>
          <xdr:rowOff>0</xdr:rowOff>
        </xdr:to>
        <xdr:sp macro="" textlink="">
          <xdr:nvSpPr>
            <xdr:cNvPr id="22537" name="Drop Dow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9525</xdr:rowOff>
        </xdr:from>
        <xdr:to>
          <xdr:col>3</xdr:col>
          <xdr:colOff>1266825</xdr:colOff>
          <xdr:row>13</xdr:row>
          <xdr:rowOff>0</xdr:rowOff>
        </xdr:to>
        <xdr:sp macro="" textlink="">
          <xdr:nvSpPr>
            <xdr:cNvPr id="22538" name="Drop Dow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9525</xdr:rowOff>
        </xdr:from>
        <xdr:to>
          <xdr:col>3</xdr:col>
          <xdr:colOff>1266825</xdr:colOff>
          <xdr:row>12</xdr:row>
          <xdr:rowOff>0</xdr:rowOff>
        </xdr:to>
        <xdr:sp macro="" textlink="">
          <xdr:nvSpPr>
            <xdr:cNvPr id="22539" name="Drop Dow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customWidth="1"/>
    <col min="2" max="2" width="12.42578125" customWidth="1"/>
    <col min="3" max="3" width="17.42578125" customWidth="1"/>
    <col min="4" max="4" width="70" customWidth="1"/>
    <col min="5" max="5" width="28.85546875" customWidth="1"/>
    <col min="6" max="6" width="32.85546875" customWidth="1"/>
    <col min="7" max="7" width="7.28515625" bestFit="1" customWidth="1"/>
  </cols>
  <sheetData>
    <row r="1" spans="1:11" ht="15.75" x14ac:dyDescent="0.25">
      <c r="A1" s="13" t="s">
        <v>75</v>
      </c>
      <c r="B1" s="13" t="s">
        <v>76</v>
      </c>
      <c r="C1" s="13" t="s">
        <v>81</v>
      </c>
      <c r="D1" s="13" t="s">
        <v>13</v>
      </c>
      <c r="E1" s="13" t="s">
        <v>98</v>
      </c>
      <c r="F1" s="13" t="s">
        <v>77</v>
      </c>
      <c r="G1" s="13" t="s">
        <v>78</v>
      </c>
      <c r="H1" s="17"/>
      <c r="I1" s="17"/>
      <c r="J1" s="17"/>
      <c r="K1" s="17"/>
    </row>
    <row r="2" spans="1:11" x14ac:dyDescent="0.25">
      <c r="A2" t="s">
        <v>0</v>
      </c>
      <c r="C2" t="s">
        <v>88</v>
      </c>
      <c r="D2" t="s">
        <v>11</v>
      </c>
      <c r="E2" s="18"/>
    </row>
    <row r="3" spans="1:11" x14ac:dyDescent="0.25">
      <c r="A3" s="14" t="s">
        <v>87</v>
      </c>
      <c r="B3" s="14"/>
      <c r="C3" s="14" t="s">
        <v>91</v>
      </c>
      <c r="D3" s="15" t="s">
        <v>89</v>
      </c>
      <c r="E3" s="19"/>
    </row>
    <row r="4" spans="1:11" x14ac:dyDescent="0.25">
      <c r="A4" s="14" t="s">
        <v>1</v>
      </c>
      <c r="B4" s="14"/>
      <c r="C4" s="14" t="s">
        <v>90</v>
      </c>
      <c r="D4" s="15" t="s">
        <v>12</v>
      </c>
      <c r="E4" s="19"/>
    </row>
    <row r="5" spans="1:11" x14ac:dyDescent="0.25">
      <c r="A5" s="6" t="str">
        <f>VLOOKUP(A12,DataOnly!$J$2:$K$24,2,FALSE)</f>
        <v>ABB_EMX70HSC</v>
      </c>
      <c r="B5" s="1"/>
      <c r="C5" s="1" t="s">
        <v>189</v>
      </c>
      <c r="D5" s="1" t="s">
        <v>203</v>
      </c>
      <c r="E5" s="20"/>
      <c r="F5" s="1"/>
      <c r="G5" s="1"/>
    </row>
    <row r="6" spans="1:11" x14ac:dyDescent="0.25">
      <c r="A6" s="5">
        <f>G6-1</f>
        <v>0</v>
      </c>
      <c r="B6" t="s">
        <v>2</v>
      </c>
      <c r="C6" t="s">
        <v>85</v>
      </c>
      <c r="D6" s="3" t="s">
        <v>44</v>
      </c>
      <c r="E6" s="16"/>
      <c r="G6">
        <v>1</v>
      </c>
    </row>
    <row r="7" spans="1:11" x14ac:dyDescent="0.25">
      <c r="A7" s="15">
        <v>1</v>
      </c>
      <c r="B7" t="s">
        <v>2</v>
      </c>
      <c r="C7" s="14" t="s">
        <v>154</v>
      </c>
      <c r="D7" s="35" t="s">
        <v>156</v>
      </c>
      <c r="E7" s="22"/>
      <c r="F7" s="2" t="s">
        <v>158</v>
      </c>
      <c r="G7" s="14"/>
    </row>
    <row r="8" spans="1:11" x14ac:dyDescent="0.25">
      <c r="A8" s="1">
        <v>1</v>
      </c>
      <c r="B8" s="1" t="s">
        <v>2</v>
      </c>
      <c r="C8" s="1" t="s">
        <v>155</v>
      </c>
      <c r="D8" s="1" t="s">
        <v>157</v>
      </c>
      <c r="E8" s="20"/>
      <c r="F8" s="1"/>
      <c r="G8" s="1"/>
    </row>
    <row r="9" spans="1:11" x14ac:dyDescent="0.25">
      <c r="A9">
        <v>1</v>
      </c>
      <c r="B9" t="s">
        <v>2</v>
      </c>
      <c r="C9" t="s">
        <v>82</v>
      </c>
      <c r="D9" s="3" t="s">
        <v>45</v>
      </c>
      <c r="E9" s="16"/>
      <c r="F9" s="2" t="s">
        <v>36</v>
      </c>
      <c r="G9">
        <v>1</v>
      </c>
    </row>
    <row r="10" spans="1:11" x14ac:dyDescent="0.25">
      <c r="A10" s="3">
        <v>2</v>
      </c>
      <c r="B10" t="s">
        <v>2</v>
      </c>
      <c r="C10" t="s">
        <v>83</v>
      </c>
      <c r="D10" t="s">
        <v>46</v>
      </c>
      <c r="E10" s="18"/>
      <c r="F10" t="s">
        <v>31</v>
      </c>
    </row>
    <row r="11" spans="1:11" x14ac:dyDescent="0.25">
      <c r="A11" s="5">
        <f>G11-1</f>
        <v>0</v>
      </c>
      <c r="B11" t="s">
        <v>2</v>
      </c>
      <c r="C11" t="s">
        <v>84</v>
      </c>
      <c r="D11" s="3" t="s">
        <v>47</v>
      </c>
      <c r="E11" s="16"/>
      <c r="F11" t="s">
        <v>31</v>
      </c>
      <c r="G11">
        <v>1</v>
      </c>
    </row>
    <row r="12" spans="1:11" x14ac:dyDescent="0.25">
      <c r="A12" s="6">
        <v>1</v>
      </c>
      <c r="B12" s="1" t="s">
        <v>2</v>
      </c>
      <c r="C12" s="1" t="s">
        <v>202</v>
      </c>
      <c r="D12" s="4" t="s">
        <v>159</v>
      </c>
      <c r="E12" s="20" t="str">
        <f>H12&amp; I12</f>
        <v/>
      </c>
      <c r="F12" s="1" t="s">
        <v>160</v>
      </c>
    </row>
    <row r="13" spans="1:11" x14ac:dyDescent="0.25">
      <c r="A13">
        <v>2</v>
      </c>
      <c r="B13" t="s">
        <v>2</v>
      </c>
      <c r="C13" s="31" t="s">
        <v>244</v>
      </c>
      <c r="D13" s="3" t="s">
        <v>61</v>
      </c>
      <c r="E13" s="18"/>
      <c r="F13" s="2" t="s">
        <v>37</v>
      </c>
    </row>
    <row r="14" spans="1:11" x14ac:dyDescent="0.25">
      <c r="A14" s="5">
        <f>G14-1</f>
        <v>0</v>
      </c>
      <c r="B14" t="s">
        <v>2</v>
      </c>
      <c r="C14" t="s">
        <v>99</v>
      </c>
      <c r="D14" s="3" t="s">
        <v>68</v>
      </c>
      <c r="E14" s="16"/>
      <c r="F14" s="2" t="s">
        <v>38</v>
      </c>
      <c r="G14">
        <v>1</v>
      </c>
    </row>
    <row r="15" spans="1:11" x14ac:dyDescent="0.25">
      <c r="A15">
        <v>35</v>
      </c>
      <c r="B15" t="s">
        <v>3</v>
      </c>
      <c r="C15" t="s">
        <v>100</v>
      </c>
      <c r="D15" t="s">
        <v>201</v>
      </c>
      <c r="E15" s="18"/>
      <c r="F15" t="s">
        <v>31</v>
      </c>
    </row>
    <row r="16" spans="1:11" x14ac:dyDescent="0.25">
      <c r="A16">
        <v>42.475999999999999</v>
      </c>
      <c r="B16" t="s">
        <v>7</v>
      </c>
      <c r="C16" t="s">
        <v>101</v>
      </c>
      <c r="D16" t="s">
        <v>197</v>
      </c>
      <c r="E16" s="18"/>
      <c r="F16" t="s">
        <v>31</v>
      </c>
    </row>
    <row r="17" spans="1:7" x14ac:dyDescent="0.25">
      <c r="A17">
        <v>12</v>
      </c>
      <c r="B17" t="s">
        <v>4</v>
      </c>
      <c r="C17" t="s">
        <v>102</v>
      </c>
      <c r="D17" t="s">
        <v>232</v>
      </c>
      <c r="E17" s="18"/>
      <c r="F17" t="s">
        <v>31</v>
      </c>
    </row>
    <row r="18" spans="1:7" x14ac:dyDescent="0.25">
      <c r="A18">
        <v>4.72</v>
      </c>
      <c r="B18" t="s">
        <v>86</v>
      </c>
      <c r="C18" t="s">
        <v>103</v>
      </c>
      <c r="D18" t="s">
        <v>234</v>
      </c>
      <c r="E18" s="18"/>
      <c r="F18" t="s">
        <v>31</v>
      </c>
    </row>
    <row r="19" spans="1:7" x14ac:dyDescent="0.25">
      <c r="A19">
        <v>15.167</v>
      </c>
      <c r="B19" t="s">
        <v>5</v>
      </c>
      <c r="C19" t="s">
        <v>104</v>
      </c>
      <c r="D19" t="s">
        <v>190</v>
      </c>
      <c r="E19" s="18"/>
      <c r="F19" t="s">
        <v>31</v>
      </c>
    </row>
    <row r="20" spans="1:7" x14ac:dyDescent="0.25">
      <c r="A20">
        <v>19.227</v>
      </c>
      <c r="B20" t="s">
        <v>5</v>
      </c>
      <c r="C20" t="s">
        <v>105</v>
      </c>
      <c r="D20" t="s">
        <v>191</v>
      </c>
      <c r="E20" s="18"/>
      <c r="F20" t="s">
        <v>31</v>
      </c>
    </row>
    <row r="21" spans="1:7" x14ac:dyDescent="0.25">
      <c r="A21">
        <v>15.433999999999999</v>
      </c>
      <c r="B21" t="s">
        <v>5</v>
      </c>
      <c r="C21" t="s">
        <v>106</v>
      </c>
      <c r="D21" t="s">
        <v>192</v>
      </c>
      <c r="E21" s="18"/>
      <c r="F21" t="s">
        <v>31</v>
      </c>
    </row>
    <row r="22" spans="1:7" x14ac:dyDescent="0.25">
      <c r="A22">
        <v>0.84899999999999998</v>
      </c>
      <c r="B22" t="s">
        <v>6</v>
      </c>
      <c r="C22" t="s">
        <v>107</v>
      </c>
      <c r="D22" t="s">
        <v>230</v>
      </c>
      <c r="E22" s="18"/>
      <c r="F22" t="s">
        <v>31</v>
      </c>
    </row>
    <row r="23" spans="1:7" x14ac:dyDescent="0.25">
      <c r="A23">
        <v>0</v>
      </c>
      <c r="B23" t="s">
        <v>3</v>
      </c>
      <c r="C23" t="s">
        <v>108</v>
      </c>
      <c r="D23" t="s">
        <v>239</v>
      </c>
      <c r="E23" s="18"/>
      <c r="F23" t="s">
        <v>31</v>
      </c>
    </row>
    <row r="24" spans="1:7" x14ac:dyDescent="0.25">
      <c r="A24">
        <v>4</v>
      </c>
      <c r="B24" t="s">
        <v>4</v>
      </c>
      <c r="C24" t="s">
        <v>109</v>
      </c>
      <c r="D24" t="s">
        <v>194</v>
      </c>
      <c r="E24" s="18"/>
      <c r="F24" t="s">
        <v>31</v>
      </c>
    </row>
    <row r="25" spans="1:7" x14ac:dyDescent="0.25">
      <c r="A25" s="1">
        <v>0</v>
      </c>
      <c r="B25" s="1" t="s">
        <v>4</v>
      </c>
      <c r="C25" s="1" t="s">
        <v>110</v>
      </c>
      <c r="D25" s="1" t="s">
        <v>195</v>
      </c>
      <c r="E25" s="20"/>
      <c r="F25" s="1" t="s">
        <v>31</v>
      </c>
      <c r="G25" s="1"/>
    </row>
    <row r="26" spans="1:7" x14ac:dyDescent="0.25">
      <c r="A26" s="5">
        <v>1</v>
      </c>
      <c r="B26" t="s">
        <v>2</v>
      </c>
      <c r="C26" t="s">
        <v>111</v>
      </c>
      <c r="D26" s="3" t="s">
        <v>69</v>
      </c>
      <c r="E26" s="16"/>
      <c r="F26" s="2" t="s">
        <v>39</v>
      </c>
      <c r="G26">
        <v>1</v>
      </c>
    </row>
    <row r="27" spans="1:7" x14ac:dyDescent="0.25">
      <c r="A27" s="5">
        <f>G27-1</f>
        <v>0</v>
      </c>
      <c r="B27" t="s">
        <v>2</v>
      </c>
      <c r="C27" t="s">
        <v>112</v>
      </c>
      <c r="D27" s="3" t="s">
        <v>68</v>
      </c>
      <c r="E27" s="16"/>
      <c r="F27" t="s">
        <v>31</v>
      </c>
      <c r="G27">
        <v>1</v>
      </c>
    </row>
    <row r="28" spans="1:7" x14ac:dyDescent="0.25">
      <c r="A28">
        <v>-11.334</v>
      </c>
      <c r="B28" t="s">
        <v>3</v>
      </c>
      <c r="C28" t="s">
        <v>113</v>
      </c>
      <c r="D28" t="s">
        <v>196</v>
      </c>
      <c r="E28" s="18"/>
      <c r="F28" t="s">
        <v>31</v>
      </c>
    </row>
    <row r="29" spans="1:7" x14ac:dyDescent="0.25">
      <c r="A29">
        <v>23.6</v>
      </c>
      <c r="B29" t="s">
        <v>7</v>
      </c>
      <c r="C29" t="s">
        <v>114</v>
      </c>
      <c r="D29" t="s">
        <v>197</v>
      </c>
      <c r="E29" s="18"/>
      <c r="F29" t="s">
        <v>31</v>
      </c>
    </row>
    <row r="30" spans="1:7" x14ac:dyDescent="0.25">
      <c r="A30">
        <v>9.4</v>
      </c>
      <c r="B30" t="s">
        <v>4</v>
      </c>
      <c r="C30" t="s">
        <v>115</v>
      </c>
      <c r="D30" t="s">
        <v>233</v>
      </c>
      <c r="E30" s="18"/>
      <c r="F30" t="s">
        <v>31</v>
      </c>
    </row>
    <row r="31" spans="1:7" x14ac:dyDescent="0.25">
      <c r="A31">
        <v>7.2</v>
      </c>
      <c r="B31" t="s">
        <v>8</v>
      </c>
      <c r="C31" t="s">
        <v>116</v>
      </c>
      <c r="D31" t="s">
        <v>198</v>
      </c>
      <c r="E31" s="18"/>
      <c r="F31" t="s">
        <v>31</v>
      </c>
    </row>
    <row r="32" spans="1:7" x14ac:dyDescent="0.25">
      <c r="A32">
        <v>13.787000000000001</v>
      </c>
      <c r="B32" t="s">
        <v>5</v>
      </c>
      <c r="C32" t="s">
        <v>117</v>
      </c>
      <c r="D32" t="s">
        <v>191</v>
      </c>
      <c r="E32" s="18"/>
      <c r="F32" t="s">
        <v>31</v>
      </c>
    </row>
    <row r="33" spans="1:7" x14ac:dyDescent="0.25">
      <c r="A33">
        <v>5.633</v>
      </c>
      <c r="B33" t="s">
        <v>5</v>
      </c>
      <c r="C33" t="s">
        <v>118</v>
      </c>
      <c r="D33" t="s">
        <v>193</v>
      </c>
      <c r="E33" s="18"/>
      <c r="F33" t="s">
        <v>31</v>
      </c>
    </row>
    <row r="34" spans="1:7" x14ac:dyDescent="0.25">
      <c r="A34">
        <v>2.3380000000000001</v>
      </c>
      <c r="B34" t="s">
        <v>6</v>
      </c>
      <c r="C34" t="s">
        <v>119</v>
      </c>
      <c r="D34" t="s">
        <v>231</v>
      </c>
      <c r="E34" s="18"/>
      <c r="F34" t="s">
        <v>31</v>
      </c>
    </row>
    <row r="35" spans="1:7" x14ac:dyDescent="0.25">
      <c r="A35">
        <v>3</v>
      </c>
      <c r="B35" t="s">
        <v>2</v>
      </c>
      <c r="C35" t="s">
        <v>120</v>
      </c>
      <c r="D35" t="s">
        <v>240</v>
      </c>
      <c r="E35" s="18"/>
    </row>
    <row r="36" spans="1:7" x14ac:dyDescent="0.25">
      <c r="A36" s="36">
        <v>1</v>
      </c>
      <c r="B36" s="36" t="s">
        <v>2</v>
      </c>
      <c r="C36" s="36" t="s">
        <v>242</v>
      </c>
      <c r="D36" s="36" t="s">
        <v>241</v>
      </c>
      <c r="E36" s="20" t="s">
        <v>243</v>
      </c>
      <c r="F36" s="1" t="s">
        <v>31</v>
      </c>
      <c r="G36" s="1"/>
    </row>
    <row r="37" spans="1:7" x14ac:dyDescent="0.25">
      <c r="A37" s="14">
        <v>5.8</v>
      </c>
      <c r="B37" s="15" t="s">
        <v>9</v>
      </c>
      <c r="C37" s="14" t="s">
        <v>125</v>
      </c>
      <c r="D37" s="14" t="s">
        <v>235</v>
      </c>
      <c r="E37" s="22" t="str">
        <f>H37 &amp; " " &amp; I37</f>
        <v xml:space="preserve"> </v>
      </c>
      <c r="F37" s="2" t="s">
        <v>40</v>
      </c>
      <c r="G37" s="14"/>
    </row>
    <row r="38" spans="1:7" x14ac:dyDescent="0.25">
      <c r="A38">
        <v>3450</v>
      </c>
      <c r="B38" t="s">
        <v>10</v>
      </c>
      <c r="C38" t="s">
        <v>122</v>
      </c>
      <c r="D38" t="s">
        <v>236</v>
      </c>
      <c r="E38" s="22" t="str">
        <f>H38&amp;"  " &amp;I38 &amp; " " &amp;J38</f>
        <v xml:space="preserve">   </v>
      </c>
      <c r="G38" s="14"/>
    </row>
    <row r="39" spans="1:7" x14ac:dyDescent="0.25">
      <c r="A39">
        <v>-1</v>
      </c>
      <c r="B39" t="s">
        <v>3</v>
      </c>
      <c r="C39" t="s">
        <v>123</v>
      </c>
      <c r="D39" t="s">
        <v>199</v>
      </c>
      <c r="E39" s="22"/>
      <c r="G39" s="14"/>
    </row>
    <row r="40" spans="1:7" x14ac:dyDescent="0.25">
      <c r="A40" s="14">
        <v>0</v>
      </c>
      <c r="B40" t="s">
        <v>3</v>
      </c>
      <c r="C40" s="14" t="s">
        <v>126</v>
      </c>
      <c r="D40" s="15" t="s">
        <v>238</v>
      </c>
      <c r="E40" s="22" t="str">
        <f>H40 &amp; " " &amp; I40</f>
        <v xml:space="preserve"> </v>
      </c>
      <c r="F40" s="2" t="s">
        <v>127</v>
      </c>
      <c r="G40" s="14"/>
    </row>
    <row r="41" spans="1:7" x14ac:dyDescent="0.25">
      <c r="A41" s="1">
        <v>0.8</v>
      </c>
      <c r="B41" s="23" t="s">
        <v>2</v>
      </c>
      <c r="C41" s="1" t="s">
        <v>128</v>
      </c>
      <c r="D41" s="1" t="s">
        <v>48</v>
      </c>
      <c r="E41" s="20"/>
      <c r="F41" s="1"/>
      <c r="G41" s="14"/>
    </row>
    <row r="42" spans="1:7" x14ac:dyDescent="0.25">
      <c r="A42">
        <v>0</v>
      </c>
      <c r="B42" s="33" t="s">
        <v>237</v>
      </c>
      <c r="C42" t="s">
        <v>153</v>
      </c>
      <c r="D42" t="s">
        <v>49</v>
      </c>
      <c r="E42" s="18" t="s">
        <v>186</v>
      </c>
      <c r="F42" s="2" t="s">
        <v>41</v>
      </c>
      <c r="G42" s="14"/>
    </row>
    <row r="43" spans="1:7" x14ac:dyDescent="0.25">
      <c r="A43">
        <v>0</v>
      </c>
      <c r="B43" s="33" t="s">
        <v>237</v>
      </c>
      <c r="C43" t="s">
        <v>143</v>
      </c>
      <c r="D43" t="s">
        <v>50</v>
      </c>
      <c r="E43" s="18" t="s">
        <v>187</v>
      </c>
      <c r="F43" t="s">
        <v>31</v>
      </c>
      <c r="G43" s="14"/>
    </row>
    <row r="44" spans="1:7" x14ac:dyDescent="0.25">
      <c r="A44">
        <v>0</v>
      </c>
      <c r="B44" s="33" t="s">
        <v>237</v>
      </c>
      <c r="C44" t="s">
        <v>144</v>
      </c>
      <c r="D44" t="s">
        <v>51</v>
      </c>
      <c r="E44" s="18" t="s">
        <v>188</v>
      </c>
      <c r="F44" t="s">
        <v>31</v>
      </c>
    </row>
    <row r="45" spans="1:7" x14ac:dyDescent="0.25">
      <c r="A45">
        <v>0</v>
      </c>
      <c r="B45" s="33" t="s">
        <v>237</v>
      </c>
      <c r="C45" t="s">
        <v>145</v>
      </c>
      <c r="D45" t="s">
        <v>52</v>
      </c>
      <c r="E45" s="18"/>
      <c r="F45" t="s">
        <v>31</v>
      </c>
    </row>
    <row r="46" spans="1:7" x14ac:dyDescent="0.25">
      <c r="A46">
        <v>0</v>
      </c>
      <c r="B46" s="33" t="s">
        <v>237</v>
      </c>
      <c r="C46" t="s">
        <v>146</v>
      </c>
      <c r="D46" t="s">
        <v>53</v>
      </c>
      <c r="E46" s="18"/>
      <c r="F46" t="s">
        <v>31</v>
      </c>
    </row>
    <row r="47" spans="1:7" x14ac:dyDescent="0.25">
      <c r="A47">
        <v>0</v>
      </c>
      <c r="B47" s="33" t="s">
        <v>237</v>
      </c>
      <c r="C47" t="s">
        <v>147</v>
      </c>
      <c r="D47" t="s">
        <v>54</v>
      </c>
      <c r="E47" s="18"/>
      <c r="F47" t="s">
        <v>31</v>
      </c>
    </row>
    <row r="48" spans="1:7" x14ac:dyDescent="0.25">
      <c r="A48">
        <v>0</v>
      </c>
      <c r="B48" s="33" t="s">
        <v>237</v>
      </c>
      <c r="C48" t="s">
        <v>148</v>
      </c>
      <c r="D48" t="s">
        <v>55</v>
      </c>
      <c r="E48" s="18"/>
      <c r="F48" t="s">
        <v>31</v>
      </c>
    </row>
    <row r="49" spans="1:7" x14ac:dyDescent="0.25">
      <c r="A49">
        <v>0</v>
      </c>
      <c r="B49" s="31" t="s">
        <v>4</v>
      </c>
      <c r="C49" t="s">
        <v>149</v>
      </c>
      <c r="D49" t="s">
        <v>56</v>
      </c>
      <c r="E49" s="18"/>
      <c r="F49" t="s">
        <v>31</v>
      </c>
      <c r="G49">
        <v>2</v>
      </c>
    </row>
    <row r="50" spans="1:7" x14ac:dyDescent="0.25">
      <c r="A50">
        <v>0</v>
      </c>
      <c r="B50" s="31" t="s">
        <v>4</v>
      </c>
      <c r="C50" t="s">
        <v>150</v>
      </c>
      <c r="D50" t="s">
        <v>57</v>
      </c>
      <c r="E50" s="18"/>
      <c r="F50" t="s">
        <v>31</v>
      </c>
    </row>
    <row r="51" spans="1:7" x14ac:dyDescent="0.25">
      <c r="A51" s="5">
        <f>G51-1</f>
        <v>0</v>
      </c>
      <c r="B51" t="s">
        <v>2</v>
      </c>
      <c r="C51" t="s">
        <v>151</v>
      </c>
      <c r="D51" s="3" t="s">
        <v>79</v>
      </c>
      <c r="E51" s="16"/>
      <c r="F51" t="s">
        <v>31</v>
      </c>
      <c r="G51">
        <v>1</v>
      </c>
    </row>
    <row r="52" spans="1:7" x14ac:dyDescent="0.25">
      <c r="A52" s="6">
        <f>G52-1</f>
        <v>0</v>
      </c>
      <c r="B52" s="1" t="s">
        <v>2</v>
      </c>
      <c r="C52" s="1" t="s">
        <v>152</v>
      </c>
      <c r="D52" s="4" t="s">
        <v>80</v>
      </c>
      <c r="E52" s="21"/>
      <c r="F52" s="1" t="s">
        <v>31</v>
      </c>
      <c r="G52" s="1">
        <v>1</v>
      </c>
    </row>
    <row r="53" spans="1:7" x14ac:dyDescent="0.25">
      <c r="A53">
        <v>7.5</v>
      </c>
      <c r="B53" t="s">
        <v>4</v>
      </c>
      <c r="C53" t="s">
        <v>129</v>
      </c>
      <c r="D53" s="24" t="s">
        <v>200</v>
      </c>
      <c r="E53" s="34"/>
      <c r="F53" s="2" t="s">
        <v>42</v>
      </c>
    </row>
    <row r="54" spans="1:7" x14ac:dyDescent="0.25">
      <c r="A54">
        <v>0</v>
      </c>
      <c r="B54" t="s">
        <v>4</v>
      </c>
      <c r="C54" t="s">
        <v>131</v>
      </c>
      <c r="D54" s="24" t="s">
        <v>58</v>
      </c>
      <c r="E54" s="34" t="str">
        <f t="shared" ref="E54:E55" si="0">H54 &amp;I54</f>
        <v/>
      </c>
      <c r="F54" s="32" t="s">
        <v>184</v>
      </c>
    </row>
    <row r="55" spans="1:7" x14ac:dyDescent="0.25">
      <c r="A55">
        <v>0</v>
      </c>
      <c r="B55" t="s">
        <v>4</v>
      </c>
      <c r="C55" t="s">
        <v>130</v>
      </c>
      <c r="D55" s="24" t="s">
        <v>59</v>
      </c>
      <c r="E55" s="34" t="str">
        <f t="shared" si="0"/>
        <v/>
      </c>
      <c r="F55" s="32" t="s">
        <v>185</v>
      </c>
    </row>
    <row r="56" spans="1:7" x14ac:dyDescent="0.25">
      <c r="A56" s="1">
        <v>1.5</v>
      </c>
      <c r="B56" s="1" t="s">
        <v>4</v>
      </c>
      <c r="C56" s="1" t="s">
        <v>124</v>
      </c>
      <c r="D56" s="1" t="s">
        <v>60</v>
      </c>
      <c r="E56" s="20"/>
    </row>
    <row r="57" spans="1:7" x14ac:dyDescent="0.25">
      <c r="A57" s="15">
        <v>1</v>
      </c>
      <c r="B57" s="15" t="s">
        <v>2</v>
      </c>
      <c r="C57" s="15" t="s">
        <v>229</v>
      </c>
      <c r="D57" s="35" t="s">
        <v>228</v>
      </c>
      <c r="E57" s="22"/>
      <c r="F57" s="2" t="s">
        <v>43</v>
      </c>
    </row>
  </sheetData>
  <autoFilter ref="A1:G57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30" r:id="rId4" name="Drop Down 2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9525</xdr:rowOff>
                  </from>
                  <to>
                    <xdr:col>3</xdr:col>
                    <xdr:colOff>1266825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5" name="Drop Down 3">
              <controlPr defaultSize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1266825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6" name="Drop Down 4">
              <controlPr defaultSize="0" autoLin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3</xdr:col>
                    <xdr:colOff>1266825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7" name="Drop Down 5">
              <controlPr defaultSize="0" autoLine="0" autoPict="0">
                <anchor moveWithCells="1">
                  <from>
                    <xdr:col>3</xdr:col>
                    <xdr:colOff>19050</xdr:colOff>
                    <xdr:row>13</xdr:row>
                    <xdr:rowOff>9525</xdr:rowOff>
                  </from>
                  <to>
                    <xdr:col>3</xdr:col>
                    <xdr:colOff>1266825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8" name="Drop Down 6">
              <controlPr defaultSize="0" autoLine="0" autoPict="0">
                <anchor moveWithCells="1">
                  <from>
                    <xdr:col>3</xdr:col>
                    <xdr:colOff>19050</xdr:colOff>
                    <xdr:row>25</xdr:row>
                    <xdr:rowOff>9525</xdr:rowOff>
                  </from>
                  <to>
                    <xdr:col>3</xdr:col>
                    <xdr:colOff>1266825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9" name="Drop Down 7">
              <controlPr defaultSize="0" autoLine="0" autoPict="0">
                <anchor moveWithCells="1">
                  <from>
                    <xdr:col>3</xdr:col>
                    <xdr:colOff>19050</xdr:colOff>
                    <xdr:row>50</xdr:row>
                    <xdr:rowOff>9525</xdr:rowOff>
                  </from>
                  <to>
                    <xdr:col>3</xdr:col>
                    <xdr:colOff>1266825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0" name="Drop Down 8">
              <controlPr defaultSize="0" autoLine="0" autoPict="0">
                <anchor moveWithCells="1">
                  <from>
                    <xdr:col>3</xdr:col>
                    <xdr:colOff>19050</xdr:colOff>
                    <xdr:row>51</xdr:row>
                    <xdr:rowOff>9525</xdr:rowOff>
                  </from>
                  <to>
                    <xdr:col>3</xdr:col>
                    <xdr:colOff>1266825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1" name="Drop Down 9">
              <controlPr defaultSize="0" autoLine="0" autoPict="0">
                <anchor moveWithCells="1">
                  <from>
                    <xdr:col>3</xdr:col>
                    <xdr:colOff>19050</xdr:colOff>
                    <xdr:row>26</xdr:row>
                    <xdr:rowOff>9525</xdr:rowOff>
                  </from>
                  <to>
                    <xdr:col>3</xdr:col>
                    <xdr:colOff>1266825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2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12</xdr:row>
                    <xdr:rowOff>9525</xdr:rowOff>
                  </from>
                  <to>
                    <xdr:col>3</xdr:col>
                    <xdr:colOff>1266825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3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11</xdr:row>
                    <xdr:rowOff>9525</xdr:rowOff>
                  </from>
                  <to>
                    <xdr:col>3</xdr:col>
                    <xdr:colOff>1266825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E21" sqref="E21"/>
    </sheetView>
  </sheetViews>
  <sheetFormatPr defaultRowHeight="15" x14ac:dyDescent="0.25"/>
  <cols>
    <col min="5" max="5" width="41.85546875" bestFit="1" customWidth="1"/>
    <col min="8" max="8" width="51.140625" customWidth="1"/>
    <col min="9" max="9" width="19" customWidth="1"/>
    <col min="10" max="10" width="8.5703125" customWidth="1"/>
    <col min="11" max="11" width="46" customWidth="1"/>
  </cols>
  <sheetData>
    <row r="2" spans="1:11" x14ac:dyDescent="0.25">
      <c r="A2" s="7">
        <v>1</v>
      </c>
      <c r="B2" s="8" t="s">
        <v>14</v>
      </c>
      <c r="C2" s="31" t="s">
        <v>138</v>
      </c>
      <c r="D2" s="7">
        <v>1</v>
      </c>
      <c r="E2" s="8" t="s">
        <v>24</v>
      </c>
      <c r="F2" s="31" t="s">
        <v>155</v>
      </c>
      <c r="G2" s="25">
        <v>0</v>
      </c>
      <c r="H2" s="26" t="s">
        <v>92</v>
      </c>
      <c r="I2" s="31" t="s">
        <v>121</v>
      </c>
      <c r="J2" s="7">
        <v>1</v>
      </c>
      <c r="K2" s="8" t="s">
        <v>161</v>
      </c>
    </row>
    <row r="3" spans="1:11" x14ac:dyDescent="0.25">
      <c r="A3" s="9">
        <v>2</v>
      </c>
      <c r="B3" s="10" t="s">
        <v>204</v>
      </c>
      <c r="D3" s="9">
        <v>2</v>
      </c>
      <c r="E3" s="10" t="s">
        <v>25</v>
      </c>
      <c r="G3" s="29">
        <v>1</v>
      </c>
      <c r="H3" s="30" t="s">
        <v>93</v>
      </c>
      <c r="J3" s="9">
        <v>2</v>
      </c>
      <c r="K3" s="10" t="s">
        <v>179</v>
      </c>
    </row>
    <row r="4" spans="1:11" x14ac:dyDescent="0.25">
      <c r="A4" s="9">
        <v>3</v>
      </c>
      <c r="B4" s="10" t="s">
        <v>205</v>
      </c>
      <c r="D4" s="9">
        <v>3</v>
      </c>
      <c r="E4" s="10" t="s">
        <v>26</v>
      </c>
      <c r="G4" s="29">
        <v>2</v>
      </c>
      <c r="H4" s="30" t="s">
        <v>94</v>
      </c>
      <c r="J4" s="9">
        <v>3</v>
      </c>
      <c r="K4" s="10" t="s">
        <v>162</v>
      </c>
    </row>
    <row r="5" spans="1:11" x14ac:dyDescent="0.25">
      <c r="A5" s="9">
        <v>4</v>
      </c>
      <c r="B5" s="10" t="s">
        <v>206</v>
      </c>
      <c r="D5" s="9">
        <v>4</v>
      </c>
      <c r="E5" s="10" t="s">
        <v>27</v>
      </c>
      <c r="G5" s="29">
        <v>3</v>
      </c>
      <c r="H5" s="30" t="s">
        <v>96</v>
      </c>
      <c r="J5" s="9">
        <v>4</v>
      </c>
      <c r="K5" s="10" t="s">
        <v>163</v>
      </c>
    </row>
    <row r="6" spans="1:11" x14ac:dyDescent="0.25">
      <c r="A6" s="9">
        <v>5</v>
      </c>
      <c r="B6" s="10" t="s">
        <v>207</v>
      </c>
      <c r="D6" s="9">
        <v>5</v>
      </c>
      <c r="E6" s="10" t="s">
        <v>28</v>
      </c>
      <c r="G6" s="29">
        <v>4</v>
      </c>
      <c r="H6" s="30" t="s">
        <v>95</v>
      </c>
      <c r="J6" s="9">
        <v>5</v>
      </c>
      <c r="K6" s="10" t="s">
        <v>164</v>
      </c>
    </row>
    <row r="7" spans="1:11" x14ac:dyDescent="0.25">
      <c r="A7" s="9">
        <v>6</v>
      </c>
      <c r="B7" s="10" t="s">
        <v>208</v>
      </c>
      <c r="D7" s="9">
        <v>6</v>
      </c>
      <c r="E7" s="10" t="s">
        <v>29</v>
      </c>
      <c r="G7" s="27">
        <v>5</v>
      </c>
      <c r="H7" s="28" t="s">
        <v>97</v>
      </c>
      <c r="J7" s="9">
        <v>6</v>
      </c>
      <c r="K7" s="10" t="s">
        <v>165</v>
      </c>
    </row>
    <row r="8" spans="1:11" x14ac:dyDescent="0.25">
      <c r="A8" s="9">
        <v>7</v>
      </c>
      <c r="B8" s="10" t="s">
        <v>209</v>
      </c>
      <c r="D8" s="11">
        <v>7</v>
      </c>
      <c r="E8" s="12" t="s">
        <v>30</v>
      </c>
      <c r="J8" s="9">
        <v>7</v>
      </c>
      <c r="K8" s="10" t="s">
        <v>166</v>
      </c>
    </row>
    <row r="9" spans="1:11" x14ac:dyDescent="0.25">
      <c r="A9" s="9">
        <v>8</v>
      </c>
      <c r="B9" s="10" t="s">
        <v>210</v>
      </c>
      <c r="J9" s="9">
        <v>8</v>
      </c>
      <c r="K9" s="10" t="s">
        <v>167</v>
      </c>
    </row>
    <row r="10" spans="1:11" x14ac:dyDescent="0.25">
      <c r="A10" s="9">
        <v>9</v>
      </c>
      <c r="B10" s="10" t="s">
        <v>211</v>
      </c>
      <c r="J10" s="9">
        <v>9</v>
      </c>
      <c r="K10" s="10" t="s">
        <v>180</v>
      </c>
    </row>
    <row r="11" spans="1:11" x14ac:dyDescent="0.25">
      <c r="A11" s="9">
        <v>10</v>
      </c>
      <c r="B11" s="10" t="s">
        <v>212</v>
      </c>
      <c r="J11" s="9">
        <v>10</v>
      </c>
      <c r="K11" s="10" t="s">
        <v>168</v>
      </c>
    </row>
    <row r="12" spans="1:11" x14ac:dyDescent="0.25">
      <c r="A12" s="9">
        <v>11</v>
      </c>
      <c r="B12" s="10" t="s">
        <v>213</v>
      </c>
      <c r="J12" s="9">
        <v>11</v>
      </c>
      <c r="K12" s="10" t="s">
        <v>169</v>
      </c>
    </row>
    <row r="13" spans="1:11" x14ac:dyDescent="0.25">
      <c r="A13" s="9">
        <v>12</v>
      </c>
      <c r="B13" s="10" t="s">
        <v>214</v>
      </c>
      <c r="J13" s="9">
        <v>12</v>
      </c>
      <c r="K13" s="10" t="s">
        <v>170</v>
      </c>
    </row>
    <row r="14" spans="1:11" x14ac:dyDescent="0.25">
      <c r="A14" s="9">
        <v>13</v>
      </c>
      <c r="B14" s="10" t="s">
        <v>215</v>
      </c>
      <c r="E14" t="s">
        <v>31</v>
      </c>
      <c r="J14" s="9">
        <v>13</v>
      </c>
      <c r="K14" s="10" t="s">
        <v>171</v>
      </c>
    </row>
    <row r="15" spans="1:11" x14ac:dyDescent="0.25">
      <c r="A15" s="9">
        <v>14</v>
      </c>
      <c r="B15" s="10" t="s">
        <v>216</v>
      </c>
      <c r="D15" s="25">
        <v>0</v>
      </c>
      <c r="E15" s="26" t="s">
        <v>32</v>
      </c>
      <c r="F15" s="31" t="s">
        <v>137</v>
      </c>
      <c r="G15" s="25">
        <v>0</v>
      </c>
      <c r="H15" s="26" t="s">
        <v>73</v>
      </c>
      <c r="I15" s="31" t="s">
        <v>142</v>
      </c>
      <c r="J15" s="9">
        <v>14</v>
      </c>
      <c r="K15" s="10" t="s">
        <v>181</v>
      </c>
    </row>
    <row r="16" spans="1:11" x14ac:dyDescent="0.25">
      <c r="A16" s="9">
        <v>15</v>
      </c>
      <c r="B16" s="10" t="s">
        <v>217</v>
      </c>
      <c r="D16" s="27">
        <v>1</v>
      </c>
      <c r="E16" s="28" t="s">
        <v>33</v>
      </c>
      <c r="G16" s="27">
        <v>1</v>
      </c>
      <c r="H16" s="28" t="s">
        <v>74</v>
      </c>
      <c r="J16" s="9">
        <v>15</v>
      </c>
      <c r="K16" s="10" t="s">
        <v>172</v>
      </c>
    </row>
    <row r="17" spans="1:11" x14ac:dyDescent="0.25">
      <c r="A17" s="9">
        <v>16</v>
      </c>
      <c r="B17" s="10" t="s">
        <v>218</v>
      </c>
      <c r="J17" s="9">
        <v>16</v>
      </c>
      <c r="K17" s="10" t="s">
        <v>173</v>
      </c>
    </row>
    <row r="18" spans="1:11" x14ac:dyDescent="0.25">
      <c r="A18" s="9">
        <v>17</v>
      </c>
      <c r="B18" s="10" t="s">
        <v>219</v>
      </c>
      <c r="D18" s="7">
        <v>1</v>
      </c>
      <c r="E18" s="8" t="s">
        <v>34</v>
      </c>
      <c r="F18" s="31" t="s">
        <v>82</v>
      </c>
      <c r="J18" s="9">
        <v>17</v>
      </c>
      <c r="K18" s="10" t="s">
        <v>174</v>
      </c>
    </row>
    <row r="19" spans="1:11" x14ac:dyDescent="0.25">
      <c r="A19" s="9">
        <v>18</v>
      </c>
      <c r="B19" s="10" t="s">
        <v>220</v>
      </c>
      <c r="D19" s="11">
        <v>2</v>
      </c>
      <c r="E19" s="12" t="s">
        <v>35</v>
      </c>
      <c r="J19" s="9">
        <v>18</v>
      </c>
      <c r="K19" s="10" t="s">
        <v>175</v>
      </c>
    </row>
    <row r="20" spans="1:11" x14ac:dyDescent="0.25">
      <c r="A20" s="9">
        <v>19</v>
      </c>
      <c r="B20" s="10" t="s">
        <v>221</v>
      </c>
      <c r="H20" t="s">
        <v>132</v>
      </c>
      <c r="J20" s="9">
        <v>19</v>
      </c>
      <c r="K20" s="10" t="s">
        <v>182</v>
      </c>
    </row>
    <row r="21" spans="1:11" x14ac:dyDescent="0.25">
      <c r="A21" s="9">
        <v>20</v>
      </c>
      <c r="B21" s="10" t="s">
        <v>222</v>
      </c>
      <c r="D21" s="7">
        <v>1</v>
      </c>
      <c r="E21" s="8" t="s">
        <v>64</v>
      </c>
      <c r="F21" s="31" t="s">
        <v>141</v>
      </c>
      <c r="H21" t="s">
        <v>133</v>
      </c>
      <c r="J21" s="9">
        <v>20</v>
      </c>
      <c r="K21" s="10" t="s">
        <v>176</v>
      </c>
    </row>
    <row r="22" spans="1:11" x14ac:dyDescent="0.25">
      <c r="A22" s="9">
        <v>21</v>
      </c>
      <c r="B22" s="10" t="s">
        <v>223</v>
      </c>
      <c r="D22" s="9">
        <v>2</v>
      </c>
      <c r="E22" s="10" t="s">
        <v>62</v>
      </c>
      <c r="H22" t="s">
        <v>134</v>
      </c>
      <c r="J22" s="9">
        <v>21</v>
      </c>
      <c r="K22" s="10" t="s">
        <v>183</v>
      </c>
    </row>
    <row r="23" spans="1:11" x14ac:dyDescent="0.25">
      <c r="A23" s="9">
        <v>22</v>
      </c>
      <c r="B23" s="10" t="s">
        <v>224</v>
      </c>
      <c r="D23" s="11">
        <v>3</v>
      </c>
      <c r="E23" s="12" t="s">
        <v>63</v>
      </c>
      <c r="H23" t="s">
        <v>135</v>
      </c>
      <c r="J23" s="9">
        <v>22</v>
      </c>
      <c r="K23" s="10" t="s">
        <v>177</v>
      </c>
    </row>
    <row r="24" spans="1:11" x14ac:dyDescent="0.25">
      <c r="A24" s="9">
        <v>23</v>
      </c>
      <c r="B24" s="10" t="s">
        <v>225</v>
      </c>
      <c r="H24" t="s">
        <v>136</v>
      </c>
      <c r="J24" s="11">
        <v>23</v>
      </c>
      <c r="K24" s="12" t="s">
        <v>178</v>
      </c>
    </row>
    <row r="25" spans="1:11" x14ac:dyDescent="0.25">
      <c r="A25" s="9">
        <v>24</v>
      </c>
      <c r="B25" s="10" t="s">
        <v>226</v>
      </c>
      <c r="D25" s="25">
        <v>0</v>
      </c>
      <c r="E25" s="26" t="s">
        <v>65</v>
      </c>
      <c r="F25" s="31" t="s">
        <v>139</v>
      </c>
    </row>
    <row r="26" spans="1:11" x14ac:dyDescent="0.25">
      <c r="A26" s="9">
        <v>25</v>
      </c>
      <c r="B26" s="10" t="s">
        <v>227</v>
      </c>
      <c r="D26" s="29">
        <v>1</v>
      </c>
      <c r="E26" s="30" t="s">
        <v>66</v>
      </c>
      <c r="F26" s="31" t="s">
        <v>140</v>
      </c>
    </row>
    <row r="27" spans="1:11" x14ac:dyDescent="0.25">
      <c r="A27" s="9">
        <v>26</v>
      </c>
      <c r="B27" s="10" t="s">
        <v>15</v>
      </c>
      <c r="D27" s="27">
        <v>2</v>
      </c>
      <c r="E27" s="28" t="s">
        <v>67</v>
      </c>
    </row>
    <row r="28" spans="1:11" x14ac:dyDescent="0.25">
      <c r="A28" s="9">
        <v>27</v>
      </c>
      <c r="B28" s="10" t="s">
        <v>16</v>
      </c>
    </row>
    <row r="29" spans="1:11" x14ac:dyDescent="0.25">
      <c r="A29" s="9">
        <v>28</v>
      </c>
      <c r="B29" s="10" t="s">
        <v>17</v>
      </c>
    </row>
    <row r="30" spans="1:11" x14ac:dyDescent="0.25">
      <c r="A30" s="9">
        <v>29</v>
      </c>
      <c r="B30" s="10" t="s">
        <v>18</v>
      </c>
    </row>
    <row r="31" spans="1:11" x14ac:dyDescent="0.25">
      <c r="A31" s="9">
        <v>30</v>
      </c>
      <c r="B31" s="10" t="s">
        <v>19</v>
      </c>
    </row>
    <row r="32" spans="1:11" x14ac:dyDescent="0.25">
      <c r="A32" s="9">
        <v>31</v>
      </c>
      <c r="B32" s="10" t="s">
        <v>20</v>
      </c>
    </row>
    <row r="33" spans="1:6" x14ac:dyDescent="0.25">
      <c r="A33" s="9">
        <v>32</v>
      </c>
      <c r="B33" s="10" t="s">
        <v>21</v>
      </c>
      <c r="D33" s="7">
        <v>1</v>
      </c>
      <c r="E33" s="8" t="s">
        <v>70</v>
      </c>
      <c r="F33" s="31" t="s">
        <v>140</v>
      </c>
    </row>
    <row r="34" spans="1:6" x14ac:dyDescent="0.25">
      <c r="A34" s="9">
        <v>33</v>
      </c>
      <c r="B34" s="10" t="s">
        <v>22</v>
      </c>
      <c r="D34" s="9">
        <v>2</v>
      </c>
      <c r="E34" s="10" t="s">
        <v>71</v>
      </c>
    </row>
    <row r="35" spans="1:6" x14ac:dyDescent="0.25">
      <c r="A35" s="11">
        <v>34</v>
      </c>
      <c r="B35" s="12" t="s">
        <v>23</v>
      </c>
      <c r="D35" s="11">
        <v>3</v>
      </c>
      <c r="E35" s="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</vt:lpstr>
      <vt:lpstr>DataOnly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2020-07-22T08:14:15Z</dcterms:created>
  <dcterms:modified xsi:type="dcterms:W3CDTF">2021-04-24T08:00:17Z</dcterms:modified>
</cp:coreProperties>
</file>