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EA263D56-ACFF-40D6-B77F-6BD0E046C0B2}" xr6:coauthVersionLast="47" xr6:coauthVersionMax="47" xr10:uidLastSave="{00000000-0000-0000-0000-000000000000}"/>
  <bookViews>
    <workbookView xWindow="-120" yWindow="-120" windowWidth="20730" windowHeight="11040" xr2:uid="{04E2F42B-B0E7-C14E-A690-B41CAFCE17AF}"/>
  </bookViews>
  <sheets>
    <sheet name="Dashboard" sheetId="5" r:id="rId1"/>
    <sheet name="Pivot Tables" sheetId="4" r:id="rId2"/>
    <sheet name="Table1" sheetId="2" r:id="rId3"/>
    <sheet name="amazon" sheetId="1" r:id="rId4"/>
  </sheets>
  <definedNames>
    <definedName name="ExternalData_1" localSheetId="2" hidden="1">Table1!$A$1:$W$1349</definedName>
    <definedName name="Slicer_Product_Categor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2" l="1"/>
  <c r="A80" i="4"/>
  <c r="D76" i="4"/>
  <c r="C80" i="4"/>
  <c r="C79"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H2" i="2" a="1"/>
  <c r="H2" i="2" s="1"/>
  <c r="H3" i="2" a="1"/>
  <c r="H3" i="2" s="1"/>
  <c r="H4" i="2" a="1"/>
  <c r="H4" i="2" s="1"/>
  <c r="H5" i="2" a="1"/>
  <c r="H5" i="2" s="1"/>
  <c r="H6" i="2" a="1"/>
  <c r="H6" i="2" s="1"/>
  <c r="H7" i="2" a="1"/>
  <c r="H7" i="2" s="1"/>
  <c r="H8" i="2" a="1"/>
  <c r="H8" i="2" s="1"/>
  <c r="H9" i="2" a="1"/>
  <c r="H9" i="2" s="1"/>
  <c r="H10" i="2" a="1"/>
  <c r="H10" i="2" s="1"/>
  <c r="H11" i="2" a="1"/>
  <c r="H11" i="2" s="1"/>
  <c r="H12" i="2" a="1"/>
  <c r="H12" i="2" s="1"/>
  <c r="H13" i="2" a="1"/>
  <c r="H13" i="2" s="1"/>
  <c r="H14" i="2" a="1"/>
  <c r="H14" i="2" s="1"/>
  <c r="H15" i="2" a="1"/>
  <c r="H15" i="2" s="1"/>
  <c r="H16" i="2" a="1"/>
  <c r="H16" i="2" s="1"/>
  <c r="H17" i="2" a="1"/>
  <c r="H17" i="2" s="1"/>
  <c r="H18" i="2" a="1"/>
  <c r="H18" i="2" s="1"/>
  <c r="H19" i="2" a="1"/>
  <c r="H19" i="2" s="1"/>
  <c r="H20" i="2" a="1"/>
  <c r="H20" i="2" s="1"/>
  <c r="H21" i="2" a="1"/>
  <c r="H21" i="2" s="1"/>
  <c r="H22" i="2" a="1"/>
  <c r="H22" i="2" s="1"/>
  <c r="H23" i="2" a="1"/>
  <c r="H23" i="2" s="1"/>
  <c r="H24" i="2" a="1"/>
  <c r="H24" i="2" s="1"/>
  <c r="H25" i="2" a="1"/>
  <c r="H25" i="2" s="1"/>
  <c r="H26" i="2" a="1"/>
  <c r="H26" i="2" s="1"/>
  <c r="H27" i="2" a="1"/>
  <c r="H27" i="2" s="1"/>
  <c r="H28" i="2" a="1"/>
  <c r="H28" i="2" s="1"/>
  <c r="H29" i="2" a="1"/>
  <c r="H29" i="2" s="1"/>
  <c r="H30" i="2" a="1"/>
  <c r="H30" i="2" s="1"/>
  <c r="H31" i="2" a="1"/>
  <c r="H31" i="2" s="1"/>
  <c r="H32" i="2" a="1"/>
  <c r="H32" i="2" s="1"/>
  <c r="H33" i="2" a="1"/>
  <c r="H33" i="2" s="1"/>
  <c r="H34" i="2" a="1"/>
  <c r="H34" i="2" s="1"/>
  <c r="H35" i="2" a="1"/>
  <c r="H35" i="2" s="1"/>
  <c r="H36" i="2" a="1"/>
  <c r="H36" i="2" s="1"/>
  <c r="H37" i="2" a="1"/>
  <c r="H37" i="2" s="1"/>
  <c r="H38" i="2" a="1"/>
  <c r="H38" i="2" s="1"/>
  <c r="H39" i="2" a="1"/>
  <c r="H39" i="2" s="1"/>
  <c r="H40" i="2" a="1"/>
  <c r="H40" i="2" s="1"/>
  <c r="H41" i="2" a="1"/>
  <c r="H41" i="2" s="1"/>
  <c r="H42" i="2" a="1"/>
  <c r="H42" i="2" s="1"/>
  <c r="H43" i="2" a="1"/>
  <c r="H43" i="2" s="1"/>
  <c r="H44" i="2" a="1"/>
  <c r="H44" i="2" s="1"/>
  <c r="H45" i="2" a="1"/>
  <c r="H45" i="2" s="1"/>
  <c r="H46" i="2" a="1"/>
  <c r="H46" i="2" s="1"/>
  <c r="H47" i="2" a="1"/>
  <c r="H47" i="2" s="1"/>
  <c r="H48" i="2" a="1"/>
  <c r="H48" i="2" s="1"/>
  <c r="H49" i="2" a="1"/>
  <c r="H49" i="2" s="1"/>
  <c r="H50" i="2" a="1"/>
  <c r="H50" i="2" s="1"/>
  <c r="H51" i="2" a="1"/>
  <c r="H51" i="2" s="1"/>
  <c r="H52" i="2" a="1"/>
  <c r="H52" i="2" s="1"/>
  <c r="H53" i="2" a="1"/>
  <c r="H53" i="2" s="1"/>
  <c r="H54" i="2" a="1"/>
  <c r="H54" i="2" s="1"/>
  <c r="H55" i="2" a="1"/>
  <c r="H55" i="2" s="1"/>
  <c r="H56" i="2" a="1"/>
  <c r="H56" i="2" s="1"/>
  <c r="H57" i="2" a="1"/>
  <c r="H57" i="2" s="1"/>
  <c r="H58" i="2" a="1"/>
  <c r="H58" i="2" s="1"/>
  <c r="H59" i="2" a="1"/>
  <c r="H59" i="2" s="1"/>
  <c r="H60" i="2" a="1"/>
  <c r="H60" i="2" s="1"/>
  <c r="H61" i="2" a="1"/>
  <c r="H61" i="2" s="1"/>
  <c r="H62" i="2" a="1"/>
  <c r="H62" i="2" s="1"/>
  <c r="H63" i="2" a="1"/>
  <c r="H63" i="2" s="1"/>
  <c r="H64" i="2" a="1"/>
  <c r="H64" i="2" s="1"/>
  <c r="H65" i="2" a="1"/>
  <c r="H65" i="2" s="1"/>
  <c r="H66" i="2" a="1"/>
  <c r="H66" i="2" s="1"/>
  <c r="H67" i="2" a="1"/>
  <c r="H67" i="2" s="1"/>
  <c r="H68" i="2" a="1"/>
  <c r="H68" i="2" s="1"/>
  <c r="H69" i="2" a="1"/>
  <c r="H69" i="2" s="1"/>
  <c r="H70" i="2" a="1"/>
  <c r="H70" i="2" s="1"/>
  <c r="H71" i="2" a="1"/>
  <c r="H71" i="2" s="1"/>
  <c r="H72" i="2" a="1"/>
  <c r="H72" i="2" s="1"/>
  <c r="H73" i="2" a="1"/>
  <c r="H73" i="2" s="1"/>
  <c r="H74" i="2" a="1"/>
  <c r="H74" i="2" s="1"/>
  <c r="H75" i="2" a="1"/>
  <c r="H75" i="2" s="1"/>
  <c r="H76" i="2" a="1"/>
  <c r="H76" i="2" s="1"/>
  <c r="H77" i="2" a="1"/>
  <c r="H77" i="2" s="1"/>
  <c r="H78" i="2" a="1"/>
  <c r="H78" i="2" s="1"/>
  <c r="H79" i="2" a="1"/>
  <c r="H79" i="2" s="1"/>
  <c r="H80" i="2" a="1"/>
  <c r="H80" i="2" s="1"/>
  <c r="H81" i="2" a="1"/>
  <c r="H81" i="2" s="1"/>
  <c r="H82" i="2" a="1"/>
  <c r="H82" i="2" s="1"/>
  <c r="H83" i="2" a="1"/>
  <c r="H83" i="2" s="1"/>
  <c r="H84" i="2" a="1"/>
  <c r="H84" i="2" s="1"/>
  <c r="H85" i="2" a="1"/>
  <c r="H85" i="2" s="1"/>
  <c r="H86" i="2" a="1"/>
  <c r="H86" i="2" s="1"/>
  <c r="H87" i="2" a="1"/>
  <c r="H87" i="2" s="1"/>
  <c r="H88" i="2" a="1"/>
  <c r="H88" i="2" s="1"/>
  <c r="H89" i="2" a="1"/>
  <c r="H89" i="2" s="1"/>
  <c r="H90" i="2" a="1"/>
  <c r="H90" i="2" s="1"/>
  <c r="H91" i="2" a="1"/>
  <c r="H91" i="2" s="1"/>
  <c r="H92" i="2" a="1"/>
  <c r="H92" i="2" s="1"/>
  <c r="H93" i="2" a="1"/>
  <c r="H93" i="2" s="1"/>
  <c r="H94" i="2" a="1"/>
  <c r="H94" i="2" s="1"/>
  <c r="H95" i="2" a="1"/>
  <c r="H95" i="2" s="1"/>
  <c r="H96" i="2" a="1"/>
  <c r="H96" i="2" s="1"/>
  <c r="H97" i="2" a="1"/>
  <c r="H97" i="2" s="1"/>
  <c r="H98" i="2" a="1"/>
  <c r="H98" i="2" s="1"/>
  <c r="H99" i="2" a="1"/>
  <c r="H99" i="2" s="1"/>
  <c r="H100" i="2" a="1"/>
  <c r="H100" i="2" s="1"/>
  <c r="H101" i="2" a="1"/>
  <c r="H101" i="2" s="1"/>
  <c r="H102" i="2" a="1"/>
  <c r="H102" i="2" s="1"/>
  <c r="H103" i="2" a="1"/>
  <c r="H103" i="2" s="1"/>
  <c r="H104" i="2" a="1"/>
  <c r="H104" i="2" s="1"/>
  <c r="H105" i="2" a="1"/>
  <c r="H105" i="2" s="1"/>
  <c r="H106" i="2" a="1"/>
  <c r="H106" i="2" s="1"/>
  <c r="H107" i="2" a="1"/>
  <c r="H107" i="2" s="1"/>
  <c r="H108" i="2" a="1"/>
  <c r="H108" i="2" s="1"/>
  <c r="H109" i="2" a="1"/>
  <c r="H109" i="2" s="1"/>
  <c r="H110" i="2" a="1"/>
  <c r="H110" i="2" s="1"/>
  <c r="H111" i="2" a="1"/>
  <c r="H111" i="2" s="1"/>
  <c r="H112" i="2" a="1"/>
  <c r="H112" i="2" s="1"/>
  <c r="H113" i="2" a="1"/>
  <c r="H113" i="2" s="1"/>
  <c r="H114" i="2" a="1"/>
  <c r="H114" i="2" s="1"/>
  <c r="H115" i="2" a="1"/>
  <c r="H115" i="2" s="1"/>
  <c r="H116" i="2" a="1"/>
  <c r="H116" i="2" s="1"/>
  <c r="H117" i="2" a="1"/>
  <c r="H117" i="2" s="1"/>
  <c r="H118" i="2" a="1"/>
  <c r="H118" i="2" s="1"/>
  <c r="H119" i="2" a="1"/>
  <c r="H119" i="2" s="1"/>
  <c r="H120" i="2" a="1"/>
  <c r="H120" i="2" s="1"/>
  <c r="H121" i="2" a="1"/>
  <c r="H121" i="2" s="1"/>
  <c r="H122" i="2" a="1"/>
  <c r="H122" i="2" s="1"/>
  <c r="H123" i="2" a="1"/>
  <c r="H123" i="2" s="1"/>
  <c r="H124" i="2" a="1"/>
  <c r="H124" i="2" s="1"/>
  <c r="H125" i="2" a="1"/>
  <c r="H125" i="2" s="1"/>
  <c r="H126" i="2" a="1"/>
  <c r="H126" i="2" s="1"/>
  <c r="H127" i="2" a="1"/>
  <c r="H127" i="2" s="1"/>
  <c r="H128" i="2" a="1"/>
  <c r="H128" i="2" s="1"/>
  <c r="H129" i="2" a="1"/>
  <c r="H129" i="2" s="1"/>
  <c r="H130" i="2" a="1"/>
  <c r="H130" i="2" s="1"/>
  <c r="H131" i="2" a="1"/>
  <c r="H131" i="2" s="1"/>
  <c r="H132" i="2" a="1"/>
  <c r="H132" i="2" s="1"/>
  <c r="H133" i="2" a="1"/>
  <c r="H133" i="2" s="1"/>
  <c r="H134" i="2" a="1"/>
  <c r="H134" i="2" s="1"/>
  <c r="H135" i="2" a="1"/>
  <c r="H135" i="2" s="1"/>
  <c r="H136" i="2" a="1"/>
  <c r="H136" i="2" s="1"/>
  <c r="H137" i="2" a="1"/>
  <c r="H137" i="2" s="1"/>
  <c r="H138" i="2" a="1"/>
  <c r="H138" i="2" s="1"/>
  <c r="H139" i="2" a="1"/>
  <c r="H139" i="2" s="1"/>
  <c r="H140" i="2" a="1"/>
  <c r="H140" i="2" s="1"/>
  <c r="H141" i="2" a="1"/>
  <c r="H141" i="2" s="1"/>
  <c r="H142" i="2" a="1"/>
  <c r="H142" i="2" s="1"/>
  <c r="H143" i="2" a="1"/>
  <c r="H143" i="2" s="1"/>
  <c r="H144" i="2" a="1"/>
  <c r="H144" i="2" s="1"/>
  <c r="H145" i="2" a="1"/>
  <c r="H145" i="2" s="1"/>
  <c r="H146" i="2" a="1"/>
  <c r="H146" i="2" s="1"/>
  <c r="H147" i="2" a="1"/>
  <c r="H147" i="2" s="1"/>
  <c r="H148" i="2" a="1"/>
  <c r="H148" i="2" s="1"/>
  <c r="H149" i="2" a="1"/>
  <c r="H149" i="2" s="1"/>
  <c r="H150" i="2" a="1"/>
  <c r="H150" i="2" s="1"/>
  <c r="H151" i="2" a="1"/>
  <c r="H151" i="2" s="1"/>
  <c r="H152" i="2" a="1"/>
  <c r="H152" i="2" s="1"/>
  <c r="H153" i="2" a="1"/>
  <c r="H153" i="2" s="1"/>
  <c r="H154" i="2" a="1"/>
  <c r="H154" i="2" s="1"/>
  <c r="H155" i="2" a="1"/>
  <c r="H155" i="2" s="1"/>
  <c r="H156" i="2" a="1"/>
  <c r="H156" i="2" s="1"/>
  <c r="H157" i="2" a="1"/>
  <c r="H157" i="2" s="1"/>
  <c r="H158" i="2" a="1"/>
  <c r="H158" i="2" s="1"/>
  <c r="H159" i="2" a="1"/>
  <c r="H159" i="2" s="1"/>
  <c r="H160" i="2" a="1"/>
  <c r="H160" i="2" s="1"/>
  <c r="H161" i="2" a="1"/>
  <c r="H161" i="2" s="1"/>
  <c r="H162" i="2" a="1"/>
  <c r="H162" i="2" s="1"/>
  <c r="H163" i="2" a="1"/>
  <c r="H163" i="2" s="1"/>
  <c r="H164" i="2" a="1"/>
  <c r="H164" i="2" s="1"/>
  <c r="H165" i="2" a="1"/>
  <c r="H165" i="2" s="1"/>
  <c r="H166" i="2" a="1"/>
  <c r="H166" i="2" s="1"/>
  <c r="H167" i="2" a="1"/>
  <c r="H167" i="2" s="1"/>
  <c r="H168" i="2" a="1"/>
  <c r="H168" i="2" s="1"/>
  <c r="H169" i="2" a="1"/>
  <c r="H169" i="2" s="1"/>
  <c r="H170" i="2" a="1"/>
  <c r="H170" i="2" s="1"/>
  <c r="H171" i="2" a="1"/>
  <c r="H171" i="2" s="1"/>
  <c r="H172" i="2" a="1"/>
  <c r="H172" i="2" s="1"/>
  <c r="H173" i="2" a="1"/>
  <c r="H173" i="2" s="1"/>
  <c r="H174" i="2" a="1"/>
  <c r="H174" i="2" s="1"/>
  <c r="H175" i="2" a="1"/>
  <c r="H175" i="2" s="1"/>
  <c r="H176" i="2" a="1"/>
  <c r="H176" i="2" s="1"/>
  <c r="H177" i="2" a="1"/>
  <c r="H177" i="2" s="1"/>
  <c r="H178" i="2" a="1"/>
  <c r="H178" i="2" s="1"/>
  <c r="H179" i="2" a="1"/>
  <c r="H179" i="2" s="1"/>
  <c r="H180" i="2" a="1"/>
  <c r="H180" i="2" s="1"/>
  <c r="H181" i="2" a="1"/>
  <c r="H181" i="2" s="1"/>
  <c r="H182" i="2" a="1"/>
  <c r="H182" i="2" s="1"/>
  <c r="H183" i="2" a="1"/>
  <c r="H183" i="2" s="1"/>
  <c r="H184" i="2" a="1"/>
  <c r="H184" i="2" s="1"/>
  <c r="H185" i="2" a="1"/>
  <c r="H185" i="2" s="1"/>
  <c r="H186" i="2" a="1"/>
  <c r="H186" i="2" s="1"/>
  <c r="H187" i="2" a="1"/>
  <c r="H187" i="2" s="1"/>
  <c r="H188" i="2" a="1"/>
  <c r="H188" i="2" s="1"/>
  <c r="H189" i="2" a="1"/>
  <c r="H189" i="2" s="1"/>
  <c r="H190" i="2" a="1"/>
  <c r="H190" i="2" s="1"/>
  <c r="H191" i="2" a="1"/>
  <c r="H191" i="2" s="1"/>
  <c r="H192" i="2" a="1"/>
  <c r="H192" i="2" s="1"/>
  <c r="H193" i="2" a="1"/>
  <c r="H193" i="2" s="1"/>
  <c r="H194" i="2" a="1"/>
  <c r="H194" i="2" s="1"/>
  <c r="H195" i="2" a="1"/>
  <c r="H195" i="2" s="1"/>
  <c r="H196" i="2" a="1"/>
  <c r="H196" i="2" s="1"/>
  <c r="H197" i="2" a="1"/>
  <c r="H197" i="2" s="1"/>
  <c r="H198" i="2" a="1"/>
  <c r="H198" i="2" s="1"/>
  <c r="H199" i="2" a="1"/>
  <c r="H199" i="2" s="1"/>
  <c r="H200" i="2" a="1"/>
  <c r="H200" i="2" s="1"/>
  <c r="H201" i="2" a="1"/>
  <c r="H201" i="2" s="1"/>
  <c r="H202" i="2" a="1"/>
  <c r="H202" i="2" s="1"/>
  <c r="H203" i="2" a="1"/>
  <c r="H203" i="2" s="1"/>
  <c r="H204" i="2" a="1"/>
  <c r="H204" i="2" s="1"/>
  <c r="H205" i="2" a="1"/>
  <c r="H205" i="2" s="1"/>
  <c r="H206" i="2" a="1"/>
  <c r="H206" i="2" s="1"/>
  <c r="H207" i="2" a="1"/>
  <c r="H207" i="2" s="1"/>
  <c r="H208" i="2" a="1"/>
  <c r="H208" i="2" s="1"/>
  <c r="H209" i="2" a="1"/>
  <c r="H209" i="2" s="1"/>
  <c r="H210" i="2" a="1"/>
  <c r="H210" i="2" s="1"/>
  <c r="H211" i="2" a="1"/>
  <c r="H211" i="2" s="1"/>
  <c r="H212" i="2" a="1"/>
  <c r="H212" i="2" s="1"/>
  <c r="H213" i="2" a="1"/>
  <c r="H213" i="2" s="1"/>
  <c r="H214" i="2" a="1"/>
  <c r="H214" i="2" s="1"/>
  <c r="H215" i="2" a="1"/>
  <c r="H215" i="2" s="1"/>
  <c r="H216" i="2" a="1"/>
  <c r="H216" i="2" s="1"/>
  <c r="H217" i="2" a="1"/>
  <c r="H217" i="2" s="1"/>
  <c r="H218" i="2" a="1"/>
  <c r="H218" i="2" s="1"/>
  <c r="H219" i="2" a="1"/>
  <c r="H219" i="2" s="1"/>
  <c r="H220" i="2" a="1"/>
  <c r="H220" i="2" s="1"/>
  <c r="H221" i="2" a="1"/>
  <c r="H221" i="2" s="1"/>
  <c r="H222" i="2" a="1"/>
  <c r="H222" i="2" s="1"/>
  <c r="H223" i="2" a="1"/>
  <c r="H223" i="2" s="1"/>
  <c r="H224" i="2" a="1"/>
  <c r="H224" i="2" s="1"/>
  <c r="H225" i="2" a="1"/>
  <c r="H225" i="2" s="1"/>
  <c r="H226" i="2" a="1"/>
  <c r="H226" i="2" s="1"/>
  <c r="H227" i="2" a="1"/>
  <c r="H227" i="2" s="1"/>
  <c r="H228" i="2" a="1"/>
  <c r="H228" i="2" s="1"/>
  <c r="H229" i="2" a="1"/>
  <c r="H229" i="2" s="1"/>
  <c r="H230" i="2" a="1"/>
  <c r="H230" i="2" s="1"/>
  <c r="H231" i="2" a="1"/>
  <c r="H231" i="2" s="1"/>
  <c r="H232" i="2" a="1"/>
  <c r="H232" i="2" s="1"/>
  <c r="H233" i="2" a="1"/>
  <c r="H233" i="2" s="1"/>
  <c r="H234" i="2" a="1"/>
  <c r="H234" i="2" s="1"/>
  <c r="H235" i="2" a="1"/>
  <c r="H235" i="2" s="1"/>
  <c r="H236" i="2" a="1"/>
  <c r="H236" i="2" s="1"/>
  <c r="H237" i="2" a="1"/>
  <c r="H237" i="2" s="1"/>
  <c r="H238" i="2" a="1"/>
  <c r="H238" i="2" s="1"/>
  <c r="H239" i="2" a="1"/>
  <c r="H239" i="2" s="1"/>
  <c r="H240" i="2" a="1"/>
  <c r="H240" i="2" s="1"/>
  <c r="H241" i="2" a="1"/>
  <c r="H241" i="2" s="1"/>
  <c r="H242" i="2" a="1"/>
  <c r="H242" i="2" s="1"/>
  <c r="H243" i="2" a="1"/>
  <c r="H243" i="2" s="1"/>
  <c r="H244" i="2" a="1"/>
  <c r="H244" i="2" s="1"/>
  <c r="H245" i="2" a="1"/>
  <c r="H245" i="2" s="1"/>
  <c r="H246" i="2" a="1"/>
  <c r="H246" i="2" s="1"/>
  <c r="H247" i="2" a="1"/>
  <c r="H247" i="2" s="1"/>
  <c r="H248" i="2" a="1"/>
  <c r="H248" i="2" s="1"/>
  <c r="H249" i="2" a="1"/>
  <c r="H249" i="2" s="1"/>
  <c r="H250" i="2" a="1"/>
  <c r="H250" i="2" s="1"/>
  <c r="H251" i="2" a="1"/>
  <c r="H251" i="2" s="1"/>
  <c r="H252" i="2" a="1"/>
  <c r="H252" i="2" s="1"/>
  <c r="H253" i="2" a="1"/>
  <c r="H253" i="2" s="1"/>
  <c r="H254" i="2" a="1"/>
  <c r="H254" i="2" s="1"/>
  <c r="H255" i="2" a="1"/>
  <c r="H255" i="2" s="1"/>
  <c r="H256" i="2" a="1"/>
  <c r="H256" i="2" s="1"/>
  <c r="H257" i="2" a="1"/>
  <c r="H257" i="2" s="1"/>
  <c r="H258" i="2" a="1"/>
  <c r="H258" i="2" s="1"/>
  <c r="H259" i="2" a="1"/>
  <c r="H259" i="2" s="1"/>
  <c r="H260" i="2" a="1"/>
  <c r="H260" i="2" s="1"/>
  <c r="H261" i="2" a="1"/>
  <c r="H261" i="2" s="1"/>
  <c r="H262" i="2" a="1"/>
  <c r="H262" i="2" s="1"/>
  <c r="H263" i="2" a="1"/>
  <c r="H263" i="2" s="1"/>
  <c r="H264" i="2" a="1"/>
  <c r="H264" i="2" s="1"/>
  <c r="H265" i="2" a="1"/>
  <c r="H265" i="2" s="1"/>
  <c r="H266" i="2" a="1"/>
  <c r="H266" i="2" s="1"/>
  <c r="H267" i="2" a="1"/>
  <c r="H267" i="2" s="1"/>
  <c r="H268" i="2" a="1"/>
  <c r="H268" i="2" s="1"/>
  <c r="H269" i="2" a="1"/>
  <c r="H269" i="2" s="1"/>
  <c r="H270" i="2" a="1"/>
  <c r="H270" i="2" s="1"/>
  <c r="H271" i="2" a="1"/>
  <c r="H271" i="2" s="1"/>
  <c r="H272" i="2" a="1"/>
  <c r="H272" i="2" s="1"/>
  <c r="H273" i="2" a="1"/>
  <c r="H273" i="2" s="1"/>
  <c r="H274" i="2" a="1"/>
  <c r="H274" i="2" s="1"/>
  <c r="H275" i="2" a="1"/>
  <c r="H275" i="2" s="1"/>
  <c r="H276" i="2" a="1"/>
  <c r="H276" i="2" s="1"/>
  <c r="H277" i="2" a="1"/>
  <c r="H277" i="2" s="1"/>
  <c r="H278" i="2" a="1"/>
  <c r="H278" i="2" s="1"/>
  <c r="H279" i="2" a="1"/>
  <c r="H279" i="2" s="1"/>
  <c r="H280" i="2" a="1"/>
  <c r="H280" i="2" s="1"/>
  <c r="H281" i="2" a="1"/>
  <c r="H281" i="2" s="1"/>
  <c r="H282" i="2" a="1"/>
  <c r="H282" i="2" s="1"/>
  <c r="H283" i="2" a="1"/>
  <c r="H283" i="2" s="1"/>
  <c r="H284" i="2" a="1"/>
  <c r="H284" i="2" s="1"/>
  <c r="H285" i="2" a="1"/>
  <c r="H285" i="2" s="1"/>
  <c r="H286" i="2" a="1"/>
  <c r="H286" i="2" s="1"/>
  <c r="H287" i="2" a="1"/>
  <c r="H287" i="2" s="1"/>
  <c r="H288" i="2" a="1"/>
  <c r="H288" i="2" s="1"/>
  <c r="H289" i="2" a="1"/>
  <c r="H289" i="2" s="1"/>
  <c r="H290" i="2" a="1"/>
  <c r="H290" i="2" s="1"/>
  <c r="H291" i="2" a="1"/>
  <c r="H291" i="2" s="1"/>
  <c r="H292" i="2" a="1"/>
  <c r="H292" i="2" s="1"/>
  <c r="H293" i="2" a="1"/>
  <c r="H293" i="2" s="1"/>
  <c r="H294" i="2" a="1"/>
  <c r="H294" i="2" s="1"/>
  <c r="H295" i="2" a="1"/>
  <c r="H295" i="2" s="1"/>
  <c r="H296" i="2" a="1"/>
  <c r="H296" i="2" s="1"/>
  <c r="H297" i="2" a="1"/>
  <c r="H297" i="2" s="1"/>
  <c r="H298" i="2" a="1"/>
  <c r="H298" i="2" s="1"/>
  <c r="H299" i="2" a="1"/>
  <c r="H299" i="2" s="1"/>
  <c r="H300" i="2" a="1"/>
  <c r="H300" i="2" s="1"/>
  <c r="H301" i="2" a="1"/>
  <c r="H301" i="2" s="1"/>
  <c r="H302" i="2" a="1"/>
  <c r="H302" i="2" s="1"/>
  <c r="H303" i="2" a="1"/>
  <c r="H303" i="2" s="1"/>
  <c r="H304" i="2" a="1"/>
  <c r="H304" i="2" s="1"/>
  <c r="H305" i="2" a="1"/>
  <c r="H305" i="2" s="1"/>
  <c r="H306" i="2" a="1"/>
  <c r="H306" i="2" s="1"/>
  <c r="H307" i="2" a="1"/>
  <c r="H307" i="2" s="1"/>
  <c r="H308" i="2" a="1"/>
  <c r="H308" i="2" s="1"/>
  <c r="H309" i="2" a="1"/>
  <c r="H309" i="2" s="1"/>
  <c r="H310" i="2" a="1"/>
  <c r="H310" i="2" s="1"/>
  <c r="H311" i="2" a="1"/>
  <c r="H311" i="2" s="1"/>
  <c r="H312" i="2" a="1"/>
  <c r="H312" i="2" s="1"/>
  <c r="H313" i="2" a="1"/>
  <c r="H313" i="2" s="1"/>
  <c r="H314" i="2" a="1"/>
  <c r="H314" i="2" s="1"/>
  <c r="H315" i="2" a="1"/>
  <c r="H315" i="2" s="1"/>
  <c r="H316" i="2" a="1"/>
  <c r="H316" i="2" s="1"/>
  <c r="H317" i="2" a="1"/>
  <c r="H317" i="2" s="1"/>
  <c r="H318" i="2" a="1"/>
  <c r="H318" i="2" s="1"/>
  <c r="H319" i="2" a="1"/>
  <c r="H319" i="2" s="1"/>
  <c r="H320" i="2" a="1"/>
  <c r="H320" i="2" s="1"/>
  <c r="H321" i="2" a="1"/>
  <c r="H321" i="2" s="1"/>
  <c r="H322" i="2" a="1"/>
  <c r="H322" i="2" s="1"/>
  <c r="H323" i="2" a="1"/>
  <c r="H323" i="2" s="1"/>
  <c r="H324" i="2" a="1"/>
  <c r="H324" i="2" s="1"/>
  <c r="H325" i="2" a="1"/>
  <c r="H325" i="2" s="1"/>
  <c r="H326" i="2" a="1"/>
  <c r="H326" i="2" s="1"/>
  <c r="H327" i="2" a="1"/>
  <c r="H327" i="2" s="1"/>
  <c r="H328" i="2" a="1"/>
  <c r="H328" i="2" s="1"/>
  <c r="H329" i="2" a="1"/>
  <c r="H329" i="2" s="1"/>
  <c r="H330" i="2" a="1"/>
  <c r="H330" i="2" s="1"/>
  <c r="H331" i="2" a="1"/>
  <c r="H331" i="2" s="1"/>
  <c r="H332" i="2" a="1"/>
  <c r="H332" i="2" s="1"/>
  <c r="H333" i="2" a="1"/>
  <c r="H333" i="2" s="1"/>
  <c r="H334" i="2" a="1"/>
  <c r="H334" i="2" s="1"/>
  <c r="H335" i="2" a="1"/>
  <c r="H335" i="2" s="1"/>
  <c r="H336" i="2" a="1"/>
  <c r="H336" i="2" s="1"/>
  <c r="H337" i="2" a="1"/>
  <c r="H337" i="2" s="1"/>
  <c r="H338" i="2" a="1"/>
  <c r="H338" i="2" s="1"/>
  <c r="H339" i="2" a="1"/>
  <c r="H339" i="2" s="1"/>
  <c r="H340" i="2" a="1"/>
  <c r="H340" i="2" s="1"/>
  <c r="H341" i="2" a="1"/>
  <c r="H341" i="2" s="1"/>
  <c r="H342" i="2" a="1"/>
  <c r="H342" i="2" s="1"/>
  <c r="H343" i="2" a="1"/>
  <c r="H343" i="2" s="1"/>
  <c r="H344" i="2" a="1"/>
  <c r="H344" i="2" s="1"/>
  <c r="H345" i="2" a="1"/>
  <c r="H345" i="2" s="1"/>
  <c r="H346" i="2" a="1"/>
  <c r="H346" i="2" s="1"/>
  <c r="H347" i="2" a="1"/>
  <c r="H347" i="2" s="1"/>
  <c r="H348" i="2" a="1"/>
  <c r="H348" i="2" s="1"/>
  <c r="H349" i="2" a="1"/>
  <c r="H349" i="2" s="1"/>
  <c r="H350" i="2" a="1"/>
  <c r="H350" i="2" s="1"/>
  <c r="H351" i="2" a="1"/>
  <c r="H351" i="2" s="1"/>
  <c r="H352" i="2" a="1"/>
  <c r="H352" i="2" s="1"/>
  <c r="H353" i="2" a="1"/>
  <c r="H353" i="2" s="1"/>
  <c r="H354" i="2" a="1"/>
  <c r="H354" i="2" s="1"/>
  <c r="H355" i="2" a="1"/>
  <c r="H355" i="2" s="1"/>
  <c r="H356" i="2" a="1"/>
  <c r="H356" i="2" s="1"/>
  <c r="H357" i="2" a="1"/>
  <c r="H357" i="2" s="1"/>
  <c r="H358" i="2" a="1"/>
  <c r="H358" i="2" s="1"/>
  <c r="H359" i="2" a="1"/>
  <c r="H359" i="2" s="1"/>
  <c r="H360" i="2" a="1"/>
  <c r="H360" i="2" s="1"/>
  <c r="H361" i="2" a="1"/>
  <c r="H361" i="2" s="1"/>
  <c r="H362" i="2" a="1"/>
  <c r="H362" i="2" s="1"/>
  <c r="H363" i="2" a="1"/>
  <c r="H363" i="2" s="1"/>
  <c r="H364" i="2" a="1"/>
  <c r="H364" i="2" s="1"/>
  <c r="H365" i="2" a="1"/>
  <c r="H365" i="2" s="1"/>
  <c r="H366" i="2" a="1"/>
  <c r="H366" i="2" s="1"/>
  <c r="H367" i="2" a="1"/>
  <c r="H367" i="2" s="1"/>
  <c r="H368" i="2" a="1"/>
  <c r="H368" i="2" s="1"/>
  <c r="H369" i="2" a="1"/>
  <c r="H369" i="2" s="1"/>
  <c r="H370" i="2" a="1"/>
  <c r="H370" i="2" s="1"/>
  <c r="H371" i="2" a="1"/>
  <c r="H371" i="2" s="1"/>
  <c r="H372" i="2" a="1"/>
  <c r="H372" i="2" s="1"/>
  <c r="H373" i="2" a="1"/>
  <c r="H373" i="2" s="1"/>
  <c r="H374" i="2" a="1"/>
  <c r="H374" i="2" s="1"/>
  <c r="H375" i="2" a="1"/>
  <c r="H375" i="2" s="1"/>
  <c r="H376" i="2" a="1"/>
  <c r="H376" i="2" s="1"/>
  <c r="H377" i="2" a="1"/>
  <c r="H377" i="2" s="1"/>
  <c r="H378" i="2" a="1"/>
  <c r="H378" i="2" s="1"/>
  <c r="H379" i="2" a="1"/>
  <c r="H379" i="2" s="1"/>
  <c r="H380" i="2" a="1"/>
  <c r="H380" i="2" s="1"/>
  <c r="H381" i="2" a="1"/>
  <c r="H381" i="2" s="1"/>
  <c r="H382" i="2" a="1"/>
  <c r="H382" i="2" s="1"/>
  <c r="H383" i="2" a="1"/>
  <c r="H383" i="2" s="1"/>
  <c r="H384" i="2" a="1"/>
  <c r="H384" i="2" s="1"/>
  <c r="H385" i="2" a="1"/>
  <c r="H385" i="2" s="1"/>
  <c r="H386" i="2" a="1"/>
  <c r="H386" i="2" s="1"/>
  <c r="H387" i="2" a="1"/>
  <c r="H387" i="2" s="1"/>
  <c r="H388" i="2" a="1"/>
  <c r="H388" i="2" s="1"/>
  <c r="H389" i="2" a="1"/>
  <c r="H389" i="2" s="1"/>
  <c r="H390" i="2" a="1"/>
  <c r="H390" i="2" s="1"/>
  <c r="H391" i="2" a="1"/>
  <c r="H391" i="2" s="1"/>
  <c r="H392" i="2" a="1"/>
  <c r="H392" i="2" s="1"/>
  <c r="H393" i="2" a="1"/>
  <c r="H393" i="2" s="1"/>
  <c r="H394" i="2" a="1"/>
  <c r="H394" i="2" s="1"/>
  <c r="H395" i="2" a="1"/>
  <c r="H395" i="2" s="1"/>
  <c r="H396" i="2" a="1"/>
  <c r="H396" i="2" s="1"/>
  <c r="H397" i="2" a="1"/>
  <c r="H397" i="2" s="1"/>
  <c r="H398" i="2" a="1"/>
  <c r="H398" i="2" s="1"/>
  <c r="H399" i="2" a="1"/>
  <c r="H399" i="2" s="1"/>
  <c r="H400" i="2" a="1"/>
  <c r="H400" i="2" s="1"/>
  <c r="H401" i="2" a="1"/>
  <c r="H401" i="2" s="1"/>
  <c r="H402" i="2" a="1"/>
  <c r="H402" i="2" s="1"/>
  <c r="H403" i="2" a="1"/>
  <c r="H403" i="2" s="1"/>
  <c r="H404" i="2" a="1"/>
  <c r="H404" i="2" s="1"/>
  <c r="H405" i="2" a="1"/>
  <c r="H405" i="2" s="1"/>
  <c r="H406" i="2" a="1"/>
  <c r="H406" i="2" s="1"/>
  <c r="H407" i="2" a="1"/>
  <c r="H407" i="2" s="1"/>
  <c r="H408" i="2" a="1"/>
  <c r="H408" i="2" s="1"/>
  <c r="H409" i="2" a="1"/>
  <c r="H409" i="2" s="1"/>
  <c r="H410" i="2" a="1"/>
  <c r="H410" i="2" s="1"/>
  <c r="H411" i="2" a="1"/>
  <c r="H411" i="2" s="1"/>
  <c r="H412" i="2" a="1"/>
  <c r="H412" i="2" s="1"/>
  <c r="H413" i="2" a="1"/>
  <c r="H413" i="2" s="1"/>
  <c r="H414" i="2" a="1"/>
  <c r="H414" i="2" s="1"/>
  <c r="H415" i="2" a="1"/>
  <c r="H415" i="2" s="1"/>
  <c r="H416" i="2" a="1"/>
  <c r="H416" i="2" s="1"/>
  <c r="H417" i="2" a="1"/>
  <c r="H417" i="2" s="1"/>
  <c r="H418" i="2" a="1"/>
  <c r="H418" i="2" s="1"/>
  <c r="H419" i="2" a="1"/>
  <c r="H419" i="2" s="1"/>
  <c r="H420" i="2" a="1"/>
  <c r="H420" i="2" s="1"/>
  <c r="H421" i="2" a="1"/>
  <c r="H421" i="2" s="1"/>
  <c r="H422" i="2" a="1"/>
  <c r="H422" i="2" s="1"/>
  <c r="H423" i="2" a="1"/>
  <c r="H423" i="2" s="1"/>
  <c r="H424" i="2" a="1"/>
  <c r="H424" i="2" s="1"/>
  <c r="H425" i="2" a="1"/>
  <c r="H425" i="2" s="1"/>
  <c r="H426" i="2" a="1"/>
  <c r="H426" i="2" s="1"/>
  <c r="H427" i="2" a="1"/>
  <c r="H427" i="2" s="1"/>
  <c r="H428" i="2" a="1"/>
  <c r="H428" i="2" s="1"/>
  <c r="H429" i="2" a="1"/>
  <c r="H429" i="2" s="1"/>
  <c r="H430" i="2" a="1"/>
  <c r="H430" i="2" s="1"/>
  <c r="H431" i="2" a="1"/>
  <c r="H431" i="2" s="1"/>
  <c r="H432" i="2" a="1"/>
  <c r="H432" i="2" s="1"/>
  <c r="H433" i="2" a="1"/>
  <c r="H433" i="2" s="1"/>
  <c r="H434" i="2" a="1"/>
  <c r="H434" i="2" s="1"/>
  <c r="H435" i="2" a="1"/>
  <c r="H435" i="2" s="1"/>
  <c r="H436" i="2" a="1"/>
  <c r="H436" i="2" s="1"/>
  <c r="H437" i="2" a="1"/>
  <c r="H437" i="2" s="1"/>
  <c r="H438" i="2" a="1"/>
  <c r="H438" i="2" s="1"/>
  <c r="H439" i="2" a="1"/>
  <c r="H439" i="2" s="1"/>
  <c r="H440" i="2" a="1"/>
  <c r="H440" i="2" s="1"/>
  <c r="H441" i="2" a="1"/>
  <c r="H441" i="2" s="1"/>
  <c r="H442" i="2" a="1"/>
  <c r="H442" i="2" s="1"/>
  <c r="H443" i="2" a="1"/>
  <c r="H443" i="2" s="1"/>
  <c r="H444" i="2" a="1"/>
  <c r="H444" i="2" s="1"/>
  <c r="H445" i="2" a="1"/>
  <c r="H445" i="2" s="1"/>
  <c r="H446" i="2" a="1"/>
  <c r="H446" i="2" s="1"/>
  <c r="H447" i="2" a="1"/>
  <c r="H447" i="2" s="1"/>
  <c r="H448" i="2" a="1"/>
  <c r="H448" i="2" s="1"/>
  <c r="H449" i="2" a="1"/>
  <c r="H449" i="2" s="1"/>
  <c r="H450" i="2" a="1"/>
  <c r="H450" i="2" s="1"/>
  <c r="H451" i="2" a="1"/>
  <c r="H451" i="2" s="1"/>
  <c r="H452" i="2" a="1"/>
  <c r="H452" i="2" s="1"/>
  <c r="H453" i="2" a="1"/>
  <c r="H453" i="2" s="1"/>
  <c r="H454" i="2" a="1"/>
  <c r="H454" i="2" s="1"/>
  <c r="H455" i="2" a="1"/>
  <c r="H455" i="2" s="1"/>
  <c r="H456" i="2" a="1"/>
  <c r="H456" i="2" s="1"/>
  <c r="H457" i="2" a="1"/>
  <c r="H457" i="2" s="1"/>
  <c r="H458" i="2" a="1"/>
  <c r="H458" i="2" s="1"/>
  <c r="H459" i="2" a="1"/>
  <c r="H459" i="2" s="1"/>
  <c r="H460" i="2" a="1"/>
  <c r="H460" i="2" s="1"/>
  <c r="H461" i="2" a="1"/>
  <c r="H461" i="2" s="1"/>
  <c r="H462" i="2" a="1"/>
  <c r="H462" i="2" s="1"/>
  <c r="H463" i="2" a="1"/>
  <c r="H463" i="2" s="1"/>
  <c r="H464" i="2" a="1"/>
  <c r="H464" i="2" s="1"/>
  <c r="H465" i="2" a="1"/>
  <c r="H465" i="2" s="1"/>
  <c r="H466" i="2" a="1"/>
  <c r="H466" i="2" s="1"/>
  <c r="H467" i="2" a="1"/>
  <c r="H467" i="2" s="1"/>
  <c r="H468" i="2" a="1"/>
  <c r="H468" i="2" s="1"/>
  <c r="H469" i="2" a="1"/>
  <c r="H469" i="2" s="1"/>
  <c r="H470" i="2" a="1"/>
  <c r="H470" i="2" s="1"/>
  <c r="H471" i="2" a="1"/>
  <c r="H471" i="2" s="1"/>
  <c r="H472" i="2" a="1"/>
  <c r="H472" i="2" s="1"/>
  <c r="H473" i="2" a="1"/>
  <c r="H473" i="2" s="1"/>
  <c r="H474" i="2" a="1"/>
  <c r="H474" i="2" s="1"/>
  <c r="H475" i="2" a="1"/>
  <c r="H475" i="2" s="1"/>
  <c r="H476" i="2" a="1"/>
  <c r="H476" i="2" s="1"/>
  <c r="H477" i="2" a="1"/>
  <c r="H477" i="2" s="1"/>
  <c r="H478" i="2" a="1"/>
  <c r="H478" i="2" s="1"/>
  <c r="H479" i="2" a="1"/>
  <c r="H479" i="2" s="1"/>
  <c r="H480" i="2" a="1"/>
  <c r="H480" i="2" s="1"/>
  <c r="H481" i="2" a="1"/>
  <c r="H481" i="2" s="1"/>
  <c r="H482" i="2" a="1"/>
  <c r="H482" i="2" s="1"/>
  <c r="H483" i="2" a="1"/>
  <c r="H483" i="2" s="1"/>
  <c r="H484" i="2" a="1"/>
  <c r="H484" i="2" s="1"/>
  <c r="H485" i="2" a="1"/>
  <c r="H485" i="2" s="1"/>
  <c r="H486" i="2" a="1"/>
  <c r="H486" i="2" s="1"/>
  <c r="H487" i="2" a="1"/>
  <c r="H487" i="2" s="1"/>
  <c r="H488" i="2" a="1"/>
  <c r="H488" i="2" s="1"/>
  <c r="H489" i="2" a="1"/>
  <c r="H489" i="2" s="1"/>
  <c r="H490" i="2" a="1"/>
  <c r="H490" i="2" s="1"/>
  <c r="H491" i="2" a="1"/>
  <c r="H491" i="2" s="1"/>
  <c r="H492" i="2" a="1"/>
  <c r="H492" i="2" s="1"/>
  <c r="H493" i="2" a="1"/>
  <c r="H493" i="2" s="1"/>
  <c r="H494" i="2" a="1"/>
  <c r="H494" i="2" s="1"/>
  <c r="H495" i="2" a="1"/>
  <c r="H495" i="2" s="1"/>
  <c r="H496" i="2" a="1"/>
  <c r="H496" i="2" s="1"/>
  <c r="H497" i="2" a="1"/>
  <c r="H497" i="2" s="1"/>
  <c r="H498" i="2" a="1"/>
  <c r="H498" i="2" s="1"/>
  <c r="H499" i="2" a="1"/>
  <c r="H499" i="2" s="1"/>
  <c r="H500" i="2" a="1"/>
  <c r="H500" i="2" s="1"/>
  <c r="H501" i="2" a="1"/>
  <c r="H501" i="2" s="1"/>
  <c r="H502" i="2" a="1"/>
  <c r="H502" i="2" s="1"/>
  <c r="H503" i="2" a="1"/>
  <c r="H503" i="2" s="1"/>
  <c r="H504" i="2" a="1"/>
  <c r="H504" i="2" s="1"/>
  <c r="H505" i="2" a="1"/>
  <c r="H505" i="2" s="1"/>
  <c r="H506" i="2" a="1"/>
  <c r="H506" i="2" s="1"/>
  <c r="H507" i="2" a="1"/>
  <c r="H507" i="2" s="1"/>
  <c r="H508" i="2" a="1"/>
  <c r="H508" i="2" s="1"/>
  <c r="H509" i="2" a="1"/>
  <c r="H509" i="2" s="1"/>
  <c r="H510" i="2" a="1"/>
  <c r="H510" i="2" s="1"/>
  <c r="H511" i="2" a="1"/>
  <c r="H511" i="2" s="1"/>
  <c r="H512" i="2" a="1"/>
  <c r="H512" i="2" s="1"/>
  <c r="H513" i="2" a="1"/>
  <c r="H513" i="2" s="1"/>
  <c r="H514" i="2" a="1"/>
  <c r="H514" i="2" s="1"/>
  <c r="H515" i="2" a="1"/>
  <c r="H515" i="2" s="1"/>
  <c r="H516" i="2" a="1"/>
  <c r="H516" i="2" s="1"/>
  <c r="H517" i="2" a="1"/>
  <c r="H517" i="2" s="1"/>
  <c r="H518" i="2" a="1"/>
  <c r="H518" i="2" s="1"/>
  <c r="H519" i="2" a="1"/>
  <c r="H519" i="2" s="1"/>
  <c r="H520" i="2" a="1"/>
  <c r="H520" i="2" s="1"/>
  <c r="H521" i="2" a="1"/>
  <c r="H521" i="2" s="1"/>
  <c r="H522" i="2" a="1"/>
  <c r="H522" i="2" s="1"/>
  <c r="H523" i="2" a="1"/>
  <c r="H523" i="2" s="1"/>
  <c r="H524" i="2" a="1"/>
  <c r="H524" i="2" s="1"/>
  <c r="H525" i="2" a="1"/>
  <c r="H525" i="2" s="1"/>
  <c r="H526" i="2" a="1"/>
  <c r="H526" i="2" s="1"/>
  <c r="H527" i="2" a="1"/>
  <c r="H527" i="2" s="1"/>
  <c r="H528" i="2" a="1"/>
  <c r="H528" i="2" s="1"/>
  <c r="H529" i="2" a="1"/>
  <c r="H529" i="2" s="1"/>
  <c r="H530" i="2" a="1"/>
  <c r="H530" i="2" s="1"/>
  <c r="H531" i="2" a="1"/>
  <c r="H531" i="2" s="1"/>
  <c r="H532" i="2" a="1"/>
  <c r="H532" i="2" s="1"/>
  <c r="H533" i="2" a="1"/>
  <c r="H533" i="2" s="1"/>
  <c r="H534" i="2" a="1"/>
  <c r="H534" i="2" s="1"/>
  <c r="H535" i="2" a="1"/>
  <c r="H535" i="2" s="1"/>
  <c r="H536" i="2" a="1"/>
  <c r="H536" i="2" s="1"/>
  <c r="H537" i="2" a="1"/>
  <c r="H537" i="2" s="1"/>
  <c r="H538" i="2" a="1"/>
  <c r="H538" i="2" s="1"/>
  <c r="H539" i="2" a="1"/>
  <c r="H539" i="2" s="1"/>
  <c r="H540" i="2" a="1"/>
  <c r="H540" i="2" s="1"/>
  <c r="H541" i="2" a="1"/>
  <c r="H541" i="2" s="1"/>
  <c r="H542" i="2" a="1"/>
  <c r="H542" i="2" s="1"/>
  <c r="H543" i="2" a="1"/>
  <c r="H543" i="2" s="1"/>
  <c r="H544" i="2" a="1"/>
  <c r="H544" i="2" s="1"/>
  <c r="H545" i="2" a="1"/>
  <c r="H545" i="2" s="1"/>
  <c r="H546" i="2" a="1"/>
  <c r="H546" i="2" s="1"/>
  <c r="H547" i="2" a="1"/>
  <c r="H547" i="2" s="1"/>
  <c r="H548" i="2" a="1"/>
  <c r="H548" i="2" s="1"/>
  <c r="H549" i="2" a="1"/>
  <c r="H549" i="2" s="1"/>
  <c r="H550" i="2" a="1"/>
  <c r="H550" i="2" s="1"/>
  <c r="H551" i="2" a="1"/>
  <c r="H551" i="2" s="1"/>
  <c r="H552" i="2" a="1"/>
  <c r="H552" i="2" s="1"/>
  <c r="H553" i="2" a="1"/>
  <c r="H553" i="2" s="1"/>
  <c r="H554" i="2" a="1"/>
  <c r="H554" i="2" s="1"/>
  <c r="H555" i="2" a="1"/>
  <c r="H555" i="2" s="1"/>
  <c r="H556" i="2" a="1"/>
  <c r="H556" i="2" s="1"/>
  <c r="H557" i="2" a="1"/>
  <c r="H557" i="2" s="1"/>
  <c r="H558" i="2" a="1"/>
  <c r="H558" i="2" s="1"/>
  <c r="H559" i="2" a="1"/>
  <c r="H559" i="2" s="1"/>
  <c r="H560" i="2" a="1"/>
  <c r="H560" i="2" s="1"/>
  <c r="H561" i="2" a="1"/>
  <c r="H561" i="2" s="1"/>
  <c r="H562" i="2" a="1"/>
  <c r="H562" i="2" s="1"/>
  <c r="H563" i="2" a="1"/>
  <c r="H563" i="2" s="1"/>
  <c r="H564" i="2" a="1"/>
  <c r="H564" i="2" s="1"/>
  <c r="H565" i="2" a="1"/>
  <c r="H565" i="2" s="1"/>
  <c r="H566" i="2" a="1"/>
  <c r="H566" i="2" s="1"/>
  <c r="H567" i="2" a="1"/>
  <c r="H567" i="2" s="1"/>
  <c r="H568" i="2" a="1"/>
  <c r="H568" i="2" s="1"/>
  <c r="H569" i="2" a="1"/>
  <c r="H569" i="2" s="1"/>
  <c r="H570" i="2" a="1"/>
  <c r="H570" i="2" s="1"/>
  <c r="H571" i="2" a="1"/>
  <c r="H571" i="2" s="1"/>
  <c r="H572" i="2" a="1"/>
  <c r="H572" i="2" s="1"/>
  <c r="H573" i="2" a="1"/>
  <c r="H573" i="2" s="1"/>
  <c r="H574" i="2" a="1"/>
  <c r="H574" i="2" s="1"/>
  <c r="H575" i="2" a="1"/>
  <c r="H575" i="2" s="1"/>
  <c r="H576" i="2" a="1"/>
  <c r="H576" i="2" s="1"/>
  <c r="H577" i="2" a="1"/>
  <c r="H577" i="2" s="1"/>
  <c r="H578" i="2" a="1"/>
  <c r="H578" i="2" s="1"/>
  <c r="H579" i="2" a="1"/>
  <c r="H579" i="2" s="1"/>
  <c r="H580" i="2" a="1"/>
  <c r="H580" i="2" s="1"/>
  <c r="H581" i="2" a="1"/>
  <c r="H581" i="2" s="1"/>
  <c r="H582" i="2" a="1"/>
  <c r="H582" i="2" s="1"/>
  <c r="H583" i="2" a="1"/>
  <c r="H583" i="2" s="1"/>
  <c r="H584" i="2" a="1"/>
  <c r="H584" i="2" s="1"/>
  <c r="H585" i="2" a="1"/>
  <c r="H585" i="2" s="1"/>
  <c r="H586" i="2" a="1"/>
  <c r="H586" i="2" s="1"/>
  <c r="H587" i="2" a="1"/>
  <c r="H587" i="2" s="1"/>
  <c r="H588" i="2" a="1"/>
  <c r="H588" i="2" s="1"/>
  <c r="H589" i="2" a="1"/>
  <c r="H589" i="2" s="1"/>
  <c r="H590" i="2" a="1"/>
  <c r="H590" i="2" s="1"/>
  <c r="H591" i="2" a="1"/>
  <c r="H591" i="2" s="1"/>
  <c r="H592" i="2" a="1"/>
  <c r="H592" i="2" s="1"/>
  <c r="H593" i="2" a="1"/>
  <c r="H593" i="2" s="1"/>
  <c r="H594" i="2" a="1"/>
  <c r="H594" i="2" s="1"/>
  <c r="H595" i="2" a="1"/>
  <c r="H595" i="2" s="1"/>
  <c r="H596" i="2" a="1"/>
  <c r="H596" i="2" s="1"/>
  <c r="H597" i="2" a="1"/>
  <c r="H597" i="2" s="1"/>
  <c r="H598" i="2" a="1"/>
  <c r="H598" i="2" s="1"/>
  <c r="H599" i="2" a="1"/>
  <c r="H599" i="2" s="1"/>
  <c r="H600" i="2" a="1"/>
  <c r="H600" i="2" s="1"/>
  <c r="H601" i="2" a="1"/>
  <c r="H601" i="2" s="1"/>
  <c r="H602" i="2" a="1"/>
  <c r="H602" i="2" s="1"/>
  <c r="H603" i="2" a="1"/>
  <c r="H603" i="2" s="1"/>
  <c r="H604" i="2" a="1"/>
  <c r="H604" i="2" s="1"/>
  <c r="H605" i="2" a="1"/>
  <c r="H605" i="2" s="1"/>
  <c r="H606" i="2" a="1"/>
  <c r="H606" i="2" s="1"/>
  <c r="H607" i="2" a="1"/>
  <c r="H607" i="2" s="1"/>
  <c r="H608" i="2" a="1"/>
  <c r="H608" i="2" s="1"/>
  <c r="H609" i="2" a="1"/>
  <c r="H609" i="2" s="1"/>
  <c r="H610" i="2" a="1"/>
  <c r="H610" i="2" s="1"/>
  <c r="H611" i="2" a="1"/>
  <c r="H611" i="2" s="1"/>
  <c r="H612" i="2" a="1"/>
  <c r="H612" i="2" s="1"/>
  <c r="H613" i="2" a="1"/>
  <c r="H613" i="2" s="1"/>
  <c r="H614" i="2" a="1"/>
  <c r="H614" i="2" s="1"/>
  <c r="H615" i="2" a="1"/>
  <c r="H615" i="2" s="1"/>
  <c r="H616" i="2" a="1"/>
  <c r="H616" i="2" s="1"/>
  <c r="H617" i="2" a="1"/>
  <c r="H617" i="2" s="1"/>
  <c r="H618" i="2" a="1"/>
  <c r="H618" i="2" s="1"/>
  <c r="H619" i="2" a="1"/>
  <c r="H619" i="2" s="1"/>
  <c r="H620" i="2" a="1"/>
  <c r="H620" i="2" s="1"/>
  <c r="H621" i="2" a="1"/>
  <c r="H621" i="2" s="1"/>
  <c r="H622" i="2" a="1"/>
  <c r="H622" i="2" s="1"/>
  <c r="H623" i="2" a="1"/>
  <c r="H623" i="2" s="1"/>
  <c r="H624" i="2" a="1"/>
  <c r="H624" i="2" s="1"/>
  <c r="H625" i="2" a="1"/>
  <c r="H625" i="2" s="1"/>
  <c r="H626" i="2" a="1"/>
  <c r="H626" i="2" s="1"/>
  <c r="H627" i="2" a="1"/>
  <c r="H627" i="2" s="1"/>
  <c r="H628" i="2" a="1"/>
  <c r="H628" i="2" s="1"/>
  <c r="H629" i="2" a="1"/>
  <c r="H629" i="2" s="1"/>
  <c r="H630" i="2" a="1"/>
  <c r="H630" i="2" s="1"/>
  <c r="H631" i="2" a="1"/>
  <c r="H631" i="2" s="1"/>
  <c r="H632" i="2" a="1"/>
  <c r="H632" i="2" s="1"/>
  <c r="H633" i="2" a="1"/>
  <c r="H633" i="2" s="1"/>
  <c r="H634" i="2" a="1"/>
  <c r="H634" i="2" s="1"/>
  <c r="H635" i="2" a="1"/>
  <c r="H635" i="2" s="1"/>
  <c r="H636" i="2" a="1"/>
  <c r="H636" i="2" s="1"/>
  <c r="H637" i="2" a="1"/>
  <c r="H637" i="2" s="1"/>
  <c r="H638" i="2" a="1"/>
  <c r="H638" i="2" s="1"/>
  <c r="H639" i="2" a="1"/>
  <c r="H639" i="2" s="1"/>
  <c r="H640" i="2" a="1"/>
  <c r="H640" i="2" s="1"/>
  <c r="H641" i="2" a="1"/>
  <c r="H641" i="2" s="1"/>
  <c r="H642" i="2" a="1"/>
  <c r="H642" i="2" s="1"/>
  <c r="H643" i="2" a="1"/>
  <c r="H643" i="2" s="1"/>
  <c r="H644" i="2" a="1"/>
  <c r="H644" i="2" s="1"/>
  <c r="H645" i="2" a="1"/>
  <c r="H645" i="2" s="1"/>
  <c r="H646" i="2" a="1"/>
  <c r="H646" i="2" s="1"/>
  <c r="H647" i="2" a="1"/>
  <c r="H647" i="2" s="1"/>
  <c r="H648" i="2" a="1"/>
  <c r="H648" i="2" s="1"/>
  <c r="H649" i="2" a="1"/>
  <c r="H649" i="2" s="1"/>
  <c r="H650" i="2" a="1"/>
  <c r="H650" i="2" s="1"/>
  <c r="H651" i="2" a="1"/>
  <c r="H651" i="2" s="1"/>
  <c r="H652" i="2" a="1"/>
  <c r="H652" i="2" s="1"/>
  <c r="H653" i="2" a="1"/>
  <c r="H653" i="2" s="1"/>
  <c r="H654" i="2" a="1"/>
  <c r="H654" i="2" s="1"/>
  <c r="H655" i="2" a="1"/>
  <c r="H655" i="2" s="1"/>
  <c r="H656" i="2" a="1"/>
  <c r="H656" i="2" s="1"/>
  <c r="H657" i="2" a="1"/>
  <c r="H657" i="2" s="1"/>
  <c r="H658" i="2" a="1"/>
  <c r="H658" i="2" s="1"/>
  <c r="H659" i="2" a="1"/>
  <c r="H659" i="2" s="1"/>
  <c r="H660" i="2" a="1"/>
  <c r="H660" i="2" s="1"/>
  <c r="H661" i="2" a="1"/>
  <c r="H661" i="2" s="1"/>
  <c r="H662" i="2" a="1"/>
  <c r="H662" i="2" s="1"/>
  <c r="H663" i="2" a="1"/>
  <c r="H663" i="2" s="1"/>
  <c r="H664" i="2" a="1"/>
  <c r="H664" i="2" s="1"/>
  <c r="H665" i="2" a="1"/>
  <c r="H665" i="2" s="1"/>
  <c r="H666" i="2" a="1"/>
  <c r="H666" i="2" s="1"/>
  <c r="H667" i="2" a="1"/>
  <c r="H667" i="2" s="1"/>
  <c r="H668" i="2" a="1"/>
  <c r="H668" i="2" s="1"/>
  <c r="H669" i="2" a="1"/>
  <c r="H669" i="2" s="1"/>
  <c r="H670" i="2" a="1"/>
  <c r="H670" i="2" s="1"/>
  <c r="H671" i="2" a="1"/>
  <c r="H671" i="2" s="1"/>
  <c r="H672" i="2" a="1"/>
  <c r="H672" i="2" s="1"/>
  <c r="H673" i="2" a="1"/>
  <c r="H673" i="2" s="1"/>
  <c r="H674" i="2" a="1"/>
  <c r="H674" i="2" s="1"/>
  <c r="H675" i="2" a="1"/>
  <c r="H675" i="2" s="1"/>
  <c r="H676" i="2" a="1"/>
  <c r="H676" i="2" s="1"/>
  <c r="H677" i="2" a="1"/>
  <c r="H677" i="2" s="1"/>
  <c r="H678" i="2" a="1"/>
  <c r="H678" i="2" s="1"/>
  <c r="H679" i="2" a="1"/>
  <c r="H679" i="2" s="1"/>
  <c r="H680" i="2" a="1"/>
  <c r="H680" i="2" s="1"/>
  <c r="H681" i="2" a="1"/>
  <c r="H681" i="2" s="1"/>
  <c r="H682" i="2" a="1"/>
  <c r="H682" i="2" s="1"/>
  <c r="H683" i="2" a="1"/>
  <c r="H683" i="2" s="1"/>
  <c r="H684" i="2" a="1"/>
  <c r="H684" i="2" s="1"/>
  <c r="H685" i="2" a="1"/>
  <c r="H685" i="2" s="1"/>
  <c r="H686" i="2" a="1"/>
  <c r="H686" i="2" s="1"/>
  <c r="H687" i="2" a="1"/>
  <c r="H687" i="2" s="1"/>
  <c r="H688" i="2" a="1"/>
  <c r="H688" i="2" s="1"/>
  <c r="H689" i="2" a="1"/>
  <c r="H689" i="2" s="1"/>
  <c r="H690" i="2" a="1"/>
  <c r="H690" i="2" s="1"/>
  <c r="H691" i="2" a="1"/>
  <c r="H691" i="2" s="1"/>
  <c r="H692" i="2" a="1"/>
  <c r="H692" i="2" s="1"/>
  <c r="H693" i="2" a="1"/>
  <c r="H693" i="2" s="1"/>
  <c r="H694" i="2" a="1"/>
  <c r="H694" i="2" s="1"/>
  <c r="H695" i="2" a="1"/>
  <c r="H695" i="2" s="1"/>
  <c r="H696" i="2" a="1"/>
  <c r="H696" i="2" s="1"/>
  <c r="H697" i="2" a="1"/>
  <c r="H697" i="2" s="1"/>
  <c r="H698" i="2" a="1"/>
  <c r="H698" i="2" s="1"/>
  <c r="H699" i="2" a="1"/>
  <c r="H699" i="2" s="1"/>
  <c r="H700" i="2" a="1"/>
  <c r="H700" i="2" s="1"/>
  <c r="H701" i="2" a="1"/>
  <c r="H701" i="2" s="1"/>
  <c r="H702" i="2" a="1"/>
  <c r="H702" i="2" s="1"/>
  <c r="H703" i="2" a="1"/>
  <c r="H703" i="2" s="1"/>
  <c r="H704" i="2" a="1"/>
  <c r="H704" i="2" s="1"/>
  <c r="H705" i="2" a="1"/>
  <c r="H705" i="2" s="1"/>
  <c r="H706" i="2" a="1"/>
  <c r="H706" i="2" s="1"/>
  <c r="H707" i="2" a="1"/>
  <c r="H707" i="2" s="1"/>
  <c r="H708" i="2" a="1"/>
  <c r="H708" i="2" s="1"/>
  <c r="H709" i="2" a="1"/>
  <c r="H709" i="2" s="1"/>
  <c r="H710" i="2" a="1"/>
  <c r="H710" i="2" s="1"/>
  <c r="H711" i="2" a="1"/>
  <c r="H711" i="2" s="1"/>
  <c r="H712" i="2" a="1"/>
  <c r="H712" i="2" s="1"/>
  <c r="H713" i="2" a="1"/>
  <c r="H713" i="2" s="1"/>
  <c r="H714" i="2" a="1"/>
  <c r="H714" i="2" s="1"/>
  <c r="H715" i="2" a="1"/>
  <c r="H715" i="2" s="1"/>
  <c r="H716" i="2" a="1"/>
  <c r="H716" i="2" s="1"/>
  <c r="H717" i="2" a="1"/>
  <c r="H717" i="2" s="1"/>
  <c r="H718" i="2" a="1"/>
  <c r="H718" i="2" s="1"/>
  <c r="H719" i="2" a="1"/>
  <c r="H719" i="2" s="1"/>
  <c r="H720" i="2" a="1"/>
  <c r="H720" i="2" s="1"/>
  <c r="H721" i="2" a="1"/>
  <c r="H721" i="2" s="1"/>
  <c r="H722" i="2" a="1"/>
  <c r="H722" i="2" s="1"/>
  <c r="H723" i="2" a="1"/>
  <c r="H723" i="2" s="1"/>
  <c r="H724" i="2" a="1"/>
  <c r="H724" i="2" s="1"/>
  <c r="H725" i="2" a="1"/>
  <c r="H725" i="2" s="1"/>
  <c r="H726" i="2" a="1"/>
  <c r="H726" i="2" s="1"/>
  <c r="H727" i="2" a="1"/>
  <c r="H727" i="2" s="1"/>
  <c r="H728" i="2" a="1"/>
  <c r="H728" i="2" s="1"/>
  <c r="H729" i="2" a="1"/>
  <c r="H729" i="2" s="1"/>
  <c r="H730" i="2" a="1"/>
  <c r="H730" i="2" s="1"/>
  <c r="H731" i="2" a="1"/>
  <c r="H731" i="2" s="1"/>
  <c r="H732" i="2" a="1"/>
  <c r="H732" i="2" s="1"/>
  <c r="H733" i="2" a="1"/>
  <c r="H733" i="2" s="1"/>
  <c r="H734" i="2" a="1"/>
  <c r="H734" i="2" s="1"/>
  <c r="H735" i="2" a="1"/>
  <c r="H735" i="2" s="1"/>
  <c r="H736" i="2" a="1"/>
  <c r="H736" i="2" s="1"/>
  <c r="H737" i="2" a="1"/>
  <c r="H737" i="2" s="1"/>
  <c r="H738" i="2" a="1"/>
  <c r="H738" i="2" s="1"/>
  <c r="H739" i="2" a="1"/>
  <c r="H739" i="2" s="1"/>
  <c r="H740" i="2" a="1"/>
  <c r="H740" i="2" s="1"/>
  <c r="H741" i="2" a="1"/>
  <c r="H741" i="2" s="1"/>
  <c r="H742" i="2" a="1"/>
  <c r="H742" i="2" s="1"/>
  <c r="H743" i="2" a="1"/>
  <c r="H743" i="2" s="1"/>
  <c r="H744" i="2" a="1"/>
  <c r="H744" i="2" s="1"/>
  <c r="H745" i="2" a="1"/>
  <c r="H745" i="2" s="1"/>
  <c r="H746" i="2" a="1"/>
  <c r="H746" i="2" s="1"/>
  <c r="H747" i="2" a="1"/>
  <c r="H747" i="2" s="1"/>
  <c r="H748" i="2" a="1"/>
  <c r="H748" i="2" s="1"/>
  <c r="H749" i="2" a="1"/>
  <c r="H749" i="2" s="1"/>
  <c r="H750" i="2" a="1"/>
  <c r="H750" i="2" s="1"/>
  <c r="H751" i="2" a="1"/>
  <c r="H751" i="2" s="1"/>
  <c r="H752" i="2" a="1"/>
  <c r="H752" i="2" s="1"/>
  <c r="H753" i="2" a="1"/>
  <c r="H753" i="2" s="1"/>
  <c r="H754" i="2" a="1"/>
  <c r="H754" i="2" s="1"/>
  <c r="H755" i="2" a="1"/>
  <c r="H755" i="2" s="1"/>
  <c r="H756" i="2" a="1"/>
  <c r="H756" i="2" s="1"/>
  <c r="H757" i="2" a="1"/>
  <c r="H757" i="2" s="1"/>
  <c r="H758" i="2" a="1"/>
  <c r="H758" i="2" s="1"/>
  <c r="H759" i="2" a="1"/>
  <c r="H759" i="2" s="1"/>
  <c r="H760" i="2" a="1"/>
  <c r="H760" i="2" s="1"/>
  <c r="H761" i="2" a="1"/>
  <c r="H761" i="2" s="1"/>
  <c r="H762" i="2" a="1"/>
  <c r="H762" i="2" s="1"/>
  <c r="H763" i="2" a="1"/>
  <c r="H763" i="2" s="1"/>
  <c r="H764" i="2" a="1"/>
  <c r="H764" i="2" s="1"/>
  <c r="H765" i="2" a="1"/>
  <c r="H765" i="2" s="1"/>
  <c r="H766" i="2" a="1"/>
  <c r="H766" i="2" s="1"/>
  <c r="H767" i="2" a="1"/>
  <c r="H767" i="2" s="1"/>
  <c r="H768" i="2" a="1"/>
  <c r="H768" i="2" s="1"/>
  <c r="H769" i="2" a="1"/>
  <c r="H769" i="2" s="1"/>
  <c r="H770" i="2" a="1"/>
  <c r="H770" i="2" s="1"/>
  <c r="H771" i="2" a="1"/>
  <c r="H771" i="2" s="1"/>
  <c r="H772" i="2" a="1"/>
  <c r="H772" i="2" s="1"/>
  <c r="H773" i="2" a="1"/>
  <c r="H773" i="2" s="1"/>
  <c r="H774" i="2" a="1"/>
  <c r="H774" i="2" s="1"/>
  <c r="H775" i="2" a="1"/>
  <c r="H775" i="2" s="1"/>
  <c r="H776" i="2" a="1"/>
  <c r="H776" i="2" s="1"/>
  <c r="H777" i="2" a="1"/>
  <c r="H777" i="2" s="1"/>
  <c r="H778" i="2" a="1"/>
  <c r="H778" i="2" s="1"/>
  <c r="H779" i="2" a="1"/>
  <c r="H779" i="2" s="1"/>
  <c r="H780" i="2" a="1"/>
  <c r="H780" i="2" s="1"/>
  <c r="H781" i="2" a="1"/>
  <c r="H781" i="2" s="1"/>
  <c r="H782" i="2" a="1"/>
  <c r="H782" i="2" s="1"/>
  <c r="H783" i="2" a="1"/>
  <c r="H783" i="2" s="1"/>
  <c r="H784" i="2" a="1"/>
  <c r="H784" i="2" s="1"/>
  <c r="H785" i="2" a="1"/>
  <c r="H785" i="2" s="1"/>
  <c r="H786" i="2" a="1"/>
  <c r="H786" i="2" s="1"/>
  <c r="H787" i="2" a="1"/>
  <c r="H787" i="2" s="1"/>
  <c r="H788" i="2" a="1"/>
  <c r="H788" i="2" s="1"/>
  <c r="H789" i="2" a="1"/>
  <c r="H789" i="2" s="1"/>
  <c r="H790" i="2" a="1"/>
  <c r="H790" i="2" s="1"/>
  <c r="H791" i="2" a="1"/>
  <c r="H791" i="2" s="1"/>
  <c r="H792" i="2" a="1"/>
  <c r="H792" i="2" s="1"/>
  <c r="H793" i="2" a="1"/>
  <c r="H793" i="2" s="1"/>
  <c r="H794" i="2" a="1"/>
  <c r="H794" i="2" s="1"/>
  <c r="H795" i="2" a="1"/>
  <c r="H795" i="2" s="1"/>
  <c r="H796" i="2" a="1"/>
  <c r="H796" i="2" s="1"/>
  <c r="H797" i="2" a="1"/>
  <c r="H797" i="2" s="1"/>
  <c r="H798" i="2" a="1"/>
  <c r="H798" i="2" s="1"/>
  <c r="H799" i="2" a="1"/>
  <c r="H799" i="2" s="1"/>
  <c r="H800" i="2" a="1"/>
  <c r="H800" i="2" s="1"/>
  <c r="H801" i="2" a="1"/>
  <c r="H801" i="2" s="1"/>
  <c r="H802" i="2" a="1"/>
  <c r="H802" i="2" s="1"/>
  <c r="H803" i="2" a="1"/>
  <c r="H803" i="2" s="1"/>
  <c r="H804" i="2" a="1"/>
  <c r="H804" i="2" s="1"/>
  <c r="H805" i="2" a="1"/>
  <c r="H805" i="2" s="1"/>
  <c r="H806" i="2" a="1"/>
  <c r="H806" i="2" s="1"/>
  <c r="H807" i="2" a="1"/>
  <c r="H807" i="2" s="1"/>
  <c r="H808" i="2" a="1"/>
  <c r="H808" i="2" s="1"/>
  <c r="H809" i="2" a="1"/>
  <c r="H809" i="2" s="1"/>
  <c r="H810" i="2" a="1"/>
  <c r="H810" i="2" s="1"/>
  <c r="H811" i="2" a="1"/>
  <c r="H811" i="2" s="1"/>
  <c r="H812" i="2" a="1"/>
  <c r="H812" i="2" s="1"/>
  <c r="H813" i="2" a="1"/>
  <c r="H813" i="2" s="1"/>
  <c r="H814" i="2" a="1"/>
  <c r="H814" i="2" s="1"/>
  <c r="H815" i="2" a="1"/>
  <c r="H815" i="2" s="1"/>
  <c r="H816" i="2" a="1"/>
  <c r="H816" i="2" s="1"/>
  <c r="H817" i="2" a="1"/>
  <c r="H817" i="2" s="1"/>
  <c r="H818" i="2" a="1"/>
  <c r="H818" i="2" s="1"/>
  <c r="H819" i="2" a="1"/>
  <c r="H819" i="2" s="1"/>
  <c r="H820" i="2" a="1"/>
  <c r="H820" i="2" s="1"/>
  <c r="H821" i="2" a="1"/>
  <c r="H821" i="2" s="1"/>
  <c r="H822" i="2" a="1"/>
  <c r="H822" i="2" s="1"/>
  <c r="H823" i="2" a="1"/>
  <c r="H823" i="2" s="1"/>
  <c r="H824" i="2" a="1"/>
  <c r="H824" i="2" s="1"/>
  <c r="H825" i="2" a="1"/>
  <c r="H825" i="2" s="1"/>
  <c r="H826" i="2" a="1"/>
  <c r="H826" i="2" s="1"/>
  <c r="H827" i="2" a="1"/>
  <c r="H827" i="2" s="1"/>
  <c r="H828" i="2" a="1"/>
  <c r="H828" i="2" s="1"/>
  <c r="H829" i="2" a="1"/>
  <c r="H829" i="2" s="1"/>
  <c r="H830" i="2" a="1"/>
  <c r="H830" i="2" s="1"/>
  <c r="H831" i="2" a="1"/>
  <c r="H831" i="2" s="1"/>
  <c r="H832" i="2" a="1"/>
  <c r="H832" i="2" s="1"/>
  <c r="H833" i="2" a="1"/>
  <c r="H833" i="2" s="1"/>
  <c r="H834" i="2" a="1"/>
  <c r="H834" i="2" s="1"/>
  <c r="H835" i="2" a="1"/>
  <c r="H835" i="2" s="1"/>
  <c r="H836" i="2" a="1"/>
  <c r="H836" i="2" s="1"/>
  <c r="H837" i="2" a="1"/>
  <c r="H837" i="2" s="1"/>
  <c r="H838" i="2" a="1"/>
  <c r="H838" i="2" s="1"/>
  <c r="H839" i="2" a="1"/>
  <c r="H839" i="2" s="1"/>
  <c r="H840" i="2" a="1"/>
  <c r="H840" i="2" s="1"/>
  <c r="H841" i="2" a="1"/>
  <c r="H841" i="2" s="1"/>
  <c r="H842" i="2" a="1"/>
  <c r="H842" i="2" s="1"/>
  <c r="H843" i="2" a="1"/>
  <c r="H843" i="2" s="1"/>
  <c r="H844" i="2" a="1"/>
  <c r="H844" i="2" s="1"/>
  <c r="H845" i="2" a="1"/>
  <c r="H845" i="2" s="1"/>
  <c r="H846" i="2" a="1"/>
  <c r="H846" i="2" s="1"/>
  <c r="H847" i="2" a="1"/>
  <c r="H847" i="2" s="1"/>
  <c r="H848" i="2" a="1"/>
  <c r="H848" i="2" s="1"/>
  <c r="H849" i="2" a="1"/>
  <c r="H849" i="2" s="1"/>
  <c r="H850" i="2" a="1"/>
  <c r="H850" i="2" s="1"/>
  <c r="H851" i="2" a="1"/>
  <c r="H851" i="2" s="1"/>
  <c r="H852" i="2" a="1"/>
  <c r="H852" i="2" s="1"/>
  <c r="H853" i="2" a="1"/>
  <c r="H853" i="2" s="1"/>
  <c r="H854" i="2" a="1"/>
  <c r="H854" i="2" s="1"/>
  <c r="H855" i="2" a="1"/>
  <c r="H855" i="2" s="1"/>
  <c r="H856" i="2" a="1"/>
  <c r="H856" i="2" s="1"/>
  <c r="H857" i="2" a="1"/>
  <c r="H857" i="2" s="1"/>
  <c r="H858" i="2" a="1"/>
  <c r="H858" i="2" s="1"/>
  <c r="H859" i="2" a="1"/>
  <c r="H859" i="2" s="1"/>
  <c r="H860" i="2" a="1"/>
  <c r="H860" i="2" s="1"/>
  <c r="H861" i="2" a="1"/>
  <c r="H861" i="2" s="1"/>
  <c r="H862" i="2" a="1"/>
  <c r="H862" i="2" s="1"/>
  <c r="H863" i="2" a="1"/>
  <c r="H863" i="2" s="1"/>
  <c r="H864" i="2" a="1"/>
  <c r="H864" i="2" s="1"/>
  <c r="H865" i="2" a="1"/>
  <c r="H865" i="2" s="1"/>
  <c r="H866" i="2" a="1"/>
  <c r="H866" i="2" s="1"/>
  <c r="H867" i="2" a="1"/>
  <c r="H867" i="2" s="1"/>
  <c r="H868" i="2" a="1"/>
  <c r="H868" i="2" s="1"/>
  <c r="H869" i="2" a="1"/>
  <c r="H869" i="2" s="1"/>
  <c r="H870" i="2" a="1"/>
  <c r="H870" i="2" s="1"/>
  <c r="H871" i="2" a="1"/>
  <c r="H871" i="2" s="1"/>
  <c r="H872" i="2" a="1"/>
  <c r="H872" i="2" s="1"/>
  <c r="H873" i="2" a="1"/>
  <c r="H873" i="2" s="1"/>
  <c r="H874" i="2" a="1"/>
  <c r="H874" i="2" s="1"/>
  <c r="H875" i="2" a="1"/>
  <c r="H875" i="2" s="1"/>
  <c r="H876" i="2" a="1"/>
  <c r="H876" i="2" s="1"/>
  <c r="H877" i="2" a="1"/>
  <c r="H877" i="2" s="1"/>
  <c r="H878" i="2" a="1"/>
  <c r="H878" i="2" s="1"/>
  <c r="H879" i="2" a="1"/>
  <c r="H879" i="2" s="1"/>
  <c r="H880" i="2" a="1"/>
  <c r="H880" i="2" s="1"/>
  <c r="H881" i="2" a="1"/>
  <c r="H881" i="2" s="1"/>
  <c r="H882" i="2" a="1"/>
  <c r="H882" i="2" s="1"/>
  <c r="H883" i="2" a="1"/>
  <c r="H883" i="2" s="1"/>
  <c r="H884" i="2" a="1"/>
  <c r="H884" i="2" s="1"/>
  <c r="H885" i="2" a="1"/>
  <c r="H885" i="2" s="1"/>
  <c r="H886" i="2" a="1"/>
  <c r="H886" i="2" s="1"/>
  <c r="H887" i="2" a="1"/>
  <c r="H887" i="2" s="1"/>
  <c r="H888" i="2" a="1"/>
  <c r="H888" i="2" s="1"/>
  <c r="H889" i="2" a="1"/>
  <c r="H889" i="2" s="1"/>
  <c r="H890" i="2" a="1"/>
  <c r="H890" i="2" s="1"/>
  <c r="H891" i="2" a="1"/>
  <c r="H891" i="2" s="1"/>
  <c r="H892" i="2" a="1"/>
  <c r="H892" i="2" s="1"/>
  <c r="H893" i="2" a="1"/>
  <c r="H893" i="2" s="1"/>
  <c r="H894" i="2" a="1"/>
  <c r="H894" i="2" s="1"/>
  <c r="H895" i="2" a="1"/>
  <c r="H895" i="2" s="1"/>
  <c r="H896" i="2" a="1"/>
  <c r="H896" i="2" s="1"/>
  <c r="H897" i="2" a="1"/>
  <c r="H897" i="2" s="1"/>
  <c r="H898" i="2" a="1"/>
  <c r="H898" i="2" s="1"/>
  <c r="H899" i="2" a="1"/>
  <c r="H899" i="2" s="1"/>
  <c r="H900" i="2" a="1"/>
  <c r="H900" i="2" s="1"/>
  <c r="H901" i="2" a="1"/>
  <c r="H901" i="2" s="1"/>
  <c r="H902" i="2" a="1"/>
  <c r="H902" i="2" s="1"/>
  <c r="H903" i="2" a="1"/>
  <c r="H903" i="2" s="1"/>
  <c r="H904" i="2" a="1"/>
  <c r="H904" i="2" s="1"/>
  <c r="H905" i="2" a="1"/>
  <c r="H905" i="2" s="1"/>
  <c r="H906" i="2" a="1"/>
  <c r="H906" i="2" s="1"/>
  <c r="H907" i="2" a="1"/>
  <c r="H907" i="2" s="1"/>
  <c r="H908" i="2" a="1"/>
  <c r="H908" i="2" s="1"/>
  <c r="H909" i="2" a="1"/>
  <c r="H909" i="2" s="1"/>
  <c r="H910" i="2" a="1"/>
  <c r="H910" i="2" s="1"/>
  <c r="H911" i="2" a="1"/>
  <c r="H911" i="2" s="1"/>
  <c r="H912" i="2" a="1"/>
  <c r="H912" i="2" s="1"/>
  <c r="H913" i="2" a="1"/>
  <c r="H913" i="2" s="1"/>
  <c r="H914" i="2" a="1"/>
  <c r="H914" i="2" s="1"/>
  <c r="H915" i="2" a="1"/>
  <c r="H915" i="2" s="1"/>
  <c r="H916" i="2" a="1"/>
  <c r="H916" i="2" s="1"/>
  <c r="H917" i="2" a="1"/>
  <c r="H917" i="2" s="1"/>
  <c r="H918" i="2" a="1"/>
  <c r="H918" i="2" s="1"/>
  <c r="H919" i="2" a="1"/>
  <c r="H919" i="2" s="1"/>
  <c r="H920" i="2" a="1"/>
  <c r="H920" i="2" s="1"/>
  <c r="H921" i="2" a="1"/>
  <c r="H921" i="2" s="1"/>
  <c r="H922" i="2" a="1"/>
  <c r="H922" i="2" s="1"/>
  <c r="H923" i="2" a="1"/>
  <c r="H923" i="2" s="1"/>
  <c r="H924" i="2" a="1"/>
  <c r="H924" i="2" s="1"/>
  <c r="H925" i="2" a="1"/>
  <c r="H925" i="2" s="1"/>
  <c r="H926" i="2" a="1"/>
  <c r="H926" i="2" s="1"/>
  <c r="H927" i="2" a="1"/>
  <c r="H927" i="2" s="1"/>
  <c r="H928" i="2" a="1"/>
  <c r="H928" i="2" s="1"/>
  <c r="H929" i="2" a="1"/>
  <c r="H929" i="2" s="1"/>
  <c r="H930" i="2" a="1"/>
  <c r="H930" i="2" s="1"/>
  <c r="H931" i="2" a="1"/>
  <c r="H931" i="2" s="1"/>
  <c r="H932" i="2" a="1"/>
  <c r="H932" i="2" s="1"/>
  <c r="H933" i="2" a="1"/>
  <c r="H933" i="2" s="1"/>
  <c r="H934" i="2" a="1"/>
  <c r="H934" i="2" s="1"/>
  <c r="H935" i="2" a="1"/>
  <c r="H935" i="2" s="1"/>
  <c r="H936" i="2" a="1"/>
  <c r="H936" i="2" s="1"/>
  <c r="H937" i="2" a="1"/>
  <c r="H937" i="2" s="1"/>
  <c r="H938" i="2" a="1"/>
  <c r="H938" i="2" s="1"/>
  <c r="H939" i="2" a="1"/>
  <c r="H939" i="2" s="1"/>
  <c r="H940" i="2" a="1"/>
  <c r="H940" i="2" s="1"/>
  <c r="H941" i="2" a="1"/>
  <c r="H941" i="2" s="1"/>
  <c r="H942" i="2" a="1"/>
  <c r="H942" i="2" s="1"/>
  <c r="H943" i="2" a="1"/>
  <c r="H943" i="2" s="1"/>
  <c r="H944" i="2" a="1"/>
  <c r="H944" i="2" s="1"/>
  <c r="H945" i="2" a="1"/>
  <c r="H945" i="2" s="1"/>
  <c r="H946" i="2" a="1"/>
  <c r="H946" i="2" s="1"/>
  <c r="H947" i="2" a="1"/>
  <c r="H947" i="2" s="1"/>
  <c r="H948" i="2" a="1"/>
  <c r="H948" i="2" s="1"/>
  <c r="H949" i="2" a="1"/>
  <c r="H949" i="2" s="1"/>
  <c r="H950" i="2" a="1"/>
  <c r="H950" i="2" s="1"/>
  <c r="H951" i="2" a="1"/>
  <c r="H951" i="2" s="1"/>
  <c r="H952" i="2" a="1"/>
  <c r="H952" i="2" s="1"/>
  <c r="H953" i="2" a="1"/>
  <c r="H953" i="2" s="1"/>
  <c r="H954" i="2" a="1"/>
  <c r="H954" i="2" s="1"/>
  <c r="H955" i="2" a="1"/>
  <c r="H955" i="2" s="1"/>
  <c r="H956" i="2" a="1"/>
  <c r="H956" i="2" s="1"/>
  <c r="H957" i="2" a="1"/>
  <c r="H957" i="2" s="1"/>
  <c r="H958" i="2" a="1"/>
  <c r="H958" i="2" s="1"/>
  <c r="H959" i="2" a="1"/>
  <c r="H959" i="2" s="1"/>
  <c r="H960" i="2" a="1"/>
  <c r="H960" i="2" s="1"/>
  <c r="H961" i="2" a="1"/>
  <c r="H961" i="2" s="1"/>
  <c r="H962" i="2" a="1"/>
  <c r="H962" i="2" s="1"/>
  <c r="H963" i="2" a="1"/>
  <c r="H963" i="2" s="1"/>
  <c r="H964" i="2" a="1"/>
  <c r="H964" i="2" s="1"/>
  <c r="H965" i="2" a="1"/>
  <c r="H965" i="2" s="1"/>
  <c r="H966" i="2" a="1"/>
  <c r="H966" i="2" s="1"/>
  <c r="H967" i="2" a="1"/>
  <c r="H967" i="2" s="1"/>
  <c r="H968" i="2" a="1"/>
  <c r="H968" i="2" s="1"/>
  <c r="H969" i="2" a="1"/>
  <c r="H969" i="2" s="1"/>
  <c r="H970" i="2" a="1"/>
  <c r="H970" i="2" s="1"/>
  <c r="H971" i="2" a="1"/>
  <c r="H971" i="2" s="1"/>
  <c r="H972" i="2" a="1"/>
  <c r="H972" i="2" s="1"/>
  <c r="H973" i="2" a="1"/>
  <c r="H973" i="2" s="1"/>
  <c r="H974" i="2" a="1"/>
  <c r="H974" i="2" s="1"/>
  <c r="H975" i="2" a="1"/>
  <c r="H975" i="2" s="1"/>
  <c r="H976" i="2" a="1"/>
  <c r="H976" i="2" s="1"/>
  <c r="H977" i="2" a="1"/>
  <c r="H977" i="2" s="1"/>
  <c r="H978" i="2" a="1"/>
  <c r="H978" i="2" s="1"/>
  <c r="H979" i="2" a="1"/>
  <c r="H979" i="2" s="1"/>
  <c r="H980" i="2" a="1"/>
  <c r="H980" i="2" s="1"/>
  <c r="H981" i="2" a="1"/>
  <c r="H981" i="2" s="1"/>
  <c r="H982" i="2" a="1"/>
  <c r="H982" i="2" s="1"/>
  <c r="H983" i="2" a="1"/>
  <c r="H983" i="2" s="1"/>
  <c r="H984" i="2" a="1"/>
  <c r="H984" i="2" s="1"/>
  <c r="H985" i="2" a="1"/>
  <c r="H985" i="2" s="1"/>
  <c r="H986" i="2" a="1"/>
  <c r="H986" i="2" s="1"/>
  <c r="H987" i="2" a="1"/>
  <c r="H987" i="2" s="1"/>
  <c r="H988" i="2" a="1"/>
  <c r="H988" i="2" s="1"/>
  <c r="H989" i="2" a="1"/>
  <c r="H989" i="2" s="1"/>
  <c r="H990" i="2" a="1"/>
  <c r="H990" i="2" s="1"/>
  <c r="H991" i="2" a="1"/>
  <c r="H991" i="2" s="1"/>
  <c r="H992" i="2" a="1"/>
  <c r="H992" i="2" s="1"/>
  <c r="H993" i="2" a="1"/>
  <c r="H993" i="2" s="1"/>
  <c r="H994" i="2" a="1"/>
  <c r="H994" i="2" s="1"/>
  <c r="H995" i="2" a="1"/>
  <c r="H995" i="2" s="1"/>
  <c r="H996" i="2" a="1"/>
  <c r="H996" i="2" s="1"/>
  <c r="H997" i="2" a="1"/>
  <c r="H997" i="2" s="1"/>
  <c r="H998" i="2" a="1"/>
  <c r="H998" i="2" s="1"/>
  <c r="H999" i="2" a="1"/>
  <c r="H999" i="2" s="1"/>
  <c r="H1000" i="2" a="1"/>
  <c r="H1000" i="2" s="1"/>
  <c r="H1001" i="2" a="1"/>
  <c r="H1001" i="2" s="1"/>
  <c r="H1002" i="2" a="1"/>
  <c r="H1002" i="2" s="1"/>
  <c r="H1003" i="2" a="1"/>
  <c r="H1003" i="2" s="1"/>
  <c r="H1004" i="2" a="1"/>
  <c r="H1004" i="2" s="1"/>
  <c r="H1005" i="2" a="1"/>
  <c r="H1005" i="2" s="1"/>
  <c r="H1006" i="2" a="1"/>
  <c r="H1006" i="2" s="1"/>
  <c r="H1007" i="2" a="1"/>
  <c r="H1007" i="2" s="1"/>
  <c r="H1008" i="2" a="1"/>
  <c r="H1008" i="2" s="1"/>
  <c r="H1009" i="2" a="1"/>
  <c r="H1009" i="2" s="1"/>
  <c r="H1010" i="2" a="1"/>
  <c r="H1010" i="2" s="1"/>
  <c r="H1011" i="2" a="1"/>
  <c r="H1011" i="2" s="1"/>
  <c r="H1012" i="2" a="1"/>
  <c r="H1012" i="2" s="1"/>
  <c r="H1013" i="2" a="1"/>
  <c r="H1013" i="2" s="1"/>
  <c r="H1014" i="2" a="1"/>
  <c r="H1014" i="2" s="1"/>
  <c r="H1015" i="2" a="1"/>
  <c r="H1015" i="2" s="1"/>
  <c r="H1016" i="2" a="1"/>
  <c r="H1016" i="2" s="1"/>
  <c r="H1017" i="2" a="1"/>
  <c r="H1017" i="2" s="1"/>
  <c r="H1018" i="2" a="1"/>
  <c r="H1018" i="2" s="1"/>
  <c r="H1019" i="2" a="1"/>
  <c r="H1019" i="2" s="1"/>
  <c r="H1020" i="2" a="1"/>
  <c r="H1020" i="2" s="1"/>
  <c r="H1021" i="2" a="1"/>
  <c r="H1021" i="2" s="1"/>
  <c r="H1022" i="2" a="1"/>
  <c r="H1022" i="2" s="1"/>
  <c r="H1023" i="2" a="1"/>
  <c r="H1023" i="2" s="1"/>
  <c r="H1024" i="2" a="1"/>
  <c r="H1024" i="2" s="1"/>
  <c r="H1025" i="2" a="1"/>
  <c r="H1025" i="2" s="1"/>
  <c r="H1026" i="2" a="1"/>
  <c r="H1026" i="2" s="1"/>
  <c r="H1027" i="2" a="1"/>
  <c r="H1027" i="2" s="1"/>
  <c r="H1028" i="2" a="1"/>
  <c r="H1028" i="2" s="1"/>
  <c r="H1029" i="2" a="1"/>
  <c r="H1029" i="2" s="1"/>
  <c r="H1030" i="2" a="1"/>
  <c r="H1030" i="2" s="1"/>
  <c r="H1031" i="2" a="1"/>
  <c r="H1031" i="2" s="1"/>
  <c r="H1032" i="2" a="1"/>
  <c r="H1032" i="2" s="1"/>
  <c r="H1033" i="2" a="1"/>
  <c r="H1033" i="2" s="1"/>
  <c r="H1034" i="2" a="1"/>
  <c r="H1034" i="2" s="1"/>
  <c r="H1035" i="2" a="1"/>
  <c r="H1035" i="2" s="1"/>
  <c r="H1036" i="2" a="1"/>
  <c r="H1036" i="2" s="1"/>
  <c r="H1037" i="2" a="1"/>
  <c r="H1037" i="2" s="1"/>
  <c r="H1038" i="2" a="1"/>
  <c r="H1038" i="2" s="1"/>
  <c r="H1039" i="2" a="1"/>
  <c r="H1039" i="2" s="1"/>
  <c r="H1040" i="2" a="1"/>
  <c r="H1040" i="2" s="1"/>
  <c r="H1041" i="2" a="1"/>
  <c r="H1041" i="2" s="1"/>
  <c r="H1042" i="2" a="1"/>
  <c r="H1042" i="2" s="1"/>
  <c r="H1043" i="2" a="1"/>
  <c r="H1043" i="2" s="1"/>
  <c r="H1044" i="2" a="1"/>
  <c r="H1044" i="2" s="1"/>
  <c r="H1045" i="2" a="1"/>
  <c r="H1045" i="2" s="1"/>
  <c r="H1046" i="2" a="1"/>
  <c r="H1046" i="2" s="1"/>
  <c r="H1047" i="2" a="1"/>
  <c r="H1047" i="2" s="1"/>
  <c r="H1048" i="2" a="1"/>
  <c r="H1048" i="2" s="1"/>
  <c r="H1049" i="2" a="1"/>
  <c r="H1049" i="2" s="1"/>
  <c r="H1050" i="2" a="1"/>
  <c r="H1050" i="2" s="1"/>
  <c r="H1051" i="2" a="1"/>
  <c r="H1051" i="2" s="1"/>
  <c r="H1052" i="2" a="1"/>
  <c r="H1052" i="2" s="1"/>
  <c r="H1053" i="2" a="1"/>
  <c r="H1053" i="2" s="1"/>
  <c r="H1054" i="2" a="1"/>
  <c r="H1054" i="2" s="1"/>
  <c r="H1055" i="2" a="1"/>
  <c r="H1055" i="2" s="1"/>
  <c r="H1056" i="2" a="1"/>
  <c r="H1056" i="2" s="1"/>
  <c r="H1057" i="2" a="1"/>
  <c r="H1057" i="2" s="1"/>
  <c r="H1058" i="2" a="1"/>
  <c r="H1058" i="2" s="1"/>
  <c r="H1059" i="2" a="1"/>
  <c r="H1059" i="2" s="1"/>
  <c r="H1060" i="2" a="1"/>
  <c r="H1060" i="2" s="1"/>
  <c r="H1061" i="2" a="1"/>
  <c r="H1061" i="2" s="1"/>
  <c r="H1062" i="2" a="1"/>
  <c r="H1062" i="2" s="1"/>
  <c r="H1063" i="2" a="1"/>
  <c r="H1063" i="2" s="1"/>
  <c r="H1064" i="2" a="1"/>
  <c r="H1064" i="2" s="1"/>
  <c r="H1065" i="2" a="1"/>
  <c r="H1065" i="2" s="1"/>
  <c r="H1066" i="2" a="1"/>
  <c r="H1066" i="2" s="1"/>
  <c r="H1067" i="2" a="1"/>
  <c r="H1067" i="2" s="1"/>
  <c r="H1068" i="2" a="1"/>
  <c r="H1068" i="2" s="1"/>
  <c r="H1069" i="2" a="1"/>
  <c r="H1069" i="2" s="1"/>
  <c r="H1070" i="2" a="1"/>
  <c r="H1070" i="2" s="1"/>
  <c r="H1071" i="2" a="1"/>
  <c r="H1071" i="2" s="1"/>
  <c r="H1072" i="2" a="1"/>
  <c r="H1072" i="2" s="1"/>
  <c r="H1073" i="2" a="1"/>
  <c r="H1073" i="2" s="1"/>
  <c r="H1074" i="2" a="1"/>
  <c r="H1074" i="2" s="1"/>
  <c r="H1075" i="2" a="1"/>
  <c r="H1075" i="2" s="1"/>
  <c r="H1076" i="2" a="1"/>
  <c r="H1076" i="2" s="1"/>
  <c r="H1077" i="2" a="1"/>
  <c r="H1077" i="2" s="1"/>
  <c r="H1078" i="2" a="1"/>
  <c r="H1078" i="2" s="1"/>
  <c r="H1079" i="2" a="1"/>
  <c r="H1079" i="2" s="1"/>
  <c r="H1080" i="2" a="1"/>
  <c r="H1080" i="2" s="1"/>
  <c r="H1081" i="2" a="1"/>
  <c r="H1081" i="2" s="1"/>
  <c r="H1082" i="2" a="1"/>
  <c r="H1082" i="2" s="1"/>
  <c r="H1083" i="2" a="1"/>
  <c r="H1083" i="2" s="1"/>
  <c r="H1084" i="2" a="1"/>
  <c r="H1084" i="2" s="1"/>
  <c r="H1085" i="2" a="1"/>
  <c r="H1085" i="2" s="1"/>
  <c r="H1086" i="2" a="1"/>
  <c r="H1086" i="2" s="1"/>
  <c r="H1087" i="2" a="1"/>
  <c r="H1087" i="2" s="1"/>
  <c r="H1088" i="2" a="1"/>
  <c r="H1088" i="2" s="1"/>
  <c r="H1089" i="2" a="1"/>
  <c r="H1089" i="2" s="1"/>
  <c r="H1090" i="2" a="1"/>
  <c r="H1090" i="2" s="1"/>
  <c r="H1091" i="2" a="1"/>
  <c r="H1091" i="2" s="1"/>
  <c r="H1092" i="2" a="1"/>
  <c r="H1092" i="2" s="1"/>
  <c r="H1093" i="2" a="1"/>
  <c r="H1093" i="2" s="1"/>
  <c r="H1094" i="2" a="1"/>
  <c r="H1094" i="2" s="1"/>
  <c r="H1095" i="2" a="1"/>
  <c r="H1095" i="2" s="1"/>
  <c r="H1096" i="2" a="1"/>
  <c r="H1096" i="2" s="1"/>
  <c r="H1097" i="2" a="1"/>
  <c r="H1097" i="2" s="1"/>
  <c r="H1098" i="2" a="1"/>
  <c r="H1098" i="2" s="1"/>
  <c r="H1099" i="2" a="1"/>
  <c r="H1099" i="2" s="1"/>
  <c r="H1100" i="2" a="1"/>
  <c r="H1100" i="2" s="1"/>
  <c r="H1101" i="2" a="1"/>
  <c r="H1101" i="2" s="1"/>
  <c r="H1102" i="2" a="1"/>
  <c r="H1102" i="2" s="1"/>
  <c r="H1103" i="2" a="1"/>
  <c r="H1103" i="2" s="1"/>
  <c r="H1104" i="2" a="1"/>
  <c r="H1104" i="2" s="1"/>
  <c r="H1105" i="2" a="1"/>
  <c r="H1105" i="2" s="1"/>
  <c r="H1106" i="2" a="1"/>
  <c r="H1106" i="2" s="1"/>
  <c r="H1107" i="2" a="1"/>
  <c r="H1107" i="2" s="1"/>
  <c r="H1108" i="2" a="1"/>
  <c r="H1108" i="2" s="1"/>
  <c r="H1109" i="2" a="1"/>
  <c r="H1109" i="2" s="1"/>
  <c r="H1110" i="2" a="1"/>
  <c r="H1110" i="2" s="1"/>
  <c r="H1111" i="2" a="1"/>
  <c r="H1111" i="2" s="1"/>
  <c r="H1112" i="2" a="1"/>
  <c r="H1112" i="2" s="1"/>
  <c r="H1113" i="2" a="1"/>
  <c r="H1113" i="2" s="1"/>
  <c r="H1114" i="2" a="1"/>
  <c r="H1114" i="2" s="1"/>
  <c r="H1115" i="2" a="1"/>
  <c r="H1115" i="2" s="1"/>
  <c r="H1116" i="2" a="1"/>
  <c r="H1116" i="2" s="1"/>
  <c r="H1117" i="2" a="1"/>
  <c r="H1117" i="2" s="1"/>
  <c r="H1118" i="2" a="1"/>
  <c r="H1118" i="2" s="1"/>
  <c r="H1119" i="2" a="1"/>
  <c r="H1119" i="2" s="1"/>
  <c r="H1120" i="2" a="1"/>
  <c r="H1120" i="2" s="1"/>
  <c r="H1121" i="2" a="1"/>
  <c r="H1121" i="2" s="1"/>
  <c r="H1122" i="2" a="1"/>
  <c r="H1122" i="2" s="1"/>
  <c r="H1123" i="2" a="1"/>
  <c r="H1123" i="2" s="1"/>
  <c r="H1124" i="2" a="1"/>
  <c r="H1124" i="2" s="1"/>
  <c r="H1125" i="2" a="1"/>
  <c r="H1125" i="2" s="1"/>
  <c r="H1126" i="2" a="1"/>
  <c r="H1126" i="2" s="1"/>
  <c r="H1127" i="2" a="1"/>
  <c r="H1127" i="2" s="1"/>
  <c r="H1128" i="2" a="1"/>
  <c r="H1128" i="2" s="1"/>
  <c r="H1129" i="2" a="1"/>
  <c r="H1129" i="2" s="1"/>
  <c r="H1130" i="2" a="1"/>
  <c r="H1130" i="2" s="1"/>
  <c r="H1131" i="2" a="1"/>
  <c r="H1131" i="2" s="1"/>
  <c r="H1132" i="2" a="1"/>
  <c r="H1132" i="2" s="1"/>
  <c r="H1133" i="2" a="1"/>
  <c r="H1133" i="2" s="1"/>
  <c r="H1134" i="2" a="1"/>
  <c r="H1134" i="2" s="1"/>
  <c r="H1135" i="2" a="1"/>
  <c r="H1135" i="2" s="1"/>
  <c r="H1136" i="2" a="1"/>
  <c r="H1136" i="2" s="1"/>
  <c r="H1137" i="2" a="1"/>
  <c r="H1137" i="2" s="1"/>
  <c r="H1138" i="2" a="1"/>
  <c r="H1138" i="2" s="1"/>
  <c r="H1139" i="2" a="1"/>
  <c r="H1139" i="2" s="1"/>
  <c r="H1140" i="2" a="1"/>
  <c r="H1140" i="2" s="1"/>
  <c r="H1141" i="2" a="1"/>
  <c r="H1141" i="2" s="1"/>
  <c r="H1142" i="2" a="1"/>
  <c r="H1142" i="2" s="1"/>
  <c r="H1143" i="2" a="1"/>
  <c r="H1143" i="2" s="1"/>
  <c r="H1144" i="2" a="1"/>
  <c r="H1144" i="2" s="1"/>
  <c r="H1145" i="2" a="1"/>
  <c r="H1145" i="2" s="1"/>
  <c r="H1146" i="2" a="1"/>
  <c r="H1146" i="2" s="1"/>
  <c r="H1147" i="2" a="1"/>
  <c r="H1147" i="2" s="1"/>
  <c r="H1148" i="2" a="1"/>
  <c r="H1148" i="2" s="1"/>
  <c r="H1149" i="2" a="1"/>
  <c r="H1149" i="2" s="1"/>
  <c r="H1150" i="2" a="1"/>
  <c r="H1150" i="2" s="1"/>
  <c r="H1151" i="2" a="1"/>
  <c r="H1151" i="2" s="1"/>
  <c r="H1152" i="2" a="1"/>
  <c r="H1152" i="2" s="1"/>
  <c r="H1153" i="2" a="1"/>
  <c r="H1153" i="2" s="1"/>
  <c r="H1154" i="2" a="1"/>
  <c r="H1154" i="2" s="1"/>
  <c r="H1155" i="2" a="1"/>
  <c r="H1155" i="2" s="1"/>
  <c r="H1156" i="2" a="1"/>
  <c r="H1156" i="2" s="1"/>
  <c r="H1157" i="2" a="1"/>
  <c r="H1157" i="2" s="1"/>
  <c r="H1158" i="2" a="1"/>
  <c r="H1158" i="2" s="1"/>
  <c r="H1159" i="2" a="1"/>
  <c r="H1159" i="2" s="1"/>
  <c r="H1160" i="2" a="1"/>
  <c r="H1160" i="2" s="1"/>
  <c r="H1161" i="2" a="1"/>
  <c r="H1161" i="2" s="1"/>
  <c r="H1162" i="2" a="1"/>
  <c r="H1162" i="2" s="1"/>
  <c r="H1163" i="2" a="1"/>
  <c r="H1163" i="2" s="1"/>
  <c r="H1164" i="2" a="1"/>
  <c r="H1164" i="2" s="1"/>
  <c r="H1165" i="2" a="1"/>
  <c r="H1165" i="2" s="1"/>
  <c r="H1166" i="2" a="1"/>
  <c r="H1166" i="2" s="1"/>
  <c r="H1167" i="2" a="1"/>
  <c r="H1167" i="2" s="1"/>
  <c r="H1168" i="2" a="1"/>
  <c r="H1168" i="2" s="1"/>
  <c r="H1169" i="2" a="1"/>
  <c r="H1169" i="2" s="1"/>
  <c r="H1170" i="2" a="1"/>
  <c r="H1170" i="2" s="1"/>
  <c r="H1171" i="2" a="1"/>
  <c r="H1171" i="2" s="1"/>
  <c r="H1172" i="2" a="1"/>
  <c r="H1172" i="2" s="1"/>
  <c r="H1173" i="2" a="1"/>
  <c r="H1173" i="2" s="1"/>
  <c r="H1174" i="2" a="1"/>
  <c r="H1174" i="2" s="1"/>
  <c r="H1175" i="2" a="1"/>
  <c r="H1175" i="2" s="1"/>
  <c r="H1176" i="2" a="1"/>
  <c r="H1176" i="2" s="1"/>
  <c r="H1177" i="2" a="1"/>
  <c r="H1177" i="2" s="1"/>
  <c r="H1178" i="2" a="1"/>
  <c r="H1178" i="2" s="1"/>
  <c r="H1179" i="2" a="1"/>
  <c r="H1179" i="2" s="1"/>
  <c r="H1180" i="2" a="1"/>
  <c r="H1180" i="2" s="1"/>
  <c r="H1181" i="2" a="1"/>
  <c r="H1181" i="2" s="1"/>
  <c r="H1182" i="2" a="1"/>
  <c r="H1182" i="2" s="1"/>
  <c r="H1183" i="2" a="1"/>
  <c r="H1183" i="2" s="1"/>
  <c r="H1184" i="2" a="1"/>
  <c r="H1184" i="2" s="1"/>
  <c r="H1185" i="2" a="1"/>
  <c r="H1185" i="2" s="1"/>
  <c r="H1186" i="2" a="1"/>
  <c r="H1186" i="2" s="1"/>
  <c r="H1187" i="2" a="1"/>
  <c r="H1187" i="2" s="1"/>
  <c r="H1188" i="2" a="1"/>
  <c r="H1188" i="2" s="1"/>
  <c r="H1189" i="2" a="1"/>
  <c r="H1189" i="2" s="1"/>
  <c r="H1190" i="2" a="1"/>
  <c r="H1190" i="2" s="1"/>
  <c r="H1191" i="2" a="1"/>
  <c r="H1191" i="2" s="1"/>
  <c r="H1192" i="2" a="1"/>
  <c r="H1192" i="2" s="1"/>
  <c r="H1193" i="2" a="1"/>
  <c r="H1193" i="2" s="1"/>
  <c r="H1194" i="2" a="1"/>
  <c r="H1194" i="2" s="1"/>
  <c r="H1195" i="2" a="1"/>
  <c r="H1195" i="2" s="1"/>
  <c r="H1196" i="2" a="1"/>
  <c r="H1196" i="2" s="1"/>
  <c r="H1197" i="2" a="1"/>
  <c r="H1197" i="2" s="1"/>
  <c r="H1198" i="2" a="1"/>
  <c r="H1198" i="2" s="1"/>
  <c r="H1199" i="2" a="1"/>
  <c r="H1199" i="2" s="1"/>
  <c r="H1200" i="2" a="1"/>
  <c r="H1200" i="2" s="1"/>
  <c r="H1201" i="2" a="1"/>
  <c r="H1201" i="2" s="1"/>
  <c r="H1202" i="2" a="1"/>
  <c r="H1202" i="2" s="1"/>
  <c r="H1203" i="2" a="1"/>
  <c r="H1203" i="2" s="1"/>
  <c r="H1204" i="2" a="1"/>
  <c r="H1204" i="2" s="1"/>
  <c r="H1205" i="2" a="1"/>
  <c r="H1205" i="2" s="1"/>
  <c r="H1206" i="2" a="1"/>
  <c r="H1206" i="2" s="1"/>
  <c r="H1207" i="2" a="1"/>
  <c r="H1207" i="2" s="1"/>
  <c r="H1208" i="2" a="1"/>
  <c r="H1208" i="2" s="1"/>
  <c r="H1209" i="2" a="1"/>
  <c r="H1209" i="2" s="1"/>
  <c r="H1210" i="2" a="1"/>
  <c r="H1210" i="2" s="1"/>
  <c r="H1211" i="2" a="1"/>
  <c r="H1211" i="2" s="1"/>
  <c r="H1212" i="2" a="1"/>
  <c r="H1212" i="2" s="1"/>
  <c r="H1213" i="2" a="1"/>
  <c r="H1213" i="2" s="1"/>
  <c r="H1214" i="2" a="1"/>
  <c r="H1214" i="2" s="1"/>
  <c r="H1215" i="2" a="1"/>
  <c r="H1215" i="2" s="1"/>
  <c r="H1216" i="2" a="1"/>
  <c r="H1216" i="2" s="1"/>
  <c r="H1217" i="2" a="1"/>
  <c r="H1217" i="2" s="1"/>
  <c r="H1218" i="2" a="1"/>
  <c r="H1218" i="2" s="1"/>
  <c r="H1219" i="2" a="1"/>
  <c r="H1219" i="2" s="1"/>
  <c r="H1220" i="2" a="1"/>
  <c r="H1220" i="2" s="1"/>
  <c r="H1221" i="2" a="1"/>
  <c r="H1221" i="2" s="1"/>
  <c r="H1222" i="2" a="1"/>
  <c r="H1222" i="2" s="1"/>
  <c r="H1223" i="2" a="1"/>
  <c r="H1223" i="2" s="1"/>
  <c r="H1224" i="2" a="1"/>
  <c r="H1224" i="2" s="1"/>
  <c r="H1225" i="2" a="1"/>
  <c r="H1225" i="2" s="1"/>
  <c r="H1226" i="2" a="1"/>
  <c r="H1226" i="2" s="1"/>
  <c r="H1227" i="2" a="1"/>
  <c r="H1227" i="2" s="1"/>
  <c r="H1228" i="2" a="1"/>
  <c r="H1228" i="2" s="1"/>
  <c r="H1229" i="2" a="1"/>
  <c r="H1229" i="2" s="1"/>
  <c r="H1230" i="2" a="1"/>
  <c r="H1230" i="2" s="1"/>
  <c r="H1231" i="2" a="1"/>
  <c r="H1231" i="2" s="1"/>
  <c r="H1232" i="2" a="1"/>
  <c r="H1232" i="2" s="1"/>
  <c r="H1233" i="2" a="1"/>
  <c r="H1233" i="2" s="1"/>
  <c r="H1234" i="2" a="1"/>
  <c r="H1234" i="2" s="1"/>
  <c r="H1235" i="2" a="1"/>
  <c r="H1235" i="2" s="1"/>
  <c r="H1236" i="2" a="1"/>
  <c r="H1236" i="2" s="1"/>
  <c r="H1237" i="2" a="1"/>
  <c r="H1237" i="2" s="1"/>
  <c r="H1238" i="2" a="1"/>
  <c r="H1238" i="2" s="1"/>
  <c r="H1239" i="2" a="1"/>
  <c r="H1239" i="2" s="1"/>
  <c r="H1240" i="2" a="1"/>
  <c r="H1240" i="2" s="1"/>
  <c r="H1241" i="2" a="1"/>
  <c r="H1241" i="2" s="1"/>
  <c r="H1242" i="2" a="1"/>
  <c r="H1242" i="2" s="1"/>
  <c r="H1243" i="2" a="1"/>
  <c r="H1243" i="2" s="1"/>
  <c r="H1244" i="2" a="1"/>
  <c r="H1244" i="2" s="1"/>
  <c r="H1245" i="2" a="1"/>
  <c r="H1245" i="2" s="1"/>
  <c r="H1246" i="2" a="1"/>
  <c r="H1246" i="2" s="1"/>
  <c r="H1247" i="2" a="1"/>
  <c r="H1247" i="2" s="1"/>
  <c r="H1248" i="2" a="1"/>
  <c r="H1248" i="2" s="1"/>
  <c r="H1249" i="2" a="1"/>
  <c r="H1249" i="2" s="1"/>
  <c r="H1250" i="2" a="1"/>
  <c r="H1250" i="2" s="1"/>
  <c r="H1251" i="2" a="1"/>
  <c r="H1251" i="2" s="1"/>
  <c r="H1252" i="2" a="1"/>
  <c r="H1252" i="2" s="1"/>
  <c r="H1253" i="2" a="1"/>
  <c r="H1253" i="2" s="1"/>
  <c r="H1254" i="2" a="1"/>
  <c r="H1254" i="2" s="1"/>
  <c r="H1255" i="2" a="1"/>
  <c r="H1255" i="2" s="1"/>
  <c r="H1256" i="2" a="1"/>
  <c r="H1256" i="2" s="1"/>
  <c r="H1257" i="2" a="1"/>
  <c r="H1257" i="2" s="1"/>
  <c r="H1258" i="2" a="1"/>
  <c r="H1258" i="2" s="1"/>
  <c r="H1259" i="2" a="1"/>
  <c r="H1259" i="2" s="1"/>
  <c r="H1260" i="2" a="1"/>
  <c r="H1260" i="2" s="1"/>
  <c r="H1261" i="2" a="1"/>
  <c r="H1261" i="2" s="1"/>
  <c r="H1262" i="2" a="1"/>
  <c r="H1262" i="2" s="1"/>
  <c r="H1263" i="2" a="1"/>
  <c r="H1263" i="2" s="1"/>
  <c r="H1264" i="2" a="1"/>
  <c r="H1264" i="2" s="1"/>
  <c r="H1265" i="2" a="1"/>
  <c r="H1265" i="2" s="1"/>
  <c r="H1266" i="2" a="1"/>
  <c r="H1266" i="2" s="1"/>
  <c r="H1267" i="2" a="1"/>
  <c r="H1267" i="2" s="1"/>
  <c r="H1268" i="2" a="1"/>
  <c r="H1268" i="2" s="1"/>
  <c r="H1269" i="2" a="1"/>
  <c r="H1269" i="2" s="1"/>
  <c r="H1270" i="2" a="1"/>
  <c r="H1270" i="2" s="1"/>
  <c r="H1271" i="2" a="1"/>
  <c r="H1271" i="2" s="1"/>
  <c r="H1272" i="2" a="1"/>
  <c r="H1272" i="2" s="1"/>
  <c r="H1273" i="2" a="1"/>
  <c r="H1273" i="2" s="1"/>
  <c r="H1274" i="2" a="1"/>
  <c r="H1274" i="2" s="1"/>
  <c r="H1275" i="2" a="1"/>
  <c r="H1275" i="2" s="1"/>
  <c r="H1276" i="2" a="1"/>
  <c r="H1276" i="2" s="1"/>
  <c r="H1277" i="2" a="1"/>
  <c r="H1277" i="2" s="1"/>
  <c r="H1278" i="2" a="1"/>
  <c r="H1278" i="2" s="1"/>
  <c r="H1279" i="2" a="1"/>
  <c r="H1279" i="2" s="1"/>
  <c r="H1280" i="2" a="1"/>
  <c r="H1280" i="2" s="1"/>
  <c r="H1281" i="2" a="1"/>
  <c r="H1281" i="2" s="1"/>
  <c r="H1282" i="2" a="1"/>
  <c r="H1282" i="2" s="1"/>
  <c r="H1283" i="2" a="1"/>
  <c r="H1283" i="2" s="1"/>
  <c r="H1284" i="2" a="1"/>
  <c r="H1284" i="2" s="1"/>
  <c r="H1285" i="2" a="1"/>
  <c r="H1285" i="2" s="1"/>
  <c r="H1286" i="2" a="1"/>
  <c r="H1286" i="2" s="1"/>
  <c r="H1287" i="2" a="1"/>
  <c r="H1287" i="2" s="1"/>
  <c r="H1288" i="2" a="1"/>
  <c r="H1288" i="2" s="1"/>
  <c r="H1289" i="2" a="1"/>
  <c r="H1289" i="2" s="1"/>
  <c r="H1290" i="2" a="1"/>
  <c r="H1290" i="2" s="1"/>
  <c r="H1291" i="2" a="1"/>
  <c r="H1291" i="2" s="1"/>
  <c r="H1292" i="2" a="1"/>
  <c r="H1292" i="2" s="1"/>
  <c r="H1293" i="2" a="1"/>
  <c r="H1293" i="2" s="1"/>
  <c r="H1294" i="2" a="1"/>
  <c r="H1294" i="2" s="1"/>
  <c r="H1295" i="2" a="1"/>
  <c r="H1295" i="2" s="1"/>
  <c r="H1296" i="2" a="1"/>
  <c r="H1296" i="2" s="1"/>
  <c r="H1297" i="2" a="1"/>
  <c r="H1297" i="2" s="1"/>
  <c r="H1298" i="2" a="1"/>
  <c r="H1298" i="2" s="1"/>
  <c r="H1299" i="2" a="1"/>
  <c r="H1299" i="2" s="1"/>
  <c r="H1300" i="2" a="1"/>
  <c r="H1300" i="2" s="1"/>
  <c r="H1301" i="2" a="1"/>
  <c r="H1301" i="2" s="1"/>
  <c r="H1302" i="2" a="1"/>
  <c r="H1302" i="2" s="1"/>
  <c r="H1303" i="2" a="1"/>
  <c r="H1303" i="2" s="1"/>
  <c r="H1304" i="2" a="1"/>
  <c r="H1304" i="2" s="1"/>
  <c r="H1305" i="2" a="1"/>
  <c r="H1305" i="2" s="1"/>
  <c r="H1306" i="2" a="1"/>
  <c r="H1306" i="2" s="1"/>
  <c r="H1307" i="2" a="1"/>
  <c r="H1307" i="2" s="1"/>
  <c r="H1308" i="2" a="1"/>
  <c r="H1308" i="2" s="1"/>
  <c r="H1309" i="2" a="1"/>
  <c r="H1309" i="2" s="1"/>
  <c r="H1310" i="2" a="1"/>
  <c r="H1310" i="2" s="1"/>
  <c r="H1311" i="2" a="1"/>
  <c r="H1311" i="2" s="1"/>
  <c r="H1312" i="2" a="1"/>
  <c r="H1312" i="2" s="1"/>
  <c r="H1313" i="2" a="1"/>
  <c r="H1313" i="2" s="1"/>
  <c r="H1314" i="2" a="1"/>
  <c r="H1314" i="2" s="1"/>
  <c r="H1315" i="2" a="1"/>
  <c r="H1315" i="2" s="1"/>
  <c r="H1316" i="2" a="1"/>
  <c r="H1316" i="2" s="1"/>
  <c r="H1317" i="2" a="1"/>
  <c r="H1317" i="2" s="1"/>
  <c r="H1318" i="2" a="1"/>
  <c r="H1318" i="2" s="1"/>
  <c r="H1319" i="2" a="1"/>
  <c r="H1319" i="2" s="1"/>
  <c r="H1320" i="2" a="1"/>
  <c r="H1320" i="2" s="1"/>
  <c r="H1321" i="2" a="1"/>
  <c r="H1321" i="2" s="1"/>
  <c r="H1322" i="2" a="1"/>
  <c r="H1322" i="2" s="1"/>
  <c r="H1323" i="2" a="1"/>
  <c r="H1323" i="2" s="1"/>
  <c r="H1324" i="2" a="1"/>
  <c r="H1324" i="2" s="1"/>
  <c r="H1325" i="2" a="1"/>
  <c r="H1325" i="2" s="1"/>
  <c r="H1326" i="2" a="1"/>
  <c r="H1326" i="2" s="1"/>
  <c r="H1327" i="2" a="1"/>
  <c r="H1327" i="2" s="1"/>
  <c r="H1328" i="2" a="1"/>
  <c r="H1328" i="2" s="1"/>
  <c r="H1329" i="2" a="1"/>
  <c r="H1329" i="2" s="1"/>
  <c r="H1330" i="2" a="1"/>
  <c r="H1330" i="2" s="1"/>
  <c r="H1331" i="2" a="1"/>
  <c r="H1331" i="2" s="1"/>
  <c r="H1332" i="2" a="1"/>
  <c r="H1332" i="2" s="1"/>
  <c r="H1333" i="2" a="1"/>
  <c r="H1333" i="2" s="1"/>
  <c r="H1334" i="2" a="1"/>
  <c r="H1334" i="2" s="1"/>
  <c r="H1335" i="2" a="1"/>
  <c r="H1335" i="2" s="1"/>
  <c r="H1336" i="2" a="1"/>
  <c r="H1336" i="2" s="1"/>
  <c r="H1337" i="2" a="1"/>
  <c r="H1337" i="2" s="1"/>
  <c r="H1338" i="2" a="1"/>
  <c r="H1338" i="2" s="1"/>
  <c r="H1339" i="2" a="1"/>
  <c r="H1339" i="2" s="1"/>
  <c r="H1340" i="2" a="1"/>
  <c r="H1340" i="2" s="1"/>
  <c r="H1341" i="2" a="1"/>
  <c r="H1341" i="2" s="1"/>
  <c r="H1342" i="2" a="1"/>
  <c r="H1342" i="2" s="1"/>
  <c r="H1343" i="2" a="1"/>
  <c r="H1343" i="2" s="1"/>
  <c r="H1344" i="2" a="1"/>
  <c r="H1344" i="2" s="1"/>
  <c r="H1345" i="2" a="1"/>
  <c r="H1345" i="2" s="1"/>
  <c r="H1346" i="2" a="1"/>
  <c r="H1346" i="2" s="1"/>
  <c r="H1347" i="2" a="1"/>
  <c r="H1347" i="2" s="1"/>
  <c r="H1348" i="2" a="1"/>
  <c r="H1348" i="2" s="1"/>
  <c r="H1349" i="2" a="1"/>
  <c r="H1349" i="2" s="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A168"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762A71-E76B-49AB-B6A8-9B31FCEB43B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<sst xmlns="http://schemas.openxmlformats.org/spreadsheetml/2006/main" count="32446" uniqueCount="13127">
  <si>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</si>
  <si>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</si>
  <si>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</si>
  <si>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</si>
  <si>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</si>
  <si>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</si>
  <si>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</si>
  <si>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</si>
  <si>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</si>
  <si>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</si>
  <si>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</si>
  <si>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</si>
  <si>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</si>
  <si>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</si>
  <si>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</si>
  <si>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</si>
  <si>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</si>
  <si>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</si>
  <si>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</si>
  <si>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</si>
  <si>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</si>
  <si>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</si>
  <si>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</si>
  <si>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</si>
  <si>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</si>
  <si>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</si>
  <si>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</si>
  <si>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</si>
  <si>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</si>
  <si>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</si>
  <si>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</si>
  <si>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</si>
  <si>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</si>
  <si>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</si>
  <si>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</si>
  <si>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</si>
  <si>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</si>
  <si>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</si>
  <si>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</si>
  <si>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</si>
  <si>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</si>
  <si>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</si>
  <si>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</si>
  <si>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</si>
  <si>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</si>
  <si>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</si>
  <si>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</si>
  <si>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</si>
  <si>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</si>
  <si>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</si>
  <si>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</si>
  <si>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</si>
  <si>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</si>
  <si>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</si>
  <si>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</si>
  <si>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</si>
  <si>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</si>
  <si>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</si>
  <si>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</si>
  <si>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</si>
  <si>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</si>
  <si>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</si>
  <si>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</si>
  <si>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</si>
  <si>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</si>
  <si>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</si>
  <si>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</si>
  <si>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</si>
  <si>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</si>
  <si>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</si>
  <si>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</si>
  <si>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</si>
  <si>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</si>
  <si>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</si>
  <si>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</si>
  <si>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</si>
  <si>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</si>
  <si>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</si>
  <si>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</si>
  <si>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</si>
  <si>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</si>
  <si>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</si>
  <si>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</si>
  <si>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</si>
  <si>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</si>
  <si>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</si>
  <si>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</si>
  <si>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</si>
  <si>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</si>
  <si>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</si>
  <si>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</si>
  <si>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</si>
  <si>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</si>
  <si>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</si>
  <si>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</si>
  <si>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</si>
  <si>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</si>
  <si>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</si>
  <si>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</si>
  <si>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</si>
  <si>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</si>
  <si>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</si>
  <si>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</si>
  <si>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</si>
  <si>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</si>
  <si>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</si>
  <si>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</si>
  <si>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</si>
  <si>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</si>
  <si>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</si>
  <si>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</si>
  <si>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</si>
  <si>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</si>
  <si>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</si>
  <si>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</si>
  <si>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</si>
  <si>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</si>
  <si>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</si>
  <si>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</si>
  <si>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</si>
  <si>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</si>
  <si>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</si>
  <si>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</si>
  <si>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</si>
  <si>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</si>
  <si>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</si>
  <si>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</si>
  <si>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</si>
  <si>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</si>
  <si>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</si>
  <si>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</si>
  <si>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</si>
  <si>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</si>
  <si>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</si>
  <si>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</si>
  <si>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</si>
  <si>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</si>
  <si>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</si>
  <si>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</si>
  <si>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</si>
  <si>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</si>
  <si>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</si>
  <si>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</si>
  <si>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</si>
  <si>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</si>
  <si>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</si>
  <si>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</si>
  <si>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</si>
  <si>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</si>
  <si>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</si>
  <si>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</si>
  <si>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</si>
  <si>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</si>
  <si>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</si>
  <si>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</si>
  <si>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</si>
  <si>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</si>
  <si>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</si>
  <si>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</si>
  <si>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</si>
  <si>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</si>
  <si>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</si>
  <si>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</si>
  <si>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</si>
  <si>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</si>
  <si>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</si>
  <si>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</si>
  <si>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</si>
  <si>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</si>
  <si>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</si>
  <si>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</si>
  <si>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</si>
  <si>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</si>
  <si>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</si>
  <si>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</si>
  <si>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</si>
  <si>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</si>
  <si>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</si>
  <si>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</si>
  <si>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</si>
  <si>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</si>
  <si>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</si>
  <si>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</si>
  <si>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</si>
  <si>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</si>
  <si>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</si>
  <si>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</si>
  <si>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</si>
  <si>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</si>
  <si>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</si>
  <si>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</si>
  <si>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</si>
  <si>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</si>
  <si>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</si>
  <si>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</si>
  <si>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</si>
  <si>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</si>
  <si>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</si>
  <si>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</si>
  <si>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</si>
  <si>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</si>
  <si>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</si>
  <si>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</si>
  <si>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</si>
  <si>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</si>
  <si>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</si>
  <si>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</si>
  <si>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</si>
  <si>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</si>
  <si>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</si>
  <si>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</si>
  <si>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</si>
  <si>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</si>
  <si>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</si>
  <si>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</si>
  <si>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</si>
  <si>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</si>
  <si>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</si>
  <si>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</si>
  <si>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</si>
  <si>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</si>
  <si>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</si>
  <si>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</si>
  <si>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</si>
  <si>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</si>
  <si>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</si>
  <si>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</si>
  <si>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</si>
  <si>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</si>
  <si>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</si>
  <si>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</si>
  <si>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</si>
  <si>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</si>
  <si>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</si>
  <si>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</si>
  <si>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</si>
  <si>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</si>
  <si>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</si>
  <si>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</si>
  <si>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</si>
  <si>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</si>
  <si>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</si>
  <si>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</si>
  <si>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</si>
  <si>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</si>
  <si>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</si>
  <si>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</si>
  <si>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</si>
  <si>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</si>
  <si>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</si>
  <si>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</si>
  <si>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</si>
  <si>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</si>
  <si>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</si>
  <si>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</si>
  <si>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</si>
  <si>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</si>
  <si>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</si>
  <si>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</si>
  <si>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</si>
  <si>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</si>
  <si>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</si>
  <si>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</si>
  <si>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</si>
  <si>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</si>
  <si>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</si>
  <si>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</si>
  <si>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</si>
  <si>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</si>
  <si>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</si>
  <si>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</si>
  <si>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</si>
  <si>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</si>
  <si>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</si>
  <si>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</si>
  <si>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</si>
  <si>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</si>
  <si>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</si>
  <si>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</si>
  <si>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</si>
  <si>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</si>
  <si>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</si>
  <si>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</si>
  <si>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</si>
  <si>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</si>
  <si>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</si>
  <si>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</si>
  <si>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</si>
  <si>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</si>
  <si>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</si>
  <si>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</si>
  <si>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</si>
  <si>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</si>
  <si>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</si>
  <si>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</si>
  <si>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</si>
  <si>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</si>
  <si>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</si>
  <si>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</si>
  <si>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</si>
  <si>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</si>
  <si>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</si>
  <si>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</si>
  <si>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</si>
  <si>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</si>
  <si>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</si>
  <si>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</si>
  <si>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</si>
  <si>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</si>
  <si>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</si>
  <si>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</si>
  <si>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</si>
  <si>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</si>
  <si>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</si>
  <si>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</si>
  <si>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</si>
  <si>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</si>
  <si>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</si>
  <si>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</si>
  <si>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</si>
  <si>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</si>
  <si>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</si>
  <si>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</si>
  <si>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</si>
  <si>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</si>
  <si>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</si>
  <si>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</si>
  <si>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</si>
  <si>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</si>
  <si>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</si>
  <si>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</si>
  <si>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</si>
  <si>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</si>
  <si>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</si>
  <si>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</si>
  <si>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</si>
  <si>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</si>
  <si>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</si>
  <si>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</si>
  <si>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</si>
  <si>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</si>
  <si>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</si>
  <si>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</si>
  <si>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</si>
  <si>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</si>
  <si>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</si>
  <si>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</si>
  <si>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</si>
  <si>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</si>
  <si>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</si>
  <si>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</si>
  <si>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</si>
  <si>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</si>
  <si>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</si>
  <si>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</si>
  <si>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</si>
  <si>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</si>
  <si>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</si>
  <si>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</si>
  <si>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</si>
  <si>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</si>
  <si>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</si>
  <si>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</si>
  <si>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</si>
  <si>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</si>
  <si>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</si>
  <si>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</si>
  <si>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</si>
  <si>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</si>
  <si>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</si>
  <si>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</si>
  <si>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</si>
  <si>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</si>
  <si>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</si>
  <si>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</si>
  <si>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</si>
  <si>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</si>
  <si>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</si>
  <si>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</si>
  <si>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</si>
  <si>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</si>
  <si>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</si>
  <si>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</si>
  <si>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</si>
  <si>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</si>
  <si>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</si>
  <si>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</si>
  <si>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</si>
  <si>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</si>
  <si>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</si>
  <si>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</si>
  <si>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</si>
  <si>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</si>
  <si>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</si>
  <si>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</si>
  <si>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</si>
  <si>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</si>
  <si>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</si>
  <si>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</si>
  <si>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</si>
  <si>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</si>
  <si>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</si>
  <si>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</si>
  <si>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</si>
  <si>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</si>
  <si>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</si>
  <si>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</si>
  <si>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</si>
  <si>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</si>
  <si>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</si>
  <si>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</si>
  <si>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</si>
  <si>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</si>
  <si>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</si>
  <si>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</si>
  <si>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</si>
  <si>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</si>
  <si>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</si>
  <si>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</si>
  <si>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</si>
  <si>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</si>
  <si>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</si>
  <si>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</si>
  <si>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</si>
  <si>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</si>
  <si>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</si>
  <si>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</si>
  <si>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</si>
  <si>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</si>
  <si>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</si>
  <si>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</si>
  <si>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</si>
  <si>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</si>
  <si>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</si>
  <si>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</si>
  <si>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</si>
  <si>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</si>
  <si>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</si>
  <si>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</si>
  <si>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</si>
  <si>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</si>
  <si>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</si>
  <si>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</si>
  <si>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</si>
  <si>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</si>
  <si>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</si>
  <si>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</si>
  <si>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</si>
  <si>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</si>
  <si>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</si>
  <si>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</si>
  <si>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</si>
  <si>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</si>
  <si>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</si>
  <si>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</si>
  <si>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</si>
  <si>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</si>
  <si>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</si>
  <si>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</si>
  <si>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</si>
  <si>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</si>
  <si>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</si>
  <si>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</si>
  <si>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</si>
  <si>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</si>
  <si>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</si>
  <si>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</si>
  <si>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</si>
  <si>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</si>
  <si>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</si>
  <si>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</si>
  <si>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</si>
  <si>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</si>
  <si>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</si>
  <si>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</si>
  <si>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</si>
  <si>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</si>
  <si>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</si>
  <si>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</si>
  <si>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</si>
  <si>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</si>
  <si>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</si>
  <si>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</si>
  <si>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</si>
  <si>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</si>
  <si>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</si>
  <si>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</si>
  <si>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</si>
  <si>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</si>
  <si>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</si>
  <si>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</si>
  <si>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</si>
  <si>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</si>
  <si>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</si>
  <si>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</si>
  <si>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</si>
  <si>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</si>
  <si>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</si>
  <si>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</si>
  <si>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</si>
  <si>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</si>
  <si>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</si>
  <si>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</si>
  <si>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</si>
  <si>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</si>
  <si>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</si>
  <si>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</si>
  <si>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</si>
  <si>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</si>
  <si>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</si>
  <si>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</si>
  <si>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</si>
  <si>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</si>
  <si>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</si>
  <si>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</si>
  <si>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</si>
  <si>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</si>
  <si>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</si>
  <si>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</si>
  <si>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</si>
  <si>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</si>
  <si>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</si>
  <si>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</si>
  <si>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</si>
  <si>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</si>
  <si>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</si>
  <si>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</si>
  <si>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</si>
  <si>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</si>
  <si>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</si>
  <si>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</si>
  <si>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</si>
  <si>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</si>
  <si>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</si>
  <si>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</si>
  <si>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</si>
  <si>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</si>
  <si>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</si>
  <si>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</si>
  <si>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</si>
  <si>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</si>
  <si>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</si>
  <si>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</si>
  <si>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</si>
  <si>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</si>
  <si>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</si>
  <si>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</si>
  <si>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</si>
  <si>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</si>
  <si>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</si>
  <si>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</si>
  <si>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</si>
  <si>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</si>
  <si>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</si>
  <si>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</si>
  <si>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</si>
  <si>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</si>
  <si>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</si>
  <si>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</si>
  <si>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</si>
  <si>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</si>
  <si>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</si>
  <si>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</si>
  <si>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</si>
  <si>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</si>
  <si>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</si>
  <si>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</si>
  <si>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</si>
  <si>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</si>
  <si>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</si>
  <si>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</si>
  <si>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</si>
  <si>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</si>
  <si>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</si>
  <si>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</si>
  <si>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</si>
  <si>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</si>
  <si>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</si>
  <si>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</si>
  <si>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</si>
  <si>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</si>
  <si>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</si>
  <si>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</si>
  <si>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</si>
  <si>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</si>
  <si>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</si>
  <si>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</si>
  <si>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</si>
  <si>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</si>
  <si>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</si>
  <si>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</si>
  <si>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</si>
  <si>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</si>
  <si>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</si>
  <si>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</si>
  <si>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</si>
  <si>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</si>
  <si>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</si>
  <si>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</si>
  <si>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</si>
  <si>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</si>
  <si>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</si>
  <si>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</si>
  <si>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</si>
  <si>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</si>
  <si>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</si>
  <si>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</si>
  <si>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</si>
  <si>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</si>
  <si>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</si>
  <si>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</si>
  <si>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</si>
  <si>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</si>
  <si>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</si>
  <si>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</si>
  <si>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</si>
  <si>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</si>
  <si>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</si>
  <si>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</si>
  <si>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</si>
  <si>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</si>
  <si>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</si>
  <si>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</si>
  <si>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</si>
  <si>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</si>
  <si>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</si>
  <si>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</si>
  <si>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</si>
  <si>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</si>
  <si>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</si>
  <si>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</si>
  <si>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</si>
  <si>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</si>
  <si>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</si>
  <si>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</si>
  <si>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</si>
  <si>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</si>
  <si>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</si>
  <si>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</si>
  <si>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</si>
  <si>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</si>
  <si>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</si>
  <si>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</si>
  <si>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</si>
  <si>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</si>
  <si>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</si>
  <si>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</si>
  <si>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</si>
  <si>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</si>
  <si>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</si>
  <si>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</si>
  <si>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</si>
  <si>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</si>
  <si>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</si>
  <si>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</si>
  <si>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</si>
  <si>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</si>
  <si>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</si>
  <si>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</si>
  <si>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</si>
  <si>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</si>
  <si>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</si>
  <si>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</si>
  <si>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</si>
  <si>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</si>
  <si>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</si>
  <si>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</si>
  <si>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</si>
  <si>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</si>
  <si>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</si>
  <si>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</si>
  <si>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</si>
  <si>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</si>
  <si>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</si>
  <si>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</si>
  <si>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</si>
  <si>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</si>
  <si>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</si>
  <si>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</si>
  <si>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</si>
  <si>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</si>
  <si>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</si>
  <si>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</si>
  <si>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</si>
  <si>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</si>
  <si>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</si>
  <si>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</si>
  <si>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</si>
  <si>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</si>
  <si>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</si>
  <si>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</si>
  <si>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</si>
  <si>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</si>
  <si>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</si>
  <si>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</si>
  <si>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</si>
  <si>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</si>
  <si>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</si>
  <si>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</si>
  <si>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</si>
  <si>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</si>
  <si>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</si>
  <si>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</si>
  <si>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</si>
  <si>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</si>
  <si>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</si>
  <si>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</si>
  <si>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</si>
  <si>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</si>
  <si>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</si>
  <si>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</si>
  <si>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</si>
  <si>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</si>
  <si>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</si>
  <si>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</si>
  <si>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</si>
  <si>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</si>
  <si>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</si>
  <si>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</si>
  <si>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</si>
  <si>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</si>
  <si>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</si>
  <si>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</si>
  <si>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</si>
  <si>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</si>
  <si>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</si>
  <si>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</si>
  <si>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</si>
  <si>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</si>
  <si>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</si>
  <si>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</si>
  <si>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</si>
  <si>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</si>
  <si>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</si>
  <si>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</si>
  <si>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</si>
  <si>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</si>
  <si>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</si>
  <si>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</si>
  <si>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</si>
  <si>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</si>
  <si>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</si>
  <si>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</si>
  <si>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</si>
  <si>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</si>
  <si>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</si>
  <si>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</si>
  <si>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</si>
  <si>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</si>
  <si>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</si>
  <si>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</si>
  <si>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</si>
  <si>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</si>
  <si>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</si>
  <si>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</si>
  <si>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</si>
  <si>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</si>
  <si>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</si>
  <si>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</si>
  <si>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</si>
  <si>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</si>
  <si>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</si>
  <si>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</si>
  <si>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</si>
  <si>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</si>
  <si>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</si>
  <si>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</si>
  <si>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</si>
  <si>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</si>
  <si>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</si>
  <si>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</si>
  <si>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</si>
  <si>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</si>
  <si>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</si>
  <si>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</si>
  <si>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</si>
  <si>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</si>
  <si>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</si>
  <si>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</si>
  <si>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</si>
  <si>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</si>
  <si>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</si>
  <si>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</si>
  <si>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</si>
  <si>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</si>
  <si>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</si>
  <si>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</si>
  <si>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</si>
  <si>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</si>
  <si>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</si>
  <si>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</si>
  <si>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</si>
  <si>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</si>
  <si>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</si>
  <si>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</si>
  <si>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</si>
  <si>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</si>
  <si>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</si>
  <si>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</si>
  <si>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</si>
  <si>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</si>
  <si>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</si>
  <si>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</si>
  <si>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</si>
  <si>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</si>
  <si>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</si>
  <si>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</si>
  <si>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</si>
  <si>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</si>
  <si>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</si>
  <si>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</si>
  <si>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</si>
  <si>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</si>
  <si>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</si>
  <si>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</si>
  <si>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</si>
  <si>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</si>
  <si>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</si>
  <si>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</si>
  <si>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</si>
  <si>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</si>
  <si>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</si>
  <si>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</si>
  <si>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</si>
  <si>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</si>
  <si>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</si>
  <si>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</si>
  <si>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</si>
  <si>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</si>
  <si>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</si>
  <si>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</si>
  <si>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</si>
  <si>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</si>
  <si>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</si>
  <si>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</si>
  <si>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</si>
  <si>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</si>
  <si>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</si>
  <si>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</si>
  <si>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</si>
  <si>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</si>
  <si>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</si>
  <si>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</si>
  <si>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</si>
  <si>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</si>
  <si>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</si>
  <si>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</si>
  <si>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</si>
  <si>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</si>
  <si>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</si>
  <si>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</si>
  <si>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</si>
  <si>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</si>
  <si>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</si>
  <si>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</si>
  <si>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</si>
  <si>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</si>
  <si>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</si>
  <si>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</si>
  <si>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</si>
  <si>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</si>
  <si>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</si>
  <si>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</si>
  <si>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</si>
  <si>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</si>
  <si>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</si>
  <si>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</si>
  <si>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</si>
  <si>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</si>
  <si>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</si>
  <si>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</si>
  <si>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</si>
  <si>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</si>
  <si>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</si>
  <si>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</si>
  <si>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</si>
  <si>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</si>
  <si>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</si>
  <si>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</si>
  <si>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</si>
  <si>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</si>
  <si>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</si>
  <si>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</si>
  <si>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</si>
  <si>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</si>
  <si>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</si>
  <si>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</si>
  <si>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</si>
  <si>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</si>
  <si>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</si>
  <si>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</si>
  <si>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</si>
  <si>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</si>
  <si>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</si>
  <si>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</si>
  <si>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</si>
  <si>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</si>
  <si>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</si>
  <si>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</si>
  <si>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</si>
  <si>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</si>
  <si>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</si>
  <si>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</si>
  <si>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</si>
  <si>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</si>
  <si>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</si>
  <si>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</si>
  <si>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</si>
  <si>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</si>
  <si>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</si>
  <si>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</si>
  <si>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</si>
  <si>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</si>
  <si>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</si>
  <si>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</si>
  <si>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</si>
  <si>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</si>
  <si>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</si>
  <si>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</si>
  <si>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</si>
  <si>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</si>
  <si>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</si>
  <si>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</si>
  <si>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</si>
  <si>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</si>
  <si>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</si>
  <si>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</si>
  <si>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</si>
  <si>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</si>
  <si>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</si>
  <si>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</si>
  <si>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</si>
  <si>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</si>
  <si>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</si>
  <si>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</si>
  <si>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</si>
  <si>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</si>
  <si>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</si>
  <si>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</si>
  <si>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</si>
  <si>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</si>
  <si>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</si>
  <si>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</si>
  <si>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</si>
  <si>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</si>
  <si>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</si>
  <si>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</si>
  <si>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</si>
  <si>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</si>
  <si>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</si>
  <si>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</si>
  <si>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</si>
  <si>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</si>
  <si>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</si>
  <si>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</si>
  <si>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</si>
  <si>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</si>
  <si>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</si>
  <si>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</si>
  <si>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</si>
  <si>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</si>
  <si>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</si>
  <si>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</si>
  <si>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</si>
  <si>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</si>
  <si>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</si>
  <si>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</si>
  <si>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</si>
  <si>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</si>
  <si>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</si>
  <si>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</si>
  <si>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</si>
  <si>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</si>
  <si>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</si>
  <si>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</si>
  <si>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</si>
  <si>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</si>
  <si>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</si>
  <si>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</si>
  <si>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</si>
  <si>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</si>
  <si>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</si>
  <si>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</si>
  <si>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</si>
  <si>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</si>
  <si>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</si>
  <si>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</si>
  <si>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</si>
  <si>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</si>
  <si>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</si>
  <si>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</si>
  <si>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</si>
  <si>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</si>
  <si>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</si>
  <si>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</si>
  <si>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</si>
  <si>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</si>
  <si>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</si>
  <si>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</si>
  <si>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</si>
  <si>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</si>
  <si>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</si>
  <si>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</si>
  <si>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</si>
  <si>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</si>
  <si>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</si>
  <si>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</si>
  <si>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</si>
  <si>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</si>
  <si>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</si>
  <si>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</si>
  <si>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</si>
  <si>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</si>
  <si>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</si>
  <si>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</si>
  <si>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</si>
  <si>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</si>
  <si>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</si>
  <si>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</si>
  <si>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</si>
  <si>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</si>
  <si>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</si>
  <si>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</si>
  <si>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</si>
  <si>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</si>
  <si>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</si>
  <si>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</si>
  <si>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</si>
  <si>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</si>
  <si>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</si>
  <si>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</si>
  <si>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</si>
  <si>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</si>
  <si>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</si>
  <si>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</si>
  <si>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</si>
  <si>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</si>
  <si>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</si>
  <si>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</si>
  <si>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</si>
  <si>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</si>
  <si>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</si>
  <si>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</si>
  <si>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</si>
  <si>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</si>
  <si>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</si>
  <si>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</si>
  <si>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</si>
  <si>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</si>
  <si>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</si>
  <si>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</si>
  <si>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</si>
  <si>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</si>
  <si>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</si>
  <si>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</si>
  <si>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</si>
  <si>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</si>
  <si>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</si>
  <si>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</si>
  <si>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</si>
  <si>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</si>
  <si>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</si>
  <si>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</si>
  <si>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</si>
  <si>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</si>
  <si>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</si>
  <si>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</si>
  <si>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</si>
  <si>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</si>
  <si>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</si>
  <si>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</si>
  <si>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</si>
  <si>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</si>
  <si>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</si>
  <si>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</si>
  <si>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</si>
  <si>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</si>
  <si>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</si>
  <si>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</si>
  <si>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</si>
  <si>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</si>
  <si>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</si>
  <si>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</si>
  <si>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</si>
  <si>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</si>
  <si>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</si>
  <si>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</si>
  <si>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</si>
  <si>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</si>
  <si>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</si>
  <si>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</si>
  <si>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</si>
  <si>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</si>
  <si>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</si>
  <si>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</si>
  <si>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</si>
  <si>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</si>
  <si>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</si>
  <si>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</si>
  <si>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</si>
  <si>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</si>
  <si>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</si>
  <si>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</si>
  <si>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</si>
  <si>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</si>
  <si>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</si>
  <si>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</si>
  <si>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</si>
  <si>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</si>
  <si>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</si>
  <si>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</si>
  <si>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</si>
  <si>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</si>
  <si>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</si>
  <si>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</si>
  <si>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</si>
  <si>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</si>
  <si>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</si>
  <si>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</si>
  <si>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</si>
  <si>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</si>
  <si>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</si>
  <si>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</si>
  <si>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</si>
  <si>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</si>
  <si>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</si>
  <si>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</si>
  <si>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</si>
  <si>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</si>
  <si>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</si>
  <si>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</si>
  <si>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</si>
  <si>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</si>
  <si>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</si>
  <si>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</si>
  <si>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</si>
  <si>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</si>
  <si>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</si>
  <si>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</si>
  <si>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</si>
  <si>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</si>
  <si>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</si>
  <si>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</si>
  <si>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</si>
  <si>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</si>
  <si>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</si>
  <si>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</si>
  <si>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</si>
  <si>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</si>
  <si>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</si>
  <si>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</si>
  <si>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</si>
  <si>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</si>
  <si>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</si>
  <si>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</si>
  <si>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</si>
  <si>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</si>
  <si>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</si>
  <si>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</si>
  <si>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</si>
  <si>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</si>
  <si>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</si>
  <si>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</si>
  <si>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</si>
  <si>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</si>
  <si>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</si>
  <si>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</si>
  <si>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</si>
  <si>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</si>
  <si>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</si>
  <si>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</si>
  <si>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</si>
  <si>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</si>
  <si>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</si>
  <si>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</si>
  <si>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</si>
  <si>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</si>
  <si>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</si>
  <si>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</si>
  <si>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</si>
  <si>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</si>
  <si>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</si>
  <si>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</si>
  <si>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</si>
  <si>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</si>
  <si>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</si>
  <si>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</si>
  <si>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</si>
  <si>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</si>
  <si>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</si>
  <si>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</si>
  <si>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</si>
  <si>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</si>
  <si>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</si>
  <si>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</si>
  <si>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</si>
  <si>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</si>
  <si>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</si>
  <si>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</si>
  <si>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</si>
  <si>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</si>
  <si>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</si>
  <si>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</si>
  <si>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</si>
  <si>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</si>
  <si>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</si>
  <si>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</si>
  <si>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</si>
  <si>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</si>
  <si>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</si>
  <si>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</si>
  <si>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</si>
  <si>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</si>
  <si>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</si>
  <si>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</si>
  <si>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</si>
  <si>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</si>
  <si>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</si>
  <si>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</si>
  <si>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</si>
  <si>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</si>
  <si>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</si>
  <si>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</si>
  <si>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</si>
  <si>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</si>
  <si>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</si>
  <si>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</si>
  <si>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</si>
  <si>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</si>
  <si>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</si>
  <si>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</si>
  <si>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</si>
  <si>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</si>
  <si>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</si>
  <si>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</si>
  <si>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</si>
  <si>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</si>
  <si>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</si>
  <si>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</si>
  <si>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</si>
  <si>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</si>
  <si>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</si>
  <si>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</si>
  <si>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</si>
  <si>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</si>
  <si>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</si>
  <si>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</si>
  <si>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</si>
  <si>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</si>
  <si>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</si>
  <si>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</si>
  <si>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</si>
  <si>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</si>
  <si>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</si>
  <si>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</si>
  <si>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</si>
  <si>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</si>
  <si>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</si>
  <si>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</si>
  <si>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</si>
  <si>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</si>
  <si>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</si>
  <si>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</si>
  <si>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</si>
  <si>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</si>
  <si>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</si>
  <si>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</si>
  <si>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</si>
  <si>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</si>
  <si>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</si>
  <si>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</si>
  <si>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</si>
  <si>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</si>
  <si>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</si>
  <si>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</si>
  <si>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</si>
  <si>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</si>
  <si>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</si>
  <si>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</si>
  <si>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</si>
  <si>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</si>
  <si>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</si>
  <si>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</si>
  <si>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</si>
  <si>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</si>
  <si>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</si>
  <si>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</si>
  <si>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</si>
  <si>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</si>
  <si>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</si>
  <si>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</si>
  <si>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</si>
  <si>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</si>
  <si>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</si>
  <si>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</si>
  <si>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</si>
  <si>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</si>
  <si>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</si>
  <si>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</si>
  <si>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</si>
  <si>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</si>
  <si>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</si>
  <si>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</si>
  <si>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</si>
  <si>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</si>
  <si>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</si>
  <si>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</si>
  <si>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</si>
  <si>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</si>
  <si>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</si>
  <si>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</si>
  <si>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</si>
  <si>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</si>
  <si>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</si>
  <si>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</si>
  <si>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</si>
  <si>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</si>
  <si>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</si>
  <si>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</si>
  <si>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</si>
  <si>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</si>
  <si>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</si>
  <si>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</si>
  <si>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</si>
  <si>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</si>
  <si>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</si>
  <si>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</si>
  <si>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</si>
  <si>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</si>
  <si>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</si>
  <si>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</si>
  <si>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</si>
  <si>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</si>
  <si>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</si>
  <si>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</si>
  <si>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</si>
  <si>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</si>
  <si>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</si>
  <si>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</si>
  <si>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</si>
  <si>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</si>
  <si>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</si>
  <si>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</si>
  <si>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</si>
  <si>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</si>
  <si>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</si>
  <si>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</si>
  <si>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</si>
  <si>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</si>
  <si>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</si>
  <si>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</si>
  <si>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</si>
  <si>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</si>
  <si>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</si>
  <si>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</si>
  <si>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</si>
  <si>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</si>
  <si>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</si>
  <si>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</si>
  <si>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</si>
  <si>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</si>
  <si>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</si>
  <si>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</si>
  <si>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</si>
  <si>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</si>
  <si>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</si>
  <si>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</si>
  <si>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</si>
  <si>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</si>
  <si>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</si>
  <si>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</si>
  <si>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</si>
  <si>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</si>
  <si>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</si>
  <si>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</si>
  <si>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</si>
  <si>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</si>
  <si>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</si>
  <si>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</si>
  <si>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</si>
  <si>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</si>
  <si>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</si>
  <si>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</si>
  <si>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</si>
  <si>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</si>
  <si>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</si>
  <si>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</si>
  <si>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</si>
  <si>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</si>
  <si>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</si>
  <si>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</si>
  <si>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</si>
  <si>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</si>
  <si>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</si>
  <si>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</si>
  <si>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</si>
  <si>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</si>
  <si>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</si>
  <si>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</si>
  <si>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</si>
  <si>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</si>
  <si>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</si>
  <si>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</si>
  <si>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</si>
  <si>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</si>
  <si>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</si>
  <si>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</si>
  <si>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</si>
  <si>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</si>
  <si>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</si>
  <si>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</si>
  <si>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</si>
  <si>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</si>
  <si>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</si>
  <si>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</si>
  <si>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</si>
  <si>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</si>
  <si>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</si>
  <si>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</si>
  <si>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</si>
  <si>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</si>
  <si>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</si>
  <si>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</si>
  <si>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</si>
  <si>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</si>
  <si>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</si>
  <si>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</si>
  <si>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</si>
  <si>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</si>
  <si>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</si>
  <si>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</si>
  <si>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</si>
  <si>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</si>
  <si>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</si>
  <si>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</si>
  <si>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</si>
  <si>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</si>
  <si>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</si>
  <si>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</si>
  <si>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</si>
  <si>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</si>
  <si>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</si>
  <si>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</si>
  <si>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</si>
  <si>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</si>
  <si>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</si>
  <si>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</si>
  <si>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</si>
  <si>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</si>
  <si>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</si>
  <si>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</si>
  <si>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</si>
  <si>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</si>
  <si>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</si>
  <si>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</si>
  <si>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</si>
  <si>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</si>
  <si>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</si>
  <si>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</si>
  <si>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</si>
  <si>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</si>
  <si>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</si>
  <si>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</si>
  <si>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</si>
  <si>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</si>
  <si>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</si>
  <si>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</si>
  <si>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</si>
  <si>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</si>
  <si>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</si>
  <si>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</si>
  <si>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</si>
  <si>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</si>
  <si>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</si>
  <si>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</si>
  <si>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</si>
  <si>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</si>
  <si>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</si>
  <si>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</si>
  <si>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</si>
  <si>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</si>
  <si>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</si>
  <si>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</si>
  <si>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</si>
  <si>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</si>
  <si>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</si>
  <si>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</si>
  <si>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</si>
  <si>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</si>
  <si>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</si>
  <si>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</si>
  <si>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</si>
  <si>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</si>
  <si>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</si>
  <si>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</si>
  <si>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</si>
  <si>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</si>
  <si>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</si>
  <si>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</si>
  <si>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</si>
  <si>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</si>
  <si>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</si>
  <si>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</si>
  <si>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</si>
  <si>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</si>
  <si>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</si>
  <si>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</si>
  <si>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</si>
  <si>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</si>
  <si>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</si>
  <si>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</si>
  <si>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</si>
  <si>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</si>
  <si>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</si>
  <si>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</si>
  <si>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</si>
  <si>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</si>
  <si>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</si>
  <si>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</si>
  <si>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</si>
  <si>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</si>
  <si>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</si>
  <si>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</si>
  <si>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</si>
  <si>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</si>
  <si>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</si>
  <si>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</si>
  <si>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</si>
  <si>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</si>
  <si>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</si>
  <si>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</si>
  <si>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</si>
  <si>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</si>
  <si>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</si>
  <si>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</si>
  <si>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</si>
  <si>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</si>
  <si>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</si>
  <si>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</si>
  <si>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</si>
  <si>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</si>
  <si>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</si>
  <si>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</si>
  <si>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</si>
  <si>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</si>
  <si>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</si>
  <si>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</si>
  <si>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</si>
  <si>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</si>
  <si>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</si>
  <si>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</si>
  <si>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</si>
  <si>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</si>
  <si>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</si>
  <si>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</si>
  <si>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</si>
  <si>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</si>
  <si>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</si>
  <si>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</si>
  <si>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</si>
  <si>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</si>
  <si>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</si>
  <si>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</si>
  <si>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</si>
  <si>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</si>
  <si>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</si>
  <si>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</si>
  <si>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</si>
  <si>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</si>
  <si>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</si>
  <si>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</si>
  <si>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</si>
  <si>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</si>
  <si>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</si>
  <si>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</si>
  <si>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</si>
  <si>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</si>
  <si>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</si>
  <si>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</si>
  <si>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</si>
  <si>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</si>
  <si>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</si>
  <si>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</si>
  <si>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</si>
  <si>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</si>
  <si>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</si>
  <si>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</si>
  <si>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</si>
  <si>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</si>
  <si>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</si>
  <si>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</si>
  <si>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</si>
  <si>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</si>
  <si>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</si>
  <si>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</si>
  <si>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</si>
  <si>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</si>
  <si>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</si>
  <si>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</si>
  <si>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</si>
  <si>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</si>
  <si>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</si>
  <si>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</si>
  <si>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</si>
  <si>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</si>
  <si>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</si>
  <si>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</si>
  <si>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</si>
  <si>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</si>
  <si>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</si>
  <si>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</si>
  <si>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</si>
  <si>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</si>
  <si>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</si>
  <si>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</si>
  <si>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</si>
  <si>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</si>
  <si>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</si>
  <si>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</si>
  <si>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</si>
  <si>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</si>
  <si>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</si>
  <si>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</si>
  <si>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</si>
  <si>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</si>
  <si>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</si>
  <si>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</si>
  <si>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</si>
  <si>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</si>
  <si>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</si>
  <si>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</si>
  <si>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</si>
  <si>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</si>
  <si>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</si>
  <si>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</si>
  <si>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</si>
  <si>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</si>
  <si>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</si>
  <si>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</si>
  <si>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</si>
  <si>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</si>
  <si>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</si>
  <si>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</si>
  <si>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</si>
  <si>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</si>
  <si>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</si>
  <si>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</si>
  <si>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</si>
  <si>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</si>
  <si>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</si>
  <si>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</si>
  <si>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</si>
  <si>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</si>
  <si>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</si>
  <si>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</si>
  <si>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</si>
  <si>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</si>
  <si>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</si>
  <si>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</si>
  <si>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</si>
  <si>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</si>
  <si>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</si>
  <si>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</si>
  <si>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</si>
  <si>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</si>
  <si>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</si>
  <si>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</si>
  <si>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</si>
  <si>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</si>
  <si>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</si>
  <si>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</si>
  <si>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</si>
  <si>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</si>
  <si>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</si>
  <si>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</si>
  <si>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</si>
  <si>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</si>
  <si>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</si>
  <si>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</si>
  <si>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</si>
  <si>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</si>
  <si>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</si>
  <si>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</si>
  <si>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</si>
  <si>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</si>
  <si>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</si>
  <si>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</si>
  <si>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</si>
  <si>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</si>
  <si>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</si>
  <si>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</si>
  <si>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</si>
  <si>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</si>
  <si>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</si>
  <si>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</si>
  <si>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</si>
  <si>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</si>
  <si>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</si>
  <si>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</si>
  <si>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</si>
  <si>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</si>
  <si>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</si>
  <si>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</si>
  <si>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</si>
  <si>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</si>
  <si>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</si>
  <si>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</si>
  <si>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</si>
  <si>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</si>
  <si>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</si>
  <si>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</si>
  <si>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</si>
  <si>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</si>
  <si>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</si>
  <si>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</si>
  <si>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</si>
  <si>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</si>
  <si>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</si>
  <si>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</si>
  <si>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</si>
  <si>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</si>
  <si>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</si>
  <si>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</si>
  <si>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</si>
  <si>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</si>
  <si>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</si>
  <si>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</si>
  <si>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</si>
  <si>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</si>
  <si>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</si>
  <si>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</si>
  <si>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</si>
  <si>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</si>
  <si>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</si>
  <si>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</si>
  <si>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</si>
  <si>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</si>
  <si>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</si>
  <si>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</si>
  <si>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</si>
  <si>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</si>
  <si>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</si>
  <si>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</si>
  <si>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</si>
  <si>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</si>
  <si>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</si>
  <si>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</si>
  <si>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</si>
  <si>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</si>
  <si>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</si>
  <si>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</si>
  <si>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</si>
  <si>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</si>
  <si>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</si>
  <si>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</si>
  <si>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</si>
  <si>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</si>
  <si>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</si>
  <si>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</si>
  <si>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</si>
  <si>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</si>
  <si>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</si>
  <si>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</si>
  <si>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</si>
  <si>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</si>
  <si>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</si>
  <si>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</si>
  <si>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</si>
  <si>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</si>
  <si>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</si>
  <si>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</si>
  <si>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</si>
  <si>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</si>
  <si>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</si>
  <si>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</si>
  <si>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</si>
  <si>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</si>
  <si>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</si>
  <si>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</si>
  <si>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</si>
  <si>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</si>
  <si>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</si>
  <si>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</si>
  <si>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</si>
  <si>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</si>
  <si>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</si>
  <si>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</si>
  <si>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</si>
  <si>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</si>
  <si>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</si>
  <si>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</si>
  <si>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</si>
  <si>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</si>
  <si>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</si>
  <si>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</si>
  <si>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</si>
  <si>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</si>
  <si>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</si>
  <si>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</si>
  <si>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</si>
  <si>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</si>
  <si>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</si>
  <si>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</si>
  <si>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</si>
  <si>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</si>
  <si>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</si>
  <si>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</si>
  <si>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</si>
  <si>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</si>
  <si>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</si>
  <si>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</si>
  <si>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</si>
  <si>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</si>
  <si>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</si>
  <si>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</si>
  <si>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</si>
  <si>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</si>
  <si>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</si>
  <si>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</si>
  <si>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</si>
  <si>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</si>
  <si>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</si>
  <si>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</si>
  <si>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</si>
  <si>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</si>
  <si>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</si>
  <si>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</si>
  <si>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</si>
  <si>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</si>
  <si>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</si>
  <si>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</si>
  <si>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</si>
  <si>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</si>
  <si>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</si>
  <si>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</si>
  <si>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</si>
  <si>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</si>
  <si>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</si>
  <si>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</si>
  <si>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</si>
  <si>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</si>
  <si>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</si>
  <si>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</si>
  <si>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</si>
  <si>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</si>
  <si>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</si>
  <si>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</si>
  <si>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</si>
  <si>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</si>
  <si>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</si>
  <si>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</si>
  <si>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</si>
  <si>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</si>
  <si>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</si>
  <si>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</si>
  <si>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</si>
  <si>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</si>
  <si>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</si>
  <si>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</si>
  <si>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</si>
  <si>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</si>
  <si>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</si>
  <si>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</si>
  <si>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</si>
  <si>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</si>
  <si>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</si>
  <si>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</si>
  <si>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</si>
  <si>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</si>
  <si>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</si>
  <si>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</si>
  <si>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</si>
  <si>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</si>
  <si>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</si>
  <si>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</si>
  <si>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</si>
  <si>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</si>
  <si>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</si>
  <si>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</si>
  <si>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</si>
  <si>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</si>
  <si>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</si>
  <si>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</si>
  <si>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</si>
  <si>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</si>
  <si>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</si>
  <si>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</si>
  <si>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</si>
  <si>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</si>
  <si>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</si>
  <si>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</si>
  <si>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</si>
  <si>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</si>
  <si>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</si>
  <si>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</si>
  <si>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</si>
  <si>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</si>
  <si>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</si>
  <si>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</si>
  <si>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</si>
  <si>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</si>
  <si>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</si>
  <si>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</si>
  <si>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</si>
  <si>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</si>
  <si>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</si>
  <si>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</si>
  <si>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</si>
  <si>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</si>
  <si>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</si>
  <si>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</si>
  <si>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</si>
  <si>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</si>
  <si>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</si>
  <si>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</si>
  <si>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</si>
  <si>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</si>
  <si>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</si>
  <si>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</si>
  <si>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</si>
  <si>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</si>
  <si>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</si>
  <si>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</si>
  <si>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</si>
  <si>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</si>
  <si>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</si>
  <si>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</si>
  <si>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</si>
  <si>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</si>
  <si>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</si>
  <si>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</si>
  <si>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</si>
  <si>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</si>
  <si>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</si>
  <si>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</si>
  <si>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</si>
  <si>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</si>
  <si>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</si>
  <si>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</si>
  <si>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</si>
  <si>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</si>
  <si>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</si>
  <si>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</si>
  <si>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</si>
  <si>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</si>
  <si>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</si>
  <si>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</si>
  <si>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</si>
  <si>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</si>
  <si>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</si>
  <si>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</si>
  <si>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</si>
  <si>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</si>
  <si>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</si>
  <si>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</si>
  <si>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</si>
  <si>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</si>
  <si>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</si>
  <si>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</si>
  <si>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</si>
  <si>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</si>
  <si>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</si>
  <si>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</si>
  <si>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</si>
  <si>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</si>
  <si>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</si>
  <si>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</si>
  <si>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</si>
  <si>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</si>
  <si>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</si>
  <si>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</si>
  <si>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</si>
  <si>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</si>
  <si>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</si>
  <si>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</si>
  <si>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</si>
  <si>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</si>
  <si>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</si>
  <si>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</si>
  <si>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</si>
  <si>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</si>
  <si>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</si>
  <si>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</si>
  <si>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</si>
  <si>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</si>
  <si>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</si>
  <si>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</si>
  <si>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</si>
  <si>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</si>
  <si>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</si>
  <si>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</si>
  <si>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</si>
  <si>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</si>
  <si>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</si>
  <si>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</si>
  <si>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</si>
  <si>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</si>
  <si>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</si>
  <si>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</si>
  <si>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</si>
  <si>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</si>
  <si>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</si>
  <si>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</si>
  <si>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</si>
  <si>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</si>
  <si>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</si>
  <si>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</si>
  <si>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</si>
  <si>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</si>
  <si>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</si>
  <si>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</si>
  <si>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</si>
  <si>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</si>
  <si>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</si>
  <si>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</si>
  <si>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</si>
  <si>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</si>
  <si>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</si>
  <si>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</si>
  <si>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</si>
  <si>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</si>
  <si>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</si>
  <si>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</si>
  <si>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</si>
  <si>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</si>
  <si>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</si>
  <si>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</si>
  <si>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</si>
  <si>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</si>
  <si>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</si>
  <si>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</si>
  <si>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</si>
  <si>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</si>
  <si>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</si>
  <si>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</si>
  <si>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</si>
  <si>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</si>
  <si>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</si>
  <si>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</si>
  <si>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</si>
  <si>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</si>
  <si>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</si>
  <si>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</si>
  <si>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</si>
  <si>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</si>
  <si>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</si>
  <si>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</si>
  <si>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</si>
  <si>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</si>
  <si>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</si>
  <si>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</si>
  <si>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</si>
  <si>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</si>
  <si>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</si>
  <si>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</si>
  <si>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</si>
  <si>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</si>
  <si>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</si>
  <si>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</si>
  <si>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</si>
  <si>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</si>
  <si>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</si>
  <si>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</si>
  <si>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</si>
  <si>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</si>
  <si>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</si>
  <si>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</si>
  <si>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</si>
  <si>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</si>
  <si>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</si>
  <si>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</si>
  <si>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</si>
  <si>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</si>
  <si>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</si>
  <si>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</si>
  <si>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</si>
  <si>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</si>
  <si>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</si>
  <si>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</si>
  <si>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</si>
  <si>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</si>
  <si>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</si>
  <si>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</si>
  <si>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</si>
  <si>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</si>
  <si>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</si>
  <si>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</si>
  <si>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</si>
  <si>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</si>
  <si>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</si>
  <si>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</si>
  <si>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</si>
  <si>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</si>
  <si>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</si>
  <si>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</si>
  <si>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</si>
  <si>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</si>
  <si>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</si>
  <si>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</si>
  <si>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</si>
  <si>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</si>
  <si>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</si>
  <si>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</si>
  <si>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</si>
  <si>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</si>
  <si>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</si>
  <si>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</si>
  <si>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</si>
  <si>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</si>
  <si>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</si>
  <si>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</si>
  <si>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</si>
  <si>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</si>
  <si>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</si>
  <si>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</si>
  <si>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</si>
  <si>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</si>
  <si>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</si>
  <si>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</si>
  <si>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</si>
  <si>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</si>
  <si>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</si>
  <si>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</si>
  <si>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</si>
  <si>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</si>
  <si>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</si>
  <si>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</si>
  <si>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</si>
  <si>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</si>
  <si>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</si>
  <si>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</si>
  <si>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</si>
  <si>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</si>
  <si>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</si>
  <si>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</si>
  <si>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</si>
  <si>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</si>
  <si>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</si>
  <si>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</si>
  <si>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</si>
  <si>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</si>
  <si>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</si>
  <si>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</si>
  <si>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</si>
  <si>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</si>
  <si>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</si>
  <si>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</si>
  <si>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</si>
  <si>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</si>
  <si>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</si>
  <si>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</si>
  <si>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</si>
  <si>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</si>
  <si>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</si>
  <si>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</si>
  <si>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</si>
  <si>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</si>
  <si>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</si>
  <si>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</si>
  <si>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</si>
  <si>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</si>
  <si>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</si>
  <si>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</si>
  <si>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</si>
  <si>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</si>
  <si>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</si>
  <si>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</si>
  <si>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</si>
  <si>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</si>
  <si>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</si>
  <si>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</si>
  <si>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</si>
  <si>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</si>
  <si>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</si>
  <si>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</si>
  <si>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</si>
  <si>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</si>
  <si>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</si>
  <si>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</si>
  <si>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</si>
  <si>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</si>
  <si>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</si>
  <si>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</si>
  <si>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</si>
  <si>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</si>
  <si>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</si>
  <si>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</si>
  <si>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</si>
  <si>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</si>
  <si>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</si>
  <si>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</si>
  <si>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</si>
  <si>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</si>
  <si>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</si>
  <si>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</si>
  <si>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</si>
  <si>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</si>
  <si>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</si>
  <si>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</si>
  <si>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</si>
  <si>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</si>
  <si>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</si>
  <si>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</si>
  <si>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</si>
  <si>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</si>
  <si>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</si>
  <si>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</si>
  <si>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</si>
  <si>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</si>
  <si>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</si>
  <si>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</si>
  <si>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</si>
  <si>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</si>
  <si>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</si>
  <si>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</si>
  <si>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</si>
  <si>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</si>
  <si>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</si>
  <si>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</si>
  <si>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</si>
  <si>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</si>
  <si>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</si>
  <si>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</si>
  <si>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</si>
  <si>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</si>
  <si>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</si>
  <si>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</si>
  <si>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</si>
  <si>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</si>
  <si>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</si>
  <si>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</si>
  <si>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</si>
  <si>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</si>
  <si>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</si>
  <si>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</si>
  <si>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</si>
  <si>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</si>
  <si>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</si>
  <si>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</si>
  <si>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</si>
  <si>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</si>
  <si>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</si>
  <si>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</si>
  <si>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</si>
  <si>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</si>
  <si>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</si>
  <si>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</si>
  <si>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</si>
  <si>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</si>
  <si>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</si>
  <si>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</si>
  <si>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</si>
  <si>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</si>
  <si>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</si>
  <si>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</si>
  <si>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</si>
  <si>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</si>
  <si>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</si>
  <si>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</si>
  <si>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</si>
  <si>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</si>
  <si>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</si>
  <si>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</si>
  <si>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</si>
  <si>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</si>
  <si>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</si>
  <si>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</si>
  <si>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</si>
  <si>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</si>
  <si>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</si>
  <si>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</si>
  <si>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</si>
  <si>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</si>
  <si>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</si>
  <si>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</si>
  <si>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</si>
  <si>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</si>
  <si>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</si>
  <si>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</si>
  <si>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</si>
  <si>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</si>
  <si>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</si>
  <si>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</si>
  <si>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</si>
  <si>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</si>
  <si>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</si>
  <si>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</si>
  <si>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</si>
  <si>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</si>
  <si>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</si>
  <si>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</si>
  <si>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</si>
  <si>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</si>
  <si>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</si>
  <si>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</si>
  <si>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</si>
  <si>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</si>
  <si>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</si>
  <si>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</si>
  <si>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</si>
  <si>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</si>
  <si>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</si>
  <si>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</si>
  <si>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</si>
  <si>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</si>
  <si>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</si>
  <si>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</si>
  <si>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</si>
  <si>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</si>
  <si>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</si>
  <si>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</si>
  <si>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</si>
  <si>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</si>
  <si>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</si>
  <si>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</si>
  <si>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</si>
  <si>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</si>
  <si>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</si>
  <si>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</si>
  <si>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</si>
  <si>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</si>
  <si>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</si>
  <si>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</si>
  <si>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</si>
  <si>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</si>
  <si>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</si>
  <si>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</si>
  <si>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</si>
  <si>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</si>
  <si>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</si>
  <si>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</si>
  <si>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</si>
  <si>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</si>
  <si>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</si>
  <si>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</si>
  <si>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</si>
  <si>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</si>
  <si>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</si>
  <si>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</si>
  <si>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</si>
  <si>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</si>
  <si>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</si>
  <si>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</si>
  <si>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</si>
  <si>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</si>
  <si>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</si>
  <si>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</si>
  <si>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</si>
  <si>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</si>
  <si>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</si>
  <si>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</si>
  <si>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</si>
  <si>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</si>
  <si>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</si>
  <si>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</si>
  <si>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</si>
  <si>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</si>
  <si>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</si>
  <si>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</si>
  <si>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</si>
  <si>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</si>
  <si>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</si>
  <si>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</si>
  <si>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</si>
  <si>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</si>
  <si>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</si>
  <si>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</si>
  <si>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</si>
  <si>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</si>
  <si>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</si>
  <si>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</si>
  <si>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</si>
  <si>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</si>
  <si>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</si>
  <si>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</si>
  <si>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</si>
  <si>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</si>
  <si>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</si>
  <si>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</si>
  <si>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</si>
  <si>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</si>
  <si>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</si>
  <si>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</si>
  <si>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</si>
  <si>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</si>
  <si>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</si>
  <si>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</si>
  <si>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</si>
  <si>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</si>
  <si>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</si>
  <si>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</si>
  <si>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</si>
  <si>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</si>
  <si>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</si>
  <si>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</si>
  <si>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</si>
  <si>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</si>
  <si>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</si>
  <si>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</si>
  <si>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</si>
  <si>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</si>
  <si>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</si>
  <si>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</si>
  <si>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</si>
  <si>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</si>
  <si>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</si>
  <si>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</si>
  <si>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</si>
  <si>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</si>
  <si>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</si>
  <si>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</si>
  <si>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</si>
  <si>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</si>
  <si>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</si>
  <si>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</si>
  <si>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</si>
  <si>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</si>
  <si>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</si>
  <si>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</si>
  <si>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</si>
  <si>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</si>
  <si>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</si>
  <si>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</si>
  <si>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</si>
  <si>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</si>
  <si>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</si>
  <si>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</si>
  <si>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</si>
  <si>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</si>
  <si>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</si>
  <si>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</si>
  <si>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</si>
  <si>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</si>
  <si>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</si>
  <si>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</si>
  <si>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</si>
  <si>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</si>
  <si>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</si>
  <si>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</si>
  <si>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</si>
  <si>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</si>
  <si>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</si>
  <si>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</si>
  <si>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</si>
  <si>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</si>
  <si>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</si>
  <si>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</si>
  <si>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</si>
  <si>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</si>
  <si>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</si>
  <si>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</si>
  <si>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</si>
  <si>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</si>
  <si>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</si>
  <si>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</si>
  <si>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</si>
  <si>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</si>
  <si>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</si>
  <si>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</si>
  <si>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</si>
  <si>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</si>
  <si>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</si>
  <si>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</si>
  <si>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</si>
  <si>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</si>
  <si>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</si>
  <si>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</si>
  <si>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</si>
  <si>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</si>
  <si>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</si>
  <si>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</si>
  <si>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</si>
  <si>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</si>
  <si>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</si>
  <si>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</si>
  <si>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</si>
  <si>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</si>
  <si>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</si>
  <si>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</si>
  <si>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</si>
  <si>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</si>
  <si>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</si>
  <si>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</si>
  <si>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</si>
  <si>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</si>
  <si>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</si>
  <si>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</si>
  <si>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</si>
  <si>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</si>
  <si>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</si>
  <si>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</si>
  <si>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</si>
  <si>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</si>
  <si>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</si>
  <si>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</si>
  <si>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</si>
  <si>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</si>
  <si>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</si>
  <si>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</si>
  <si>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</si>
  <si>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</si>
  <si>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</si>
  <si>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</si>
  <si>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</si>
  <si>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</si>
  <si>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</si>
  <si>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</si>
  <si>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</si>
  <si>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</si>
  <si>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</si>
  <si>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</si>
  <si>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</si>
  <si>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</si>
  <si>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</si>
  <si>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</si>
  <si>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</si>
  <si>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</si>
  <si>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</si>
  <si>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</si>
  <si>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</si>
  <si>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</si>
  <si>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</si>
  <si>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</si>
  <si>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</si>
  <si>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</si>
  <si>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</si>
  <si>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</si>
  <si>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</si>
  <si>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</si>
  <si>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</si>
  <si>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</si>
  <si>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</si>
  <si>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</si>
  <si>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</si>
  <si>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</si>
  <si>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</si>
  <si>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</si>
  <si>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</si>
  <si>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</si>
  <si>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</si>
  <si>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</si>
  <si>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</si>
  <si>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</si>
  <si>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</si>
  <si>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</si>
  <si>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</si>
  <si>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</si>
  <si>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</si>
  <si>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</si>
  <si>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</si>
  <si>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</si>
  <si>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</si>
  <si>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</si>
  <si>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</si>
  <si>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</si>
  <si>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</si>
  <si>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</si>
  <si>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</si>
  <si>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</si>
  <si>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</si>
  <si>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</si>
  <si>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</si>
  <si>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</si>
  <si>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</si>
  <si>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</si>
  <si>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</si>
  <si>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</si>
  <si>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</si>
  <si>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</si>
  <si>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</si>
  <si>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</si>
  <si>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</si>
  <si>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</si>
  <si>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</si>
  <si>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</si>
  <si>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</si>
  <si>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</si>
  <si>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</si>
  <si>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</si>
  <si>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</si>
  <si>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</si>
  <si>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</si>
  <si>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</si>
  <si>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</si>
  <si>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</si>
  <si>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</si>
  <si>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</si>
  <si>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</si>
  <si>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</si>
  <si>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</si>
  <si>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</si>
  <si>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</si>
  <si>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</si>
  <si>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</si>
  <si>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</si>
  <si>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</si>
  <si>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</si>
  <si>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</si>
  <si>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</si>
  <si>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</si>
  <si>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</si>
  <si>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</si>
  <si>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</si>
  <si>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</si>
  <si>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</si>
  <si>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</si>
  <si>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</si>
  <si>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</si>
  <si>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</si>
  <si>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</si>
  <si>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</si>
  <si>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</si>
  <si>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</si>
  <si>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</si>
  <si>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</si>
  <si>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</si>
  <si>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</si>
  <si>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</si>
  <si>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</si>
  <si>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</si>
  <si>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</si>
  <si>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</si>
  <si>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</si>
  <si>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</si>
  <si>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</si>
  <si>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</si>
  <si>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</si>
  <si>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</si>
  <si>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</si>
  <si>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</si>
  <si>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</si>
  <si>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</si>
  <si>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</si>
  <si>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</si>
  <si>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</si>
  <si>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</si>
  <si>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</si>
  <si>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</si>
  <si>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</si>
  <si>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</si>
  <si>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</si>
  <si>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</si>
  <si>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</si>
  <si>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</si>
  <si>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</si>
  <si>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</si>
  <si>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</si>
  <si>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</si>
  <si>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</si>
  <si>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</si>
  <si>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</si>
  <si>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</si>
  <si>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</si>
  <si>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</si>
  <si>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</si>
  <si>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</si>
  <si>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</si>
  <si>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</si>
  <si>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</si>
  <si>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</si>
  <si>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</si>
  <si>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</si>
  <si>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</si>
  <si>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</si>
  <si>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</si>
  <si>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</si>
  <si>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</si>
  <si>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</si>
  <si>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</si>
  <si>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</si>
  <si>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</si>
  <si>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</si>
  <si>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</si>
  <si>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</si>
  <si>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</si>
  <si>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</si>
  <si>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</si>
  <si>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</si>
  <si>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</si>
  <si>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</si>
  <si>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</si>
  <si>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</si>
  <si>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</si>
  <si>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</si>
  <si>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</si>
  <si>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</si>
  <si>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</si>
  <si>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</si>
  <si>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</si>
  <si>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</si>
  <si>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</si>
  <si>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</si>
  <si>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</si>
  <si>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</si>
  <si>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</si>
  <si>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</si>
  <si>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</si>
  <si>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</si>
  <si>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</si>
  <si>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</si>
  <si>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</si>
  <si>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</si>
  <si>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</si>
  <si>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</si>
  <si>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</si>
  <si>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</si>
  <si>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</si>
  <si>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</si>
  <si>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</si>
  <si>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</si>
  <si>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</si>
  <si>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</si>
  <si>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</si>
  <si>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</si>
  <si>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</si>
  <si>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</si>
  <si>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</si>
  <si>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</si>
  <si>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</si>
  <si>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</si>
  <si>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</si>
  <si>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</si>
  <si>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</si>
  <si>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</si>
  <si>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</si>
  <si>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</si>
  <si>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</si>
  <si>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</si>
  <si>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</si>
  <si>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</si>
  <si>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</si>
  <si>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</si>
  <si>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</si>
  <si>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</si>
  <si>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</si>
  <si>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</si>
  <si>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</si>
  <si>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</si>
  <si>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</si>
  <si>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</si>
  <si>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</si>
  <si>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</si>
  <si>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</si>
  <si>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</si>
  <si>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</si>
  <si>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</si>
  <si>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</si>
  <si>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</si>
  <si>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</si>
  <si>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</si>
  <si>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</si>
  <si>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</si>
  <si>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</si>
  <si>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</si>
  <si>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</si>
  <si>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</si>
  <si>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</si>
  <si>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</si>
  <si>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</si>
  <si>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</si>
  <si>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</si>
  <si>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</si>
  <si>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</si>
  <si>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</si>
  <si>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</si>
  <si>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</si>
  <si>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</si>
  <si>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</si>
  <si>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</si>
  <si>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</si>
  <si>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</si>
  <si>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</si>
  <si>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</si>
  <si>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</si>
  <si>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</si>
  <si>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</si>
  <si>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</si>
  <si>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</si>
  <si>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</si>
  <si>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</si>
  <si>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</si>
  <si>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</si>
  <si>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</si>
  <si>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</si>
  <si>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</si>
  <si>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</si>
  <si>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</si>
  <si>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</si>
  <si>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</si>
  <si>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</si>
  <si>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</si>
  <si>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</si>
  <si>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</si>
  <si>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</si>
  <si>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</si>
  <si>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</si>
  <si>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</si>
  <si>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</si>
  <si>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</si>
  <si>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</si>
  <si>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</si>
  <si>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</si>
  <si>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</si>
  <si>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</si>
  <si>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</si>
  <si>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</si>
  <si>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</si>
  <si>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</si>
  <si>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</si>
  <si>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</si>
  <si>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</si>
  <si>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</si>
  <si>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</si>
  <si>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</si>
  <si>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</si>
  <si>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</si>
  <si>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</si>
  <si>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</si>
  <si>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</si>
  <si>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</si>
  <si>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</si>
  <si>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</si>
  <si>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</si>
  <si>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</si>
  <si>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</si>
  <si>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</si>
  <si>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</si>
  <si>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</si>
  <si>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</si>
  <si>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</si>
  <si>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</si>
  <si>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</si>
  <si>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</si>
  <si>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</si>
  <si>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</si>
  <si>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</si>
  <si>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</si>
  <si>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</si>
  <si>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</si>
  <si>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</si>
  <si>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</si>
  <si>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</si>
  <si>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</si>
  <si>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</si>
  <si>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</si>
  <si>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</si>
  <si>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</si>
  <si>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</si>
  <si>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</si>
  <si>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</si>
  <si>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</si>
  <si>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</si>
  <si>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</si>
  <si>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</si>
  <si>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</si>
  <si>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</si>
  <si>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</si>
  <si>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</si>
  <si>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</si>
  <si>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</si>
  <si>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</si>
  <si>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</si>
  <si>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</si>
  <si>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</si>
  <si>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</si>
  <si>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</si>
  <si>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</si>
  <si>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</si>
  <si>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</si>
  <si>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</si>
  <si>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</si>
  <si>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</si>
  <si>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</si>
  <si>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</si>
  <si>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</si>
  <si>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</si>
  <si>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</si>
  <si>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</si>
  <si>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</si>
  <si>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</si>
  <si>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</si>
  <si>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</si>
  <si>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</si>
  <si>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</si>
  <si>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</si>
  <si>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</si>
  <si>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</si>
  <si>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</si>
  <si>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</si>
  <si>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</si>
  <si>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</si>
  <si>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</si>
  <si>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</si>
  <si>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</si>
  <si>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</si>
  <si>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</si>
  <si>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</si>
  <si>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</si>
  <si>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</si>
  <si>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</si>
  <si>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</si>
  <si>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</si>
  <si>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</si>
  <si>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</si>
  <si>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</si>
  <si>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</si>
  <si>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</si>
  <si>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</si>
  <si>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</si>
  <si>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</si>
  <si>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</si>
  <si>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</si>
  <si>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</si>
  <si>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</si>
  <si>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</si>
  <si>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</si>
  <si>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</si>
  <si>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</si>
  <si>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</si>
  <si>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</si>
  <si>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</si>
  <si>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</si>
  <si>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</si>
  <si>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</si>
  <si>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</si>
  <si>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</si>
  <si>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</si>
  <si>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</si>
  <si>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</si>
  <si>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</si>
  <si>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</si>
  <si>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</si>
  <si>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</si>
  <si>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</si>
  <si>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</si>
  <si>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</si>
  <si>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</si>
  <si>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</si>
  <si>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</si>
  <si>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</si>
  <si>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</si>
  <si>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</si>
  <si>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</si>
  <si>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</si>
  <si>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</si>
  <si>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</si>
  <si>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</si>
  <si>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</si>
  <si>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</si>
  <si>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</si>
  <si>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</si>
  <si>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</si>
  <si>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</si>
  <si>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</si>
  <si>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</si>
  <si>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</si>
  <si>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</si>
  <si>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</si>
  <si>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</si>
  <si>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</si>
  <si>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</si>
  <si>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</si>
  <si>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</si>
  <si>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</si>
  <si>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</si>
  <si>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</si>
  <si>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</si>
  <si>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</si>
  <si>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</si>
  <si>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</si>
  <si>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</si>
  <si>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</si>
  <si>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</si>
  <si>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</si>
  <si>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</si>
  <si>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</si>
  <si>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</si>
  <si>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</si>
  <si>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</si>
  <si>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</si>
  <si>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</si>
  <si>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</si>
  <si>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</si>
  <si>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</si>
  <si>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</si>
  <si>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</si>
  <si>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</si>
  <si>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</si>
  <si>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</si>
  <si>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</si>
  <si>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</si>
  <si>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</si>
  <si>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</si>
  <si>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</si>
  <si>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</si>
  <si>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</si>
  <si>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</si>
  <si>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</si>
  <si>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</si>
  <si>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</si>
  <si>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</si>
  <si>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</si>
  <si>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</si>
  <si>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</si>
  <si>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</si>
  <si>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</si>
  <si>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</si>
  <si>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</si>
  <si>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</si>
  <si>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</si>
  <si>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</si>
  <si>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</si>
  <si>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</si>
  <si>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</si>
  <si>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</si>
  <si>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</si>
  <si>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</si>
  <si>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</si>
  <si>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</si>
  <si>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</si>
  <si>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</si>
  <si>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</si>
  <si>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</si>
  <si>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</si>
  <si>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</si>
  <si>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</si>
  <si>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</si>
  <si>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</si>
  <si>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</si>
  <si>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</si>
  <si>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</si>
  <si>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</si>
  <si>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</si>
  <si>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</si>
  <si>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</si>
  <si>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</si>
  <si>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</si>
  <si>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</si>
  <si>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</si>
  <si>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</si>
  <si>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</si>
  <si>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</si>
  <si>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</si>
  <si>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</si>
  <si>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</si>
  <si>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</si>
  <si>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</si>
  <si>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</si>
  <si>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</si>
  <si>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</si>
  <si>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</si>
  <si>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</si>
  <si>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</si>
  <si>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</si>
  <si>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</si>
  <si>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</si>
  <si>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</si>
  <si>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</si>
  <si>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</si>
  <si>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</si>
  <si>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</si>
  <si>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</si>
  <si>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</si>
  <si>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</si>
  <si>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</si>
  <si>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</si>
  <si>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</si>
  <si>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</si>
  <si>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</si>
  <si>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</si>
  <si>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</si>
  <si>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</si>
  <si>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</si>
  <si>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</si>
  <si>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</si>
  <si>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</si>
  <si>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</si>
  <si>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</si>
  <si>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</si>
  <si>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</si>
  <si>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</si>
  <si>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</si>
  <si>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</si>
  <si>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</si>
  <si>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</si>
  <si>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</si>
  <si>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</si>
  <si>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</si>
  <si>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</si>
  <si>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</si>
  <si>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</si>
  <si>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</si>
  <si>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</si>
  <si>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</si>
  <si>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</si>
  <si>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</si>
  <si>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</si>
  <si>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</si>
  <si>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</si>
  <si>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</si>
  <si>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</si>
  <si>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</si>
  <si>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</si>
  <si>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</si>
  <si>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</si>
  <si>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</si>
  <si>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</si>
  <si>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</si>
  <si>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</si>
  <si>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</si>
  <si>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</si>
  <si>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</si>
  <si>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</si>
  <si>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</si>
  <si>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</si>
  <si>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</si>
  <si>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</si>
  <si>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</si>
  <si>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</si>
  <si>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</si>
  <si>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</si>
  <si>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</si>
  <si>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</si>
  <si>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</si>
  <si>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</si>
  <si>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</si>
  <si>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</si>
  <si>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</si>
  <si>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</si>
  <si>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</si>
  <si>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</si>
  <si>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</si>
  <si>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</si>
  <si>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</si>
  <si>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</si>
  <si>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</si>
  <si>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</si>
  <si>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</si>
  <si>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</si>
  <si>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</si>
  <si>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</si>
  <si>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</si>
  <si>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</si>
  <si>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</si>
  <si>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</si>
  <si>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</si>
  <si>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</si>
  <si>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</si>
  <si>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</si>
  <si>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</si>
  <si>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</si>
  <si>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</si>
  <si>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</si>
  <si>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</si>
  <si>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</si>
  <si>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</si>
  <si>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</si>
  <si>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</si>
  <si>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</si>
  <si>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</si>
  <si>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</si>
  <si>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</si>
  <si>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</si>
  <si>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</si>
  <si>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</si>
  <si>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</si>
  <si>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</si>
  <si>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</si>
  <si>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</si>
  <si>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</si>
  <si>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</si>
  <si>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</si>
  <si>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</si>
  <si>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</si>
  <si>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</si>
  <si>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</si>
  <si>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</si>
  <si>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</si>
  <si>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</si>
  <si>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</si>
  <si>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</si>
  <si>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</si>
  <si>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</si>
  <si>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</si>
  <si>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</si>
  <si>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</si>
  <si>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</si>
  <si>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</si>
  <si>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</si>
  <si>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</si>
  <si>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</si>
  <si>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</si>
  <si>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</si>
  <si>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</si>
  <si>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</si>
  <si>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</si>
  <si>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</si>
  <si>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</si>
  <si>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</si>
  <si>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</si>
  <si>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</si>
  <si>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</si>
  <si>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</si>
  <si>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</si>
  <si>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</si>
  <si>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</si>
  <si>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</si>
  <si>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</si>
  <si>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</si>
  <si>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</si>
  <si>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</si>
  <si>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</si>
  <si>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</si>
  <si>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</si>
  <si>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</si>
  <si>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</si>
  <si>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</si>
  <si>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</si>
  <si>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</si>
  <si>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</si>
  <si>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</si>
  <si>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</si>
  <si>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</si>
  <si>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</si>
  <si>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</si>
  <si>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</si>
  <si>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</si>
  <si>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</si>
  <si>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</si>
  <si>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</si>
  <si>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</si>
  <si>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</si>
  <si>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</si>
  <si>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</si>
  <si>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</si>
  <si>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</si>
  <si>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</si>
  <si>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</si>
  <si>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</si>
  <si>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</si>
  <si>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</si>
  <si>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</si>
  <si>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</si>
  <si>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</si>
  <si>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</si>
  <si>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</si>
  <si>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</si>
  <si>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</si>
  <si>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</si>
  <si>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</si>
  <si>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</si>
  <si>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</si>
  <si>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</si>
  <si>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</si>
  <si>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</si>
  <si>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</si>
  <si>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</si>
  <si>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</si>
  <si>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</si>
  <si>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</si>
  <si>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</si>
  <si>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</si>
  <si>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</si>
  <si>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</si>
  <si>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</si>
  <si>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</si>
  <si>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</si>
  <si>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</si>
  <si>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</si>
  <si>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</si>
  <si>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</si>
  <si>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</si>
  <si>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</si>
  <si>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</si>
  <si>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</si>
  <si>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</si>
  <si>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</si>
  <si>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</si>
  <si>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</si>
  <si>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</si>
  <si>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</si>
  <si>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</si>
  <si>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</si>
  <si>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</si>
  <si>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</si>
  <si>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</si>
  <si>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</si>
  <si>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</si>
  <si>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</si>
  <si>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</si>
  <si>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</si>
  <si>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</si>
  <si>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</si>
  <si>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</si>
  <si>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</si>
  <si>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</si>
  <si>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</si>
  <si>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</si>
  <si>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</si>
  <si>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</si>
  <si>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</si>
  <si>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</si>
  <si>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</si>
  <si>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</si>
  <si>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</si>
  <si>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</si>
  <si>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</si>
  <si>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</si>
  <si>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</si>
  <si>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</si>
  <si>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</si>
  <si>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</si>
  <si>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</si>
  <si>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</si>
  <si>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</si>
  <si>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</si>
  <si>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</si>
  <si>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</si>
  <si>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</si>
  <si>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</si>
  <si>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</si>
  <si>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</si>
  <si>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</si>
  <si>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</si>
  <si>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</si>
  <si>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</si>
  <si>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</si>
  <si>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</si>
  <si>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</si>
  <si>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</si>
  <si>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</si>
  <si>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</si>
  <si>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</si>
  <si>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</si>
  <si>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</si>
  <si>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</si>
  <si>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</si>
  <si>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</si>
  <si>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</si>
  <si>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</si>
  <si>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</si>
  <si>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</si>
  <si>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</si>
  <si>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</si>
  <si>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</si>
  <si>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</si>
  <si>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</si>
  <si>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</si>
  <si>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</si>
  <si>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</si>
  <si>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</si>
  <si>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</si>
  <si>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</si>
  <si>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</si>
  <si>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</si>
  <si>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</si>
  <si>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</si>
  <si>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</si>
  <si>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</si>
  <si>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</si>
  <si>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</si>
  <si>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</si>
  <si>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</si>
  <si>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</si>
  <si>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</si>
  <si>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</si>
  <si>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</si>
  <si>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</si>
  <si>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</si>
  <si>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</si>
  <si>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</si>
  <si>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</si>
  <si>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</si>
  <si>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</si>
  <si>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</si>
  <si>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</si>
  <si>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</si>
  <si>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</si>
  <si>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</si>
  <si>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</si>
  <si>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</si>
  <si>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</si>
  <si>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</si>
  <si>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</si>
  <si>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</si>
  <si>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</si>
  <si>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</si>
  <si>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</si>
  <si>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</si>
  <si>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</si>
  <si>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</si>
  <si>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</si>
  <si>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</si>
  <si>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</si>
  <si>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</si>
  <si>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</si>
  <si>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</si>
  <si>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</si>
  <si>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</si>
  <si>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</si>
  <si>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</si>
  <si>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</si>
  <si>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</si>
  <si>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</si>
  <si>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</si>
  <si>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</si>
  <si>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</si>
  <si>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</si>
  <si>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</si>
  <si>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</si>
  <si>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</si>
  <si>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</si>
  <si>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</si>
  <si>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</si>
  <si>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</si>
  <si>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</si>
  <si>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</si>
  <si>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</si>
  <si>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</si>
  <si>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</si>
  <si>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</si>
  <si>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</si>
  <si>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</si>
  <si>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</si>
  <si>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</si>
  <si>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</si>
  <si>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</si>
  <si>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</si>
  <si>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</si>
  <si>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</si>
  <si>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</si>
  <si>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</si>
  <si>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</si>
  <si>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</si>
  <si>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</si>
  <si>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</si>
  <si>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</si>
  <si>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</si>
  <si>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</si>
  <si>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</si>
  <si>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</si>
  <si>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</si>
  <si>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</si>
  <si>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</si>
  <si>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</si>
  <si>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</si>
  <si>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</si>
  <si>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</si>
  <si>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</si>
  <si>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</si>
  <si>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</si>
  <si>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</si>
  <si>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</si>
  <si>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</si>
  <si>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</si>
  <si>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</si>
  <si>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</si>
  <si>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</si>
  <si>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</si>
  <si>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</si>
  <si>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</si>
  <si>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</si>
  <si>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</si>
  <si>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</si>
  <si>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</si>
  <si>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</si>
  <si>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</si>
  <si>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</si>
  <si>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</si>
  <si>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</si>
  <si>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</si>
  <si>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</si>
  <si>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</si>
  <si>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</si>
  <si>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</si>
  <si>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</si>
  <si>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</si>
  <si>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</si>
  <si>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</si>
  <si>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</si>
  <si>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</si>
  <si>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</si>
  <si>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</si>
  <si>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</si>
  <si>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</si>
  <si>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</si>
  <si>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</si>
  <si>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</si>
  <si>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</si>
  <si>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</si>
  <si>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</si>
  <si>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</si>
  <si>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</si>
  <si>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</si>
  <si>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</si>
  <si>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</si>
  <si>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</si>
  <si>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</si>
  <si>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</si>
  <si>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</si>
  <si>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</si>
  <si>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</si>
  <si>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</si>
  <si>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</si>
  <si>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</si>
  <si>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</si>
  <si>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</si>
  <si>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</si>
  <si>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</si>
  <si>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</si>
  <si>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</si>
  <si>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</si>
  <si>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</si>
  <si>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</si>
  <si>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</si>
  <si>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</si>
  <si>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</si>
  <si>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</si>
  <si>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</si>
  <si>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</si>
  <si>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</si>
  <si>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</si>
  <si>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</si>
  <si>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</si>
  <si>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</si>
  <si>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</si>
  <si>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</si>
  <si>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</si>
  <si>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</si>
  <si>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</si>
  <si>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</si>
  <si>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</si>
  <si>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</si>
  <si>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</si>
  <si>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</si>
  <si>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</si>
  <si>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</si>
  <si>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</si>
  <si>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</si>
  <si>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</si>
  <si>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</si>
  <si>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</si>
  <si>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</si>
  <si>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</si>
  <si>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</si>
  <si>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</si>
  <si>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</si>
  <si>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</si>
  <si>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</si>
  <si>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</si>
  <si>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</si>
  <si>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</si>
  <si>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</si>
  <si>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</si>
  <si>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</si>
  <si>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</si>
  <si>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</si>
  <si>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</si>
  <si>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</si>
  <si>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</si>
  <si>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</si>
  <si>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</si>
  <si>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</si>
  <si>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</si>
  <si>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</si>
  <si>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</si>
  <si>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</si>
  <si>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</si>
  <si>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</si>
  <si>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</si>
  <si>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</si>
  <si>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</si>
  <si>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</si>
  <si>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</si>
  <si>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</si>
  <si>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</si>
  <si>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</si>
  <si>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</si>
  <si>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</si>
  <si>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</si>
  <si>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</si>
  <si>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</si>
  <si>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</si>
  <si>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</si>
  <si>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</si>
  <si>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</si>
  <si>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</si>
  <si>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</si>
  <si>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</si>
  <si>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</si>
  <si>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</si>
  <si>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</si>
  <si>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</si>
  <si>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</si>
  <si>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</si>
  <si>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</si>
  <si>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</si>
  <si>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</si>
  <si>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</si>
  <si>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</si>
  <si>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</si>
  <si>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</si>
  <si>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</si>
  <si>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</si>
  <si>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</si>
  <si>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</si>
  <si>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</si>
  <si>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</si>
  <si>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</si>
  <si>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</si>
  <si>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</si>
  <si>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</si>
  <si>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</si>
  <si>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</si>
  <si>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</si>
  <si>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</si>
  <si>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</si>
  <si>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</si>
  <si>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</si>
  <si>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</si>
  <si>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</si>
  <si>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</si>
  <si>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</si>
  <si>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</si>
  <si>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</si>
  <si>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</si>
  <si>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</si>
  <si>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</si>
  <si>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</si>
  <si>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</si>
  <si>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</si>
  <si>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</si>
  <si>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</si>
  <si>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</si>
  <si>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</si>
  <si>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</si>
  <si>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</si>
  <si>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</si>
  <si>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</si>
  <si>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</si>
  <si>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</si>
  <si>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</si>
  <si>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</si>
  <si>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</si>
  <si>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</si>
  <si>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</si>
  <si>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</si>
  <si>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</si>
  <si>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</si>
  <si>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</si>
  <si>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</si>
  <si>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</si>
  <si>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</si>
  <si>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</si>
  <si>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</si>
  <si>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</si>
  <si>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</si>
  <si>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</si>
  <si>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</si>
  <si>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</si>
  <si>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</si>
  <si>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</si>
  <si>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</si>
  <si>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</si>
  <si>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</si>
  <si>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</si>
  <si>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</si>
  <si>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</si>
  <si>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</si>
  <si>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</si>
  <si>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</si>
  <si>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</si>
  <si>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</si>
  <si>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</si>
  <si>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</si>
  <si>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</si>
  <si>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</si>
  <si>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</si>
  <si>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</si>
  <si>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</si>
  <si>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</si>
  <si>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</si>
  <si>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</si>
  <si>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</si>
  <si>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</si>
  <si>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</si>
  <si>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</si>
  <si>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</si>
  <si>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</si>
  <si>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</si>
  <si>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</si>
  <si>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</si>
  <si>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</si>
  <si>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</si>
  <si>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</si>
  <si>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</si>
  <si>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</si>
  <si>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</si>
  <si>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</si>
  <si>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</si>
  <si>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</si>
  <si>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</si>
  <si>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</si>
  <si>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</si>
  <si>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</si>
  <si>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</si>
  <si>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</si>
  <si>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</si>
  <si>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</si>
  <si>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</si>
  <si>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</si>
  <si>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</si>
  <si>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</si>
  <si>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</si>
  <si>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</si>
  <si>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</si>
  <si>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</si>
  <si>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</si>
  <si>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</si>
  <si>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</si>
  <si>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</si>
  <si>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</si>
  <si>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</si>
  <si>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</si>
  <si>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</si>
  <si>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</si>
  <si>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</si>
  <si>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</si>
  <si>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</si>
  <si>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</si>
  <si>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</si>
  <si>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</si>
  <si>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</si>
  <si>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</si>
  <si>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</si>
  <si>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</si>
  <si>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</si>
  <si>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</si>
  <si>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</si>
  <si>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</si>
  <si>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</si>
  <si>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</si>
  <si>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</si>
  <si>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</si>
  <si>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</si>
  <si>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</si>
  <si>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</si>
  <si>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</si>
  <si>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</si>
  <si>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</si>
  <si>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</si>
  <si>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</si>
  <si>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</si>
  <si>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</si>
  <si>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</si>
  <si>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</si>
  <si>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</si>
  <si>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</si>
  <si>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</si>
  <si>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</si>
  <si>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</si>
  <si>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</si>
  <si>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</si>
  <si>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</si>
  <si>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</si>
  <si>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</si>
  <si>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</si>
  <si>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</si>
  <si>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</si>
  <si>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</si>
  <si>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</si>
  <si>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</si>
  <si>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</si>
  <si>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</si>
  <si>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</si>
  <si>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</si>
  <si>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</si>
  <si>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</si>
  <si>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</si>
  <si>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</si>
  <si>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</si>
  <si>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</si>
  <si>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</si>
  <si>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</si>
  <si>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</si>
  <si>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</si>
  <si>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</si>
  <si>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</si>
  <si>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</si>
  <si>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</si>
  <si>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</si>
  <si>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</si>
  <si>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</si>
  <si>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</si>
  <si>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</si>
  <si>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</si>
  <si>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</si>
  <si>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</si>
  <si>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</si>
  <si>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</si>
  <si>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</si>
  <si>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</si>
  <si>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</si>
  <si>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</si>
  <si>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</si>
  <si>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</si>
  <si>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</si>
  <si>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</si>
  <si>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</si>
  <si>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</si>
  <si>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</si>
  <si>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</si>
  <si>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</si>
  <si>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</si>
  <si>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</si>
  <si>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</si>
  <si>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</si>
  <si>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</si>
  <si>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</si>
  <si>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</si>
  <si>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</si>
  <si>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</si>
  <si>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</si>
  <si>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</si>
  <si>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</si>
  <si>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</si>
  <si>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</si>
  <si>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</si>
  <si>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</si>
  <si>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</si>
  <si>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</si>
  <si>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</si>
  <si>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</si>
  <si>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</si>
  <si>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</si>
  <si>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</si>
  <si>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</si>
  <si>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</si>
  <si>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</si>
  <si>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</si>
  <si>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</si>
  <si>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</si>
  <si>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</si>
  <si>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</si>
  <si>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</si>
  <si>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</si>
  <si>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</si>
  <si>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</si>
  <si>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</si>
  <si>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</si>
  <si>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</si>
  <si>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</si>
  <si>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</si>
  <si>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</si>
  <si>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</si>
  <si>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</si>
  <si>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</si>
  <si>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</si>
  <si>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</si>
  <si>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</si>
  <si>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</si>
  <si>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</si>
  <si>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</si>
  <si>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</si>
  <si>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</si>
  <si>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</si>
  <si>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</si>
  <si>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</si>
  <si>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</si>
  <si>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</si>
  <si>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</si>
  <si>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</si>
  <si>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</si>
  <si>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</si>
  <si>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</si>
  <si>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</si>
  <si>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</si>
  <si>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</si>
  <si>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</si>
  <si>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</si>
  <si>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</si>
  <si>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</si>
  <si>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</si>
  <si>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</si>
  <si>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</si>
  <si>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</si>
  <si>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</si>
  <si>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</si>
  <si>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</si>
  <si>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</si>
  <si>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</si>
  <si>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</si>
  <si>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</si>
  <si>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</si>
  <si>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</si>
  <si>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</si>
  <si>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</si>
  <si>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</si>
  <si>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</si>
  <si>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</si>
  <si>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</si>
  <si>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</si>
  <si>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</si>
  <si>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</si>
  <si>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</si>
  <si>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</si>
  <si>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</si>
  <si>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</si>
  <si>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</si>
  <si>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</si>
  <si>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</si>
  <si>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</si>
  <si>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</si>
  <si>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</si>
  <si>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</si>
  <si>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</si>
  <si>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</si>
  <si>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</si>
  <si>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</si>
  <si>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</si>
  <si>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</si>
  <si>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</si>
  <si>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</si>
  <si>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</si>
  <si>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</si>
  <si>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</si>
  <si>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</si>
  <si>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</si>
  <si>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</si>
  <si>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</si>
  <si>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</si>
  <si>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</si>
  <si>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</si>
  <si>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</si>
  <si>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</si>
  <si>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</si>
  <si>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</si>
  <si>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</si>
  <si>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</si>
  <si>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</si>
  <si>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</si>
  <si>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</si>
  <si>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</si>
  <si>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</si>
  <si>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</si>
  <si>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</si>
  <si>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</si>
  <si>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</si>
  <si>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</si>
  <si>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</si>
  <si>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</si>
  <si>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</si>
  <si>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</si>
  <si>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</si>
  <si>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</si>
  <si>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</si>
  <si>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</si>
  <si>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</si>
  <si>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</si>
  <si>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</si>
  <si>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</si>
  <si>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</si>
  <si>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</si>
  <si>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</si>
  <si>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</si>
  <si>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</si>
  <si>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</si>
  <si>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</si>
  <si>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</si>
  <si>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</si>
  <si>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</si>
  <si>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</si>
  <si>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</si>
  <si>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</si>
  <si>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</si>
  <si>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</si>
  <si>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</si>
  <si>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</si>
  <si>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</si>
  <si>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</si>
  <si>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</si>
  <si>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</si>
  <si>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</si>
  <si>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</si>
  <si>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</si>
  <si>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</si>
  <si>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</si>
  <si>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</si>
  <si>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</si>
  <si>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</si>
  <si>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</si>
  <si>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</si>
  <si>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</si>
  <si>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</si>
  <si>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</si>
  <si>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</si>
  <si>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</si>
  <si>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</si>
  <si>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</si>
  <si>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</si>
  <si>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</si>
  <si>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</si>
  <si>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</si>
  <si>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</si>
  <si>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</si>
  <si>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</si>
  <si>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</si>
  <si>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</si>
  <si>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</si>
  <si>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</si>
  <si>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</si>
  <si>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</si>
  <si>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</si>
  <si>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</si>
  <si>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</si>
  <si>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</si>
  <si>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</si>
  <si>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</si>
  <si>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</si>
  <si>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</si>
  <si>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</si>
  <si>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</si>
  <si>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</si>
  <si>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</si>
  <si>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</si>
  <si>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</si>
  <si>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</si>
  <si>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</si>
  <si>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</si>
  <si>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</si>
  <si>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</si>
  <si>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</si>
  <si>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</si>
  <si>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</si>
  <si>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</si>
  <si>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</si>
  <si>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</si>
  <si>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</si>
  <si>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</si>
  <si>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</si>
  <si>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</si>
  <si>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</si>
  <si>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</si>
  <si>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</si>
  <si>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</si>
  <si>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</si>
  <si>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</si>
  <si>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</si>
  <si>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</si>
  <si>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</si>
  <si>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</si>
  <si>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</si>
  <si>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</si>
  <si>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</si>
  <si>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</si>
  <si>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</si>
  <si>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</si>
  <si>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</si>
  <si>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</si>
  <si>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</si>
  <si>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</si>
  <si>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</si>
  <si>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</si>
  <si>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</si>
  <si>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</si>
  <si>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</si>
  <si>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</si>
  <si>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</si>
  <si>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</si>
  <si>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</si>
  <si>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</si>
  <si>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</si>
  <si>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</si>
  <si>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</si>
  <si>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</si>
  <si>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</si>
  <si>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</si>
  <si>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</si>
  <si>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</si>
  <si>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</si>
  <si>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</si>
  <si>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</si>
  <si>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</si>
  <si>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</si>
  <si>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</si>
  <si>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</si>
  <si>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</si>
  <si>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</si>
  <si>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</si>
  <si>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</si>
  <si>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</si>
  <si>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</si>
  <si>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</si>
  <si>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</si>
  <si>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</si>
  <si>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</si>
  <si>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</si>
  <si>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</si>
  <si>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</si>
  <si>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</si>
  <si>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</si>
  <si>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</si>
  <si>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</si>
  <si>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</si>
  <si>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</si>
  <si>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</si>
  <si>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</si>
  <si>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</si>
  <si>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</si>
  <si>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</si>
  <si>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</si>
  <si>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</si>
  <si>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</si>
  <si>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</si>
  <si>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</si>
  <si>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</si>
  <si>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</si>
  <si>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</si>
  <si>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</si>
  <si>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</si>
  <si>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</si>
  <si>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</si>
  <si>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</si>
  <si>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</si>
  <si>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</si>
  <si>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</si>
  <si>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</si>
  <si>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</si>
  <si>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</si>
  <si>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</si>
  <si>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</si>
  <si>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</si>
  <si>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</si>
  <si>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</si>
  <si>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</si>
  <si>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</si>
  <si>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</si>
  <si>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</si>
  <si>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</si>
  <si>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</si>
  <si>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</si>
  <si>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</si>
  <si>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</si>
  <si>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</si>
  <si>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</si>
  <si>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</si>
  <si>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</si>
  <si>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</si>
  <si>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</si>
  <si>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</si>
  <si>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</si>
  <si>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</si>
  <si>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</si>
  <si>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</si>
  <si>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</si>
  <si>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</si>
  <si>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</si>
  <si>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</si>
  <si>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</si>
  <si>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</si>
  <si>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</si>
  <si>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</si>
  <si>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</si>
  <si>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</si>
  <si>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</si>
  <si>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</si>
  <si>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</si>
  <si>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</si>
  <si>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</si>
  <si>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</si>
  <si>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</si>
  <si>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</si>
  <si>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</si>
  <si>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</si>
  <si>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</si>
  <si>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</si>
  <si>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</si>
  <si>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</si>
  <si>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</si>
  <si>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</si>
  <si>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</si>
  <si>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</si>
  <si>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</si>
  <si>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</si>
  <si>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</si>
  <si>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</si>
  <si>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</si>
  <si>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</si>
  <si>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</si>
  <si>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</si>
  <si>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</si>
  <si>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</si>
  <si>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</si>
  <si>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</si>
  <si>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</si>
  <si>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</si>
  <si>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</si>
  <si>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</si>
  <si>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</si>
  <si>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</si>
  <si>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</si>
  <si>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</si>
  <si>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</si>
  <si>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</si>
  <si>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</si>
  <si>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</si>
  <si>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</si>
  <si>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</si>
  <si>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</si>
  <si>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</si>
  <si>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</si>
  <si>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</si>
  <si>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</si>
  <si>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</si>
  <si>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</si>
  <si>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</si>
  <si>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</si>
  <si>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</si>
  <si>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</si>
  <si>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</si>
  <si>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</si>
  <si>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</si>
  <si>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</si>
  <si>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</si>
  <si>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</si>
  <si>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</si>
  <si>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</si>
  <si>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</si>
  <si>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</si>
  <si>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</si>
  <si>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</si>
  <si>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</si>
  <si>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</si>
  <si>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</si>
  <si>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</si>
  <si>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</si>
  <si>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</si>
  <si>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</si>
  <si>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</si>
  <si>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</si>
  <si>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</si>
  <si>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</si>
  <si>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</si>
  <si>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</si>
  <si>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</si>
  <si>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</si>
  <si>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</si>
  <si>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</si>
  <si>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</si>
  <si>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</si>
  <si>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</si>
  <si>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</si>
  <si>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</si>
  <si>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</si>
  <si>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</si>
  <si>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</si>
  <si>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</si>
  <si>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</si>
  <si>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</si>
  <si>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</si>
  <si>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</si>
  <si>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</si>
  <si>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</si>
  <si>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</si>
  <si>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</si>
  <si>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</si>
  <si>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</si>
  <si>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</si>
  <si>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</si>
  <si>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</si>
  <si>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</si>
  <si>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</si>
  <si>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</si>
  <si>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</si>
  <si>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</si>
  <si>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</si>
  <si>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</si>
  <si>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</si>
  <si>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</si>
  <si>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</si>
  <si>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</si>
  <si>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</si>
  <si>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</si>
  <si>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</si>
  <si>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</si>
  <si>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</si>
  <si>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</si>
  <si>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</si>
  <si>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</si>
  <si>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</si>
  <si>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</si>
  <si>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</si>
  <si>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</si>
  <si>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</si>
  <si>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</si>
  <si>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</si>
  <si>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</si>
  <si>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</si>
  <si>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</si>
  <si>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</si>
  <si>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</si>
  <si>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</si>
  <si>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</si>
  <si>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</si>
  <si>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</si>
  <si>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</si>
  <si>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</si>
  <si>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</si>
  <si>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</si>
  <si>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</si>
  <si>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</si>
  <si>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</si>
  <si>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</si>
  <si>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</si>
  <si>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</si>
  <si>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</si>
  <si>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</si>
  <si>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</si>
  <si>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</si>
  <si>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</si>
  <si>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</si>
  <si>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</si>
  <si>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</si>
  <si>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</si>
  <si>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</si>
  <si>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</si>
  <si>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</si>
  <si>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</si>
  <si>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</si>
  <si>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</si>
  <si>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</si>
  <si>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</si>
  <si>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</si>
  <si>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</si>
  <si>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</si>
  <si>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</si>
  <si>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</si>
  <si>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</si>
  <si>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</si>
  <si>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</si>
  <si>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</si>
  <si>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</si>
  <si>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</si>
  <si>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</si>
  <si>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</si>
  <si>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</si>
  <si>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</si>
  <si>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</si>
  <si>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</si>
  <si>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</si>
  <si>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</si>
  <si>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</si>
  <si>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</si>
  <si>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</si>
  <si>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</si>
  <si>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</si>
  <si>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</si>
  <si>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</si>
  <si>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</si>
  <si>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</si>
  <si>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</si>
  <si>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</si>
  <si>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</si>
  <si>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</si>
  <si>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</si>
  <si>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</si>
  <si>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</si>
  <si>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</si>
  <si>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</si>
  <si>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</si>
  <si>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</si>
  <si>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</si>
  <si>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</si>
  <si>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</si>
  <si>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</si>
  <si>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</si>
  <si>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</si>
  <si>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</si>
  <si>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</si>
  <si>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</si>
  <si>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</si>
  <si>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</si>
  <si>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</si>
  <si>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</si>
  <si>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</si>
  <si>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</si>
  <si>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</si>
  <si>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</si>
  <si>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</si>
  <si>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</si>
  <si>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</si>
  <si>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</si>
  <si>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</si>
  <si>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</si>
  <si>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</si>
  <si>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</si>
  <si>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</si>
  <si>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</si>
  <si>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</si>
  <si>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</si>
  <si>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</si>
  <si>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</si>
  <si>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</si>
  <si>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</si>
  <si>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</si>
  <si>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</si>
  <si>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</si>
  <si>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</si>
  <si>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</si>
  <si>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</si>
  <si>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</si>
  <si>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</si>
  <si>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</si>
  <si>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</si>
  <si>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</si>
  <si>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</si>
  <si>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</si>
  <si>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</si>
  <si>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</si>
  <si>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</si>
  <si>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</si>
  <si>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</si>
  <si>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</si>
  <si>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</si>
  <si>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</si>
  <si>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</si>
  <si>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</si>
  <si>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</si>
  <si>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</si>
  <si>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</si>
  <si>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</si>
  <si>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</si>
  <si>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</si>
  <si>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</si>
  <si>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</si>
  <si>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</si>
  <si>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</si>
  <si>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</si>
  <si>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</si>
  <si>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</si>
  <si>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</si>
  <si>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</si>
  <si>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</si>
  <si>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</si>
  <si>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</si>
  <si>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</si>
  <si>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</si>
  <si>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</si>
  <si>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</si>
  <si>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</si>
  <si>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</si>
  <si>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</si>
  <si>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</si>
  <si>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</si>
  <si>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</si>
  <si>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</si>
  <si>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</si>
  <si>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</si>
  <si>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</si>
  <si>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</si>
  <si>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</si>
  <si>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</si>
  <si>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</si>
  <si>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</si>
  <si>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</si>
  <si>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</si>
  <si>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</si>
  <si>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</si>
  <si>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</si>
  <si>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</si>
  <si>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</si>
  <si>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</si>
  <si>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</si>
  <si>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</si>
  <si>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</si>
  <si>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</si>
  <si>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</si>
  <si>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</si>
  <si>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</si>
  <si>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</si>
  <si>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</si>
  <si>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</si>
  <si>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</si>
  <si>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</si>
  <si>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</si>
  <si>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</si>
  <si>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</si>
  <si>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</si>
  <si>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</si>
  <si>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</si>
  <si>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</si>
  <si>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</si>
  <si>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</si>
  <si>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</si>
  <si>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</si>
  <si>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</si>
  <si>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</si>
  <si>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</si>
  <si>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</si>
  <si>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</si>
  <si>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</si>
  <si>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</si>
  <si>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</si>
  <si>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</si>
  <si>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</si>
  <si>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</si>
  <si>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</si>
  <si>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</si>
  <si>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</si>
  <si>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</si>
  <si>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</si>
  <si>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</si>
  <si>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</si>
  <si>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</si>
  <si>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</si>
  <si>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</si>
  <si>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</si>
  <si>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</si>
  <si>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</si>
  <si>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</si>
  <si>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</si>
  <si>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</si>
  <si>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</si>
  <si>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</si>
  <si>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</si>
  <si>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</si>
  <si>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</si>
  <si>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</si>
  <si>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</si>
  <si>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</si>
  <si>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</si>
  <si>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</si>
  <si>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</si>
  <si>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</si>
  <si>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</si>
  <si>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</si>
  <si>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</si>
  <si>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</si>
  <si>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</si>
  <si>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</si>
  <si>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</si>
  <si>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</si>
  <si>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</si>
  <si>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</si>
  <si>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</si>
  <si>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</si>
  <si>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</si>
  <si>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</si>
  <si>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</si>
  <si>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</si>
  <si>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</si>
  <si>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</si>
  <si>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</si>
  <si>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</si>
  <si>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</si>
  <si>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</si>
  <si>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</si>
  <si>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</si>
  <si>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</si>
  <si>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</si>
  <si>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</si>
  <si>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</si>
  <si>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</si>
  <si>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</si>
  <si>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</si>
  <si>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</si>
  <si>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</si>
  <si>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</si>
  <si>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</si>
  <si>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</si>
  <si>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</si>
  <si>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</si>
  <si>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</si>
  <si>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</si>
  <si>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</si>
  <si>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</si>
  <si>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</si>
  <si>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</si>
  <si>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</si>
  <si>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</si>
  <si>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</si>
  <si>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</si>
  <si>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</si>
  <si>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</si>
  <si>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</si>
  <si>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</si>
  <si>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</si>
  <si>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</si>
  <si>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</si>
  <si>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</si>
  <si>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</si>
  <si>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</si>
  <si>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</si>
  <si>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</si>
  <si>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</si>
  <si>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</si>
  <si>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</si>
  <si>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</si>
  <si>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</si>
  <si>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</si>
  <si>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</si>
  <si>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</si>
  <si>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</si>
  <si>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</si>
  <si>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</si>
  <si>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</si>
  <si>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</si>
  <si>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</si>
  <si>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</si>
  <si>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</si>
  <si>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</si>
  <si>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</si>
  <si>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</si>
  <si>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</si>
  <si>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</si>
  <si>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</si>
  <si>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</si>
  <si>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</si>
  <si>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</si>
  <si>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</si>
  <si>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</si>
  <si>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</si>
  <si>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</si>
  <si>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</si>
  <si>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</si>
  <si>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</si>
  <si>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</si>
  <si>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</si>
  <si>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</si>
  <si>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</si>
  <si>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</si>
  <si>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</si>
  <si>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</si>
  <si>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</si>
  <si>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</si>
  <si>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</si>
  <si>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</si>
  <si>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</si>
  <si>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</si>
  <si>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</si>
  <si>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</si>
  <si>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</si>
  <si>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</si>
  <si>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</si>
  <si>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</si>
  <si>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</si>
  <si>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</si>
  <si>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</si>
  <si>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</si>
  <si>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</si>
  <si>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</si>
  <si>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</si>
  <si>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</si>
  <si>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</si>
  <si>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</si>
  <si>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</si>
  <si>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</si>
  <si>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</si>
  <si>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</si>
  <si>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</si>
  <si>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</si>
  <si>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</si>
  <si>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</si>
  <si>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</si>
  <si>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</si>
  <si>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</si>
  <si>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</si>
  <si>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</si>
  <si>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</si>
  <si>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</si>
  <si>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</si>
  <si>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</si>
  <si>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</si>
  <si>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</si>
  <si>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</si>
  <si>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</si>
  <si>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</si>
  <si>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</si>
  <si>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</si>
  <si>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</si>
  <si>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</si>
  <si>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</si>
  <si>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</si>
  <si>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</si>
  <si>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</si>
  <si>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</si>
  <si>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</si>
  <si>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</si>
  <si>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</si>
  <si>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</si>
  <si>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</si>
  <si>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</si>
  <si>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</si>
  <si>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</si>
  <si>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</si>
  <si>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</si>
  <si>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</si>
  <si>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</si>
  <si>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</si>
  <si>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</si>
  <si>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</si>
  <si>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</si>
  <si>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</si>
  <si>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</si>
  <si>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</si>
  <si>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</si>
  <si>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</si>
  <si>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</si>
  <si>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</si>
  <si>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</si>
  <si>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</si>
  <si>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</si>
  <si>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</si>
  <si>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</si>
  <si>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</si>
  <si>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</si>
  <si>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</si>
  <si>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</si>
  <si>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</si>
  <si>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</si>
  <si>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</si>
  <si>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</si>
  <si>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</si>
  <si>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</si>
  <si>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</si>
  <si>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</si>
  <si>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</si>
  <si>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</si>
  <si>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</si>
  <si>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</si>
  <si>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</si>
  <si>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</si>
  <si>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</si>
  <si>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</si>
  <si>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</si>
  <si>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</si>
  <si>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</si>
  <si>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</si>
  <si>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</si>
  <si>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</si>
  <si>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</si>
  <si>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</si>
  <si>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</si>
  <si>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</si>
  <si>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</si>
  <si>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</si>
  <si>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</si>
  <si>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</si>
  <si>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</si>
  <si>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</si>
  <si>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</si>
  <si>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</si>
  <si>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</si>
  <si>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</si>
  <si>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</si>
  <si>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</si>
  <si>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</si>
  <si>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</si>
  <si>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</si>
  <si>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</si>
  <si>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</si>
  <si>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</si>
  <si>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</si>
  <si>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</si>
  <si>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</si>
  <si>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</si>
  <si>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</si>
  <si>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</si>
  <si>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</si>
  <si>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</si>
  <si>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</si>
  <si>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</si>
  <si>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</si>
  <si>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</si>
  <si>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</si>
  <si>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</si>
  <si>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</si>
  <si>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</si>
  <si>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</si>
  <si>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</si>
  <si>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</si>
  <si>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</si>
  <si>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</si>
  <si>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</si>
  <si>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</si>
  <si>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</si>
  <si>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</si>
  <si>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</si>
  <si>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</si>
  <si>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</si>
  <si>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</si>
  <si>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</si>
  <si>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</si>
  <si>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</si>
  <si>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</si>
  <si>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</si>
  <si>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</si>
  <si>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</si>
  <si>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</si>
  <si>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</si>
  <si>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</si>
  <si>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</si>
  <si>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</si>
  <si>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</si>
  <si>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</si>
  <si>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</si>
  <si>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</si>
  <si>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</si>
  <si>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</si>
  <si>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</si>
  <si>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</si>
  <si>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</si>
  <si>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</si>
  <si>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</si>
  <si>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</si>
  <si>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</si>
  <si>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</si>
  <si>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</si>
  <si>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</si>
  <si>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</si>
  <si>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</si>
  <si>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</si>
  <si>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</si>
  <si>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</si>
  <si>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</si>
  <si>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</si>
  <si>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</si>
  <si>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</si>
  <si>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</si>
  <si>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</si>
  <si>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</si>
  <si>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</si>
  <si>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</si>
  <si>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</si>
  <si>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</si>
  <si>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</si>
  <si>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</si>
  <si>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</si>
  <si>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</si>
  <si>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</si>
  <si>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</si>
  <si>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</si>
  <si>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</si>
  <si>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</si>
  <si>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</si>
  <si>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</si>
  <si>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</si>
  <si>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</si>
  <si>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</si>
  <si>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</si>
  <si>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</si>
  <si>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</si>
  <si>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</si>
  <si>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</si>
  <si>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</si>
  <si>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</si>
  <si>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</si>
  <si>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</si>
  <si>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</si>
  <si>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</si>
  <si>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</si>
  <si>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</si>
  <si>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</si>
  <si>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</si>
  <si>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</si>
  <si>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</si>
  <si>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</si>
  <si>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</si>
  <si>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</si>
  <si>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</si>
  <si>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</si>
  <si>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</si>
  <si>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</si>
  <si>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</si>
  <si>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</si>
  <si>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</si>
  <si>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</si>
  <si>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</si>
  <si>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</si>
  <si>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</si>
  <si>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</si>
  <si>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</si>
  <si>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</si>
  <si>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</si>
  <si>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</si>
  <si>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</si>
  <si>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</si>
  <si>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</si>
  <si>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</si>
  <si>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</si>
  <si>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</si>
  <si>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</si>
  <si>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</si>
  <si>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</si>
  <si>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</si>
  <si>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</si>
  <si>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</si>
  <si>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</si>
  <si>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</si>
  <si>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</si>
  <si>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</si>
  <si>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</si>
  <si>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</si>
  <si>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</si>
  <si>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</si>
  <si>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</si>
  <si>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</si>
  <si>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</si>
  <si>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</si>
  <si>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</si>
  <si>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</si>
  <si>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</si>
  <si>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</si>
  <si>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</si>
  <si>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</si>
  <si>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</si>
  <si>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</si>
  <si>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</si>
  <si>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</si>
  <si>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</si>
  <si>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</si>
  <si>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</si>
  <si>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</si>
  <si>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</si>
  <si>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</si>
  <si>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</si>
  <si>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</si>
  <si>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</si>
  <si>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</si>
  <si>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</si>
  <si>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</si>
  <si>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</si>
  <si>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</si>
  <si>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</si>
  <si>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</si>
  <si>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</si>
  <si>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</si>
  <si>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</si>
  <si>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</si>
  <si>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</si>
  <si>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</si>
  <si>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</si>
  <si>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</si>
  <si>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</si>
  <si>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</si>
  <si>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</si>
  <si>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</si>
  <si>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</si>
  <si>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</si>
  <si>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</si>
  <si>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</si>
  <si>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</si>
  <si>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</si>
  <si>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</si>
  <si>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</si>
  <si>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</si>
  <si>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</si>
  <si>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</si>
  <si>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</si>
  <si>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</si>
  <si>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</si>
  <si>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</si>
  <si>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</si>
  <si>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</si>
  <si>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</si>
  <si>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</si>
  <si>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</si>
  <si>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</si>
  <si>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</si>
  <si>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</si>
  <si>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</si>
  <si>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</si>
  <si>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</si>
  <si>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</si>
  <si>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</si>
  <si>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</si>
  <si>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</si>
  <si>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</si>
  <si>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</si>
  <si>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</si>
  <si>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</si>
  <si>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</si>
  <si>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</si>
  <si>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</si>
  <si>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</si>
  <si>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</si>
  <si>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</si>
  <si>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</si>
  <si>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</si>
  <si>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</si>
  <si>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</si>
  <si>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</si>
  <si>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</si>
  <si>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</si>
  <si>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</si>
  <si>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</si>
  <si>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</si>
  <si>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</si>
  <si>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</si>
  <si>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</si>
  <si>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</si>
  <si>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</si>
  <si>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</si>
  <si>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</si>
  <si>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</si>
  <si>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</si>
  <si>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</si>
  <si>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</si>
  <si>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</si>
  <si>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</si>
  <si>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</si>
  <si>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</si>
  <si>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</si>
  <si>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</si>
  <si>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</si>
  <si>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</si>
  <si>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</si>
  <si>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</si>
  <si>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</si>
  <si>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</si>
  <si>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</si>
  <si>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</si>
  <si>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</si>
  <si>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</si>
  <si>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</si>
  <si>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</si>
  <si>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</si>
  <si>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</si>
  <si>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</si>
  <si>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</si>
  <si>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</si>
  <si>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</si>
  <si>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</si>
  <si>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</si>
  <si>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</si>
  <si>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</si>
  <si>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</si>
  <si>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</si>
  <si>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</si>
  <si>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</si>
  <si>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</si>
  <si>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</si>
  <si>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</si>
  <si>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</si>
  <si>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</si>
  <si>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</si>
  <si>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</si>
  <si>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</si>
  <si>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</si>
  <si>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</si>
  <si>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</si>
  <si>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</si>
  <si>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</si>
  <si>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</si>
  <si>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</si>
  <si>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</si>
  <si>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</si>
  <si>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</si>
  <si>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</si>
  <si>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</si>
  <si>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</si>
  <si>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</si>
  <si>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</si>
  <si>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</si>
  <si>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</si>
  <si>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</si>
  <si>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</si>
  <si>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</si>
  <si>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</si>
  <si>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</si>
  <si>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</si>
  <si>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</si>
  <si>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</si>
  <si>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</si>
  <si>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</si>
  <si>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</si>
  <si>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</si>
  <si>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</si>
  <si>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</si>
  <si>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</si>
  <si>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</si>
  <si>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</si>
  <si>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</si>
  <si>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</si>
  <si>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</si>
  <si>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</si>
  <si>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</si>
  <si>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</si>
  <si>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</si>
  <si>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</si>
  <si>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</si>
  <si>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</si>
  <si>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</si>
  <si>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</si>
  <si>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</si>
  <si>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</si>
  <si>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</si>
  <si>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</si>
  <si>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</si>
  <si>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</si>
  <si>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</si>
  <si>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</si>
  <si>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</si>
  <si>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</si>
  <si>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</si>
  <si>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</si>
  <si>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</si>
  <si>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</si>
  <si>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</si>
  <si>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</si>
  <si>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</si>
  <si>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</si>
  <si>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</si>
  <si>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</si>
  <si>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</si>
  <si>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</si>
  <si>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</si>
  <si>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</si>
  <si>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</si>
  <si>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</si>
  <si>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</si>
  <si>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</si>
  <si>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</si>
  <si>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</si>
  <si>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</si>
  <si>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</si>
  <si>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</si>
  <si>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</si>
  <si>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</si>
  <si>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</si>
  <si>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</si>
  <si>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</si>
  <si>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</si>
  <si>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</si>
  <si>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</si>
  <si>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</si>
  <si>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</si>
  <si>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</si>
  <si>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</si>
  <si>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</si>
  <si>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</si>
  <si>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</si>
  <si>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</si>
  <si>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</si>
  <si>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</si>
  <si>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</si>
  <si>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</si>
  <si>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</si>
  <si>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</si>
  <si>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</si>
  <si>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</si>
  <si>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</si>
  <si>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</si>
  <si>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</si>
  <si>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</si>
  <si>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</si>
  <si>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</si>
  <si>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</si>
  <si>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</si>
  <si>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</si>
  <si>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</si>
  <si>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</si>
  <si>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</si>
  <si>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</si>
  <si>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</si>
  <si>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</si>
  <si>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</si>
  <si>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</si>
  <si>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</si>
  <si>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</si>
  <si>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</si>
  <si>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</si>
  <si>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</si>
  <si>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</si>
  <si>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</si>
  <si>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</si>
  <si>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</si>
  <si>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</si>
  <si>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</si>
  <si>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</si>
  <si>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</si>
  <si>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</si>
  <si>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</si>
  <si>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</si>
  <si>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</si>
  <si>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</si>
  <si>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</si>
  <si>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</si>
  <si>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</si>
  <si>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</si>
  <si>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</si>
  <si>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</si>
  <si>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</si>
  <si>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</si>
  <si>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</si>
  <si>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</si>
  <si>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</si>
  <si>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</si>
  <si>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</si>
  <si>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</si>
  <si>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</si>
  <si>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</si>
  <si>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</si>
  <si>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</si>
  <si>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</si>
  <si>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</si>
  <si>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</si>
  <si>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</si>
  <si>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</si>
  <si>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</si>
  <si>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</si>
  <si>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</si>
  <si>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</si>
  <si>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</si>
  <si>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</si>
  <si>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</si>
  <si>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</si>
  <si>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</si>
  <si>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</si>
  <si>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</si>
  <si>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</si>
  <si>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</si>
  <si>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</si>
  <si>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</si>
  <si>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</si>
  <si>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</si>
  <si>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</si>
  <si>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</si>
  <si>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</si>
  <si>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</si>
  <si>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</si>
  <si>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</si>
  <si>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</si>
  <si>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</si>
  <si>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</si>
  <si>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</si>
  <si>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</si>
  <si>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</si>
  <si>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</si>
  <si>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</si>
  <si>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</si>
  <si>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</si>
  <si>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</si>
  <si>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</si>
  <si>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</si>
  <si>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</si>
  <si>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</si>
  <si>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</si>
  <si>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</si>
  <si>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</si>
  <si>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</si>
  <si>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</si>
  <si>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</si>
  <si>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</si>
  <si>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</si>
  <si>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</si>
  <si>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</si>
  <si>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</si>
  <si>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</si>
  <si>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</si>
  <si>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</si>
  <si>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</si>
  <si>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</si>
  <si>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</si>
  <si>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</si>
  <si>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</si>
  <si>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</si>
  <si>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</si>
  <si>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</si>
  <si>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</si>
  <si>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</si>
  <si>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</si>
  <si>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</si>
  <si>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</si>
  <si>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</si>
  <si>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</si>
  <si>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</si>
  <si>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</si>
  <si>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</si>
  <si>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</si>
  <si>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</si>
  <si>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</si>
  <si>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</si>
  <si>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</si>
  <si>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</si>
  <si>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</si>
  <si>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</si>
  <si>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</si>
  <si>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</si>
  <si>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</si>
  <si>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</si>
  <si>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</si>
  <si>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</si>
  <si>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</si>
  <si>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</si>
  <si>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</si>
  <si>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</si>
  <si>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</si>
  <si>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</si>
  <si>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</si>
  <si>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</si>
  <si>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</si>
  <si>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</si>
  <si>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</si>
  <si>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</si>
  <si>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</si>
  <si>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</si>
  <si>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</si>
  <si>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</si>
  <si>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</si>
  <si>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</si>
  <si>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</si>
  <si>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</si>
  <si>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</si>
  <si>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</si>
  <si>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</si>
  <si>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</si>
  <si>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</si>
  <si>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</si>
  <si>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</si>
  <si>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</si>
  <si>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</si>
  <si>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</si>
  <si>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</si>
  <si>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</si>
  <si>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</si>
  <si>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</si>
  <si>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</si>
  <si>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</si>
  <si>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</si>
  <si>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</si>
  <si>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</si>
  <si>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</si>
  <si>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</si>
  <si>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</si>
  <si>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</si>
  <si>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</si>
  <si>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</si>
  <si>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</si>
  <si>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</si>
  <si>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</si>
  <si>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</si>
  <si>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</si>
  <si>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</si>
  <si>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</si>
  <si>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</si>
  <si>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</si>
  <si>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</si>
  <si>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</si>
  <si>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</si>
  <si>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</si>
  <si>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</si>
  <si>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</si>
  <si>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</si>
  <si>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</si>
  <si>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</si>
  <si>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</si>
  <si>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</si>
  <si>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</si>
  <si>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</si>
  <si>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</si>
  <si>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</si>
  <si>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</si>
  <si>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</si>
  <si>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</si>
  <si>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</si>
  <si>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</si>
  <si>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</si>
  <si>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</si>
  <si>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</si>
  <si>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</si>
  <si>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</si>
  <si>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</si>
  <si>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</si>
  <si>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</si>
  <si>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</si>
  <si>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</si>
  <si>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</si>
  <si>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</si>
  <si>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</si>
  <si>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</si>
  <si>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</si>
  <si>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</si>
  <si>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</si>
  <si>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</si>
  <si>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</si>
  <si>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</si>
  <si>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</si>
  <si>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</si>
  <si>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</si>
  <si>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</si>
  <si>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</si>
  <si>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</si>
  <si>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</si>
  <si>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</si>
  <si>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</si>
  <si>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</si>
  <si>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</si>
  <si>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</si>
  <si>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</si>
  <si>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</si>
  <si>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</si>
  <si>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</si>
  <si>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</si>
  <si>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</si>
  <si>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</si>
  <si>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</si>
  <si>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</si>
  <si>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</si>
  <si>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</si>
  <si>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</si>
  <si>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</si>
  <si>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</si>
  <si>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</si>
  <si>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</si>
  <si>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</si>
  <si>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</si>
  <si>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</si>
  <si>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</si>
  <si>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</si>
  <si>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</si>
  <si>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</si>
  <si>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</si>
  <si>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</si>
  <si>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</si>
  <si>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</si>
  <si>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</si>
  <si>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</si>
  <si>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</si>
  <si>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</si>
  <si>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</si>
  <si>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</si>
  <si>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</si>
  <si>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</si>
  <si>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</si>
  <si>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</si>
  <si>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</si>
  <si>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</si>
  <si>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</si>
  <si>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</si>
  <si>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</si>
  <si>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</si>
  <si>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</si>
  <si>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</si>
  <si>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</si>
  <si>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</si>
  <si>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</si>
  <si>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</si>
  <si>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</si>
  <si>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</si>
  <si>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</si>
  <si>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</si>
  <si>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</si>
  <si>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</si>
  <si>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</si>
  <si>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</si>
  <si>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</si>
  <si>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</si>
  <si>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</si>
  <si>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</si>
  <si>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</si>
  <si>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</si>
  <si>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</si>
  <si>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</si>
  <si>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</si>
  <si>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</si>
  <si>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</si>
  <si>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</si>
  <si>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</si>
  <si>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</si>
  <si>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</si>
  <si>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</si>
  <si>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</si>
  <si>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</si>
  <si>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</si>
  <si>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</si>
  <si>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</si>
  <si>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</si>
  <si>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</si>
  <si>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</si>
  <si>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</si>
  <si>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</si>
  <si>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</si>
  <si>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</si>
  <si>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</si>
  <si>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</si>
  <si>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</si>
  <si>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</si>
  <si>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</si>
  <si>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</si>
  <si>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</si>
  <si>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</si>
  <si>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</si>
  <si>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</si>
  <si>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</si>
  <si>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</si>
  <si>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</si>
  <si>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</si>
  <si>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</si>
  <si>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</si>
  <si>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</si>
  <si>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</si>
  <si>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</si>
  <si>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</si>
  <si>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</si>
  <si>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</si>
  <si>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</si>
  <si>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</si>
  <si>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</si>
  <si>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</si>
  <si>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</si>
  <si>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</si>
  <si>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</si>
  <si>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</si>
  <si>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</si>
  <si>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</si>
  <si>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</si>
  <si>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</si>
  <si>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</si>
  <si>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</si>
  <si>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</si>
  <si>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</si>
  <si>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</si>
  <si>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</si>
  <si>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</si>
  <si>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</si>
  <si>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</si>
  <si>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</si>
  <si>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</si>
  <si>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</si>
  <si>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</si>
  <si>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</si>
  <si>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</si>
  <si>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</si>
  <si>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</si>
  <si>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</si>
  <si>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</si>
  <si>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</si>
  <si>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</si>
  <si>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</si>
  <si>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</si>
  <si>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</si>
  <si>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</si>
  <si>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</si>
  <si>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</si>
  <si>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</si>
  <si>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</si>
  <si>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</si>
  <si>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</si>
  <si>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</si>
  <si>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</si>
  <si>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</si>
  <si>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</si>
  <si>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</si>
  <si>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</si>
  <si>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</si>
  <si>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</si>
  <si>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</si>
  <si>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</si>
  <si>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</si>
  <si>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</si>
  <si>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</si>
  <si>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</si>
  <si>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</si>
  <si>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</si>
  <si>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</si>
  <si>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</si>
  <si>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</si>
  <si>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</si>
  <si>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</si>
  <si>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</si>
  <si>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</si>
  <si>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</si>
  <si>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</si>
  <si>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</si>
  <si>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</si>
  <si>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</si>
  <si>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</si>
  <si>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</si>
  <si>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</si>
  <si>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</si>
  <si>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</si>
  <si>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</si>
  <si>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</si>
  <si>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</si>
  <si>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</si>
  <si>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</si>
  <si>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</si>
  <si>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</si>
  <si>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</si>
  <si>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</si>
  <si>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</si>
  <si>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</si>
  <si>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</si>
  <si>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</si>
  <si>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</si>
  <si>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</si>
  <si>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</si>
  <si>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</si>
  <si>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</si>
  <si>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</si>
  <si>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</si>
  <si>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</si>
  <si>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</si>
  <si>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</si>
  <si>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</si>
  <si>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</si>
  <si>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</si>
  <si>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</si>
  <si>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</si>
  <si>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</si>
  <si>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</si>
  <si>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</si>
  <si>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</si>
  <si>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</si>
  <si>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</si>
  <si>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</si>
  <si>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</si>
  <si>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</si>
  <si>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</si>
  <si>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</si>
  <si>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</si>
  <si>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</si>
  <si>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</si>
  <si>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</si>
  <si>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</si>
  <si>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</si>
  <si>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</si>
  <si>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</si>
  <si>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</si>
  <si>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</si>
  <si>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</si>
  <si>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</si>
  <si>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</si>
  <si>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</si>
  <si>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</si>
  <si>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</si>
  <si>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</si>
  <si>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</si>
  <si>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</si>
  <si>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</si>
  <si>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</si>
  <si>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</si>
  <si>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</si>
  <si>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</si>
  <si>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</si>
  <si>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</si>
  <si>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</si>
  <si>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</si>
  <si>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</si>
  <si>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</si>
  <si>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</si>
  <si>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</si>
  <si>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</si>
  <si>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</si>
  <si>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</si>
  <si>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</si>
  <si>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</si>
  <si>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</si>
  <si>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</si>
  <si>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</si>
  <si>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</si>
  <si>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</si>
  <si>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</si>
  <si>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</si>
  <si>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</si>
  <si>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</si>
  <si>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</si>
  <si>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</si>
  <si>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</si>
  <si>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</si>
  <si>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</si>
  <si>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</si>
  <si>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</si>
  <si>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</si>
  <si>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</si>
  <si>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</si>
  <si>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</si>
  <si>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</si>
  <si>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</si>
  <si>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</si>
  <si>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</si>
  <si>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</si>
  <si>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</si>
  <si>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</si>
  <si>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</si>
  <si>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</si>
  <si>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</si>
  <si>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</si>
  <si>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</si>
  <si>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</si>
  <si>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</si>
  <si>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</si>
  <si>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</si>
  <si>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</si>
  <si>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</si>
  <si>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</si>
  <si>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</si>
  <si>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</si>
  <si>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</si>
  <si>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</si>
  <si>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</si>
  <si>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</si>
  <si>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</si>
  <si>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</si>
  <si>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</si>
  <si>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</si>
  <si>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</si>
  <si>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</si>
  <si>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</si>
  <si>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</si>
  <si>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</si>
  <si>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</si>
  <si>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</si>
  <si>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</si>
  <si>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</si>
  <si>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</si>
  <si>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</si>
  <si>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</si>
  <si>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</si>
  <si>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</si>
  <si>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</si>
  <si>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</si>
  <si>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</si>
  <si>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</si>
  <si>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</si>
  <si>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</si>
  <si>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</si>
  <si>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</si>
  <si>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</si>
  <si>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</si>
  <si>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</si>
  <si>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</si>
  <si>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</si>
  <si>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</si>
  <si>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</si>
  <si>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</si>
  <si>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</si>
  <si>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</si>
  <si>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</si>
  <si>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</si>
  <si>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</si>
  <si>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</si>
  <si>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</si>
  <si>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</si>
  <si>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</si>
  <si>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</si>
  <si>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</si>
  <si>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</si>
  <si>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</si>
  <si>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</si>
  <si>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</si>
  <si>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</si>
  <si>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</si>
  <si>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</si>
  <si>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</si>
  <si>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</si>
  <si>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</si>
  <si>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</si>
  <si>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</si>
  <si>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</si>
  <si>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</si>
  <si>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</si>
  <si>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</si>
  <si>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</si>
  <si>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</si>
  <si>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</si>
  <si>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</si>
  <si>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</si>
  <si>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</si>
  <si>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</si>
  <si>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</si>
  <si>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</si>
  <si>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</si>
  <si>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</si>
  <si>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</si>
  <si>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</si>
  <si>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</si>
  <si>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</si>
  <si>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</si>
  <si>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</si>
  <si>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</si>
  <si>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</si>
  <si>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</si>
  <si>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</si>
  <si>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</si>
  <si>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</si>
  <si>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</si>
  <si>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</si>
  <si>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</si>
  <si>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</si>
  <si>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</si>
  <si>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</si>
  <si>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</si>
  <si>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</si>
  <si>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</si>
  <si>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</si>
  <si>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</si>
  <si>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</si>
  <si>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</si>
  <si>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</si>
  <si>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</si>
  <si>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</si>
  <si>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</si>
  <si>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</si>
  <si>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</si>
  <si>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</si>
  <si>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</si>
  <si>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</si>
  <si>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</si>
  <si>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</si>
  <si>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</si>
  <si>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</si>
  <si>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</si>
  <si>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</si>
  <si>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</si>
  <si>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</si>
  <si>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</si>
  <si>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</si>
  <si>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</si>
  <si>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</si>
  <si>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</si>
  <si>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</si>
  <si>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</si>
  <si>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</si>
  <si>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</si>
  <si>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</si>
  <si>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</si>
  <si>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</si>
  <si>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</si>
  <si>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</si>
  <si>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</si>
  <si>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</si>
  <si>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</si>
  <si>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</si>
  <si>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</si>
  <si>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</si>
  <si>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</si>
  <si>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</si>
  <si>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</si>
  <si>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</si>
  <si>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</si>
  <si>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</si>
  <si>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</si>
  <si>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</si>
  <si>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</si>
  <si>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</si>
  <si>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</si>
  <si>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</si>
  <si>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</si>
  <si>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</si>
  <si>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</si>
  <si>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</si>
  <si>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</si>
  <si>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</si>
  <si>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</si>
  <si>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</si>
  <si>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</si>
  <si>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</si>
  <si>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</si>
  <si>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</si>
  <si>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</si>
  <si>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</si>
  <si>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</si>
  <si>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</si>
  <si>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</si>
  <si>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</si>
  <si>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</si>
  <si>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</si>
  <si>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</si>
  <si>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</si>
  <si>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</si>
  <si>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</si>
  <si>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</si>
  <si>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</si>
  <si>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</si>
  <si>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</si>
  <si>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</si>
  <si>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</si>
  <si>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</si>
  <si>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</si>
  <si>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</si>
  <si>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</si>
  <si>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</si>
  <si>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</si>
  <si>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</si>
  <si>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</si>
  <si>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</si>
  <si>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</si>
  <si>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</si>
  <si>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</si>
  <si>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</si>
  <si>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</si>
  <si>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</si>
  <si>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</si>
  <si>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</si>
  <si>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</si>
  <si>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</si>
  <si>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</si>
  <si>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</si>
  <si>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</si>
  <si>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</si>
  <si>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</si>
  <si>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</si>
  <si>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</si>
  <si>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</si>
  <si>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</si>
  <si>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</si>
  <si>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</si>
  <si>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</si>
  <si>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</si>
  <si>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</si>
  <si>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</si>
  <si>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</si>
  <si>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</si>
  <si>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</si>
  <si>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</si>
  <si>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</si>
  <si>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</si>
  <si>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</si>
  <si>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</si>
  <si>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</si>
  <si>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</si>
  <si>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</si>
  <si>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</si>
  <si>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</si>
  <si>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</si>
  <si>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</si>
  <si>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</si>
  <si>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</si>
  <si>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</si>
  <si>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</si>
  <si>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</si>
  <si>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</si>
  <si>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</si>
  <si>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</si>
  <si>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</si>
  <si>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</si>
  <si>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</si>
  <si>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</si>
  <si>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</si>
  <si>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</si>
  <si>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</si>
  <si>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</si>
  <si>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</si>
  <si>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</si>
  <si>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</si>
  <si>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</si>
  <si>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</si>
  <si>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</si>
  <si>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</si>
  <si>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</si>
  <si>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</si>
  <si>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</si>
  <si>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</si>
  <si>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</si>
  <si>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</si>
  <si>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</si>
  <si>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</si>
  <si>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</si>
  <si>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</si>
  <si>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</si>
  <si>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</si>
  <si>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</si>
  <si>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</si>
  <si>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</si>
  <si>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</si>
  <si>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</si>
  <si>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</si>
  <si>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</si>
  <si>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</si>
  <si>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</si>
  <si>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</si>
  <si>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</si>
  <si>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</si>
  <si>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</si>
  <si>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</si>
  <si>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</si>
  <si>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</si>
  <si>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</si>
  <si>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</si>
  <si>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</si>
  <si>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</si>
  <si>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</si>
  <si>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</si>
  <si>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</si>
  <si>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</si>
  <si>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</si>
  <si>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</si>
  <si>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</si>
  <si>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</si>
  <si>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</si>
  <si>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</si>
  <si>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</si>
  <si>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</si>
  <si>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</si>
  <si>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</si>
  <si>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</si>
  <si>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</si>
  <si>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</si>
  <si>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</si>
  <si>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</si>
  <si>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</si>
  <si>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</si>
  <si>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</si>
  <si>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</si>
  <si>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</si>
  <si>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</si>
  <si>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</si>
  <si>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</si>
  <si>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</si>
  <si>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</si>
  <si>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</si>
  <si>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</si>
  <si>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</si>
  <si>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</si>
  <si>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</si>
  <si>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</si>
  <si>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</si>
  <si>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</si>
  <si>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</si>
  <si>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</si>
  <si>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</si>
  <si>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</si>
  <si>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</si>
  <si>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</si>
  <si>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</si>
  <si>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</si>
  <si>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</si>
  <si>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</si>
  <si>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</si>
  <si>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</si>
  <si>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</si>
  <si>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</si>
  <si>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</si>
  <si>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</si>
  <si>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</si>
  <si>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</si>
  <si>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</si>
  <si>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</si>
  <si>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</si>
  <si>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</si>
  <si>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</si>
  <si>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</si>
  <si>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</si>
  <si>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</si>
  <si>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</si>
  <si>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</si>
  <si>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</si>
  <si>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</si>
  <si>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</si>
  <si>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</si>
  <si>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</si>
  <si>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</si>
  <si>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</si>
  <si>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</si>
  <si>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</si>
  <si>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</si>
  <si>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</si>
  <si>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</si>
  <si>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</si>
  <si>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</si>
  <si>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</si>
  <si>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</si>
  <si>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</si>
  <si>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</si>
  <si>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</si>
  <si>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</si>
  <si>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</si>
  <si>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</si>
  <si>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</si>
  <si>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</si>
  <si>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</si>
  <si>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</si>
  <si>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</si>
  <si>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</si>
  <si>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</si>
  <si>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</si>
  <si>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</si>
  <si>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</si>
  <si>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</si>
  <si>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</si>
  <si>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</si>
  <si>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</si>
  <si>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</si>
  <si>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</si>
  <si>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</si>
  <si>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</si>
  <si>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</si>
  <si>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</si>
  <si>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</si>
  <si>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</si>
  <si>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</si>
  <si>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</si>
  <si>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</si>
  <si>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</si>
  <si>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</si>
  <si>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</si>
  <si>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</si>
  <si>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</si>
  <si>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</si>
  <si>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</si>
  <si>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</si>
  <si>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</si>
  <si>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</si>
  <si>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</si>
  <si>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</si>
  <si>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</si>
  <si>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</si>
  <si>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</si>
  <si>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</si>
  <si>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</si>
  <si>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</si>
  <si>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</si>
  <si>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</si>
  <si>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</si>
  <si>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</si>
  <si>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</si>
  <si>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</si>
  <si>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</si>
  <si>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</si>
  <si>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</si>
  <si>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</si>
  <si>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</si>
  <si>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</si>
  <si>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</si>
  <si>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</si>
  <si>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</si>
  <si>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</si>
  <si>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</si>
  <si>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</si>
  <si>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</si>
  <si>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</si>
  <si>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</si>
  <si>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</si>
  <si>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</si>
  <si>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</si>
  <si>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</si>
  <si>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</si>
  <si>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</si>
  <si>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</si>
  <si>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</si>
  <si>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</si>
  <si>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</si>
  <si>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</si>
  <si>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</si>
  <si>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</si>
  <si>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</si>
  <si>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</si>
  <si>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</si>
  <si>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</si>
  <si>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</si>
  <si>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</si>
  <si>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</si>
  <si>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</si>
  <si>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</si>
  <si>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</si>
  <si>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</si>
  <si>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</si>
  <si>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</si>
  <si>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</si>
  <si>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</si>
  <si>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</si>
  <si>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</si>
  <si>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</si>
  <si>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</si>
  <si>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</si>
  <si>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</si>
  <si>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</si>
  <si>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</si>
  <si>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</si>
  <si>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</si>
  <si>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</si>
  <si>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</si>
  <si>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</si>
  <si>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</si>
  <si>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</si>
  <si>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</si>
  <si>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</si>
  <si>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</si>
  <si>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</si>
  <si>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</si>
  <si>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</si>
  <si>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</si>
  <si>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</si>
  <si>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</si>
  <si>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</si>
  <si>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</si>
  <si>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</si>
  <si>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</si>
  <si>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</si>
  <si>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</si>
  <si>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</si>
  <si>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</si>
  <si>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</si>
  <si>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</si>
  <si>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</si>
  <si>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</si>
  <si>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</si>
  <si>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</si>
  <si>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</si>
  <si>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</si>
  <si>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</si>
  <si>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</si>
  <si>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</si>
  <si>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</si>
  <si>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</si>
  <si>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</si>
  <si>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</si>
  <si>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</si>
  <si>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</si>
  <si>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</si>
  <si>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</si>
  <si>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</si>
  <si>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</si>
  <si>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</si>
  <si>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</si>
  <si>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</si>
  <si>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</si>
  <si>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</si>
  <si>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</si>
  <si>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</si>
  <si>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</si>
  <si>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</si>
  <si>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</si>
  <si>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</si>
  <si>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</si>
  <si>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</si>
  <si>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</si>
  <si>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</si>
  <si>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</si>
  <si>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</si>
  <si>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</si>
  <si>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</si>
  <si>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</si>
  <si>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</si>
  <si>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</si>
  <si>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</si>
  <si>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</si>
  <si>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</si>
  <si>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</si>
  <si>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</si>
  <si>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</si>
  <si>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</si>
  <si>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</si>
  <si>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</si>
  <si>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</si>
  <si>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</si>
  <si>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</si>
  <si>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</si>
  <si>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</si>
  <si>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</si>
  <si>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</si>
  <si>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</si>
  <si>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</si>
  <si>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</si>
  <si>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</si>
  <si>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</si>
  <si>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</si>
  <si>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</si>
  <si>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</si>
  <si>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</si>
  <si>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</si>
  <si>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</si>
  <si>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</si>
  <si>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</si>
  <si>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</si>
  <si>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</si>
  <si>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</si>
  <si>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</si>
  <si>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</si>
  <si>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</si>
  <si>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</si>
  <si>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</si>
  <si>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</si>
  <si>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</si>
  <si>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</si>
  <si>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</si>
  <si>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</si>
  <si>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</si>
  <si>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</si>
  <si>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</si>
  <si>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</si>
  <si>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</si>
  <si>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</si>
  <si>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</si>
  <si>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</si>
  <si>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</si>
  <si>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</si>
  <si>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</si>
  <si>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</si>
  <si>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</si>
  <si>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</si>
  <si>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</si>
  <si>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</si>
  <si>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</si>
  <si>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</si>
  <si>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</si>
  <si>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</si>
  <si>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</si>
  <si>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</si>
  <si>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</si>
  <si>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</si>
  <si>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</si>
  <si>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</si>
  <si>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</si>
  <si>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</si>
  <si>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</si>
  <si>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</si>
  <si>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</si>
  <si>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</si>
  <si>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</si>
  <si>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</si>
  <si>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</si>
  <si>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</si>
  <si>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</si>
  <si>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</si>
  <si>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</si>
  <si>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</si>
  <si>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</si>
  <si>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</si>
  <si>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</si>
  <si>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</si>
  <si>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</si>
  <si>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</si>
  <si>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</si>
  <si>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</si>
  <si>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</si>
  <si>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</si>
  <si>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</si>
  <si>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</si>
  <si>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</si>
  <si>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</si>
  <si>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</si>
  <si>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</si>
  <si>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</si>
  <si>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</si>
  <si>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</si>
  <si>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</si>
  <si>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</si>
  <si>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</si>
  <si>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</si>
  <si>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</si>
  <si>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</si>
  <si>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</si>
  <si>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</si>
  <si>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</si>
  <si>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</si>
  <si>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</si>
  <si>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</si>
  <si>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</si>
  <si>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</si>
  <si>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</si>
  <si>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</si>
  <si>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</si>
  <si>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</si>
  <si>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</si>
  <si>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</si>
  <si>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</si>
  <si>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</si>
  <si>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</si>
  <si>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</si>
  <si>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</si>
  <si>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</si>
  <si>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</si>
  <si>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</si>
  <si>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</si>
  <si>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</si>
  <si>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</si>
  <si>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</si>
  <si>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</si>
  <si>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</si>
  <si>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</si>
  <si>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</si>
  <si>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</si>
  <si>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</si>
  <si>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</si>
  <si>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</si>
  <si>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</si>
  <si>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</si>
  <si>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</si>
  <si>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</si>
  <si>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</si>
  <si>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</si>
  <si>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</si>
  <si>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</si>
  <si>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</si>
  <si>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</si>
  <si>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</si>
  <si>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</si>
  <si>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</si>
  <si>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</si>
  <si>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</si>
  <si>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</si>
  <si>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</si>
  <si>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</si>
  <si>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</si>
  <si>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</si>
  <si>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</si>
  <si>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</si>
  <si>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</si>
  <si>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</si>
  <si>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</si>
  <si>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</si>
  <si>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</si>
  <si>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</si>
  <si>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</si>
  <si>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</si>
  <si>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</si>
  <si>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</si>
  <si>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</si>
  <si>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</si>
  <si>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</si>
  <si>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</si>
  <si>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</si>
  <si>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</si>
  <si>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</si>
  <si>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</si>
  <si>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</si>
  <si>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</si>
  <si>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</si>
  <si>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</si>
  <si>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</si>
  <si>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</si>
  <si>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</si>
  <si>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</si>
  <si>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</si>
  <si>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</si>
  <si>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</si>
  <si>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</si>
  <si>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</si>
  <si>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</si>
  <si>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</si>
  <si>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</si>
  <si>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</si>
  <si>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</si>
  <si>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</si>
  <si>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</si>
  <si>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</si>
  <si>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</si>
  <si>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</si>
  <si>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</si>
  <si>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</si>
  <si>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</si>
  <si>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</si>
  <si>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</si>
  <si>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</si>
  <si>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</si>
  <si>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</si>
  <si>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</si>
  <si>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</si>
  <si>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</si>
  <si>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</si>
  <si>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</si>
  <si>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</si>
  <si>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</si>
  <si>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</si>
  <si>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</si>
  <si>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</si>
  <si>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</si>
  <si>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</si>
  <si>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</si>
  <si>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</si>
  <si>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</si>
  <si>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</si>
  <si>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</si>
  <si>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</si>
  <si>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</si>
  <si>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</si>
  <si>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</si>
  <si>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</si>
  <si>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</si>
  <si>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</si>
  <si>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</si>
  <si>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</si>
  <si>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</si>
  <si>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</si>
  <si>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</si>
  <si>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</si>
  <si>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</si>
  <si>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</si>
  <si>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</si>
  <si>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</si>
  <si>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</si>
  <si>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</si>
  <si>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</si>
  <si>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</si>
  <si>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</si>
  <si>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</si>
  <si>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</si>
  <si>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</si>
  <si>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</si>
  <si>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</si>
  <si>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</si>
  <si>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</si>
  <si>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</si>
  <si>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</si>
  <si>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</si>
  <si>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</si>
  <si>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</si>
  <si>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</si>
  <si>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</si>
  <si>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</si>
  <si>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</si>
  <si>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</si>
  <si>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</si>
  <si>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</si>
  <si>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</si>
  <si>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</si>
  <si>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</si>
  <si>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</si>
  <si>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</si>
  <si>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</si>
  <si>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</si>
  <si>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</si>
  <si>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</si>
  <si>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</si>
  <si>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</si>
  <si>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</si>
  <si>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</si>
  <si>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</si>
  <si>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</si>
  <si>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</si>
  <si>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</si>
  <si>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</si>
  <si>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</si>
  <si>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</si>
  <si>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</si>
  <si>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</si>
  <si>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</si>
  <si>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</si>
  <si>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</si>
  <si>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</si>
  <si>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</si>
  <si>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</si>
  <si>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</si>
  <si>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</si>
  <si>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</si>
  <si>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</si>
  <si>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</si>
  <si>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</si>
  <si>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</si>
  <si>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</si>
  <si>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</si>
  <si>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</si>
  <si>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</si>
  <si>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</si>
  <si>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</si>
  <si>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</si>
  <si>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</si>
  <si>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</si>
  <si>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</si>
  <si>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</si>
  <si>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</si>
  <si>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</si>
  <si>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</si>
  <si>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</si>
  <si>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</si>
  <si>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</si>
  <si>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</si>
  <si>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</si>
  <si>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</si>
  <si>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</si>
  <si>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</si>
  <si>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</si>
  <si>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</si>
  <si>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</si>
  <si>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</si>
  <si>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</si>
  <si>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</si>
  <si>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</si>
  <si>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</si>
  <si>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</si>
  <si>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</si>
  <si>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</si>
  <si>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</si>
  <si>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</si>
  <si>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</si>
  <si>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</si>
  <si>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</si>
  <si>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</si>
  <si>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</si>
  <si>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</si>
  <si>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</si>
  <si>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</si>
  <si>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</si>
  <si>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</si>
  <si>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</si>
  <si>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</si>
  <si>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</si>
  <si>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</si>
  <si>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</si>
  <si>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</si>
  <si>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</si>
  <si>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</si>
  <si>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</si>
  <si>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</si>
  <si>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</si>
  <si>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</si>
  <si>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</si>
  <si>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</si>
  <si>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</si>
  <si>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</si>
  <si>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</si>
  <si>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</si>
  <si>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</si>
  <si>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</si>
  <si>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</si>
  <si>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</si>
  <si>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</si>
  <si>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</si>
  <si>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</si>
  <si>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</si>
  <si>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</si>
  <si>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</si>
  <si>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</si>
  <si>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</si>
  <si>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</si>
  <si>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</si>
  <si>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</si>
  <si>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</si>
  <si>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</si>
  <si>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</si>
  <si>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</si>
  <si>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</si>
  <si>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</si>
  <si>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</si>
  <si>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</si>
  <si>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</si>
  <si>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</si>
  <si>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</si>
  <si>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</si>
  <si>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</si>
  <si>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</si>
  <si>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</si>
  <si>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</si>
  <si>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</si>
  <si>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</si>
  <si>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</si>
  <si>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</si>
  <si>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</si>
  <si>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</si>
  <si>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</si>
  <si>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</si>
  <si>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</si>
  <si>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</si>
  <si>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</si>
  <si>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</si>
  <si>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</si>
  <si>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</si>
  <si>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</si>
  <si>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</si>
  <si>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</si>
  <si>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</si>
  <si>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</si>
  <si>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</si>
  <si>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</si>
  <si>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</si>
  <si>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</si>
  <si>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</si>
  <si>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</si>
  <si>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</si>
  <si>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</si>
  <si>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</si>
  <si>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</si>
  <si>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</si>
  <si>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</si>
  <si>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</si>
  <si>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</si>
  <si>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</si>
  <si>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</si>
  <si>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</si>
  <si>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</si>
  <si>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</si>
  <si>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</si>
  <si>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</si>
  <si>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</si>
  <si>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</si>
  <si>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</si>
  <si>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</si>
  <si>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</si>
  <si>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</si>
  <si>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</si>
  <si>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</si>
  <si>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</si>
  <si>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</si>
  <si>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</si>
  <si>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</si>
  <si>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</si>
  <si>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</si>
  <si>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</si>
  <si>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</si>
  <si>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</si>
  <si>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</si>
  <si>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</si>
  <si>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</si>
  <si>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</si>
  <si>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</si>
  <si>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</si>
  <si>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</si>
  <si>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</si>
  <si>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</si>
  <si>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</si>
  <si>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</si>
  <si>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</si>
  <si>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</si>
  <si>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</si>
  <si>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</si>
  <si>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</si>
  <si>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</si>
  <si>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</si>
  <si>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</si>
  <si>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</si>
  <si>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</si>
  <si>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</si>
  <si>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</si>
  <si>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</si>
  <si>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</si>
  <si>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</si>
  <si>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</si>
  <si>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</si>
  <si>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</si>
  <si>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</si>
  <si>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</si>
  <si>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</si>
  <si>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</si>
  <si>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</si>
  <si>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</si>
  <si>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</si>
  <si>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</si>
  <si>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</si>
  <si>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</si>
  <si>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</si>
  <si>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</si>
  <si>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</si>
  <si>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</si>
  <si>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</si>
  <si>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</si>
  <si>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</si>
  <si>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</si>
  <si>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</si>
  <si>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</si>
  <si>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</si>
  <si>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</si>
  <si>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</si>
  <si>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</si>
  <si>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</si>
  <si>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</si>
  <si>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</si>
  <si>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</si>
  <si>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</si>
  <si>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</si>
  <si>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</si>
  <si>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</si>
  <si>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</si>
  <si>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</si>
  <si>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</si>
  <si>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</si>
  <si>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</si>
  <si>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</si>
  <si>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</si>
  <si>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</si>
  <si>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</si>
  <si>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</si>
  <si>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</si>
  <si>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</si>
  <si>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</si>
  <si>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</si>
  <si>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</si>
  <si>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</si>
  <si>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</si>
  <si>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</si>
  <si>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</si>
  <si>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</si>
  <si>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</si>
  <si>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</si>
  <si>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</si>
  <si>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</si>
  <si>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</si>
  <si>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</si>
  <si>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</si>
  <si>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</si>
  <si>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</si>
  <si>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</si>
  <si>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</si>
  <si>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</si>
  <si>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</si>
  <si>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</si>
  <si>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</si>
  <si>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</si>
  <si>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</si>
  <si>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</si>
  <si>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</si>
  <si>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</si>
  <si>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</si>
  <si>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</si>
  <si>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</si>
  <si>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</si>
  <si>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</si>
  <si>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</si>
  <si>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</si>
  <si>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</si>
  <si>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</si>
  <si>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</si>
  <si>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</si>
  <si>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</si>
  <si>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</si>
  <si>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</si>
  <si>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</si>
  <si>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</si>
  <si>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</si>
  <si>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</si>
  <si>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</si>
  <si>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</si>
  <si>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</si>
  <si>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</si>
  <si>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</si>
  <si>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</si>
  <si>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</si>
  <si>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</si>
  <si>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</si>
  <si>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</si>
  <si>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</si>
  <si>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</si>
  <si>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</si>
  <si>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</si>
  <si>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</si>
  <si>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</si>
  <si>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</si>
  <si>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</si>
  <si>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</si>
  <si>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</si>
  <si>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</si>
  <si>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</si>
  <si>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</si>
  <si>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</si>
  <si>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</si>
  <si>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</si>
  <si>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</si>
  <si>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</si>
  <si>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</si>
  <si>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</si>
  <si>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</si>
  <si>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</si>
  <si>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</si>
  <si>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</si>
  <si>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</si>
  <si>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</si>
  <si>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</si>
  <si>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</si>
  <si>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</si>
  <si>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</si>
  <si>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</si>
  <si>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</si>
  <si>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</si>
  <si>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</si>
  <si>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</si>
  <si>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</si>
  <si>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</si>
  <si>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</si>
  <si>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</si>
  <si>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</si>
  <si>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</si>
  <si>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</si>
  <si>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</si>
  <si>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</si>
  <si>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</si>
  <si>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</si>
  <si>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</si>
  <si>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</si>
  <si>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</si>
  <si>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</si>
  <si>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</si>
  <si>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</si>
  <si>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</si>
  <si>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</si>
  <si>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</si>
  <si>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</si>
  <si>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</si>
  <si>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</si>
  <si>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</si>
  <si>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</si>
  <si>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</si>
  <si>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</si>
  <si>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</si>
  <si>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</si>
  <si>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</si>
  <si>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</si>
  <si>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</si>
  <si>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</si>
  <si>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</si>
  <si>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</si>
  <si>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</si>
  <si>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</si>
  <si>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</si>
  <si>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</si>
  <si>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</si>
  <si>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</si>
  <si>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</si>
  <si>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</si>
  <si>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</si>
  <si>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</si>
  <si>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</si>
  <si>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</si>
  <si>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</si>
  <si>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</si>
  <si>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</si>
  <si>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</si>
  <si>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</si>
  <si>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</si>
  <si>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</si>
  <si>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</si>
  <si>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</si>
  <si>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</si>
  <si>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</si>
  <si>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</si>
  <si>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</si>
  <si>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</si>
  <si>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</si>
  <si>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</si>
  <si>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</si>
  <si>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</si>
  <si>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</si>
  <si>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</si>
  <si>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</si>
  <si>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</si>
  <si>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</si>
  <si>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</si>
  <si>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</si>
  <si>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</si>
  <si>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</si>
  <si>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</si>
  <si>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</si>
  <si>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</si>
  <si>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</si>
  <si>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</si>
  <si>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</si>
  <si>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</si>
  <si>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</si>
  <si>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</si>
  <si>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</si>
  <si>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</si>
  <si>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</si>
  <si>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</si>
  <si>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</si>
  <si>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</si>
  <si>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</si>
  <si>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</si>
  <si>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</si>
  <si>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</si>
  <si>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</si>
  <si>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</si>
  <si>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</si>
  <si>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</si>
  <si>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</si>
  <si>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</si>
  <si>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</si>
  <si>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</si>
  <si>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</si>
  <si>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</si>
  <si>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</si>
  <si>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</si>
  <si>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</si>
  <si>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</si>
  <si>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</si>
  <si>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</si>
  <si>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</si>
  <si>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</si>
  <si>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</si>
  <si>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</si>
  <si>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</si>
  <si>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</si>
  <si>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</si>
  <si>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</si>
  <si>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</si>
  <si>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</si>
  <si>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</si>
  <si>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</si>
  <si>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</si>
  <si>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</si>
  <si>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</si>
  <si>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</si>
  <si>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</si>
  <si>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</si>
  <si>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</si>
  <si>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</si>
  <si>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</si>
  <si>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</si>
  <si>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</si>
  <si>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</si>
  <si>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</si>
  <si>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</si>
  <si>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</si>
  <si>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</si>
  <si>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</si>
  <si>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</si>
  <si>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</si>
  <si>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</si>
  <si>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</si>
  <si>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</si>
  <si>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</si>
  <si>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</si>
  <si>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</si>
  <si>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</si>
  <si>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</si>
  <si>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</si>
  <si>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</si>
  <si>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</si>
  <si>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</si>
  <si>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</si>
  <si>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</si>
  <si>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</si>
  <si>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</si>
  <si>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</si>
  <si>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</si>
  <si>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</si>
  <si>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</si>
  <si>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</si>
  <si>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</si>
  <si>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</si>
  <si>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</si>
  <si>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</si>
  <si>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</si>
  <si>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</si>
  <si>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</si>
  <si>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</si>
  <si>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</si>
  <si>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</si>
  <si>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</si>
  <si>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</si>
  <si>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</si>
  <si>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</si>
  <si>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</si>
  <si>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</si>
  <si>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</si>
  <si>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</si>
  <si>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</si>
  <si>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</si>
  <si>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</si>
  <si>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</si>
  <si>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</si>
  <si>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</si>
  <si>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</si>
  <si>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</si>
  <si>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</si>
  <si>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</si>
  <si>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</si>
  <si>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</si>
  <si>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</si>
  <si>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</si>
  <si>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</si>
  <si>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</si>
  <si>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</si>
  <si>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</si>
  <si>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</si>
  <si>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</si>
  <si>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</si>
  <si>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</si>
  <si>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</si>
  <si>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</si>
  <si>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</si>
  <si>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</si>
  <si>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</si>
  <si>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</si>
  <si>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</si>
  <si>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</si>
  <si>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</si>
  <si>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</si>
  <si>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</si>
  <si>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</si>
  <si>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</si>
  <si>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</si>
  <si>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</si>
  <si>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</si>
  <si>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</si>
  <si>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</si>
  <si>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</si>
  <si>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</si>
  <si>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</si>
  <si>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</si>
  <si>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</si>
  <si>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</si>
  <si>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</si>
  <si>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</si>
  <si>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</si>
  <si>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</si>
  <si>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</si>
  <si>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</si>
  <si>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</si>
  <si>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</si>
  <si>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</si>
  <si>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</si>
  <si>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</si>
  <si>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</si>
  <si>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</si>
  <si>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</si>
  <si>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</si>
  <si>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</si>
  <si>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</si>
  <si>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</si>
  <si>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</si>
  <si>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</si>
  <si>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</si>
  <si>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</si>
  <si>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</si>
  <si>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</si>
  <si>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</si>
  <si>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</si>
  <si>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</si>
  <si>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</si>
  <si>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</si>
  <si>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</si>
  <si>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</si>
  <si>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</si>
  <si>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</si>
  <si>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</si>
  <si>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</si>
  <si>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</si>
  <si>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</si>
  <si>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</si>
  <si>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</si>
  <si>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</si>
  <si>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</si>
  <si>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</si>
  <si>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</si>
  <si>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</si>
  <si>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</si>
  <si>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</si>
  <si>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</si>
  <si>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</si>
  <si>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</si>
  <si>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</si>
  <si>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</si>
  <si>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</si>
  <si>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</si>
  <si>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</si>
  <si>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</si>
  <si>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</si>
  <si>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</si>
  <si>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</si>
  <si>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</si>
  <si>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</si>
  <si>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</si>
  <si>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</si>
  <si>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</si>
  <si>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</si>
  <si>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</si>
  <si>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</si>
  <si>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</si>
  <si>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</si>
  <si>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</si>
  <si>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</si>
  <si>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</si>
  <si>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</si>
  <si>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</si>
  <si>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</si>
  <si>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</si>
  <si>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</si>
  <si>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</si>
  <si>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</si>
  <si>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</si>
  <si>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</si>
  <si>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</si>
  <si>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</si>
  <si>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</si>
  <si>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</si>
  <si>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</si>
  <si>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</si>
  <si>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</si>
  <si>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</si>
  <si>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</si>
  <si>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</si>
  <si>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</si>
  <si>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</si>
  <si>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</si>
  <si>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</si>
  <si>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</si>
  <si>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</si>
  <si>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</si>
  <si>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</si>
  <si>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</si>
  <si>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</si>
  <si>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</si>
  <si>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</si>
  <si>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</si>
  <si>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</si>
  <si>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</si>
  <si>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</si>
  <si>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</si>
  <si>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</si>
  <si>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</si>
  <si>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</si>
  <si>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</si>
  <si>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</si>
  <si>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</si>
  <si>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</si>
  <si>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</si>
  <si>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</si>
  <si>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</si>
  <si>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</si>
  <si>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</si>
  <si>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</si>
  <si>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</si>
  <si>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</si>
  <si>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</si>
  <si>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</si>
  <si>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</si>
  <si>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</si>
  <si>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</si>
  <si>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</si>
  <si>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</si>
  <si>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</si>
  <si>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</si>
  <si>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</si>
  <si>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</si>
  <si>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</si>
  <si>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</si>
  <si>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</si>
  <si>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</si>
  <si>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</si>
  <si>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</si>
  <si>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</si>
  <si>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</si>
  <si>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</si>
  <si>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</si>
  <si>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</si>
  <si>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</si>
  <si>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</si>
  <si>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</si>
  <si>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</si>
  <si>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</si>
  <si>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</si>
  <si>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</si>
  <si>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</si>
  <si>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</si>
  <si>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</si>
  <si>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</si>
  <si>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</si>
  <si>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</si>
  <si>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</si>
  <si>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</si>
  <si>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</si>
  <si>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</si>
  <si>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</si>
  <si>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</si>
  <si>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</si>
  <si>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</si>
  <si>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</si>
  <si>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</si>
  <si>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</si>
  <si>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</si>
  <si>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</si>
  <si>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</si>
  <si>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</si>
  <si>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</si>
  <si>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</si>
  <si>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</si>
  <si>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</si>
  <si>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</si>
  <si>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</si>
  <si>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</si>
  <si>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</si>
  <si>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</si>
  <si>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</si>
  <si>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</si>
  <si>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</si>
  <si>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</si>
  <si>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</si>
  <si>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</si>
  <si>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</si>
  <si>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</si>
  <si>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</si>
  <si>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</si>
  <si>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</si>
  <si>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</si>
  <si>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</si>
  <si>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</si>
  <si>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</si>
  <si>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</si>
  <si>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</si>
  <si>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</si>
  <si>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</si>
  <si>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</si>
  <si>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</si>
  <si>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</si>
  <si>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</si>
  <si>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</si>
  <si>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</si>
  <si>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</si>
  <si>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</si>
  <si>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</si>
  <si>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</si>
  <si>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</si>
  <si>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</si>
  <si>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</si>
  <si>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</si>
  <si>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</si>
  <si>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</si>
  <si>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</si>
  <si>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</si>
  <si>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</si>
  <si>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</si>
  <si>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</si>
  <si>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</si>
  <si>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</si>
  <si>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</si>
  <si>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</si>
  <si>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</si>
  <si>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</si>
  <si>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</si>
  <si>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</si>
  <si>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</si>
  <si>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</si>
  <si>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</si>
  <si>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</si>
  <si>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</si>
  <si>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</si>
  <si>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</si>
  <si>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</si>
  <si>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</si>
  <si>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</si>
  <si>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</si>
  <si>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</si>
  <si>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</si>
  <si>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</si>
  <si>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</si>
  <si>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</si>
  <si>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</si>
  <si>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</si>
  <si>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</si>
  <si>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</si>
  <si>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</si>
  <si>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</si>
  <si>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</si>
  <si>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</si>
  <si>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</si>
  <si>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</si>
  <si>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</si>
  <si>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</si>
  <si>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</si>
  <si>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</si>
  <si>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</si>
  <si>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</si>
  <si>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</si>
  <si>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</si>
  <si>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</si>
  <si>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</si>
  <si>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</si>
  <si>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</si>
  <si>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</si>
  <si>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</si>
  <si>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</si>
  <si>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</si>
  <si>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</si>
  <si>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</si>
  <si>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</si>
  <si>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</si>
  <si>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</si>
  <si>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</si>
  <si>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</si>
  <si>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</si>
  <si>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</si>
  <si>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</si>
  <si>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</si>
  <si>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</si>
  <si>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</si>
  <si>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</si>
  <si>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</si>
  <si>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</si>
  <si>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</si>
  <si>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</si>
  <si>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</si>
  <si>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</si>
  <si>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</si>
  <si>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</si>
  <si>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</si>
  <si>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</si>
  <si>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</si>
  <si>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</si>
  <si>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</si>
  <si>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</si>
  <si>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</si>
  <si>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</si>
  <si>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</si>
  <si>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</si>
  <si>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</si>
  <si>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</si>
  <si>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</si>
  <si>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</si>
  <si>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</si>
  <si>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</si>
  <si>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</si>
  <si>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</si>
  <si>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</si>
  <si>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</si>
  <si>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</si>
  <si>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</si>
  <si>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</si>
  <si>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</si>
  <si>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</si>
  <si>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</si>
  <si>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</si>
  <si>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</si>
  <si>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</si>
  <si>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</si>
  <si>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</si>
  <si>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</si>
  <si>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</si>
  <si>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</si>
  <si>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</si>
  <si>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</si>
  <si>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</si>
  <si>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</si>
  <si>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</si>
  <si>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</si>
  <si>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</si>
  <si>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</si>
  <si>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</si>
  <si>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</si>
  <si>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</si>
  <si>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</si>
  <si>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</si>
  <si>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</si>
  <si>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</si>
  <si>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</si>
  <si>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</si>
  <si>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</si>
  <si>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</si>
  <si>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</si>
  <si>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</si>
  <si>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</si>
  <si>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</si>
  <si>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</si>
  <si>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</si>
  <si>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</si>
  <si>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</si>
  <si>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</si>
  <si>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</si>
  <si>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</si>
  <si>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</si>
  <si>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</si>
  <si>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</si>
  <si>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</si>
  <si>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</si>
  <si>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</si>
  <si>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</si>
  <si>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</si>
  <si>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</si>
  <si>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</si>
  <si>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</si>
  <si>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</si>
  <si>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</si>
  <si>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</si>
  <si>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</si>
  <si>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</si>
  <si>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</si>
  <si>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</si>
  <si>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</si>
  <si>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</si>
  <si>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</si>
  <si>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</si>
  <si>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</si>
  <si>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</si>
  <si>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</si>
  <si>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</si>
  <si>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</si>
  <si>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</si>
  <si>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</si>
  <si>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</si>
  <si>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</si>
  <si>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</si>
  <si>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</si>
  <si>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</si>
  <si>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</si>
  <si>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</si>
  <si>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</si>
  <si>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</si>
  <si>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</si>
  <si>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</si>
  <si>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</si>
  <si>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</si>
  <si>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</si>
  <si>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</si>
  <si>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</si>
  <si>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</si>
  <si>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</si>
  <si>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</si>
  <si>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</si>
  <si>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</si>
  <si>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</si>
  <si>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</si>
  <si>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</si>
  <si>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</si>
  <si>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</si>
  <si>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</si>
  <si>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</si>
  <si>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</si>
  <si>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</si>
  <si>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</si>
  <si>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</si>
  <si>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</si>
  <si>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</si>
  <si>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</si>
  <si>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</si>
  <si>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</si>
  <si>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</si>
  <si>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</si>
  <si>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</si>
  <si>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</si>
  <si>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</si>
  <si>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</si>
  <si>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</si>
  <si>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</si>
  <si>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</si>
  <si>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</si>
  <si>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</si>
  <si>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</si>
  <si>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</si>
  <si>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</si>
  <si>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</si>
  <si>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</si>
  <si>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</si>
  <si>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</si>
  <si>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</si>
  <si>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</si>
  <si>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</si>
  <si>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</si>
  <si>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</si>
  <si>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</si>
  <si>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</si>
  <si>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</si>
  <si>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</si>
  <si>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</si>
  <si>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</si>
  <si>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</si>
  <si>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</si>
  <si>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</si>
  <si>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</si>
  <si>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</si>
  <si>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</si>
  <si>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</si>
  <si>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</si>
  <si>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</si>
  <si>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</si>
  <si>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</si>
  <si>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</si>
  <si>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</si>
  <si>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</si>
  <si>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</si>
  <si>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</si>
  <si>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</si>
  <si>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</si>
  <si>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</si>
  <si>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</si>
  <si>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</si>
  <si>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</si>
  <si>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</si>
  <si>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</si>
  <si>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</si>
  <si>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</si>
  <si>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</si>
  <si>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</si>
  <si>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</si>
  <si>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</si>
  <si>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</si>
  <si>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</si>
  <si>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</si>
  <si>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</si>
  <si>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</si>
  <si>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</si>
  <si>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</si>
  <si>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</si>
  <si>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</si>
  <si>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</si>
  <si>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</si>
  <si>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</si>
  <si>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</si>
  <si>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</si>
  <si>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</si>
  <si>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</si>
  <si>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</si>
  <si>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</si>
  <si>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</si>
  <si>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</si>
  <si>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</si>
  <si>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</si>
  <si>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</si>
  <si>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</si>
  <si>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</si>
  <si>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</si>
  <si>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</si>
  <si>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</si>
  <si>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</si>
  <si>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</si>
  <si>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</si>
  <si>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</si>
  <si>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</si>
  <si>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</si>
  <si>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</si>
  <si>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</si>
  <si>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</si>
  <si>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</si>
  <si>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</si>
  <si>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</si>
  <si>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</si>
  <si>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</si>
  <si>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</si>
  <si>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</si>
  <si>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</si>
  <si>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</si>
  <si>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</si>
  <si>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</si>
  <si>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</si>
  <si>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</si>
  <si>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</si>
  <si>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</si>
  <si>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</si>
  <si>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</si>
  <si>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</si>
  <si>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</si>
  <si>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</si>
  <si>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</si>
  <si>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</si>
  <si>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</si>
  <si>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</si>
  <si>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</si>
  <si>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</si>
  <si>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</si>
  <si>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</si>
  <si>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</si>
  <si>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</si>
  <si>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</si>
  <si>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</si>
  <si>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</si>
  <si>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</si>
  <si>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</si>
  <si>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</si>
  <si>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</si>
  <si>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</si>
  <si>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</si>
  <si>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</si>
  <si>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</si>
  <si>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</si>
  <si>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</si>
  <si>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</si>
  <si>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</si>
  <si>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</si>
  <si>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</si>
  <si>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</si>
  <si>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</si>
  <si>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</si>
  <si>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</si>
  <si>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</si>
  <si>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</si>
  <si>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</si>
  <si>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</si>
  <si>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</si>
  <si>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</si>
  <si>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</si>
  <si>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</si>
  <si>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</si>
  <si>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</si>
  <si>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</si>
  <si>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</si>
  <si>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</si>
  <si>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</si>
  <si>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</si>
  <si>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</si>
  <si>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</si>
  <si>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</si>
  <si>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</si>
  <si>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</si>
  <si>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</si>
  <si>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</si>
  <si>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</si>
  <si>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</si>
  <si>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</si>
  <si>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</si>
  <si>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</si>
  <si>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</si>
  <si>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</si>
  <si>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</si>
  <si>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</si>
  <si>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</si>
  <si>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</si>
  <si>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</si>
  <si>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</si>
  <si>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</si>
  <si>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</si>
  <si>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</si>
  <si>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</si>
  <si>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</si>
  <si>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</si>
  <si>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</si>
  <si>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</si>
  <si>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</si>
  <si>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</si>
  <si>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</si>
  <si>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</si>
  <si>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</si>
  <si>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</si>
  <si>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</si>
  <si>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</si>
  <si>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</si>
  <si>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</si>
  <si>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</si>
  <si>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</si>
  <si>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</si>
  <si>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</si>
  <si>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</si>
  <si>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</si>
  <si>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</si>
  <si>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</si>
  <si>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</si>
  <si>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</si>
  <si>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</si>
  <si>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</si>
  <si>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</si>
  <si>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</si>
  <si>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</si>
  <si>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</si>
  <si>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</si>
  <si>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</si>
  <si>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</si>
  <si>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</si>
  <si>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</si>
  <si>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</si>
  <si>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</si>
  <si>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</si>
  <si>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</si>
  <si>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</si>
  <si>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</si>
  <si>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</si>
  <si>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</si>
  <si>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</si>
  <si>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</si>
  <si>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</si>
  <si>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</si>
  <si>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</si>
  <si>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</si>
  <si>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</si>
  <si>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</si>
  <si>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</si>
  <si>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</si>
  <si>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</si>
  <si>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</si>
  <si>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</si>
  <si>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</si>
  <si>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</si>
  <si>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</si>
  <si>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</si>
  <si>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</si>
  <si>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</si>
  <si>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</si>
  <si>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</si>
  <si>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</si>
  <si>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</si>
  <si>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</si>
  <si>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</si>
  <si>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</si>
  <si>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</si>
  <si>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</si>
  <si>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</si>
  <si>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</si>
  <si>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</si>
  <si>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</si>
  <si>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</si>
  <si>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</si>
  <si>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</si>
  <si>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</si>
  <si>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</si>
  <si>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</si>
  <si>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</si>
  <si>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</si>
  <si>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</si>
  <si>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</si>
  <si>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</si>
  <si>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</si>
  <si>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</si>
  <si>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</si>
  <si>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</si>
  <si>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</si>
  <si>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</si>
  <si>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</si>
  <si>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</si>
  <si>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</si>
  <si>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</si>
  <si>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</si>
  <si>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</si>
  <si>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</si>
  <si>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</si>
  <si>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</si>
  <si>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</si>
  <si>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</si>
  <si>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</si>
  <si>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</si>
  <si>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</si>
  <si>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</si>
  <si>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</si>
  <si>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</si>
  <si>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</si>
  <si>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</si>
  <si>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</si>
  <si>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</si>
  <si>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</si>
  <si>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</si>
  <si>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</si>
  <si>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</si>
  <si>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</si>
  <si>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</si>
  <si>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</si>
  <si>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</si>
  <si>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</si>
  <si>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</si>
  <si>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</si>
  <si>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</si>
  <si>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</si>
  <si>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</si>
  <si>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</si>
  <si>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</si>
  <si>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</si>
  <si>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</si>
  <si>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</si>
  <si>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</si>
  <si>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</si>
  <si>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</si>
  <si>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</si>
  <si>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</si>
  <si>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</si>
  <si>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</si>
  <si>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</si>
  <si>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</si>
  <si>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</si>
  <si>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</si>
  <si>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</si>
  <si>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</si>
  <si>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</si>
  <si>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</si>
  <si>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</si>
  <si>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</si>
  <si>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</si>
  <si>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</si>
  <si>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</si>
  <si>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</si>
  <si>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</si>
  <si>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</si>
  <si>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</si>
  <si>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</si>
  <si>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</si>
  <si>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</si>
  <si>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</si>
  <si>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</si>
  <si>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</si>
  <si>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</si>
  <si>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</si>
  <si>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</si>
  <si>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</si>
  <si>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</si>
  <si>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</si>
  <si>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</si>
  <si>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</si>
  <si>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</si>
  <si>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</si>
  <si>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</si>
  <si>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</si>
  <si>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</si>
  <si>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</si>
  <si>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</si>
  <si>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</si>
  <si>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</si>
  <si>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</si>
  <si>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</si>
  <si>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</si>
  <si>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</si>
  <si>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</si>
  <si>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</si>
  <si>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</si>
  <si>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</si>
  <si>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</si>
  <si>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</si>
  <si>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</si>
  <si>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</si>
  <si>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</si>
  <si>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</si>
  <si>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</si>
  <si>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</si>
  <si>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</si>
  <si>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</si>
  <si>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</si>
  <si>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</si>
  <si>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</si>
  <si>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</si>
  <si>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</si>
  <si>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</si>
  <si>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</si>
  <si>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</si>
  <si>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</si>
  <si>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</si>
  <si>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</si>
  <si>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</si>
  <si>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</si>
  <si>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</si>
  <si>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</si>
  <si>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</si>
  <si>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</si>
  <si>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</si>
  <si>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</si>
  <si>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</si>
  <si>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</si>
  <si>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</si>
  <si>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</si>
  <si>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</si>
  <si>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</si>
  <si>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</si>
  <si>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</si>
  <si>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</si>
  <si>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</si>
  <si>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</si>
  <si>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</si>
  <si>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</si>
  <si>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</si>
  <si>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</si>
  <si>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</si>
  <si>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</si>
  <si>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</si>
  <si>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</si>
  <si>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</si>
  <si>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</si>
  <si>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</si>
  <si>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</si>
  <si>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</si>
  <si>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</si>
  <si>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</si>
  <si>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</si>
  <si>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</si>
  <si>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</si>
  <si>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</si>
  <si>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</si>
  <si>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</si>
  <si>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</si>
  <si>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</si>
  <si>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</si>
  <si>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</si>
  <si>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</si>
  <si>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</si>
  <si>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</si>
  <si>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</si>
  <si>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</si>
  <si>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</si>
  <si>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</si>
  <si>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</si>
  <si>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</si>
  <si>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</si>
  <si>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</si>
  <si>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</si>
  <si>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</si>
  <si>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</si>
  <si>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</si>
  <si>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</si>
  <si>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</si>
  <si>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</si>
  <si>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</si>
  <si>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</si>
  <si>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</si>
  <si>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</si>
  <si>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</si>
  <si>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</si>
  <si>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</si>
  <si>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</si>
  <si>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</si>
  <si>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</si>
  <si>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</si>
  <si>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</si>
  <si>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</si>
  <si>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</si>
  <si>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</si>
  <si>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</si>
  <si>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</si>
  <si>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</si>
  <si>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</si>
  <si>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</si>
  <si>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</si>
  <si>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</si>
  <si>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</si>
  <si>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</si>
  <si>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</si>
  <si>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</si>
  <si>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</si>
  <si>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</si>
  <si>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</si>
  <si>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</si>
  <si>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</si>
  <si>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</si>
  <si>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</si>
  <si>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</si>
  <si>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</si>
  <si>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</si>
  <si>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</si>
  <si>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</si>
  <si>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</si>
  <si>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</si>
  <si>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</si>
  <si>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</si>
  <si>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</si>
  <si>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</si>
  <si>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</si>
  <si>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</si>
  <si>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</si>
  <si>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</si>
  <si>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</si>
  <si>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</si>
  <si>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</si>
  <si>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</si>
  <si>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</si>
  <si>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</si>
  <si>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</si>
  <si>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</si>
  <si>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</si>
  <si>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</si>
  <si>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</si>
  <si>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</si>
  <si>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</si>
  <si>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</si>
  <si>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</si>
  <si>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</si>
  <si>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</si>
  <si>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</si>
  <si>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</si>
  <si>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</si>
  <si>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</si>
  <si>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</si>
  <si>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</si>
  <si>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</si>
  <si>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</si>
  <si>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</si>
  <si>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</si>
  <si>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</si>
  <si>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</si>
  <si>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</si>
  <si>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</si>
  <si>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</si>
  <si>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</si>
  <si>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</si>
  <si>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</si>
  <si>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</si>
  <si>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</si>
  <si>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</si>
  <si>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</si>
  <si>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</si>
  <si>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</si>
  <si>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</si>
  <si>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</si>
  <si>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</si>
  <si>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</si>
  <si>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</si>
  <si>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</si>
  <si>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</si>
  <si>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</si>
  <si>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</si>
  <si>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</si>
  <si>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</si>
  <si>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</si>
  <si>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</si>
  <si>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</si>
  <si>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</si>
  <si>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</si>
  <si>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</si>
  <si>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</si>
  <si>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</si>
  <si>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</si>
  <si>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</si>
  <si>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</si>
  <si>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</si>
  <si>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</si>
  <si>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</si>
  <si>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</si>
  <si>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</si>
  <si>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</si>
  <si>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</si>
  <si>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</si>
  <si>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</si>
  <si>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</si>
  <si>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</si>
  <si>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</si>
  <si>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</si>
  <si>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</si>
  <si>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</si>
  <si>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</si>
  <si>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</si>
  <si>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</si>
  <si>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</si>
  <si>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</si>
  <si>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</si>
  <si>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</si>
  <si>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</si>
  <si>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</si>
  <si>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</si>
  <si>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</si>
  <si>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</si>
  <si>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</si>
  <si>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</si>
  <si>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</si>
  <si>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</si>
  <si>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</si>
  <si>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</si>
  <si>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</si>
  <si>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</si>
  <si>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</si>
  <si>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</si>
  <si>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</si>
  <si>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</si>
  <si>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</si>
  <si>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</si>
  <si>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</si>
  <si>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</si>
  <si>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</si>
  <si>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</si>
  <si>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</si>
  <si>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</si>
  <si>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</si>
  <si>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</si>
  <si>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</si>
  <si>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</si>
  <si>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</si>
  <si>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</si>
  <si>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</si>
  <si>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</si>
  <si>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</si>
  <si>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</si>
  <si>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</si>
  <si>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</si>
  <si>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</si>
  <si>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</si>
  <si>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</si>
  <si>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</si>
  <si>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</si>
  <si>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</si>
  <si>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</si>
  <si>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</si>
  <si>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</si>
  <si>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</si>
  <si>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</si>
  <si>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</si>
  <si>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</si>
  <si>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</si>
  <si>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</si>
  <si>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</si>
  <si>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</si>
  <si>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</si>
  <si>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</si>
  <si>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</si>
  <si>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</si>
  <si>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</si>
  <si>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</si>
  <si>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</si>
  <si>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</si>
  <si>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</si>
  <si>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</si>
  <si>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</si>
  <si>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</si>
  <si>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</si>
  <si>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</si>
  <si>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</si>
  <si>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</si>
  <si>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</si>
  <si>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</si>
  <si>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</si>
  <si>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</si>
  <si>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</si>
  <si>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</si>
  <si>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</si>
  <si>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</si>
  <si>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</si>
  <si>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</si>
  <si>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</si>
  <si>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</si>
  <si>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</si>
  <si>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</si>
  <si>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</si>
  <si>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</si>
  <si>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</si>
  <si>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</si>
  <si>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</si>
  <si>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</si>
  <si>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</si>
  <si>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</si>
  <si>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</si>
  <si>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</si>
  <si>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</si>
  <si>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</si>
  <si>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</si>
  <si>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</si>
  <si>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</si>
  <si>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</si>
  <si>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</si>
  <si>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</si>
  <si>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</si>
  <si>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</si>
  <si>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</si>
  <si>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</si>
  <si>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</si>
  <si>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</si>
  <si>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</si>
  <si>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</si>
  <si>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</si>
  <si>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</si>
  <si>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</si>
  <si>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</si>
  <si>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</si>
  <si>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</si>
  <si>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</si>
  <si>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</si>
  <si>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</si>
  <si>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</si>
  <si>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</si>
  <si>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</si>
  <si>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</si>
  <si>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</si>
  <si>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</si>
  <si>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</si>
  <si>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</si>
  <si>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</si>
  <si>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</si>
  <si>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</si>
  <si>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</si>
  <si>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</si>
  <si>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</si>
  <si>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</si>
  <si>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</si>
  <si>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</si>
  <si>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</si>
  <si>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</si>
  <si>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</si>
  <si>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</si>
  <si>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</si>
  <si>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</si>
  <si>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</si>
  <si>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</si>
  <si>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</si>
  <si>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</si>
  <si>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</si>
  <si>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</si>
  <si>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</si>
  <si>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</si>
  <si>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</si>
  <si>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</si>
  <si>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</si>
  <si>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</si>
  <si>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</si>
  <si>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</si>
  <si>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</si>
  <si>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</si>
  <si>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</si>
  <si>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</si>
  <si>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</si>
  <si>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</si>
  <si>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</si>
  <si>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</si>
  <si>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</si>
  <si>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</si>
  <si>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</si>
  <si>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</si>
  <si>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</si>
  <si>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</si>
  <si>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</si>
  <si>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</si>
  <si>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</si>
  <si>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</si>
  <si>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</si>
  <si>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</si>
  <si>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</si>
  <si>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</si>
  <si>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</si>
  <si>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</si>
  <si>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</si>
  <si>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</si>
  <si>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</si>
  <si>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</si>
  <si>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</si>
  <si>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</si>
  <si>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</si>
  <si>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</si>
  <si>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</si>
  <si>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</si>
  <si>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</si>
  <si>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</si>
  <si>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</si>
  <si>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</si>
  <si>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</si>
  <si>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</si>
  <si>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</si>
  <si>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</si>
  <si>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</si>
  <si>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</si>
  <si>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</si>
  <si>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</si>
  <si>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</si>
  <si>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</si>
  <si>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</si>
  <si>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</si>
  <si>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</si>
  <si>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</si>
  <si>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</si>
  <si>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</si>
  <si>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</si>
  <si>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</si>
  <si>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</si>
  <si>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</si>
  <si>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</si>
  <si>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</si>
  <si>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</si>
  <si>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</si>
  <si>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</si>
  <si>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</si>
  <si>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</si>
  <si>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</si>
  <si>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</si>
  <si>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</si>
  <si>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</si>
  <si>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</si>
  <si>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</si>
  <si>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</si>
  <si>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</si>
  <si>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</si>
  <si>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</si>
  <si>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</si>
  <si>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</si>
  <si>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</si>
  <si>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</si>
  <si>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</si>
  <si>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</si>
  <si>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</si>
  <si>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</si>
  <si>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</si>
  <si>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</si>
  <si>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</si>
  <si>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</si>
  <si>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</si>
  <si>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</si>
  <si>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</si>
  <si>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</si>
  <si>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</si>
  <si>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</si>
  <si>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</si>
  <si>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</si>
  <si>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</si>
  <si>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</si>
  <si>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</si>
  <si>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</si>
  <si>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</si>
  <si>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</si>
  <si>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</si>
  <si>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</si>
  <si>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</si>
  <si>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</si>
  <si>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</si>
  <si>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</si>
  <si>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</si>
  <si>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</si>
  <si>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</si>
  <si>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</si>
  <si>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</si>
  <si>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</si>
  <si>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</si>
  <si>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</si>
  <si>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</si>
  <si>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</si>
  <si>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</si>
  <si>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</si>
  <si>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</si>
  <si>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</si>
  <si>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</si>
  <si>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</si>
  <si>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</si>
  <si>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</si>
  <si>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</si>
  <si>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</si>
  <si>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</si>
  <si>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</si>
  <si>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</si>
  <si>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</si>
  <si>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</si>
  <si>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</si>
  <si>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</si>
  <si>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</si>
  <si>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</si>
  <si>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</si>
  <si>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</si>
  <si>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</si>
  <si>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</si>
  <si>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</si>
  <si>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</si>
  <si>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</si>
  <si>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</si>
  <si>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</si>
  <si>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</si>
  <si>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</si>
  <si>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</si>
  <si>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</si>
  <si>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</si>
  <si>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</si>
  <si>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</si>
  <si>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</si>
  <si>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</si>
  <si>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</si>
  <si>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</si>
  <si>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</si>
  <si>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</si>
  <si>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</si>
  <si>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</si>
  <si>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</si>
  <si>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</si>
  <si>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</si>
  <si>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</si>
  <si>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</si>
  <si>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</si>
  <si>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</si>
  <si>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</si>
  <si>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</si>
  <si>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</si>
  <si>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</si>
  <si>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</si>
  <si>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</si>
  <si>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</si>
  <si>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</si>
  <si>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</si>
  <si>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</si>
  <si>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</si>
  <si>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</si>
  <si>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</si>
  <si>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</si>
  <si>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</si>
  <si>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</si>
  <si>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</si>
  <si>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</si>
  <si>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</si>
  <si>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</si>
  <si>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</si>
  <si>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</si>
  <si>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</si>
  <si>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</si>
  <si>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</si>
  <si>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</si>
  <si>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</si>
  <si>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</si>
  <si>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</si>
  <si>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</si>
  <si>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</si>
  <si>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</si>
  <si>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</si>
  <si>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</si>
  <si>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</si>
  <si>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</si>
  <si>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</si>
  <si>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</si>
  <si>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</si>
  <si>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</si>
  <si>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</si>
  <si>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</si>
  <si>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</si>
  <si>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</si>
  <si>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</si>
  <si>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</si>
  <si>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</si>
  <si>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</si>
  <si>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</si>
  <si>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</si>
  <si>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</si>
  <si>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</si>
  <si>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</si>
  <si>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</si>
  <si>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</si>
  <si>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</si>
  <si>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</si>
  <si>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</si>
  <si>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</si>
  <si>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</si>
  <si>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</si>
  <si>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</si>
  <si>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</si>
  <si>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</si>
  <si>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</si>
  <si>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</si>
  <si>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</si>
  <si>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</si>
  <si>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</si>
  <si>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</si>
  <si>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</si>
  <si>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</si>
  <si>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</si>
  <si>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</si>
  <si>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</si>
  <si>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</si>
  <si>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</si>
  <si>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</si>
  <si>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</si>
  <si>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</si>
  <si>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</si>
  <si>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</si>
  <si>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</si>
  <si>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</si>
  <si>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</si>
  <si>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</si>
  <si>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</si>
  <si>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</si>
  <si>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</si>
  <si>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</si>
  <si>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</si>
  <si>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</si>
  <si>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</si>
  <si>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</si>
  <si>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</si>
  <si>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</si>
  <si>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</si>
  <si>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</si>
  <si>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</si>
  <si>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</si>
  <si>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</si>
  <si>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</si>
  <si>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</si>
  <si>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</si>
  <si>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</si>
  <si>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</si>
  <si>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</si>
  <si>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</si>
  <si>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</si>
  <si>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</si>
  <si>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</si>
  <si>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</si>
  <si>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</si>
  <si>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</si>
  <si>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</si>
  <si>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</si>
  <si>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</si>
  <si>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</si>
  <si>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</si>
  <si>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</si>
  <si>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</si>
  <si>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</si>
  <si>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</si>
  <si>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</si>
  <si>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</si>
  <si>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</si>
  <si>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</si>
  <si>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</si>
  <si>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</si>
  <si>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</si>
  <si>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</si>
  <si>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</si>
  <si>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</si>
  <si>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</si>
  <si>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</si>
  <si>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</si>
  <si>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</si>
  <si>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</si>
  <si>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</si>
  <si>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</si>
  <si>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</si>
  <si>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</si>
  <si>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</si>
  <si>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</si>
  <si>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</si>
  <si>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</si>
  <si>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</si>
  <si>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</si>
  <si>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</si>
  <si>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</si>
  <si>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</si>
  <si>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</si>
  <si>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</si>
  <si>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</si>
  <si>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</si>
  <si>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</si>
  <si>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</si>
  <si>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</si>
  <si>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</si>
  <si>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</si>
  <si>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</si>
  <si>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</si>
  <si>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</si>
  <si>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</si>
  <si>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</si>
  <si>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</si>
  <si>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</si>
  <si>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</si>
  <si>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</si>
  <si>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</si>
  <si>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</si>
  <si>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</si>
  <si>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</si>
  <si>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</si>
  <si>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</si>
  <si>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</si>
  <si>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</si>
  <si>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</si>
  <si>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</si>
  <si>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</si>
  <si>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</si>
  <si>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</si>
  <si>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</si>
  <si>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</si>
  <si>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</si>
  <si>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</si>
  <si>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</si>
  <si>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</si>
  <si>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</si>
  <si>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</si>
  <si>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</si>
  <si>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</si>
  <si>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</si>
  <si>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</si>
  <si>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</si>
  <si>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</si>
  <si>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</si>
  <si>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</si>
  <si>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</si>
  <si>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</si>
  <si>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</si>
  <si>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</si>
  <si>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</si>
  <si>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</si>
  <si>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</si>
  <si>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</si>
  <si>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</si>
  <si>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</si>
  <si>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</si>
  <si>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</si>
  <si>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</si>
  <si>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</si>
  <si>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</si>
  <si>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</si>
  <si>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</si>
  <si>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</si>
  <si>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</si>
  <si>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</si>
  <si>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</si>
  <si>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</si>
  <si>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</si>
  <si>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</si>
  <si>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</si>
  <si>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</si>
  <si>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</si>
  <si>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</si>
  <si>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</si>
  <si>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</si>
  <si>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</si>
  <si>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</si>
  <si>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</si>
  <si>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</si>
  <si>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</si>
  <si>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</si>
  <si>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</si>
  <si>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</si>
  <si>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</si>
  <si>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</si>
  <si>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</si>
  <si>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</si>
  <si>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</si>
  <si>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</si>
  <si>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</si>
  <si>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</si>
  <si>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</si>
  <si>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</si>
  <si>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</si>
  <si>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</si>
  <si>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</si>
  <si>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</si>
  <si>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</si>
  <si>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</si>
  <si>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</si>
  <si>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</si>
  <si>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</si>
  <si>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</si>
  <si>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</si>
  <si>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</si>
  <si>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</si>
  <si>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</si>
  <si>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</si>
  <si>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</si>
  <si>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</si>
  <si>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</si>
  <si>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</si>
  <si>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</si>
  <si>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</si>
  <si>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</si>
  <si>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</si>
  <si>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</si>
  <si>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</si>
  <si>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</si>
  <si>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</si>
  <si>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</si>
  <si>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</si>
  <si>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</si>
  <si>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</si>
  <si>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</si>
  <si>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</si>
  <si>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</si>
  <si>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</si>
  <si>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</si>
  <si>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</si>
  <si>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</si>
  <si>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</si>
  <si>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</si>
  <si>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</si>
  <si>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</si>
  <si>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</si>
  <si>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</si>
  <si>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</si>
  <si>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</si>
  <si>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</si>
  <si>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</si>
  <si>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</si>
  <si>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</si>
  <si>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</si>
  <si>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</si>
  <si>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</si>
  <si>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</si>
  <si>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</si>
  <si>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</si>
  <si>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</si>
  <si>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</si>
  <si>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</si>
  <si>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</si>
  <si>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</si>
  <si>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</si>
  <si>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</si>
  <si>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</si>
  <si>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</si>
  <si>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</si>
  <si>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</si>
  <si>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</si>
  <si>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</si>
  <si>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</si>
  <si>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</si>
  <si>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</si>
  <si>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</si>
  <si>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</si>
  <si>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</si>
  <si>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</si>
  <si>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</si>
  <si>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</si>
  <si>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</si>
  <si>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</si>
  <si>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</si>
  <si>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</si>
  <si>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</si>
  <si>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</si>
  <si>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</si>
  <si>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</si>
  <si>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</si>
  <si>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</si>
  <si>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</si>
  <si>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</si>
  <si>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</si>
  <si>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</si>
  <si>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</si>
  <si>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</si>
  <si>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</si>
  <si>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</si>
  <si>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</si>
  <si>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</si>
  <si>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</si>
  <si>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</si>
  <si>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</si>
  <si>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</si>
  <si>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</si>
  <si>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</si>
  <si>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</si>
  <si>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</si>
  <si>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</si>
  <si>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</si>
  <si>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</si>
  <si>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</si>
  <si>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</si>
  <si>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</si>
  <si>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</si>
  <si>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</si>
  <si>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</si>
  <si>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</si>
  <si>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</si>
  <si>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</si>
  <si>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</si>
  <si>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</si>
  <si>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</si>
  <si>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</si>
  <si>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</si>
  <si>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</si>
  <si>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</si>
  <si>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</si>
  <si>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</si>
  <si>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</si>
  <si>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</si>
  <si>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</si>
  <si>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</si>
  <si>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</si>
  <si>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</si>
  <si>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</si>
  <si>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</si>
  <si>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</si>
  <si>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</si>
  <si>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</si>
  <si>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</si>
  <si>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</si>
  <si>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</si>
  <si>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</si>
  <si>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</si>
  <si>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</si>
  <si>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</si>
  <si>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</si>
  <si>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</si>
  <si>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</si>
  <si>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</si>
  <si>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</si>
  <si>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</si>
  <si>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</si>
  <si>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</si>
  <si>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</si>
  <si>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</si>
  <si>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</si>
  <si>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</si>
  <si>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</si>
  <si>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</si>
  <si>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</si>
  <si>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</si>
  <si>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</si>
  <si>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</si>
  <si>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</si>
  <si>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</si>
  <si>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</si>
  <si>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</si>
  <si>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</si>
  <si>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</si>
  <si>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</si>
  <si>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</si>
  <si>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</si>
  <si>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</si>
  <si>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</si>
  <si>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</si>
  <si>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</si>
  <si>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</si>
  <si>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</si>
  <si>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</si>
  <si>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</si>
  <si>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</si>
  <si>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</si>
  <si>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</si>
  <si>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</si>
  <si>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</si>
  <si>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</si>
  <si>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</si>
  <si>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</si>
  <si>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</si>
  <si>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</si>
  <si>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</si>
  <si>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</si>
  <si>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</si>
  <si>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</si>
  <si>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</si>
  <si>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</si>
  <si>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</si>
  <si>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</si>
  <si>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</si>
  <si>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</si>
  <si>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</si>
  <si>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</si>
  <si>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</si>
  <si>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</si>
  <si>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</si>
  <si>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</si>
  <si>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</si>
  <si>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</si>
  <si>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</si>
  <si>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</si>
  <si>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</si>
  <si>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</si>
  <si>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</si>
  <si>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</si>
  <si>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</si>
  <si>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</si>
  <si>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</si>
  <si>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</si>
  <si>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</si>
  <si>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</si>
  <si>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</si>
  <si>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</si>
  <si>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</si>
  <si>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</si>
  <si>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</si>
  <si>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</si>
  <si>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</si>
  <si>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</si>
  <si>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</si>
  <si>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</si>
  <si>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</si>
  <si>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</si>
  <si>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</si>
  <si>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</si>
  <si>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</si>
  <si>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</si>
  <si>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</si>
  <si>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</si>
  <si>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</si>
  <si>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</si>
  <si>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</si>
  <si>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</si>
  <si>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</si>
  <si>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</si>
  <si>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</si>
  <si>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</si>
  <si>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</si>
  <si>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</si>
  <si>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</si>
  <si>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</si>
  <si>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</si>
  <si>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</si>
  <si>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</si>
  <si>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</si>
  <si>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</si>
  <si>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</si>
  <si>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</si>
  <si>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</si>
  <si>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</si>
  <si>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</si>
  <si>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</si>
  <si>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</si>
  <si>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</si>
  <si>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</si>
  <si>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</si>
  <si>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</si>
  <si>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</si>
  <si>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</si>
  <si>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</si>
  <si>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</si>
  <si>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</si>
  <si>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</si>
  <si>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</si>
  <si>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</si>
  <si>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</si>
  <si>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</si>
  <si>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</si>
  <si>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</si>
  <si>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</si>
  <si>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</si>
  <si>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</si>
  <si>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</si>
  <si>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</si>
  <si>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</si>
  <si>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</si>
  <si>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</si>
  <si>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</si>
  <si>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</si>
  <si>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</si>
  <si>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</si>
  <si>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</si>
  <si>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</si>
  <si>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</si>
  <si>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</si>
  <si>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</si>
  <si>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</si>
  <si>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</si>
  <si>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</si>
  <si>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</si>
  <si>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</si>
  <si>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</si>
  <si>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</si>
  <si>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</si>
  <si>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</si>
  <si>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</si>
  <si>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</si>
  <si>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</si>
  <si>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</si>
  <si>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</si>
  <si>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</si>
  <si>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</si>
  <si>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</si>
  <si>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</si>
  <si>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</si>
  <si>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</si>
  <si>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</si>
  <si>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</si>
  <si>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</si>
  <si>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</si>
  <si>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</si>
  <si>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</si>
  <si>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</si>
  <si>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</si>
  <si>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</si>
  <si>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</si>
  <si>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</si>
  <si>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</si>
  <si>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</si>
  <si>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</si>
  <si>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</si>
  <si>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</si>
  <si>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</si>
  <si>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</si>
  <si>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</si>
  <si>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</si>
  <si>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</si>
  <si>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</si>
  <si>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</si>
  <si>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</si>
  <si>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</si>
  <si>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</si>
  <si>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</si>
  <si>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</si>
  <si>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</si>
  <si>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</si>
  <si>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</si>
  <si>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</si>
  <si>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</si>
  <si>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</si>
  <si>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</si>
  <si>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</si>
  <si>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</si>
  <si>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</si>
  <si>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</si>
  <si>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</si>
  <si>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</si>
  <si>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</si>
  <si>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</si>
  <si>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</si>
  <si>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</si>
  <si>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</si>
  <si>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</si>
  <si>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</si>
  <si>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</si>
  <si>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</si>
  <si>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</si>
  <si>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</si>
  <si>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</si>
  <si>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</si>
  <si>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</si>
  <si>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</si>
  <si>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</si>
  <si>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</si>
  <si>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</si>
  <si>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</si>
  <si>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</si>
  <si>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</si>
  <si>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</si>
  <si>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</si>
  <si>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</si>
  <si>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</si>
  <si>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</si>
  <si>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</si>
  <si>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</si>
  <si>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</si>
  <si>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</si>
  <si>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</si>
  <si>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</si>
  <si>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</si>
  <si>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</si>
  <si>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</si>
  <si>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</si>
  <si>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</si>
  <si>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</si>
  <si>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</si>
  <si>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</si>
  <si>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</si>
  <si>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</si>
  <si>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</si>
  <si>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</si>
  <si>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</si>
  <si>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</si>
  <si>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</si>
  <si>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</si>
  <si>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</si>
  <si>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</si>
  <si>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</si>
  <si>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</si>
  <si>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</si>
  <si>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</si>
  <si>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</si>
  <si>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</si>
  <si>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</si>
  <si>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</si>
  <si>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</si>
  <si>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</si>
  <si>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</si>
  <si>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</si>
  <si>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</si>
  <si>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</si>
  <si>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</si>
  <si>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</si>
  <si>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</si>
  <si>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</si>
  <si>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</si>
  <si>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</si>
  <si>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</si>
  <si>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</si>
  <si>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</si>
  <si>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</si>
  <si>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</si>
  <si>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</si>
  <si>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</si>
  <si>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</si>
  <si>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</si>
  <si>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</si>
  <si>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</si>
  <si>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</si>
  <si>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</si>
  <si>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</si>
  <si>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</si>
  <si>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</si>
  <si>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</si>
  <si>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</si>
  <si>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</si>
  <si>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</si>
  <si>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</si>
  <si>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</si>
  <si>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</si>
  <si>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</si>
  <si>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</si>
  <si>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</si>
  <si>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</si>
  <si>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</si>
  <si>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</si>
  <si>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</si>
  <si>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</si>
  <si>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</si>
  <si>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</si>
  <si>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</si>
  <si>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</si>
  <si>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</si>
  <si>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</si>
  <si>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</si>
  <si>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</si>
  <si>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</si>
  <si>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</si>
  <si>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</si>
  <si>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</si>
  <si>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</si>
  <si>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</si>
  <si>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</si>
  <si>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</si>
  <si>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</si>
  <si>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</si>
  <si>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</si>
  <si>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</si>
  <si>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</si>
  <si>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</si>
  <si>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</si>
  <si>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</si>
  <si>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</si>
  <si>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</si>
  <si>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</si>
  <si>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</si>
  <si>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</si>
  <si>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</si>
  <si>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</si>
  <si>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</si>
  <si>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</si>
  <si>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</si>
  <si>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</si>
  <si>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</si>
  <si>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</si>
  <si>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</si>
  <si>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</si>
  <si>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</si>
  <si>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</si>
  <si>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</si>
  <si>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</si>
  <si>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</si>
  <si>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</si>
  <si>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</si>
  <si>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</si>
  <si>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</si>
  <si>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</si>
  <si>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</si>
  <si>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</si>
  <si>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</si>
  <si>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</si>
  <si>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</si>
  <si>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</si>
  <si>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</si>
  <si>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</si>
  <si>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</si>
  <si>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</si>
  <si>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</si>
  <si>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</si>
  <si>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</si>
  <si>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</si>
  <si>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</si>
  <si>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</si>
  <si>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</si>
  <si>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</si>
  <si>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</si>
  <si>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</si>
  <si>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</si>
  <si>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</si>
  <si>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</si>
  <si>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</si>
  <si>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</si>
  <si>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</si>
  <si>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</si>
  <si>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</si>
  <si>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</si>
  <si>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</si>
  <si>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</si>
  <si>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</si>
  <si>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</si>
  <si>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</si>
  <si>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</si>
  <si>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</si>
  <si>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</si>
  <si>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</si>
  <si>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</si>
  <si>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</si>
  <si>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</si>
  <si>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</si>
  <si>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</si>
  <si>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</si>
  <si>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</si>
  <si>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</si>
  <si>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</si>
  <si>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</si>
  <si>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</si>
  <si>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</si>
  <si>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</si>
  <si>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</si>
  <si>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</si>
  <si>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</si>
  <si>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</si>
  <si>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</si>
  <si>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</si>
  <si>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</si>
  <si>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</si>
  <si>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</si>
  <si>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</si>
  <si>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</si>
  <si>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</si>
  <si>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</si>
  <si>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</si>
  <si>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</si>
  <si>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</si>
  <si>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</si>
  <si>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</si>
  <si>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</si>
  <si>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</si>
  <si>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</si>
  <si>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</si>
  <si>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</si>
  <si>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</si>
  <si>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</si>
  <si>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</si>
  <si>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</si>
  <si>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</si>
  <si>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</si>
  <si>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</si>
  <si>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</si>
  <si>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</si>
  <si>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</si>
  <si>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</si>
  <si>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</si>
  <si>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</si>
  <si>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</si>
  <si>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</si>
  <si>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</si>
  <si>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</si>
  <si>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</si>
  <si>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</si>
  <si>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</si>
  <si>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</si>
  <si>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</si>
  <si>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</si>
  <si>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</si>
  <si>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</si>
  <si>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</si>
  <si>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</si>
  <si>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</si>
  <si>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</si>
  <si>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</si>
  <si>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</si>
  <si>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</si>
  <si>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</si>
  <si>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</si>
  <si>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</si>
  <si>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</si>
  <si>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</si>
  <si>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</si>
  <si>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</si>
  <si>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</si>
  <si>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</si>
  <si>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</si>
  <si>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</si>
  <si>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</si>
  <si>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</si>
  <si>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</si>
  <si>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</si>
  <si>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</si>
  <si>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</si>
  <si>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</si>
  <si>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</si>
  <si>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</si>
  <si>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</si>
  <si>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</si>
  <si>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</si>
  <si>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</si>
  <si>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</si>
  <si>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</si>
  <si>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</si>
  <si>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</si>
  <si>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</si>
  <si>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</si>
  <si>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</si>
  <si>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</si>
  <si>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</si>
  <si>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</si>
  <si>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</si>
  <si>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</si>
  <si>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</si>
  <si>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</si>
  <si>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</si>
  <si>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</si>
  <si>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</si>
  <si>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</si>
  <si>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</si>
  <si>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</si>
  <si>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</si>
  <si>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</si>
  <si>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</si>
  <si>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</si>
  <si>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</si>
  <si>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</si>
  <si>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</si>
  <si>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</si>
  <si>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</si>
  <si>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</si>
  <si>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</si>
  <si>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</si>
  <si>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</si>
  <si>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</si>
  <si>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</si>
  <si>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</si>
  <si>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</si>
  <si>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</si>
  <si>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</si>
  <si>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</si>
  <si>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</si>
  <si>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</si>
  <si>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</si>
  <si>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</si>
  <si>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</si>
  <si>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</si>
  <si>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</si>
  <si>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</si>
  <si>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</si>
  <si>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</si>
  <si>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</si>
  <si>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</si>
  <si>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</si>
  <si>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</si>
  <si>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</si>
  <si>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</si>
  <si>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</si>
  <si>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</si>
  <si>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</si>
  <si>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</si>
  <si>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</si>
  <si>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</si>
  <si>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</si>
  <si>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</si>
  <si>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</si>
  <si>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</si>
  <si>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</si>
  <si>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</si>
  <si>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</si>
  <si>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</si>
  <si>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</si>
  <si>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</si>
  <si>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</si>
  <si>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</si>
  <si>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</si>
  <si>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</si>
  <si>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</si>
  <si>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</si>
  <si>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</si>
  <si>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</si>
  <si>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</si>
  <si>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</si>
  <si>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</si>
  <si>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</si>
  <si>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</si>
  <si>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</si>
  <si>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</si>
  <si>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</si>
  <si>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</si>
  <si>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</si>
  <si>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</si>
  <si>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</si>
  <si>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</si>
  <si>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</si>
  <si>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</si>
  <si>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</si>
  <si>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</si>
  <si>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</si>
  <si>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</si>
  <si>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</si>
  <si>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</si>
  <si>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</si>
  <si>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</si>
  <si>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</si>
  <si>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</si>
  <si>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</si>
  <si>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</si>
  <si>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</si>
  <si>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</si>
  <si>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</si>
  <si>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</si>
  <si>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</si>
  <si>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</si>
  <si>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</si>
  <si>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</si>
  <si>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</si>
  <si>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</si>
  <si>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</si>
  <si>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</si>
  <si>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</si>
  <si>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</si>
  <si>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</si>
  <si>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</si>
  <si>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</si>
  <si>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</si>
  <si>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</si>
  <si>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</si>
  <si>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</si>
  <si>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</si>
  <si>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</si>
  <si>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</si>
  <si>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</si>
  <si>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</si>
  <si>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</si>
  <si>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</si>
  <si>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</si>
  <si>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</si>
  <si>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</si>
  <si>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</si>
  <si>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</si>
  <si>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</si>
  <si>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</si>
  <si>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</si>
  <si>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</si>
  <si>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</si>
  <si>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</si>
  <si>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</si>
  <si>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</si>
  <si>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</si>
  <si>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</si>
  <si>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</si>
  <si>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</si>
  <si>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</si>
  <si>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</si>
  <si>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</si>
  <si>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</si>
  <si>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</si>
  <si>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</si>
  <si>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</si>
  <si>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</si>
  <si>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</si>
  <si>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</si>
  <si>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</si>
  <si>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</si>
  <si>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</si>
  <si>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</si>
  <si>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</si>
  <si>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</si>
  <si>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</si>
  <si>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</si>
  <si>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</si>
  <si>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</si>
  <si>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</si>
  <si>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</si>
  <si>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</si>
  <si>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</si>
  <si>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</si>
  <si>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</si>
  <si>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</si>
  <si>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</si>
  <si>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</si>
  <si>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</si>
  <si>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</si>
  <si>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</si>
  <si>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</si>
  <si>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</si>
  <si>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</si>
  <si>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</si>
  <si>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</si>
  <si>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</si>
  <si>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</si>
  <si>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</si>
  <si>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</si>
  <si>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</si>
  <si>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</si>
  <si>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</si>
  <si>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</si>
  <si>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</si>
  <si>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</si>
  <si>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</si>
  <si>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</si>
  <si>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</si>
  <si>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</si>
  <si>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</si>
  <si>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</si>
  <si>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</si>
  <si>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</si>
  <si>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</si>
  <si>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</si>
  <si>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</si>
  <si>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</si>
  <si>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</si>
  <si>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</si>
  <si>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</si>
  <si>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</si>
  <si>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</si>
  <si>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</si>
  <si>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</si>
  <si>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</si>
  <si>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</si>
  <si>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</si>
  <si>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</si>
  <si>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</si>
  <si>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</si>
  <si>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</si>
  <si>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</si>
  <si>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</si>
  <si>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</si>
  <si>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</si>
  <si>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</si>
  <si>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</si>
  <si>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</si>
  <si>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</si>
  <si>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</si>
  <si>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</si>
  <si>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</si>
  <si>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</si>
  <si>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</si>
  <si>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</si>
  <si>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</si>
  <si>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</si>
  <si>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</si>
  <si>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</si>
  <si>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</si>
  <si>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</si>
  <si>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</si>
  <si>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</si>
  <si>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</si>
  <si>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</si>
  <si>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</si>
  <si>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</si>
  <si>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</si>
  <si>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</si>
  <si>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</si>
  <si>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</si>
  <si>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</si>
  <si>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</si>
  <si>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</si>
  <si>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</si>
  <si>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</si>
  <si>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</si>
  <si>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</si>
  <si>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</si>
  <si>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</si>
  <si>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</si>
  <si>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</si>
  <si>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</si>
  <si>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</si>
  <si>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</si>
  <si>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</si>
  <si>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</si>
  <si>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</si>
  <si>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</si>
  <si>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</si>
  <si>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</si>
  <si>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</si>
  <si>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</si>
  <si>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</si>
  <si>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</si>
  <si>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</si>
  <si>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</si>
  <si>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</si>
  <si>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</si>
  <si>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</si>
  <si>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</si>
  <si>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</si>
  <si>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</si>
  <si>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</si>
  <si>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</si>
  <si>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</si>
  <si>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</si>
  <si>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</si>
  <si>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</si>
  <si>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</si>
  <si>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</si>
  <si>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</si>
  <si>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</si>
  <si>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</si>
  <si>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</si>
  <si>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</si>
  <si>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</si>
  <si>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</si>
  <si>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</si>
  <si>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</si>
  <si>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</si>
  <si>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</si>
  <si>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</si>
  <si>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</si>
  <si>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</si>
  <si>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</si>
  <si>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</si>
  <si>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</si>
  <si>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</si>
  <si>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</si>
  <si>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</si>
  <si>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</si>
  <si>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</si>
  <si>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</si>
  <si>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</si>
  <si>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</si>
  <si>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</si>
  <si>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</si>
  <si>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</si>
  <si>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</si>
  <si>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</si>
  <si>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</si>
  <si>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</si>
  <si>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</si>
  <si>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</si>
  <si>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</si>
  <si>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</si>
  <si>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</si>
  <si>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</si>
  <si>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</si>
  <si>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</si>
  <si>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</si>
  <si>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</si>
  <si>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</si>
  <si>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</si>
  <si>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</si>
  <si>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</si>
  <si>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</si>
  <si>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</si>
  <si>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</si>
  <si>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</si>
  <si>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</si>
  <si>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</si>
  <si>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</si>
  <si>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</si>
  <si>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</si>
  <si>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</si>
  <si>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</si>
  <si>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</si>
  <si>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</si>
  <si>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</si>
  <si>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</si>
  <si>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</si>
  <si>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</si>
  <si>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</si>
  <si>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</si>
  <si>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</si>
  <si>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</si>
  <si>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</si>
  <si>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</si>
  <si>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</si>
  <si>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</si>
  <si>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</si>
  <si>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</si>
  <si>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</si>
  <si>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</si>
  <si>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</si>
  <si>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</si>
  <si>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</si>
  <si>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</si>
  <si>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</si>
  <si>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</si>
  <si>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</si>
  <si>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</si>
  <si>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</si>
  <si>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</si>
  <si>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</si>
  <si>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</si>
  <si>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</si>
  <si>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</si>
  <si>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</si>
  <si>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</si>
  <si>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</si>
  <si>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</si>
  <si>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</si>
  <si>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</si>
  <si>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</si>
  <si>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</si>
  <si>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</si>
  <si>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</si>
  <si>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</si>
  <si>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</si>
  <si>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</si>
  <si>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</si>
  <si>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</si>
  <si>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</si>
  <si>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</si>
  <si>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</si>
  <si>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</si>
  <si>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</si>
  <si>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</si>
  <si>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</si>
  <si>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</si>
  <si>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</si>
  <si>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</si>
  <si>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</si>
  <si>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</si>
  <si>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</si>
  <si>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</si>
  <si>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</si>
  <si>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</si>
  <si>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</si>
  <si>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</si>
  <si>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</si>
  <si>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</si>
  <si>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</si>
  <si>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</si>
  <si>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</si>
  <si>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</si>
  <si>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</si>
  <si>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</si>
  <si>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</si>
  <si>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</si>
  <si>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</si>
  <si>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</si>
  <si>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</si>
  <si>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</si>
  <si>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</si>
  <si>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</si>
  <si>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</si>
  <si>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</si>
  <si>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</si>
  <si>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</si>
  <si>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</si>
  <si>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</si>
  <si>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</si>
  <si>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</si>
  <si>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</si>
  <si>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</si>
  <si>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</si>
  <si>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</si>
  <si>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</si>
  <si>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</si>
  <si>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</si>
  <si>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</si>
  <si>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</si>
  <si>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</si>
  <si>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</si>
  <si>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</si>
  <si>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</si>
  <si>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</si>
  <si>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</si>
  <si>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</si>
  <si>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</si>
  <si>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</si>
  <si>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</si>
  <si>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</si>
  <si>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</si>
  <si>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</si>
  <si>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</si>
  <si>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</si>
  <si>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</si>
  <si>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</si>
  <si>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</si>
  <si>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</si>
  <si>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</si>
  <si>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</si>
  <si>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</si>
  <si>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</si>
  <si>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</si>
  <si>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</si>
  <si>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</si>
  <si>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</si>
  <si>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</si>
  <si>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</si>
  <si>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</si>
  <si>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</si>
  <si>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</si>
  <si>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</si>
  <si>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</si>
  <si>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</si>
  <si>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</si>
  <si>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</si>
  <si>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</si>
  <si>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</si>
  <si>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</si>
  <si>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</si>
  <si>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</si>
  <si>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</si>
  <si>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</si>
  <si>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</si>
  <si>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</si>
  <si>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</si>
  <si>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</si>
  <si>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</si>
  <si>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</si>
  <si>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</si>
  <si>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</si>
  <si>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</si>
  <si>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</si>
  <si>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</si>
  <si>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</si>
  <si>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</si>
  <si>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</si>
  <si>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</si>
  <si>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</si>
  <si>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</si>
  <si>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</si>
  <si>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</si>
  <si>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</si>
  <si>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</si>
  <si>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</si>
  <si>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</si>
  <si>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</si>
  <si>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</si>
  <si>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</si>
  <si>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</si>
  <si>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</si>
  <si>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</si>
  <si>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</si>
  <si>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</si>
  <si>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</si>
  <si>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</si>
  <si>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</si>
  <si>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</si>
  <si>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</si>
  <si>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</si>
  <si>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</si>
  <si>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</si>
  <si>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</si>
  <si>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</si>
  <si>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</si>
  <si>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</si>
  <si>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</si>
  <si>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</si>
  <si>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</si>
  <si>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</si>
  <si>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</si>
  <si>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</si>
  <si>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</si>
  <si>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</si>
  <si>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</si>
  <si>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</si>
  <si>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</si>
  <si>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</si>
  <si>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</si>
  <si>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</si>
  <si>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</si>
  <si>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</si>
  <si>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</si>
  <si>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</si>
  <si>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</si>
  <si>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</si>
  <si>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</si>
  <si>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</si>
  <si>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</si>
  <si>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</si>
  <si>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</si>
  <si>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</si>
  <si>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</si>
  <si>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</si>
  <si>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</si>
  <si>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</si>
  <si>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</si>
  <si>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</si>
  <si>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</si>
  <si>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</si>
  <si>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</si>
  <si>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</si>
  <si>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</si>
  <si>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</si>
  <si>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</si>
  <si>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</si>
  <si>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</si>
  <si>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</si>
  <si>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</si>
  <si>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</si>
  <si>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</si>
  <si>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</si>
  <si>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</si>
  <si>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</si>
  <si>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</si>
  <si>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</si>
  <si>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</si>
  <si>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</si>
  <si>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</si>
  <si>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</si>
  <si>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</si>
  <si>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</si>
  <si>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</si>
  <si>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</si>
  <si>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</si>
  <si>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</si>
  <si>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</si>
  <si>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</si>
  <si>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</si>
  <si>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</si>
  <si>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</si>
  <si>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</si>
  <si>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</si>
  <si>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</si>
  <si>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</si>
  <si>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</si>
  <si>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</si>
  <si>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</si>
  <si>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</si>
  <si>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</si>
  <si>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</si>
  <si>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</si>
  <si>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</si>
  <si>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</si>
  <si>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</si>
  <si>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</si>
  <si>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</si>
  <si>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</si>
  <si>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</si>
  <si>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</si>
  <si>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</si>
  <si>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</si>
  <si>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</si>
  <si>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</si>
  <si>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</si>
  <si>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</si>
  <si>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</si>
  <si>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</si>
  <si>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</si>
  <si>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</si>
  <si>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</si>
  <si>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</si>
  <si>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</si>
  <si>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</si>
  <si>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</si>
  <si>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</si>
  <si>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</si>
  <si>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</si>
  <si>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</si>
  <si>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</si>
  <si>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</si>
  <si>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</si>
  <si>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</si>
  <si>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</si>
  <si>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</si>
  <si>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</si>
  <si>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</si>
  <si>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</si>
  <si>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</si>
  <si>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</si>
  <si>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</si>
  <si>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</si>
  <si>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</si>
  <si>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</si>
  <si>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</si>
  <si>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</si>
  <si>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</si>
  <si>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</si>
  <si>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</si>
  <si>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</si>
  <si>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</si>
  <si>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</si>
  <si>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</si>
  <si>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</si>
  <si>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</si>
  <si>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</si>
  <si>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</si>
  <si>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</si>
  <si>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</si>
  <si>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</si>
  <si>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</si>
  <si>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</si>
  <si>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</si>
  <si>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</si>
  <si>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</si>
  <si>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</si>
  <si>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</si>
  <si>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</si>
  <si>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</si>
  <si>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</si>
  <si>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</si>
  <si>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</si>
  <si>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</si>
  <si>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</si>
  <si>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</si>
  <si>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</si>
  <si>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</si>
  <si>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</si>
  <si>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</si>
  <si>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</si>
  <si>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</si>
  <si>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</si>
  <si>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</si>
  <si>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</si>
  <si>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</si>
  <si>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</si>
  <si>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</si>
  <si>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</si>
  <si>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</si>
  <si>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</si>
  <si>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</si>
  <si>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</si>
  <si>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</si>
  <si>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</si>
  <si>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</si>
  <si>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</si>
  <si>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</si>
  <si>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</si>
  <si>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</si>
  <si>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</si>
  <si>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</si>
  <si>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</si>
  <si>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</si>
  <si>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</si>
  <si>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</si>
  <si>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</si>
  <si>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</si>
  <si>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</si>
  <si>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</si>
  <si>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</si>
  <si>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</si>
  <si>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</si>
  <si>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</si>
  <si>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</si>
  <si>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</si>
  <si>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</si>
  <si>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</si>
  <si>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</si>
  <si>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</si>
  <si>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</si>
  <si>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</si>
  <si>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</si>
  <si>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</si>
  <si>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</si>
  <si>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</si>
  <si>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</si>
  <si>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</si>
  <si>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</si>
  <si>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</si>
  <si>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</si>
  <si>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</si>
  <si>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</si>
  <si>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</si>
  <si>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</si>
  <si>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</si>
  <si>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</si>
  <si>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</si>
  <si>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</si>
  <si>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</si>
  <si>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</si>
  <si>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</si>
  <si>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</si>
  <si>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</si>
  <si>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</si>
  <si>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</si>
  <si>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</si>
  <si>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</si>
  <si>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</si>
  <si>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</si>
  <si>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</si>
  <si>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</si>
  <si>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</si>
  <si>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</si>
  <si>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</si>
  <si>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</si>
  <si>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</si>
  <si>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</si>
  <si>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</si>
  <si>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</si>
  <si>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</si>
  <si>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</si>
  <si>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</si>
  <si>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</si>
  <si>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</si>
  <si>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</si>
  <si>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</si>
  <si>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</si>
  <si>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</si>
  <si>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</si>
  <si>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</si>
  <si>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</si>
  <si>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</si>
  <si>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</si>
  <si>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</si>
  <si>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</si>
  <si>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</si>
  <si>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</si>
  <si>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</si>
  <si>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</si>
  <si>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</si>
  <si>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</si>
  <si>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</si>
  <si>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</si>
  <si>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</si>
  <si>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</si>
  <si>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</si>
  <si>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</si>
  <si>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</si>
  <si>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</si>
  <si>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</si>
  <si>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</si>
  <si>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</si>
  <si>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</si>
  <si>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</si>
  <si>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</si>
  <si>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</si>
  <si>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</si>
  <si>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</si>
  <si>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</si>
  <si>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</si>
  <si>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</si>
  <si>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</si>
  <si>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</si>
  <si>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</si>
  <si>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</si>
  <si>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</si>
  <si>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</si>
  <si>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</si>
  <si>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</si>
  <si>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</si>
  <si>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</si>
  <si>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</si>
  <si>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</si>
  <si>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</si>
  <si>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</si>
  <si>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</si>
  <si>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</si>
  <si>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</si>
  <si>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</si>
  <si>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</si>
  <si>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</si>
  <si>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</si>
  <si>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</si>
  <si>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</si>
  <si>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</si>
  <si>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</si>
  <si>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</si>
  <si>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</si>
  <si>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</si>
  <si>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</si>
  <si>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</si>
  <si>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</si>
  <si>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</si>
  <si>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</si>
  <si>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</si>
  <si>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</si>
  <si>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</si>
  <si>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</si>
  <si>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</si>
  <si>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</si>
  <si>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</si>
  <si>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</si>
  <si>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</si>
  <si>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</si>
  <si>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</si>
  <si>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</si>
  <si>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</si>
  <si>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</si>
  <si>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</si>
  <si>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</si>
  <si>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</si>
  <si>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</si>
  <si>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</si>
  <si>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</si>
  <si>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</si>
  <si>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</si>
  <si>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</si>
  <si>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</si>
  <si>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</si>
  <si>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</si>
  <si>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</si>
  <si>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</si>
  <si>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</si>
  <si>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</si>
  <si>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</si>
  <si>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</si>
  <si>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</si>
  <si>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</si>
  <si>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</si>
  <si>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</si>
  <si>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</si>
  <si>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</si>
  <si>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</si>
  <si>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</si>
  <si>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</si>
  <si>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</si>
  <si>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</si>
  <si>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</si>
  <si>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</si>
  <si>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</si>
  <si>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</si>
  <si>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</si>
  <si>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</si>
  <si>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</si>
  <si>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</si>
  <si>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</si>
  <si>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</si>
  <si>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</si>
  <si>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</si>
  <si>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</si>
  <si>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</si>
  <si>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</si>
  <si>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</si>
  <si>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</si>
  <si>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</si>
  <si>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</si>
  <si>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</si>
  <si>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</si>
  <si>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</si>
  <si>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</si>
  <si>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</si>
  <si>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</si>
  <si>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</si>
  <si>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</si>
  <si>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</si>
  <si>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</si>
  <si>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</si>
  <si>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</si>
  <si>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</si>
  <si>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</si>
  <si>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</si>
  <si>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</si>
  <si>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</si>
  <si>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</si>
  <si>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</si>
  <si>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</si>
  <si>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</si>
  <si>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</si>
  <si>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</si>
  <si>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</si>
  <si>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</si>
  <si>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</si>
  <si>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</si>
  <si>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</si>
  <si>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</si>
  <si>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</si>
  <si>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</si>
  <si>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</si>
  <si>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</si>
  <si>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</si>
  <si>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</si>
  <si>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</si>
  <si>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</si>
  <si>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</si>
  <si>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</si>
  <si>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</si>
  <si>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</si>
  <si>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</si>
  <si>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</si>
  <si>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</si>
  <si>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</si>
  <si>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</si>
  <si>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</si>
  <si>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</si>
  <si>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</si>
  <si>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</si>
  <si>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</si>
  <si>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</si>
  <si>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</si>
  <si>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</si>
  <si>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</si>
  <si>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</si>
  <si>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</si>
  <si>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</si>
  <si>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</si>
  <si>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</si>
  <si>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</si>
  <si>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</si>
  <si>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</si>
  <si>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</si>
  <si>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</si>
  <si>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</si>
  <si>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</si>
  <si>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</si>
  <si>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</si>
  <si>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</si>
  <si>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</si>
  <si>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</si>
  <si>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</si>
  <si>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</si>
  <si>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</si>
  <si>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</si>
  <si>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</si>
  <si>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</si>
  <si>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</si>
  <si>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</si>
  <si>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</si>
  <si>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</si>
  <si>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</si>
  <si>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</si>
  <si>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</si>
  <si>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</si>
  <si>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</si>
  <si>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</si>
  <si>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</si>
  <si>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</si>
  <si>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</si>
  <si>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</si>
  <si>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</si>
  <si>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</si>
  <si>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</si>
  <si>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</si>
  <si>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</si>
  <si>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</si>
  <si>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</si>
  <si>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</si>
  <si>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</si>
  <si>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</si>
  <si>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</si>
  <si>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</si>
  <si>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</si>
  <si>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</si>
  <si>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</si>
  <si>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</si>
  <si>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</si>
  <si>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</si>
  <si>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</si>
  <si>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</si>
  <si>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</si>
  <si>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</si>
  <si>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</si>
  <si>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</si>
  <si>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</si>
  <si>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</si>
  <si>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</si>
  <si>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</si>
  <si>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</si>
  <si>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</si>
  <si>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</si>
  <si>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</si>
  <si>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</si>
  <si>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</si>
  <si>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</si>
  <si>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</si>
  <si>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</si>
  <si>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</si>
  <si>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</si>
  <si>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</si>
  <si>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</si>
  <si>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</si>
  <si>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</si>
  <si>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</si>
  <si>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</si>
  <si>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</si>
  <si>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</si>
  <si>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</si>
  <si>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</si>
  <si>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</si>
  <si>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</si>
  <si>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</si>
  <si>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</si>
  <si>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</si>
  <si>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</si>
  <si>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</si>
  <si>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</si>
  <si>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</si>
  <si>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</si>
  <si>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</si>
  <si>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</si>
  <si>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</si>
  <si>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</si>
  <si>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</si>
  <si>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</si>
  <si>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</si>
  <si>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</si>
  <si>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</si>
  <si>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</si>
  <si>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</si>
  <si>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</si>
  <si>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</si>
  <si>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</si>
  <si>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</si>
  <si>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</si>
  <si>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</si>
  <si>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</si>
  <si>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</si>
  <si>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</si>
  <si>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</si>
  <si>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</si>
  <si>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</si>
  <si>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</si>
  <si>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</si>
  <si>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</si>
  <si>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</si>
  <si>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</si>
  <si>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</si>
  <si>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</si>
  <si>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</si>
  <si>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</si>
  <si>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</si>
  <si>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</si>
  <si>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</si>
  <si>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</si>
  <si>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</si>
  <si>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</si>
  <si>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</si>
  <si>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</si>
  <si>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</si>
  <si>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</si>
  <si>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</si>
  <si>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</si>
  <si>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</si>
  <si>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</si>
  <si>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</si>
  <si>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</si>
  <si>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</si>
  <si>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</si>
  <si>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</si>
  <si>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</si>
  <si>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</si>
  <si>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</si>
  <si>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</si>
  <si>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</si>
  <si>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</si>
  <si>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</si>
  <si>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</si>
  <si>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</si>
  <si>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</si>
  <si>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</si>
  <si>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</si>
  <si>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</si>
  <si>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</si>
  <si>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</si>
  <si>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</si>
  <si>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</si>
  <si>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</si>
  <si>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</si>
  <si>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</si>
  <si>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</si>
  <si>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</si>
  <si>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</si>
  <si>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</si>
  <si>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</si>
  <si>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</si>
  <si>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</si>
  <si>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</si>
  <si>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</si>
  <si>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</si>
  <si>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</si>
  <si>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</si>
  <si>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</si>
  <si>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</si>
  <si>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</si>
  <si>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</si>
  <si>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</si>
  <si>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</si>
  <si>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</si>
  <si>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</si>
  <si>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</si>
  <si>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</si>
  <si>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</si>
  <si>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</si>
  <si>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</si>
  <si>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</si>
  <si>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</si>
  <si>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</si>
  <si>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</si>
  <si>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</si>
  <si>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</si>
  <si>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</si>
  <si>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</si>
  <si>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</si>
  <si>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</si>
  <si>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</si>
  <si>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</si>
  <si>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</si>
  <si>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</si>
  <si>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</si>
  <si>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</si>
  <si>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</si>
  <si>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</si>
  <si>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</si>
  <si>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</si>
  <si>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</si>
  <si>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</si>
  <si>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</si>
  <si>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</si>
  <si>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</si>
  <si>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</si>
  <si>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</si>
  <si>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</si>
  <si>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</si>
  <si>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</si>
  <si>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</si>
  <si>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</si>
  <si>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</si>
  <si>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</si>
  <si>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</si>
  <si>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</si>
  <si>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</si>
  <si>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</si>
  <si>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</si>
  <si>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</si>
  <si>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</si>
  <si>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</si>
  <si>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</si>
  <si>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</si>
  <si>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</si>
  <si>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</si>
  <si>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</si>
  <si>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</si>
  <si>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</si>
  <si>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</si>
  <si>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</si>
  <si>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</si>
  <si>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</si>
  <si>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</si>
  <si>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</si>
  <si>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</si>
  <si>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</si>
  <si>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</si>
  <si>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</si>
  <si>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</si>
  <si>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</si>
  <si>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</si>
  <si>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</si>
  <si>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</si>
  <si>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</si>
  <si>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</si>
  <si>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</si>
  <si>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</si>
  <si>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</si>
  <si>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</si>
  <si>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</si>
  <si>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</si>
  <si>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</si>
  <si>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</si>
  <si>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</si>
  <si>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</si>
  <si>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</si>
  <si>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</si>
  <si>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</si>
  <si>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</si>
  <si>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</si>
  <si>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</si>
  <si>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</si>
  <si>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</si>
  <si>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</si>
  <si>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</si>
  <si>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</si>
  <si>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</si>
  <si>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</si>
  <si>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</si>
  <si>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</si>
  <si>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</si>
  <si>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</si>
  <si>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</si>
  <si>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</si>
  <si>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</si>
  <si>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</si>
  <si>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</si>
  <si>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</si>
  <si>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</si>
  <si>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</si>
  <si>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</si>
  <si>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</si>
  <si>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</si>
  <si>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</si>
  <si>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</si>
  <si>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</si>
  <si>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</si>
  <si>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</si>
  <si>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</si>
  <si>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</si>
  <si>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</si>
  <si>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</si>
  <si>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</si>
  <si>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</si>
  <si>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</si>
  <si>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</si>
  <si>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</si>
  <si>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</si>
  <si>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</si>
  <si>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</si>
  <si>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</si>
  <si>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</si>
  <si>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</si>
  <si>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</si>
  <si>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</si>
  <si>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</si>
  <si>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</si>
  <si>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</si>
  <si>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</si>
  <si>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</si>
  <si>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</si>
  <si>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</si>
  <si>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</si>
  <si>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</si>
  <si>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</si>
  <si>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</si>
  <si>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</si>
  <si>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</si>
  <si>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</si>
  <si>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</si>
  <si>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</si>
  <si>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</si>
  <si>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</si>
  <si>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</si>
  <si>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</si>
  <si>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</si>
  <si>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</si>
  <si>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</si>
  <si>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</si>
  <si>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</si>
  <si>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</si>
  <si>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</si>
  <si>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</si>
  <si>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</si>
  <si>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</si>
  <si>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</si>
  <si>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</si>
  <si>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</si>
  <si>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</si>
  <si>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</si>
  <si>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</si>
  <si>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</si>
  <si>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</si>
  <si>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</si>
  <si>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</si>
  <si>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</si>
  <si>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</si>
  <si>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</si>
  <si>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</si>
  <si>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</si>
  <si>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</si>
  <si>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</si>
  <si>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</si>
  <si>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</si>
  <si>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</si>
  <si>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</si>
  <si>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</si>
  <si>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</si>
  <si>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</si>
  <si>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</si>
  <si>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</si>
  <si>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</si>
  <si>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</si>
  <si>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</si>
  <si>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</si>
  <si>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</si>
  <si>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</si>
  <si>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</si>
  <si>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</si>
  <si>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</si>
  <si>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</si>
  <si>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</si>
  <si>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</si>
  <si>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</si>
  <si>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</si>
  <si>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</si>
  <si>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</si>
  <si>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</si>
  <si>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</si>
  <si>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</si>
  <si>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</si>
  <si>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</si>
  <si>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</si>
  <si>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</si>
  <si>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</si>
  <si>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</si>
  <si>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</si>
  <si>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</si>
  <si>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</si>
  <si>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</si>
  <si>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</si>
  <si>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</si>
  <si>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</si>
  <si>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</si>
  <si>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</si>
  <si>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</si>
  <si>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</si>
  <si>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</si>
  <si>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</si>
  <si>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</si>
  <si>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</si>
  <si>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</si>
  <si>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</si>
  <si>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</si>
  <si>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</si>
  <si>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</si>
  <si>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</si>
  <si>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</si>
  <si>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</si>
  <si>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</si>
  <si>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</si>
  <si>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</si>
  <si>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</si>
  <si>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</si>
  <si>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</si>
  <si>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</si>
  <si>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</si>
  <si>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</si>
  <si>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</si>
  <si>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</si>
  <si>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</si>
  <si>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</si>
  <si>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</si>
  <si>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</si>
  <si>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</si>
  <si>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</si>
  <si>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</si>
  <si>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</si>
  <si>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</si>
  <si>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</si>
  <si>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</si>
  <si>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</si>
  <si>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</si>
  <si>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</si>
  <si>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</si>
  <si>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</si>
  <si>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</si>
  <si>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</si>
  <si>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</si>
  <si>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</si>
  <si>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</si>
  <si>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</si>
  <si>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</si>
  <si>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</si>
  <si>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</si>
  <si>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</si>
  <si>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</si>
  <si>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</si>
  <si>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</si>
  <si>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</si>
  <si>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</si>
  <si>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</si>
  <si>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</si>
  <si>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</si>
  <si>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</si>
  <si>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</si>
  <si>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</si>
  <si>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</si>
  <si>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</si>
  <si>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</si>
  <si>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</si>
  <si>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</si>
  <si>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</si>
  <si>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</si>
  <si>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</si>
  <si>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</si>
  <si>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</si>
  <si>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</si>
  <si>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</si>
  <si>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</si>
  <si>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</si>
  <si>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</si>
  <si>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</si>
  <si>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</si>
  <si>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</si>
  <si>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</si>
  <si>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</si>
  <si>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</si>
  <si>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</si>
  <si>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</si>
  <si>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</si>
  <si>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</si>
  <si>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</si>
  <si>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</si>
  <si>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</si>
  <si>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</si>
  <si>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</si>
  <si>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</si>
  <si>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</si>
  <si>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</si>
  <si>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</si>
  <si>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</si>
  <si>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</si>
  <si>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</si>
  <si>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</si>
  <si>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</si>
  <si>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</si>
  <si>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</si>
  <si>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</si>
  <si>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</si>
  <si>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</si>
  <si>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</si>
  <si>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</si>
  <si>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</si>
  <si>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</si>
  <si>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</si>
  <si>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</si>
  <si>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</si>
  <si>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</si>
  <si>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</si>
  <si>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</si>
  <si>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</si>
  <si>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</si>
  <si>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</si>
  <si>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</si>
  <si>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</si>
  <si>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</si>
  <si>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</si>
  <si>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</si>
  <si>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</si>
  <si>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</si>
  <si>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</si>
  <si>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</si>
  <si>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</si>
  <si>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</si>
  <si>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</si>
  <si>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</si>
  <si>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</si>
  <si>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</si>
  <si>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</si>
  <si>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</si>
  <si>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</si>
  <si>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</si>
  <si>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</si>
  <si>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</si>
  <si>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</si>
  <si>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</si>
  <si>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</si>
  <si>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</si>
  <si>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</si>
  <si>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</si>
  <si>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</si>
  <si>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</si>
  <si>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</si>
  <si>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</si>
  <si>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</si>
  <si>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</si>
  <si>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</si>
  <si>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</si>
  <si>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</si>
  <si>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</si>
  <si>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</si>
  <si>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</si>
  <si>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</si>
  <si>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</si>
  <si>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</si>
  <si>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</si>
  <si>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</si>
  <si>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</si>
  <si>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</si>
  <si>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</si>
  <si>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</si>
  <si>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</si>
  <si>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</si>
  <si>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</si>
  <si>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</si>
  <si>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</si>
  <si>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</si>
  <si>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</si>
  <si>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</si>
  <si>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</si>
  <si>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</si>
  <si>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</si>
  <si>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</si>
  <si>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</si>
  <si>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</si>
  <si>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</si>
  <si>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</si>
  <si>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</si>
  <si>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</si>
  <si>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</si>
  <si>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</si>
  <si>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</si>
  <si>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</si>
  <si>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</si>
  <si>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</si>
  <si>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</si>
  <si>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</si>
  <si>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</si>
  <si>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</si>
  <si>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</si>
  <si>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</si>
  <si>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</si>
  <si>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</si>
  <si>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</si>
  <si>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</si>
  <si>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</si>
  <si>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</si>
  <si>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</si>
  <si>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</si>
  <si>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</si>
  <si>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</si>
  <si>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</si>
  <si>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</si>
  <si>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</si>
  <si>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</si>
  <si>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</si>
  <si>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</si>
  <si>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</si>
  <si>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</si>
  <si>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</si>
  <si>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</si>
  <si>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</si>
  <si>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</si>
  <si>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</si>
  <si>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</si>
  <si>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</si>
  <si>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</si>
  <si>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</si>
  <si>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</si>
  <si>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</si>
  <si>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</si>
  <si>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</si>
  <si>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</si>
  <si>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</si>
  <si>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</si>
  <si>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</si>
  <si>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</si>
  <si>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</si>
  <si>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</si>
  <si>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</si>
  <si>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</si>
  <si>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</si>
  <si>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</si>
  <si>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</si>
  <si>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</si>
  <si>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</si>
  <si>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</si>
  <si>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</si>
  <si>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</si>
  <si>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</si>
  <si>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</si>
  <si>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</si>
  <si>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</si>
  <si>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</si>
  <si>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</si>
  <si>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</si>
  <si>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</si>
  <si>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</si>
  <si>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</si>
  <si>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</si>
  <si>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</si>
  <si>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</si>
  <si>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</si>
  <si>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</si>
  <si>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</si>
  <si>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</si>
  <si>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</si>
  <si>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</si>
  <si>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</si>
  <si>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</si>
  <si>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</si>
  <si>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</si>
  <si>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</si>
  <si>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</si>
  <si>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</si>
  <si>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</si>
  <si>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</si>
  <si>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</si>
  <si>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</si>
  <si>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</si>
  <si>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</si>
  <si>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</si>
  <si>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</si>
  <si>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</si>
  <si>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</si>
  <si>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</si>
  <si>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</si>
  <si>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</si>
  <si>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</si>
  <si>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</si>
  <si>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</si>
  <si>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</si>
  <si>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</si>
  <si>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</si>
  <si>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</si>
  <si>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</si>
  <si>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</si>
  <si>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</si>
  <si>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</si>
  <si>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</si>
  <si>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</si>
  <si>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</si>
  <si>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</si>
  <si>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</si>
  <si>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</si>
  <si>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</si>
  <si>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</si>
  <si>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</si>
  <si>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</si>
  <si>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</si>
  <si>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</si>
  <si>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</si>
  <si>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</si>
  <si>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</si>
  <si>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</si>
  <si>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</si>
  <si>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</si>
  <si>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</si>
  <si>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</si>
  <si>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</si>
  <si>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</si>
  <si>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</si>
  <si>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</si>
  <si>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</si>
  <si>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</si>
  <si>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</si>
  <si>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</si>
  <si>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</si>
  <si>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</si>
  <si>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</si>
  <si>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</si>
  <si>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</si>
  <si>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</si>
  <si>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</si>
  <si>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</si>
  <si>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</si>
  <si>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</si>
  <si>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</si>
  <si>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</si>
  <si>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</si>
  <si>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</si>
  <si>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</si>
  <si>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</si>
  <si>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</si>
  <si>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</si>
  <si>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</si>
  <si>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</si>
  <si>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</si>
  <si>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</si>
  <si>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</si>
  <si>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</si>
  <si>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</si>
  <si>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</si>
  <si>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</si>
  <si>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</si>
  <si>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</si>
  <si>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</si>
  <si>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</si>
  <si>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</si>
  <si>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</si>
  <si>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</si>
  <si>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</si>
  <si>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</si>
  <si>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</si>
  <si>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</si>
  <si>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</si>
  <si>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</si>
  <si>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</si>
  <si>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</si>
  <si>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</si>
  <si>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</si>
  <si>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</si>
  <si>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</si>
  <si>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</si>
  <si>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</si>
  <si>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</si>
  <si>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</si>
  <si>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</si>
  <si>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</si>
  <si>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</si>
  <si>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</si>
  <si>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</si>
  <si>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</si>
  <si>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</si>
  <si>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</si>
  <si>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</si>
  <si>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</si>
  <si>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</si>
  <si>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</si>
  <si>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</si>
  <si>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</si>
  <si>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</si>
  <si>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</si>
  <si>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</si>
  <si>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</si>
  <si>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</si>
  <si>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</si>
  <si>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</si>
  <si>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</si>
  <si>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</si>
  <si>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</si>
  <si>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</si>
  <si>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</si>
  <si>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</si>
  <si>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</si>
  <si>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</si>
  <si>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</si>
  <si>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</si>
  <si>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</si>
  <si>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</si>
  <si>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</si>
  <si>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</si>
  <si>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</si>
  <si>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</si>
  <si>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</si>
  <si>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</si>
  <si>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</si>
  <si>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</si>
  <si>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</si>
  <si>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</si>
  <si>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</si>
  <si>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</si>
  <si>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</si>
  <si>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</si>
  <si>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</si>
  <si>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</si>
  <si>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</si>
  <si>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</si>
  <si>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</si>
  <si>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</si>
  <si>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</si>
  <si>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</si>
  <si>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</si>
  <si>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</si>
  <si>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</si>
  <si>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</si>
  <si>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</si>
  <si>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</si>
  <si>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</si>
  <si>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</si>
  <si>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</si>
  <si>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</si>
  <si>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</si>
  <si>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</si>
  <si>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</si>
  <si>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</si>
  <si>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</si>
  <si>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</si>
  <si>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</si>
  <si>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</si>
  <si>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</si>
  <si>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</si>
  <si>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</si>
  <si>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</si>
  <si>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</si>
  <si>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</si>
  <si>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</si>
  <si>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</si>
  <si>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</si>
  <si>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</si>
  <si>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</si>
  <si>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</si>
  <si>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</si>
  <si>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</si>
  <si>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</si>
  <si>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</si>
  <si>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</si>
  <si>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</si>
  <si>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</si>
  <si>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</si>
  <si>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</si>
  <si>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</si>
  <si>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</si>
  <si>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</si>
  <si>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</si>
  <si>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</si>
  <si>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</si>
  <si>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</si>
  <si>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</si>
  <si>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</si>
  <si>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</si>
  <si>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</si>
  <si>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</si>
  <si>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</si>
  <si>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</si>
  <si>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</si>
  <si>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</si>
  <si>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</si>
  <si>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</si>
  <si>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</si>
  <si>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</si>
  <si>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</si>
  <si>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</si>
  <si>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</si>
  <si>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</si>
  <si>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</si>
  <si>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</si>
  <si>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</si>
  <si>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</si>
  <si>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</si>
  <si>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</si>
  <si>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</si>
  <si>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</si>
  <si>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</si>
  <si>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</si>
  <si>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</si>
  <si>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</si>
  <si>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</si>
  <si>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</si>
  <si>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</si>
  <si>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</si>
  <si>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</si>
  <si>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</si>
  <si>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</si>
  <si>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</si>
  <si>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</si>
  <si>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</si>
  <si>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</si>
  <si>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</si>
  <si>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</si>
  <si>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</si>
  <si>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</si>
  <si>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</si>
  <si>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</si>
  <si>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</si>
  <si>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</si>
  <si>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</si>
  <si>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</si>
  <si>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</si>
  <si>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</si>
  <si>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</si>
  <si>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</si>
  <si>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</si>
  <si>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</si>
  <si>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</si>
  <si>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</si>
  <si>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</si>
  <si>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</si>
  <si>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</si>
  <si>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</si>
  <si>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</si>
  <si>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</si>
  <si>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</si>
  <si>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</si>
  <si>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</si>
  <si>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</si>
  <si>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</si>
  <si>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</si>
  <si>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</si>
  <si>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</si>
  <si>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</si>
  <si>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</si>
  <si>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</si>
  <si>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</si>
  <si>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</si>
  <si>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</si>
  <si>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</si>
  <si>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</si>
  <si>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</si>
  <si>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</si>
  <si>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</si>
  <si>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</si>
  <si>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</si>
  <si>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</si>
  <si>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</si>
  <si>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</si>
  <si>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</si>
  <si>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</si>
  <si>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</si>
  <si>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</si>
  <si>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</si>
  <si>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</si>
  <si>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</si>
  <si>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</si>
  <si>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</si>
  <si>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</si>
  <si>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</si>
  <si>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</si>
  <si>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</si>
  <si>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</si>
  <si>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</si>
  <si>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</si>
  <si>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</si>
  <si>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</si>
  <si>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</si>
  <si>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</si>
  <si>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</si>
  <si>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</si>
  <si>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</si>
  <si>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</si>
  <si>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</si>
  <si>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</si>
  <si>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</si>
  <si>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</si>
  <si>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</si>
  <si>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</si>
  <si>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</si>
  <si>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</si>
  <si>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</si>
  <si>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</si>
  <si>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</si>
  <si>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</si>
  <si>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</si>
  <si>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</si>
  <si>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</si>
  <si>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</si>
  <si>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</si>
  <si>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</si>
  <si>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</si>
  <si>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</si>
  <si>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</si>
  <si>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</si>
  <si>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</si>
  <si>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</si>
  <si>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</si>
  <si>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</si>
  <si>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</si>
  <si>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</si>
  <si>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</si>
  <si>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</si>
  <si>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</si>
  <si>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</si>
  <si>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</si>
  <si>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</si>
  <si>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</si>
  <si>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</si>
  <si>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</si>
  <si>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</si>
  <si>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</si>
  <si>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</si>
  <si>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</si>
  <si>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</si>
  <si>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</si>
  <si>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</si>
  <si>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</si>
  <si>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</si>
  <si>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</si>
  <si>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</si>
  <si>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</si>
  <si>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</si>
  <si>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</si>
  <si>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</si>
  <si>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</si>
  <si>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</si>
  <si>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</si>
  <si>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</si>
  <si>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</si>
  <si>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</si>
  <si>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</si>
  <si>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</si>
  <si>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</si>
  <si>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</si>
  <si>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</si>
  <si>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</si>
  <si>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</si>
  <si>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</si>
  <si>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</si>
  <si>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</si>
  <si>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</si>
  <si>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</si>
  <si>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</si>
  <si>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</si>
  <si>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</si>
  <si>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</si>
  <si>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</si>
  <si>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</si>
  <si>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</si>
  <si>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</si>
  <si>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</si>
  <si>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</si>
  <si>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</si>
  <si>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</si>
  <si>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</si>
  <si>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</si>
  <si>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</si>
  <si>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</si>
  <si>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</si>
  <si>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</si>
  <si>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</si>
  <si>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</si>
  <si>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</si>
  <si>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</si>
  <si>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</si>
  <si>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</si>
  <si>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</si>
  <si>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</si>
  <si>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</si>
  <si>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</si>
  <si>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</si>
  <si>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</si>
  <si>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</si>
  <si>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</si>
  <si>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</si>
  <si>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</si>
  <si>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</si>
  <si>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</si>
  <si>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</si>
  <si>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</si>
  <si>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</si>
  <si>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</si>
  <si>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</si>
  <si>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</si>
  <si>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</si>
  <si>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</si>
  <si>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</si>
  <si>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</si>
  <si>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</si>
  <si>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</si>
  <si>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</si>
  <si>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</si>
  <si>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</si>
  <si>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</si>
  <si>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</si>
  <si>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</si>
  <si>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</si>
  <si>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</si>
  <si>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</si>
  <si>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</si>
  <si>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</si>
  <si>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</si>
  <si>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</si>
  <si>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</si>
  <si>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</si>
  <si>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</si>
  <si>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</si>
  <si>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</si>
  <si>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</si>
  <si>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</si>
  <si>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</si>
  <si>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</si>
  <si>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</si>
  <si>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</si>
  <si>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</si>
  <si>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</si>
  <si>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</si>
  <si>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</si>
  <si>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</si>
  <si>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</si>
  <si>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</si>
  <si>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</si>
  <si>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</si>
  <si>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</si>
  <si>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</si>
  <si>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</si>
  <si>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</si>
  <si>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</si>
  <si>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</si>
  <si>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</si>
  <si>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</si>
  <si>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</si>
  <si>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</si>
  <si>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</si>
  <si>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</si>
  <si>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</si>
  <si>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</si>
  <si>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</si>
  <si>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</si>
  <si>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</si>
  <si>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</si>
  <si>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</si>
  <si>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</si>
  <si>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</si>
  <si>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</si>
  <si>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</si>
  <si>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</si>
  <si>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</si>
  <si>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</si>
  <si>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</si>
  <si>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</si>
  <si>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</si>
  <si>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</si>
  <si>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</si>
  <si>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</si>
  <si>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</si>
  <si>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</si>
  <si>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</si>
  <si>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</si>
  <si>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</si>
  <si>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</si>
  <si>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</si>
  <si>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</si>
  <si>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</si>
  <si>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</si>
  <si>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</si>
  <si>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</si>
  <si>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</si>
  <si>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</si>
  <si>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</si>
  <si>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</si>
  <si>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</si>
  <si>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</si>
  <si>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</si>
  <si>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</si>
  <si>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</si>
  <si>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</si>
  <si>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</si>
  <si>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</si>
  <si>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</si>
  <si>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</si>
  <si>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</si>
  <si>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</si>
  <si>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</si>
  <si>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</si>
  <si>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</si>
  <si>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</si>
  <si>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</si>
  <si>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</si>
  <si>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</si>
  <si>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</si>
  <si>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</si>
  <si>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</si>
  <si>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</si>
  <si>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</si>
  <si>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</si>
  <si>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</si>
  <si>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</si>
  <si>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</si>
  <si>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</si>
  <si>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</si>
  <si>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</si>
  <si>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</si>
  <si>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</si>
  <si>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</si>
  <si>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</si>
  <si>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</si>
  <si>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</si>
  <si>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</si>
  <si>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</si>
  <si>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</si>
  <si>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</si>
  <si>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</si>
  <si>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</si>
  <si>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</si>
  <si>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</si>
  <si>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</si>
  <si>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</si>
  <si>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</si>
  <si>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</si>
  <si>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</si>
  <si>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</si>
  <si>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</si>
  <si>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</si>
  <si>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</si>
  <si>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</si>
  <si>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</si>
  <si>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</si>
  <si>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</si>
  <si>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</si>
  <si>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</si>
  <si>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</si>
  <si>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</si>
  <si>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</si>
  <si>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</si>
  <si>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</si>
  <si>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</si>
  <si>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</si>
  <si>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</si>
  <si>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</si>
  <si>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</si>
  <si>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</si>
  <si>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</si>
  <si>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</si>
  <si>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</si>
  <si>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</si>
  <si>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</si>
  <si>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</si>
  <si>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</si>
  <si>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</si>
  <si>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</si>
  <si>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</si>
  <si>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</si>
  <si>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</si>
  <si>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</si>
  <si>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</si>
  <si>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</si>
  <si>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</si>
  <si>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</si>
  <si>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</si>
  <si>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</si>
  <si>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</si>
  <si>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</si>
  <si>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</si>
  <si>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</si>
  <si>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</si>
  <si>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</si>
  <si>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</si>
  <si>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</si>
  <si>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</si>
  <si>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</si>
  <si>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</si>
  <si>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</si>
  <si>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</si>
  <si>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</si>
  <si>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</si>
  <si>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</si>
  <si>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</si>
  <si>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</si>
  <si>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</si>
  <si>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</si>
  <si>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</si>
  <si>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</si>
  <si>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</si>
  <si>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</si>
  <si>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</si>
  <si>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</si>
  <si>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</si>
  <si>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</si>
  <si>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</si>
  <si>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</si>
  <si>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</si>
  <si>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</si>
  <si>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</si>
  <si>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</si>
  <si>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</si>
  <si>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</si>
  <si>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</si>
  <si>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</si>
  <si>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</si>
  <si>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</si>
  <si>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</si>
  <si>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</si>
  <si>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</si>
  <si>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</si>
  <si>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</si>
  <si>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</si>
  <si>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</si>
  <si>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</si>
  <si>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</si>
  <si>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</si>
  <si>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</si>
  <si>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</si>
  <si>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</si>
  <si>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</si>
  <si>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</si>
  <si>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</si>
  <si>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</si>
  <si>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</si>
  <si>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</si>
  <si>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</si>
  <si>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</si>
  <si>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</si>
  <si>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</si>
  <si>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</si>
  <si>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</si>
  <si>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</si>
  <si>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</si>
  <si>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</si>
  <si>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</si>
  <si>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</si>
  <si>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</si>
  <si>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</si>
  <si>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</si>
  <si>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</si>
  <si>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</si>
  <si>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</si>
  <si>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</si>
  <si>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</si>
  <si>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</si>
  <si>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</si>
  <si>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</si>
  <si>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</si>
  <si>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</si>
  <si>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</si>
  <si>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</si>
  <si>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</si>
  <si>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</si>
  <si>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</si>
  <si>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</si>
  <si>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</si>
  <si>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</si>
  <si>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</si>
  <si>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</si>
  <si>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</si>
  <si>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</si>
  <si>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</si>
  <si>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</si>
  <si>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</si>
  <si>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</si>
  <si>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</si>
  <si>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</si>
  <si>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</si>
  <si>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</si>
  <si>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</si>
  <si>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</si>
  <si>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</si>
  <si>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</si>
  <si>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</si>
  <si>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</si>
  <si>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</si>
  <si>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</si>
  <si>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</si>
  <si>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</si>
  <si>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</si>
  <si>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</si>
  <si>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</si>
  <si>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</si>
  <si>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</si>
  <si>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</si>
  <si>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</si>
  <si>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</si>
  <si>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</si>
  <si>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</si>
  <si>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</si>
  <si>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</si>
  <si>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</si>
  <si>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</si>
  <si>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</si>
  <si>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</si>
  <si>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</si>
  <si>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</si>
  <si>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</si>
  <si>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</si>
  <si>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</si>
  <si>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</si>
  <si>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</si>
  <si>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</si>
  <si>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</si>
  <si>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</si>
  <si>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</si>
  <si>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</si>
  <si>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</si>
  <si>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</si>
  <si>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</si>
  <si>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</si>
  <si>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</si>
  <si>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</si>
  <si>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</si>
  <si>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</si>
  <si>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</si>
  <si>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</si>
  <si>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</si>
  <si>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</si>
  <si>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</si>
  <si>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</si>
  <si>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</si>
  <si>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</si>
  <si>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</si>
  <si>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</si>
  <si>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</si>
  <si>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</si>
  <si>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</si>
  <si>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</si>
  <si>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</si>
  <si>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</si>
  <si>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</si>
  <si>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</si>
  <si>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</si>
  <si>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</si>
  <si>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</si>
  <si>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</si>
  <si>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</si>
  <si>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</si>
  <si>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</si>
  <si>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</si>
  <si>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</si>
  <si>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</si>
  <si>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</si>
  <si>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</si>
  <si>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</si>
  <si>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</si>
  <si>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</si>
  <si>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</si>
  <si>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</si>
  <si>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</si>
  <si>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</si>
  <si>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</si>
  <si>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</si>
  <si>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</si>
  <si>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</si>
  <si>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</si>
  <si>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</si>
  <si>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</si>
  <si>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</si>
  <si>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</si>
  <si>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</si>
  <si>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</si>
  <si>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</si>
  <si>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</si>
  <si>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</si>
  <si>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</si>
  <si>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</si>
  <si>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</si>
  <si>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</si>
  <si>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</si>
  <si>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</si>
  <si>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</si>
  <si>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</si>
  <si>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</si>
  <si>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</si>
  <si>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</si>
  <si>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</si>
  <si>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</si>
  <si>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</si>
  <si>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</si>
  <si>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</si>
  <si>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</si>
  <si>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</si>
  <si>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</si>
  <si>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</si>
  <si>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</si>
  <si>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</si>
  <si>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</si>
  <si>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</si>
  <si>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</si>
  <si>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</si>
  <si>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</si>
  <si>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</si>
  <si>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</si>
  <si>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</si>
  <si>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</si>
  <si>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</si>
  <si>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</si>
  <si>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</si>
  <si>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</si>
  <si>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</si>
  <si>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</si>
  <si>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</si>
  <si>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</si>
  <si>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</si>
  <si>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</si>
  <si>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</si>
  <si>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</si>
  <si>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</si>
  <si>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</si>
  <si>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</si>
  <si>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</si>
  <si>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</si>
  <si>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</si>
  <si>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</si>
  <si>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</si>
  <si>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</si>
  <si>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</si>
  <si>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</si>
  <si>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</si>
  <si>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</si>
  <si>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</si>
  <si>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</si>
  <si>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</si>
  <si>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</si>
  <si>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</si>
  <si>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</si>
  <si>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</si>
  <si>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</si>
  <si>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</si>
  <si>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</si>
  <si>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</si>
  <si>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</si>
  <si>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</si>
  <si>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</si>
  <si>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</si>
  <si>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</si>
  <si>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</si>
  <si>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</si>
  <si>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</si>
  <si>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</si>
  <si>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</si>
  <si>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</si>
  <si>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</si>
  <si>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</si>
  <si>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</si>
  <si>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</si>
  <si>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</si>
  <si>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</si>
  <si>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</si>
  <si>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</si>
  <si>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</si>
  <si>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</si>
  <si>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</si>
  <si>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</si>
  <si>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</si>
  <si>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</si>
  <si>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</si>
  <si>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</si>
  <si>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</si>
  <si>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</si>
  <si>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</si>
  <si>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</si>
  <si>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</si>
  <si>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</si>
  <si>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</si>
  <si>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</si>
  <si>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</si>
  <si>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</si>
  <si>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</si>
  <si>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</si>
  <si>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</si>
  <si>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</si>
  <si>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</si>
  <si>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</si>
  <si>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</si>
  <si>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</si>
  <si>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</si>
  <si>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</si>
  <si>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</si>
  <si>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</si>
  <si>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</si>
  <si>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</si>
  <si>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</si>
  <si>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</si>
  <si>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</si>
  <si>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</si>
  <si>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</si>
  <si>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</si>
  <si>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</si>
  <si>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</si>
  <si>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</si>
  <si>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</si>
  <si>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</si>
  <si>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</si>
  <si>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</si>
  <si>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</si>
  <si>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</si>
  <si>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</si>
  <si>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</si>
  <si>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</si>
  <si>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</si>
  <si>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</si>
  <si>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</si>
  <si>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</si>
  <si>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</si>
  <si>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</si>
  <si>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</si>
  <si>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</si>
  <si>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</si>
  <si>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</si>
  <si>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</si>
  <si>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</si>
  <si>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</si>
  <si>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</si>
  <si>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</si>
  <si>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</si>
  <si>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</si>
  <si>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</si>
  <si>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</si>
  <si>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</si>
  <si>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</si>
  <si>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</si>
  <si>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</si>
  <si>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</si>
  <si>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</si>
  <si>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</si>
  <si>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</si>
  <si>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</si>
  <si>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</si>
  <si>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</si>
  <si>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</si>
  <si>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</si>
  <si>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</si>
  <si>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</si>
  <si>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</si>
  <si>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</si>
  <si>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</si>
  <si>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</si>
  <si>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</si>
  <si>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</si>
  <si>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</si>
  <si>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</si>
  <si>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</si>
  <si>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</si>
  <si>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</si>
  <si>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</si>
  <si>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</si>
  <si>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</si>
  <si>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</si>
  <si>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</si>
  <si>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</si>
  <si>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</si>
  <si>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</si>
  <si>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</si>
  <si>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</si>
  <si>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</si>
  <si>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</si>
  <si>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</si>
  <si>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</si>
  <si>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</si>
  <si>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</si>
  <si>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</si>
  <si>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</si>
  <si>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</si>
  <si>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</si>
  <si>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</si>
  <si>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</si>
  <si>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</si>
  <si>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</si>
  <si>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</si>
  <si>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</si>
  <si>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</si>
  <si>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</si>
  <si>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</si>
  <si>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</si>
  <si>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</si>
  <si>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</si>
  <si>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</si>
  <si>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</si>
  <si>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</si>
  <si>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</si>
  <si>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</si>
  <si>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</si>
  <si>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</si>
  <si>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</si>
  <si>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</si>
  <si>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</si>
  <si>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</si>
  <si>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</si>
  <si>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</si>
  <si>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</si>
  <si>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</si>
  <si>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</si>
  <si>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</si>
  <si>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</si>
  <si>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</si>
  <si>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</si>
  <si>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</si>
  <si>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</si>
  <si>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</si>
  <si>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</si>
  <si>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</si>
  <si>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</si>
  <si>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</si>
  <si>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</si>
  <si>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</si>
  <si>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</si>
  <si>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</si>
  <si>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</si>
  <si>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</si>
  <si>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</si>
  <si>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</si>
  <si>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</si>
  <si>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</si>
  <si>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</si>
  <si>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</si>
  <si>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</si>
  <si>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</si>
  <si>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</si>
  <si>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</si>
  <si>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</si>
  <si>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</si>
  <si>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</si>
  <si>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</si>
  <si>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</si>
  <si>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</si>
  <si>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</si>
  <si>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</si>
  <si>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</si>
  <si>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</si>
  <si>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</si>
  <si>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</si>
  <si>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</si>
  <si>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</si>
  <si>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</si>
  <si>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</si>
  <si>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</si>
  <si>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</si>
  <si>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</si>
  <si>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</si>
  <si>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</si>
  <si>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</si>
  <si>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</si>
  <si>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</si>
  <si>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</si>
  <si>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</si>
  <si>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</si>
  <si>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</si>
  <si>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</si>
  <si>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</si>
  <si>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</si>
  <si>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</si>
  <si>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</si>
  <si>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</si>
  <si>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</si>
  <si>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</si>
  <si>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</si>
  <si>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</si>
  <si>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</si>
  <si>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</si>
  <si>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</si>
  <si>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</si>
  <si>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</si>
  <si>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</si>
  <si>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</si>
  <si>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</si>
  <si>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</si>
  <si>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</si>
  <si>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</si>
  <si>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</si>
  <si>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</si>
  <si>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</si>
  <si>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</si>
  <si>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</si>
  <si>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</si>
  <si>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</si>
  <si>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</si>
  <si>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</si>
  <si>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</si>
  <si>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</si>
  <si>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</si>
  <si>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</si>
  <si>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</si>
  <si>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</si>
  <si>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</si>
  <si>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</si>
  <si>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</si>
  <si>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</si>
  <si>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</si>
  <si>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</si>
  <si>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</si>
  <si>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</si>
  <si>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</si>
  <si>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</si>
  <si>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</si>
  <si>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</si>
  <si>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</si>
  <si>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</si>
  <si>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</si>
  <si>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</si>
  <si>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</si>
  <si>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</si>
  <si>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</si>
  <si>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</si>
  <si>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</si>
  <si>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</si>
  <si>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</si>
  <si>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</si>
  <si>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</si>
  <si>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</si>
  <si>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</si>
  <si>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</si>
  <si>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</si>
  <si>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</si>
  <si>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</si>
  <si>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</si>
  <si>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</si>
  <si>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</si>
  <si>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</si>
  <si>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</si>
  <si>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</si>
  <si>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</si>
  <si>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</si>
  <si>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</si>
  <si>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</si>
  <si>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</si>
  <si>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</si>
  <si>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</si>
  <si>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</si>
  <si>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</si>
  <si>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</si>
  <si>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</si>
  <si>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</si>
  <si>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</si>
  <si>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</si>
  <si>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</si>
  <si>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</si>
  <si>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</si>
  <si>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</si>
  <si>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</si>
  <si>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</si>
  <si>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</si>
  <si>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</si>
  <si>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</si>
  <si>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</si>
  <si>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</si>
  <si>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</si>
  <si>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</si>
  <si>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</si>
  <si>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</si>
  <si>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</si>
  <si>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</si>
  <si>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</si>
  <si>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</si>
  <si>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</si>
  <si>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</si>
  <si>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</si>
  <si>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</si>
  <si>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</si>
  <si>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</si>
  <si>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</si>
  <si>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</si>
  <si>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</si>
  <si>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</si>
  <si>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</si>
  <si>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</si>
  <si>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</si>
  <si>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</si>
  <si>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</si>
  <si>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</si>
  <si>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</si>
  <si>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</si>
  <si>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</si>
  <si>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</si>
  <si>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</si>
  <si>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</si>
  <si>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</si>
  <si>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</si>
  <si>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</si>
  <si>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</si>
  <si>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</si>
  <si>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</si>
  <si>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</si>
  <si>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</si>
  <si>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</si>
  <si>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</si>
  <si>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</si>
  <si>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</si>
  <si>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</si>
  <si>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</si>
  <si>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</si>
  <si>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</si>
  <si>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</si>
  <si>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</si>
  <si>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</si>
  <si>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</si>
  <si>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</si>
  <si>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</si>
  <si>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</si>
  <si>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</si>
  <si>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</si>
  <si>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</si>
  <si>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</si>
  <si>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</si>
  <si>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</si>
  <si>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</si>
  <si>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</si>
  <si>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</si>
  <si>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</si>
  <si>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</si>
  <si>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</si>
  <si>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</si>
  <si>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</si>
  <si>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</si>
  <si>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</si>
  <si>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</si>
  <si>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</si>
  <si>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</si>
  <si>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</si>
  <si>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</si>
  <si>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</si>
  <si>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</si>
  <si>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</si>
  <si>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</si>
  <si>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</si>
  <si>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</si>
  <si>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</si>
  <si>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</si>
  <si>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</si>
  <si>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</si>
  <si>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</si>
  <si>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</si>
  <si>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</si>
  <si>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</si>
  <si>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</si>
  <si>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</si>
  <si>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</si>
  <si>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</si>
  <si>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</si>
  <si>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</si>
  <si>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</si>
  <si>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</si>
  <si>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</si>
  <si>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</si>
  <si>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</si>
  <si>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</si>
  <si>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</si>
  <si>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</si>
  <si>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</si>
  <si>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</si>
  <si>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</si>
  <si>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</si>
  <si>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</si>
  <si>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</si>
  <si>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</si>
  <si>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</si>
  <si>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</si>
  <si>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</si>
  <si>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</si>
  <si>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</si>
  <si>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</si>
  <si>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</si>
  <si>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</si>
  <si>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</si>
  <si>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</si>
  <si>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</si>
  <si>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</si>
  <si>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</si>
  <si>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</si>
  <si>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</si>
  <si>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</si>
  <si>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</si>
  <si>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</si>
  <si>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</si>
  <si>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</si>
  <si>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</si>
  <si>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</si>
  <si>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</si>
  <si>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</si>
  <si>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</si>
  <si>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</si>
  <si>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</si>
  <si>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</si>
  <si>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</si>
  <si>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</si>
  <si>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</si>
  <si>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</si>
  <si>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</si>
  <si>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</si>
  <si>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</si>
  <si>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</si>
  <si>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</si>
  <si>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</si>
  <si>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</si>
  <si>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</si>
  <si>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</si>
  <si>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</si>
  <si>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</si>
  <si>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</si>
  <si>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</si>
  <si>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</si>
  <si>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</si>
  <si>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</si>
  <si>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</si>
  <si>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</si>
  <si>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</si>
  <si>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</si>
  <si>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</si>
  <si>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</si>
  <si>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</si>
  <si>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</si>
  <si>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</si>
  <si>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</si>
  <si>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</si>
  <si>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</si>
  <si>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</si>
  <si>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</si>
  <si>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</si>
  <si>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</si>
  <si>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</si>
  <si>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</si>
  <si>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</si>
  <si>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</si>
  <si>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</si>
  <si>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</si>
  <si>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</si>
  <si>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</si>
  <si>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</si>
  <si>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</si>
  <si>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</si>
  <si>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</si>
  <si>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</si>
  <si>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</si>
  <si>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</si>
  <si>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</si>
  <si>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</si>
  <si>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</si>
  <si>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</si>
  <si>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</si>
  <si>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</si>
  <si>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</si>
  <si>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</si>
  <si>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</si>
  <si>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</si>
  <si>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</si>
  <si>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</si>
  <si>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</si>
  <si>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</si>
  <si>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</si>
  <si>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</si>
  <si>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</si>
  <si>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</si>
  <si>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</si>
  <si>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</si>
  <si>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</si>
  <si>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</si>
  <si>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</si>
  <si>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</si>
  <si>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</si>
  <si>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</si>
  <si>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</si>
  <si>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</si>
  <si>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</si>
  <si>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</si>
  <si>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</si>
  <si>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</si>
  <si>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</si>
  <si>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</si>
  <si>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</si>
  <si>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</si>
  <si>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</si>
  <si>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</si>
  <si>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</si>
  <si>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</si>
  <si>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</si>
  <si>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</si>
  <si>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</si>
  <si>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</si>
  <si>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</si>
  <si>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</si>
  <si>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</si>
  <si>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</si>
  <si>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</si>
  <si>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</si>
  <si>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</si>
  <si>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</si>
  <si>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</si>
  <si>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</si>
  <si>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</si>
  <si>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</si>
  <si>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</si>
  <si>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</si>
  <si>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</si>
  <si>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</si>
  <si>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</si>
  <si>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</si>
  <si>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</si>
  <si>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</si>
  <si>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</si>
  <si>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</si>
  <si>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</si>
  <si>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</si>
  <si>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</si>
  <si>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</si>
  <si>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</si>
  <si>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</si>
  <si>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</si>
  <si>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</si>
  <si>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</si>
  <si>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</si>
  <si>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</si>
  <si>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</si>
  <si>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</si>
  <si>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</si>
  <si>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</si>
  <si>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</si>
  <si>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</si>
  <si>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</si>
  <si>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</si>
  <si>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</si>
  <si>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</si>
  <si>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</si>
  <si>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</si>
  <si>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</si>
  <si>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</si>
  <si>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</si>
  <si>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</si>
  <si>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</si>
  <si>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</si>
  <si>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</si>
  <si>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</si>
  <si>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</si>
  <si>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</si>
  <si>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</si>
  <si>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</si>
  <si>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</si>
  <si>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</si>
  <si>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</si>
  <si>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</si>
  <si>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</si>
  <si>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</si>
  <si>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</si>
  <si>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</si>
  <si>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</si>
  <si>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</si>
  <si>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</si>
  <si>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</si>
  <si>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</si>
  <si>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</si>
  <si>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</si>
  <si>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</si>
  <si>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</si>
  <si>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</si>
  <si>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</si>
  <si>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</si>
  <si>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</si>
  <si>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</si>
  <si>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</si>
  <si>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</si>
  <si>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</si>
  <si>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</si>
  <si>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</si>
  <si>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</si>
  <si>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</si>
  <si>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</si>
  <si>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</si>
  <si>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</si>
  <si>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</si>
  <si>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</si>
  <si>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</si>
  <si>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</si>
  <si>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</si>
  <si>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</si>
  <si>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</si>
  <si>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</si>
  <si>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</si>
  <si>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</si>
  <si>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</si>
  <si>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</si>
  <si>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</si>
  <si>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</si>
  <si>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</si>
  <si>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</si>
  <si>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</si>
  <si>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</si>
  <si>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</si>
  <si>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</si>
  <si>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</si>
  <si>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</si>
  <si>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</si>
  <si>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</si>
  <si>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</si>
  <si>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</si>
  <si>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</si>
  <si>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</si>
  <si>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</si>
  <si>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</si>
  <si>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</si>
  <si>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</si>
  <si>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</si>
  <si>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</si>
  <si>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</si>
  <si>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</si>
  <si>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</si>
  <si>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</si>
  <si>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</si>
  <si>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</si>
  <si>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</si>
  <si>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</si>
  <si>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</si>
  <si>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</si>
  <si>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</si>
  <si>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</si>
  <si>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</si>
  <si>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</si>
  <si>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</si>
  <si>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</si>
  <si>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</si>
  <si>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</si>
  <si>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</si>
  <si>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</si>
  <si>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</si>
  <si>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</si>
  <si>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</si>
  <si>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</si>
  <si>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</si>
  <si>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</si>
  <si>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</si>
  <si>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</si>
  <si>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</si>
  <si>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</si>
  <si>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</si>
  <si>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</si>
  <si>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</si>
  <si>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</si>
  <si>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</si>
  <si>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</si>
  <si>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</si>
  <si>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</si>
  <si>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</si>
  <si>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</si>
  <si>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</si>
  <si>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</si>
  <si>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</si>
  <si>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</si>
  <si>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</si>
  <si>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</si>
  <si>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</si>
  <si>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</si>
  <si>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</si>
  <si>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</si>
  <si>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</si>
  <si>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</si>
  <si>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</si>
  <si>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</si>
  <si>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</si>
  <si>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</si>
  <si>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</si>
  <si>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</si>
  <si>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</si>
  <si>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</si>
  <si>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</si>
  <si>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</si>
  <si>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</si>
  <si>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</si>
  <si>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</si>
  <si>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</si>
  <si>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</si>
  <si>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</si>
  <si>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</si>
  <si>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</si>
  <si>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</si>
  <si>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</si>
  <si>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</si>
  <si>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</si>
  <si>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</si>
  <si>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</si>
  <si>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</si>
  <si>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</si>
  <si>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</si>
  <si>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</si>
  <si>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</si>
  <si>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</si>
  <si>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</si>
  <si>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</si>
  <si>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</si>
  <si>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</si>
  <si>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</si>
  <si>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</si>
  <si>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</si>
  <si>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</si>
  <si>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</si>
  <si>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</si>
  <si>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</si>
  <si>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</si>
  <si>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</si>
  <si>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</si>
  <si>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</si>
  <si>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</si>
  <si>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</si>
  <si>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</si>
  <si>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</si>
  <si>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</si>
  <si>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</si>
  <si>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</si>
  <si>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</si>
  <si>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</si>
  <si>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</si>
  <si>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</si>
  <si>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</si>
  <si>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</si>
  <si>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</si>
  <si>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</si>
  <si>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</si>
  <si>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</si>
  <si>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</si>
  <si>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</si>
  <si>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</si>
  <si>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</si>
  <si>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</si>
  <si>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</si>
  <si>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</si>
  <si>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</si>
  <si>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</si>
  <si>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</si>
  <si>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</si>
  <si>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</si>
  <si>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</si>
  <si>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</si>
  <si>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</si>
  <si>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</si>
  <si>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</si>
  <si>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</si>
  <si>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</si>
  <si>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</si>
  <si>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</si>
  <si>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</si>
  <si>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</si>
  <si>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</si>
  <si>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</si>
  <si>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</si>
  <si>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</si>
  <si>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</si>
  <si>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</si>
  <si>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</si>
  <si>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</si>
  <si>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</si>
  <si>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</si>
  <si>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</si>
  <si>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</si>
  <si>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</si>
  <si>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</si>
  <si>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</si>
  <si>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</si>
  <si>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</si>
  <si>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</si>
  <si>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</si>
  <si>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</si>
  <si>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</si>
  <si>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</si>
  <si>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</si>
  <si>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</si>
  <si>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</si>
  <si>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</si>
  <si>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</si>
  <si>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</si>
  <si>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</si>
  <si>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</si>
  <si>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</si>
  <si>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</si>
  <si>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</si>
  <si>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</si>
  <si>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</si>
  <si>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</si>
  <si>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</si>
  <si>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</si>
  <si>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</si>
  <si>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</si>
  <si>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</si>
  <si>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</si>
  <si>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</si>
  <si>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</si>
  <si>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</si>
  <si>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</si>
  <si>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</si>
  <si>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</si>
  <si>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</si>
  <si>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</si>
  <si>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</si>
  <si>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</si>
  <si>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</si>
  <si>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</si>
  <si>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</si>
  <si>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</si>
  <si>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</si>
  <si>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</si>
  <si>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</si>
  <si>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</si>
  <si>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</si>
  <si>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</si>
  <si>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</si>
  <si>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</si>
  <si>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</si>
  <si>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</si>
  <si>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</si>
  <si>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</si>
  <si>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</si>
  <si>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</si>
  <si>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</si>
  <si>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</si>
  <si>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</si>
  <si>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</si>
  <si>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</si>
  <si>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</si>
  <si>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</si>
  <si>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</si>
  <si>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</si>
  <si>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</si>
  <si>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</si>
  <si>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</si>
  <si>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</si>
  <si>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</si>
  <si>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</si>
  <si>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</si>
  <si>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</si>
  <si>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</si>
  <si>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</si>
  <si>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</si>
  <si>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</si>
  <si>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</si>
  <si>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</si>
  <si>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</si>
  <si>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</si>
  <si>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</si>
  <si>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</si>
  <si>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</si>
  <si>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</si>
  <si>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</si>
  <si>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</si>
  <si>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</si>
  <si>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</si>
  <si>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</si>
  <si>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</si>
  <si>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</si>
  <si>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</si>
  <si>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</si>
  <si>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</si>
  <si>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</si>
  <si>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</si>
  <si>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</si>
  <si>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</si>
  <si>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</si>
  <si>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</si>
  <si>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</si>
  <si>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</si>
  <si>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</si>
  <si>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</si>
  <si>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</si>
  <si>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</si>
  <si>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</si>
  <si>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</si>
  <si>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</si>
  <si>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</si>
  <si>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</si>
  <si>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</si>
  <si>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</si>
  <si>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</si>
  <si>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</si>
  <si>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</si>
  <si>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</si>
  <si>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</si>
  <si>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</si>
  <si>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</si>
  <si>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</si>
  <si>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</si>
  <si>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</si>
  <si>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</si>
  <si>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</si>
  <si>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</si>
  <si>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</si>
  <si>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</si>
  <si>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</si>
  <si>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</si>
  <si>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</si>
  <si>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</si>
  <si>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</si>
  <si>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</si>
  <si>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</si>
  <si>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</si>
  <si>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</si>
  <si>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</si>
  <si>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</si>
  <si>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</si>
  <si>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</si>
  <si>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</si>
  <si>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</si>
  <si>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</si>
  <si>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</si>
  <si>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</si>
  <si>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</si>
  <si>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</si>
  <si>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</si>
  <si>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</si>
  <si>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</si>
  <si>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</si>
  <si>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</si>
  <si>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</si>
  <si>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</si>
  <si>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</si>
  <si>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</si>
  <si>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</si>
  <si>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</si>
  <si>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</si>
  <si>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</si>
  <si>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</si>
  <si>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</si>
  <si>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</si>
  <si>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</si>
  <si>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</si>
  <si>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</si>
  <si>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</si>
  <si>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</si>
  <si>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</si>
  <si>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</si>
  <si>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</si>
  <si>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</si>
  <si>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</si>
  <si>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</si>
  <si>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</si>
  <si>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</si>
  <si>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</si>
  <si>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</si>
  <si>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</si>
  <si>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</si>
  <si>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</si>
  <si>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</si>
  <si>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</si>
  <si>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</si>
  <si>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</si>
  <si>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</si>
  <si>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</si>
  <si>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</si>
  <si>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</si>
  <si>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</si>
  <si>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</si>
  <si>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</si>
  <si>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</si>
  <si>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</si>
  <si>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</si>
  <si>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</si>
  <si>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</si>
  <si>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</si>
  <si>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</si>
  <si>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</si>
  <si>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</si>
  <si>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</si>
  <si>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</si>
  <si>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</si>
  <si>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</si>
  <si>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</si>
  <si>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</si>
  <si>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</si>
  <si>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</si>
  <si>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</si>
  <si>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</si>
  <si>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</si>
  <si>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</si>
  <si>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</si>
  <si>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</si>
  <si>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</si>
  <si>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</si>
  <si>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</si>
  <si>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</si>
  <si>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</si>
  <si>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</si>
  <si>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</si>
  <si>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</si>
  <si>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</si>
  <si>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</si>
  <si>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</si>
  <si>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</si>
  <si>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</si>
  <si>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</si>
  <si>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</si>
  <si>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</si>
  <si>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</si>
  <si>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</si>
  <si>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</si>
  <si>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</si>
  <si>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</si>
  <si>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</si>
  <si>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</si>
  <si>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</si>
  <si>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</si>
  <si>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</si>
  <si>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</si>
  <si>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</si>
  <si>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</si>
  <si>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</si>
  <si>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</si>
  <si>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</si>
  <si>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</si>
  <si>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</si>
  <si>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</si>
  <si>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</si>
  <si>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</si>
  <si>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</si>
  <si>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</si>
  <si>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</si>
  <si>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</si>
  <si>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</si>
  <si>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</si>
  <si>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</si>
  <si>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</si>
  <si>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</si>
  <si>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</si>
  <si>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</si>
  <si>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</si>
  <si>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</si>
  <si>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</si>
  <si>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</si>
  <si>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</si>
  <si>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</si>
  <si>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</si>
  <si>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</si>
  <si>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</si>
  <si>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</si>
  <si>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</si>
  <si>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</si>
  <si>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</si>
  <si>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</si>
  <si>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</si>
  <si>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</si>
  <si>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</si>
  <si>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</si>
  <si>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</si>
  <si>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</si>
  <si>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</si>
  <si>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</si>
  <si>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</si>
  <si>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</si>
  <si>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</si>
  <si>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</si>
  <si>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</si>
  <si>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</si>
  <si>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</si>
  <si>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</si>
  <si>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</si>
  <si>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</si>
  <si>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</si>
  <si>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</si>
  <si>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</si>
  <si>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</si>
  <si>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</si>
  <si>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</si>
  <si>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</si>
  <si>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</si>
  <si>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</si>
  <si>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</si>
  <si>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</si>
  <si>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</si>
  <si>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</si>
  <si>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</si>
  <si>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</si>
  <si>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</si>
  <si>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</si>
  <si>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</si>
  <si>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</si>
  <si>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</si>
  <si>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</si>
  <si>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</si>
  <si>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</si>
  <si>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</si>
  <si>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</si>
  <si>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</si>
  <si>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</si>
  <si>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</si>
  <si>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</si>
  <si>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</si>
  <si>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</si>
  <si>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</si>
  <si>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</si>
  <si>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</si>
  <si>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</si>
  <si>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</si>
  <si>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</si>
  <si>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</si>
  <si>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</si>
  <si>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</si>
  <si>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</si>
  <si>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</si>
  <si>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</si>
  <si>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</si>
  <si>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</si>
  <si>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</si>
  <si>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</si>
  <si>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</si>
  <si>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</si>
  <si>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</si>
  <si>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</si>
  <si>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</si>
  <si>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</si>
  <si>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</si>
  <si>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</si>
  <si>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</si>
  <si>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</si>
  <si>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</si>
  <si>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</si>
  <si>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</si>
  <si>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</si>
  <si>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</si>
  <si>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</si>
  <si>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</si>
  <si>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</si>
  <si>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</si>
  <si>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</si>
  <si>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</si>
  <si>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</si>
  <si>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</si>
  <si>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</si>
  <si>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</si>
  <si>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</si>
  <si>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</si>
  <si>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</si>
  <si>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</si>
  <si>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</si>
  <si>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</si>
  <si>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</si>
  <si>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</si>
  <si>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</si>
  <si>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</si>
  <si>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</si>
  <si>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</si>
  <si>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</si>
  <si>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</si>
  <si>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</si>
  <si>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</si>
  <si>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</si>
  <si>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</si>
  <si>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</si>
  <si>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</si>
  <si>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</si>
  <si>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</si>
  <si>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</si>
  <si>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</si>
  <si>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</si>
  <si>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</si>
  <si>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</si>
  <si>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</si>
  <si>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</si>
  <si>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</si>
  <si>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</si>
  <si>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</si>
  <si>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</si>
  <si>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</si>
  <si>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</si>
  <si>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</si>
  <si>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</si>
  <si>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</si>
  <si>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</si>
  <si>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</si>
  <si>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</si>
  <si>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</si>
  <si>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</si>
  <si>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</si>
  <si>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</si>
  <si>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</si>
  <si>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</si>
  <si>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</si>
  <si>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</si>
  <si>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</si>
  <si>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</si>
  <si>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</si>
  <si>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</si>
  <si>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</si>
  <si>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</si>
  <si>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</si>
  <si>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</si>
  <si>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</si>
  <si>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</si>
  <si>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</si>
  <si>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</si>
  <si>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</si>
  <si>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</si>
  <si>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</si>
  <si>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</si>
  <si>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</si>
  <si>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</si>
  <si>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</si>
  <si>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</si>
  <si>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</si>
  <si>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</si>
  <si>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</si>
  <si>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</si>
  <si>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</si>
  <si>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Category</t>
  </si>
  <si>
    <t>Computers&amp;Accessories</t>
  </si>
  <si>
    <t>Electronics</t>
  </si>
  <si>
    <t>MusicalInstruments</t>
  </si>
  <si>
    <t>OfficeProducts</t>
  </si>
  <si>
    <t>Home&amp;Kitchen</t>
  </si>
  <si>
    <t>HomeImprovement</t>
  </si>
  <si>
    <t>Toys&amp;Games</t>
  </si>
  <si>
    <t>Car&amp;Motorbike</t>
  </si>
  <si>
    <t>Health&amp;PersonalCare</t>
  </si>
  <si>
    <t>1. What is the average discount percentage by product category?</t>
  </si>
  <si>
    <t>Grand Total</t>
  </si>
  <si>
    <t xml:space="preserve">2. How many products are listed under each category? </t>
  </si>
  <si>
    <t xml:space="preserve">3. What is the total number of reviews per category?  </t>
  </si>
  <si>
    <t>Total Number of Reviews</t>
  </si>
  <si>
    <t xml:space="preserve">4. Which products have the highest average ratings? </t>
  </si>
  <si>
    <t>Average of rating</t>
  </si>
  <si>
    <t xml:space="preserve">5. What is the average actual price vs the discounted price by category? </t>
  </si>
  <si>
    <t xml:space="preserve">6. Which products have the highest number of reviews? </t>
  </si>
  <si>
    <t>Product</t>
  </si>
  <si>
    <t>Number of Reviews</t>
  </si>
  <si>
    <t xml:space="preserve">7. How many products have a discount of 50% or more? </t>
  </si>
  <si>
    <t>discount_percentage above 50%</t>
  </si>
  <si>
    <t xml:space="preserve">8. What is the distribution of product ratings (e.g., how many products are rated 3.0, 
4.0, etc.)? </t>
  </si>
  <si>
    <t>Number of Products</t>
  </si>
  <si>
    <t>Rating</t>
  </si>
  <si>
    <t xml:space="preserve">9. What is the total potential revenue (actual_price × rating_count) by category? </t>
  </si>
  <si>
    <t>Total Potential Revenue</t>
  </si>
  <si>
    <t xml:space="preserve">10. What is the number of unique products per price range bucket (e.g., &lt;₹200, 
₹200–₹500, &gt;₹500)? </t>
  </si>
  <si>
    <t>price_range_buclet</t>
  </si>
  <si>
    <t>₹200-₹500</t>
  </si>
  <si>
    <t>&lt;₹200</t>
  </si>
  <si>
    <t>&gt;₹500</t>
  </si>
  <si>
    <t>Price Range Bucket</t>
  </si>
  <si>
    <t xml:space="preserve">11. How does the rating relate to the level of discount? </t>
  </si>
  <si>
    <t>discount_bucket</t>
  </si>
  <si>
    <t xml:space="preserve">12. How many products have fewer than 1,000 reviews? </t>
  </si>
  <si>
    <t>reviews_below_1000</t>
  </si>
  <si>
    <t xml:space="preserve">13. Which categories have products with the highest discounts? </t>
  </si>
  <si>
    <t>Highest Discount</t>
  </si>
  <si>
    <t xml:space="preserve">14. Identify the top 5 products in terms of rating and number of reviews combined. </t>
  </si>
  <si>
    <t>rating_review_factor</t>
  </si>
  <si>
    <t>Rating Review Factor</t>
  </si>
  <si>
    <t>trimmed_product_name</t>
  </si>
  <si>
    <t>Average Discount Percentage</t>
  </si>
  <si>
    <t>Average Actual Price</t>
  </si>
  <si>
    <t>Average Discounted Price</t>
  </si>
  <si>
    <t>Amazon Basics Wireless</t>
  </si>
  <si>
    <t>Instant Pot Air</t>
  </si>
  <si>
    <t>Oratech Coffee Frother</t>
  </si>
  <si>
    <t>Swiffer Instant Electric</t>
  </si>
  <si>
    <t>Syncwire LTG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</si>
</sst>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0.0"/>
    <numFmt numFmtId="167" formatCode="[&lt;1000000000]0.0,,\ &quot;M&quot;;[&lt;1000000000000]0.0,,,\ &quot;B&quot;;0.0,,,,\ &quot;T&quot;"/>
    <numFmt numFmtId="168" formatCode="[&lt;1000000]0.0,&quot;K&quot;;0.0,,\ &quot;M&quot;"/>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wrapText="1"/>
    </xf>
    <xf numFmtId="167" fontId="0" fillId="0" borderId="0" xfId="0" applyNumberFormat="1"/>
    <xf numFmtId="166" fontId="0" fillId="0" borderId="0" xfId="0" applyNumberFormat="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font>
        <color rgb="FF9C0006"/>
      </font>
      <fill>
        <patternFill>
          <bgColor rgb="FFFFC7CE"/>
        </patternFill>
      </fill>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Tables!PivotTable9</c:name>
    <c:fmtId val="2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AVERAGE ACTUAL PRICE VS AVERAGE DISCOUNTED PRICE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54823676257001"/>
          <c:y val="0.16262245101039338"/>
          <c:w val="0.45217981459332784"/>
          <c:h val="0.80309531516219523"/>
        </c:manualLayout>
      </c:layout>
      <c:barChart>
        <c:barDir val="bar"/>
        <c:grouping val="clustered"/>
        <c:varyColors val="0"/>
        <c:ser>
          <c:idx val="0"/>
          <c:order val="0"/>
          <c:tx>
            <c:strRef>
              <c:f>'Pivot Tables'!$B$55</c:f>
              <c:strCache>
                <c:ptCount val="1"/>
                <c:pt idx="0">
                  <c:v>Average Actual Price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Tables'!$A$56:$A$65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Tables'!$B$56:$B$65</c:f>
              <c:numCache>
                <c:formatCode>#,##0</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D5BD-4F39-B50D-C2F76EAC7893}"/>
            </c:ext>
          </c:extLst>
        </c:ser>
        <c:ser>
          <c:idx val="1"/>
          <c:order val="1"/>
          <c:tx>
            <c:strRef>
              <c:f>'Pivot Tables'!$C$55</c:f>
              <c:strCache>
                <c:ptCount val="1"/>
                <c:pt idx="0">
                  <c:v>Average Discounted Price</c:v>
                </c:pt>
              </c:strCache>
            </c:strRef>
          </c:tx>
          <c:spPr>
            <a:solidFill>
              <a:schemeClr val="tx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Tables'!$A$56:$A$65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Tables'!$C$56:$C$65</c:f>
              <c:numCache>
                <c:formatCode>#,##0</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D5BD-4F39-B50D-C2F76EAC7893}"/>
            </c:ext>
          </c:extLst>
        </c:ser>
        <c:dLbls>
          <c:dLblPos val="outEnd"/>
          <c:showLegendKey val="0"/>
          <c:showVal val="1"/>
          <c:showCatName val="0"/>
          <c:showSerName val="0"/>
          <c:showPercent val="0"/>
          <c:showBubbleSize val="0"/>
        </c:dLbls>
        <c:gapWidth val="182"/>
        <c:axId val="1642552463"/>
        <c:axId val="1642538063"/>
      </c:barChart>
      <c:catAx>
        <c:axId val="1642552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642538063"/>
        <c:crosses val="autoZero"/>
        <c:auto val="1"/>
        <c:lblAlgn val="ctr"/>
        <c:lblOffset val="100"/>
        <c:noMultiLvlLbl val="0"/>
      </c:catAx>
      <c:valAx>
        <c:axId val="1642538063"/>
        <c:scaling>
          <c:orientation val="minMax"/>
        </c:scaling>
        <c:delete val="1"/>
        <c:axPos val="b"/>
        <c:numFmt formatCode="#,##0" sourceLinked="1"/>
        <c:majorTickMark val="out"/>
        <c:minorTickMark val="none"/>
        <c:tickLblPos val="nextTo"/>
        <c:crossAx val="164255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Tables!PivotTable13</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0">
                <a:solidFill>
                  <a:schemeClr val="accent2"/>
                </a:solidFill>
              </a:rPr>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001"/>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Tables'!$B$84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Tables'!$A$85:$A$110</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Tables'!$B$85:$B$110</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4097-40E3-B715-9E01542F1FF8}"/>
            </c:ext>
          </c:extLst>
        </c:ser>
        <c:dLbls>
          <c:dLblPos val="outEnd"/>
          <c:showLegendKey val="0"/>
          <c:showVal val="1"/>
          <c:showCatName val="0"/>
          <c:showSerName val="0"/>
          <c:showPercent val="0"/>
          <c:showBubbleSize val="0"/>
        </c:dLbls>
        <c:gapWidth val="219"/>
        <c:overlap val="-27"/>
        <c:axId val="1642588943"/>
        <c:axId val="1642589423"/>
      </c:barChart>
      <c:catAx>
        <c:axId val="1642588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b="0">
                    <a:solidFill>
                      <a:schemeClr val="accent2"/>
                    </a:solidFill>
                  </a:rPr>
                  <a:t>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642589423"/>
        <c:crosses val="autoZero"/>
        <c:auto val="1"/>
        <c:lblAlgn val="ctr"/>
        <c:lblOffset val="100"/>
        <c:noMultiLvlLbl val="0"/>
      </c:catAx>
      <c:valAx>
        <c:axId val="164258942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b="0">
                    <a:solidFill>
                      <a:schemeClr val="accent2"/>
                    </a:solidFill>
                  </a:rPr>
                  <a:t>NO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164258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Tables!PivotTable14</c:name>
    <c:fmtId val="1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Tables'!$A$115:$A$124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Tables'!$B$115:$B$124</c:f>
              <c:numCache>
                <c:formatCode>[&lt;1000000000]0.0,,\ "M";[&lt;1000000000000]0.0,,,\ "B";0.0,,,,\ "T"</c:formatCode>
                <c:ptCount val="9"/>
                <c:pt idx="0">
                  <c:v>4472000</c:v>
                </c:pt>
                <c:pt idx="1">
                  <c:v>4400772641921.7402</c:v>
                </c:pt>
                <c:pt idx="2">
                  <c:v>72531937661566</c:v>
                </c:pt>
                <c:pt idx="3">
                  <c:v>6959700</c:v>
                </c:pt>
                <c:pt idx="4">
                  <c:v>5567852282470</c:v>
                </c:pt>
                <c:pt idx="5">
                  <c:v>13688468</c:v>
                </c:pt>
                <c:pt idx="6">
                  <c:v>239448108</c:v>
                </c:pt>
                <c:pt idx="7">
                  <c:v>1842948275</c:v>
                </c:pt>
                <c:pt idx="8">
                  <c:v>2380050</c:v>
                </c:pt>
              </c:numCache>
            </c:numRef>
          </c:val>
          <c:extLst>
            <c:ext xmlns:c16="http://schemas.microsoft.com/office/drawing/2014/chart" uri="{C3380CC4-5D6E-409C-BE32-E72D297353CC}">
              <c16:uniqueId val="{00000000-5933-4808-8998-8FA9BA415049}"/>
            </c:ext>
          </c:extLst>
        </c:ser>
        <c:dLbls>
          <c:dLblPos val="outEnd"/>
          <c:showLegendKey val="0"/>
          <c:showVal val="1"/>
          <c:showCatName val="0"/>
          <c:showSerName val="0"/>
          <c:showPercent val="0"/>
          <c:showBubbleSize val="0"/>
        </c:dLbls>
        <c:gapWidth val="182"/>
        <c:axId val="1493008911"/>
        <c:axId val="1492992591"/>
      </c:barChart>
      <c:catAx>
        <c:axId val="149300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492992591"/>
        <c:crosses val="autoZero"/>
        <c:auto val="1"/>
        <c:lblAlgn val="ctr"/>
        <c:lblOffset val="100"/>
        <c:noMultiLvlLbl val="0"/>
      </c:catAx>
      <c:valAx>
        <c:axId val="1492992591"/>
        <c:scaling>
          <c:orientation val="minMax"/>
        </c:scaling>
        <c:delete val="1"/>
        <c:axPos val="b"/>
        <c:numFmt formatCode="[&lt;1000000000]0.0,,\ &quot;M&quot;;[&lt;1000000000000]0.0,,,\ &quot;B&quot;;0.0,,,,\ &quot;T&quot;" sourceLinked="1"/>
        <c:majorTickMark val="none"/>
        <c:minorTickMark val="none"/>
        <c:tickLblPos val="nextTo"/>
        <c:crossAx val="14930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Tables!PivotTable18</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NUMBER OF PRODUCTS PER PRICE BUCKET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Tables'!$B$128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Tables'!$A$129:$A$132</c:f>
              <c:strCache>
                <c:ptCount val="3"/>
                <c:pt idx="0">
                  <c:v>&lt;₹200</c:v>
                </c:pt>
                <c:pt idx="1">
                  <c:v>₹200-₹500</c:v>
                </c:pt>
                <c:pt idx="2">
                  <c:v>&gt;₹500</c:v>
                </c:pt>
              </c:strCache>
            </c:strRef>
          </c:cat>
          <c:val>
            <c:numRef>
              <c:f>'Pivot Tables'!$B$129:$B$132</c:f>
              <c:numCache>
                <c:formatCode>General</c:formatCode>
                <c:ptCount val="3"/>
                <c:pt idx="0">
                  <c:v>158</c:v>
                </c:pt>
                <c:pt idx="1">
                  <c:v>341</c:v>
                </c:pt>
                <c:pt idx="2">
                  <c:v>849</c:v>
                </c:pt>
              </c:numCache>
            </c:numRef>
          </c:val>
          <c:extLst>
            <c:ext xmlns:c16="http://schemas.microsoft.com/office/drawing/2014/chart" uri="{C3380CC4-5D6E-409C-BE32-E72D297353CC}">
              <c16:uniqueId val="{00000000-D265-4C8E-B9E1-F5D781F305B7}"/>
            </c:ext>
          </c:extLst>
        </c:ser>
        <c:dLbls>
          <c:dLblPos val="outEnd"/>
          <c:showLegendKey val="0"/>
          <c:showVal val="1"/>
          <c:showCatName val="0"/>
          <c:showSerName val="0"/>
          <c:showPercent val="0"/>
          <c:showBubbleSize val="0"/>
        </c:dLbls>
        <c:gapWidth val="219"/>
        <c:overlap val="-27"/>
        <c:axId val="1874929663"/>
        <c:axId val="1874920063"/>
      </c:barChart>
      <c:catAx>
        <c:axId val="187492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874920063"/>
        <c:crosses val="autoZero"/>
        <c:auto val="1"/>
        <c:lblAlgn val="ctr"/>
        <c:lblOffset val="100"/>
        <c:noMultiLvlLbl val="0"/>
      </c:catAx>
      <c:valAx>
        <c:axId val="1874920063"/>
        <c:scaling>
          <c:orientation val="minMax"/>
        </c:scaling>
        <c:delete val="1"/>
        <c:axPos val="l"/>
        <c:numFmt formatCode="General" sourceLinked="1"/>
        <c:majorTickMark val="none"/>
        <c:minorTickMark val="none"/>
        <c:tickLblPos val="nextTo"/>
        <c:crossAx val="187492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RELATIONSHIP BETWEEN DISCOUNT PERCENTAGE AND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001"/>
        </a:p>
      </c:txPr>
    </c:title>
    <c:autoTitleDeleted val="0"/>
    <c:plotArea>
      <c:layout/>
      <c:scatterChart>
        <c:scatterStyle val="lineMarker"/>
        <c:varyColors val="0"/>
        <c:ser>
          <c:idx val="0"/>
          <c:order val="0"/>
          <c:tx>
            <c:strRef>
              <c:f>Table1!$L$1</c:f>
              <c:strCache>
                <c:ptCount val="1"/>
                <c:pt idx="0">
                  <c:v>rating</c:v>
                </c:pt>
              </c:strCache>
            </c:strRef>
          </c:tx>
          <c:spPr>
            <a:ln w="381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Table1!$I$2:$I$1349</c:f>
              <c:numCache>
                <c:formatCode>0%</c:formatCode>
                <c:ptCount val="1348"/>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0.4</c:v>
                </c:pt>
                <c:pt idx="283">
                  <c:v>0.56999999999999995</c:v>
                </c:pt>
                <c:pt idx="284">
                  <c:v>0.88</c:v>
                </c:pt>
                <c:pt idx="285">
                  <c:v>0.46</c:v>
                </c:pt>
                <c:pt idx="286">
                  <c:v>0.75</c:v>
                </c:pt>
                <c:pt idx="287">
                  <c:v>0.5</c:v>
                </c:pt>
                <c:pt idx="288">
                  <c:v>0.59</c:v>
                </c:pt>
                <c:pt idx="289">
                  <c:v>0.48</c:v>
                </c:pt>
                <c:pt idx="290">
                  <c:v>0.59</c:v>
                </c:pt>
                <c:pt idx="291">
                  <c:v>0.4</c:v>
                </c:pt>
                <c:pt idx="292">
                  <c:v>0.7</c:v>
                </c:pt>
                <c:pt idx="293">
                  <c:v>0.61</c:v>
                </c:pt>
                <c:pt idx="294">
                  <c:v>0.41</c:v>
                </c:pt>
                <c:pt idx="295">
                  <c:v>0.5</c:v>
                </c:pt>
                <c:pt idx="296">
                  <c:v>0.5</c:v>
                </c:pt>
                <c:pt idx="297">
                  <c:v>0.59</c:v>
                </c:pt>
                <c:pt idx="298">
                  <c:v>0.52</c:v>
                </c:pt>
                <c:pt idx="299">
                  <c:v>0.71</c:v>
                </c:pt>
                <c:pt idx="300">
                  <c:v>0.62</c:v>
                </c:pt>
                <c:pt idx="301">
                  <c:v>0.63</c:v>
                </c:pt>
                <c:pt idx="302">
                  <c:v>0.78</c:v>
                </c:pt>
                <c:pt idx="303">
                  <c:v>0.8</c:v>
                </c:pt>
                <c:pt idx="304">
                  <c:v>0.45</c:v>
                </c:pt>
                <c:pt idx="305">
                  <c:v>0.37</c:v>
                </c:pt>
                <c:pt idx="306">
                  <c:v>0.15</c:v>
                </c:pt>
                <c:pt idx="307">
                  <c:v>0.45</c:v>
                </c:pt>
                <c:pt idx="308">
                  <c:v>0.66</c:v>
                </c:pt>
                <c:pt idx="309">
                  <c:v>0.35</c:v>
                </c:pt>
                <c:pt idx="310">
                  <c:v>0.63</c:v>
                </c:pt>
                <c:pt idx="311">
                  <c:v>0.23</c:v>
                </c:pt>
                <c:pt idx="312">
                  <c:v>0.78</c:v>
                </c:pt>
                <c:pt idx="313">
                  <c:v>0.61</c:v>
                </c:pt>
                <c:pt idx="314">
                  <c:v>0.59</c:v>
                </c:pt>
                <c:pt idx="315">
                  <c:v>0.63</c:v>
                </c:pt>
                <c:pt idx="316">
                  <c:v>0.38</c:v>
                </c:pt>
                <c:pt idx="317">
                  <c:v>0.54</c:v>
                </c:pt>
                <c:pt idx="318">
                  <c:v>0.6</c:v>
                </c:pt>
                <c:pt idx="319">
                  <c:v>0.5</c:v>
                </c:pt>
                <c:pt idx="320">
                  <c:v>0</c:v>
                </c:pt>
                <c:pt idx="321">
                  <c:v>0.56999999999999995</c:v>
                </c:pt>
                <c:pt idx="322">
                  <c:v>0.52</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0.91</c:v>
                </c:pt>
                <c:pt idx="363">
                  <c:v>0.78</c:v>
                </c:pt>
                <c:pt idx="364">
                  <c:v>0.32</c:v>
                </c:pt>
                <c:pt idx="365">
                  <c:v>0.21</c:v>
                </c:pt>
                <c:pt idx="366">
                  <c:v>0.91</c:v>
                </c:pt>
                <c:pt idx="367">
                  <c:v>0.23</c:v>
                </c:pt>
                <c:pt idx="368">
                  <c:v>0.24</c:v>
                </c:pt>
                <c:pt idx="369">
                  <c:v>0.91</c:v>
                </c:pt>
                <c:pt idx="370">
                  <c:v>0.25</c:v>
                </c:pt>
                <c:pt idx="371">
                  <c:v>0.72</c:v>
                </c:pt>
                <c:pt idx="372">
                  <c:v>0.76</c:v>
                </c:pt>
                <c:pt idx="373">
                  <c:v>0.5</c:v>
                </c:pt>
                <c:pt idx="374">
                  <c:v>0.18</c:v>
                </c:pt>
                <c:pt idx="375">
                  <c:v>0.91</c:v>
                </c:pt>
                <c:pt idx="376">
                  <c:v>0.25</c:v>
                </c:pt>
                <c:pt idx="377">
                  <c:v>0.49</c:v>
                </c:pt>
                <c:pt idx="378">
                  <c:v>0.19</c:v>
                </c:pt>
                <c:pt idx="379">
                  <c:v>0.66</c:v>
                </c:pt>
                <c:pt idx="380">
                  <c:v>0.8</c:v>
                </c:pt>
                <c:pt idx="381">
                  <c:v>0.26</c:v>
                </c:pt>
                <c:pt idx="382">
                  <c:v>0.2</c:v>
                </c:pt>
                <c:pt idx="383">
                  <c:v>0.37</c:v>
                </c:pt>
                <c:pt idx="384">
                  <c:v>0.43</c:v>
                </c:pt>
                <c:pt idx="385">
                  <c:v>0.5</c:v>
                </c:pt>
                <c:pt idx="386">
                  <c:v>0.75</c:v>
                </c:pt>
                <c:pt idx="387">
                  <c:v>0.17</c:v>
                </c:pt>
                <c:pt idx="388">
                  <c:v>0.71</c:v>
                </c:pt>
                <c:pt idx="389">
                  <c:v>0.8</c:v>
                </c:pt>
                <c:pt idx="390">
                  <c:v>0.71</c:v>
                </c:pt>
                <c:pt idx="391">
                  <c:v>0.65</c:v>
                </c:pt>
                <c:pt idx="392">
                  <c:v>0.28000000000000003</c:v>
                </c:pt>
                <c:pt idx="393">
                  <c:v>0.62</c:v>
                </c:pt>
                <c:pt idx="394">
                  <c:v>0.3</c:v>
                </c:pt>
                <c:pt idx="395">
                  <c:v>0.6</c:v>
                </c:pt>
                <c:pt idx="396">
                  <c:v>0.8</c:v>
                </c:pt>
                <c:pt idx="397">
                  <c:v>0.7</c:v>
                </c:pt>
                <c:pt idx="398">
                  <c:v>0</c:v>
                </c:pt>
                <c:pt idx="399">
                  <c:v>0.9</c:v>
                </c:pt>
                <c:pt idx="400">
                  <c:v>0.84</c:v>
                </c:pt>
                <c:pt idx="401">
                  <c:v>0.27</c:v>
                </c:pt>
                <c:pt idx="402">
                  <c:v>0.1</c:v>
                </c:pt>
                <c:pt idx="403">
                  <c:v>0.32</c:v>
                </c:pt>
                <c:pt idx="404">
                  <c:v>0.6</c:v>
                </c:pt>
                <c:pt idx="405">
                  <c:v>0.38</c:v>
                </c:pt>
                <c:pt idx="406">
                  <c:v>0.19</c:v>
                </c:pt>
                <c:pt idx="407">
                  <c:v>0.67</c:v>
                </c:pt>
                <c:pt idx="408">
                  <c:v>0.68</c:v>
                </c:pt>
                <c:pt idx="409">
                  <c:v>0.28000000000000003</c:v>
                </c:pt>
                <c:pt idx="410">
                  <c:v>0.27</c:v>
                </c:pt>
                <c:pt idx="411">
                  <c:v>0.62</c:v>
                </c:pt>
                <c:pt idx="412">
                  <c:v>0.75</c:v>
                </c:pt>
                <c:pt idx="413">
                  <c:v>0.35</c:v>
                </c:pt>
                <c:pt idx="414">
                  <c:v>0.28000000000000003</c:v>
                </c:pt>
                <c:pt idx="415">
                  <c:v>0.6</c:v>
                </c:pt>
                <c:pt idx="416">
                  <c:v>0.28000000000000003</c:v>
                </c:pt>
                <c:pt idx="417">
                  <c:v>0.22</c:v>
                </c:pt>
                <c:pt idx="418">
                  <c:v>0.62</c:v>
                </c:pt>
                <c:pt idx="419">
                  <c:v>0.42</c:v>
                </c:pt>
                <c:pt idx="420">
                  <c:v>0.76</c:v>
                </c:pt>
                <c:pt idx="421">
                  <c:v>0.77</c:v>
                </c:pt>
                <c:pt idx="422">
                  <c:v>0.26</c:v>
                </c:pt>
                <c:pt idx="423">
                  <c:v>0.18</c:v>
                </c:pt>
                <c:pt idx="424">
                  <c:v>0.21</c:v>
                </c:pt>
                <c:pt idx="425">
                  <c:v>0.6</c:v>
                </c:pt>
                <c:pt idx="426">
                  <c:v>0.81</c:v>
                </c:pt>
                <c:pt idx="427">
                  <c:v>0.06</c:v>
                </c:pt>
                <c:pt idx="428">
                  <c:v>0.48</c:v>
                </c:pt>
                <c:pt idx="429">
                  <c:v>0.22</c:v>
                </c:pt>
                <c:pt idx="430">
                  <c:v>0.3</c:v>
                </c:pt>
                <c:pt idx="431">
                  <c:v>0.38</c:v>
                </c:pt>
                <c:pt idx="432">
                  <c:v>0.28000000000000003</c:v>
                </c:pt>
                <c:pt idx="433">
                  <c:v>0.26</c:v>
                </c:pt>
                <c:pt idx="434">
                  <c:v>0.66</c:v>
                </c:pt>
                <c:pt idx="435">
                  <c:v>0.68</c:v>
                </c:pt>
                <c:pt idx="436">
                  <c:v>0.22</c:v>
                </c:pt>
                <c:pt idx="437">
                  <c:v>0.3</c:v>
                </c:pt>
                <c:pt idx="438">
                  <c:v>0.5</c:v>
                </c:pt>
                <c:pt idx="439">
                  <c:v>0.22</c:v>
                </c:pt>
                <c:pt idx="440">
                  <c:v>0.18</c:v>
                </c:pt>
                <c:pt idx="441">
                  <c:v>0.14000000000000001</c:v>
                </c:pt>
                <c:pt idx="442">
                  <c:v>0.79</c:v>
                </c:pt>
                <c:pt idx="443">
                  <c:v>0.75</c:v>
                </c:pt>
                <c:pt idx="444">
                  <c:v>0.66</c:v>
                </c:pt>
                <c:pt idx="445">
                  <c:v>0.65</c:v>
                </c:pt>
                <c:pt idx="446">
                  <c:v>0.52</c:v>
                </c:pt>
                <c:pt idx="447">
                  <c:v>0.62</c:v>
                </c:pt>
                <c:pt idx="448">
                  <c:v>0.78</c:v>
                </c:pt>
                <c:pt idx="449">
                  <c:v>0.21</c:v>
                </c:pt>
                <c:pt idx="450">
                  <c:v>0</c:v>
                </c:pt>
                <c:pt idx="451">
                  <c:v>0.66</c:v>
                </c:pt>
                <c:pt idx="452">
                  <c:v>0.22</c:v>
                </c:pt>
                <c:pt idx="453">
                  <c:v>0.75</c:v>
                </c:pt>
                <c:pt idx="454">
                  <c:v>0.19</c:v>
                </c:pt>
                <c:pt idx="455">
                  <c:v>0.7</c:v>
                </c:pt>
                <c:pt idx="456">
                  <c:v>0.81</c:v>
                </c:pt>
                <c:pt idx="457">
                  <c:v>0.82</c:v>
                </c:pt>
                <c:pt idx="458">
                  <c:v>0.33</c:v>
                </c:pt>
                <c:pt idx="459">
                  <c:v>0.54</c:v>
                </c:pt>
                <c:pt idx="460">
                  <c:v>0.65</c:v>
                </c:pt>
                <c:pt idx="461">
                  <c:v>0.28000000000000003</c:v>
                </c:pt>
                <c:pt idx="462">
                  <c:v>0.65</c:v>
                </c:pt>
                <c:pt idx="463">
                  <c:v>0.17</c:v>
                </c:pt>
                <c:pt idx="464">
                  <c:v>0.78</c:v>
                </c:pt>
                <c:pt idx="465">
                  <c:v>0.81</c:v>
                </c:pt>
                <c:pt idx="466">
                  <c:v>0.44</c:v>
                </c:pt>
                <c:pt idx="467">
                  <c:v>0.44</c:v>
                </c:pt>
                <c:pt idx="468">
                  <c:v>0.85</c:v>
                </c:pt>
                <c:pt idx="469">
                  <c:v>0.26</c:v>
                </c:pt>
                <c:pt idx="470">
                  <c:v>0.13</c:v>
                </c:pt>
                <c:pt idx="471">
                  <c:v>0.6</c:v>
                </c:pt>
                <c:pt idx="472">
                  <c:v>0.77</c:v>
                </c:pt>
                <c:pt idx="473">
                  <c:v>0.4</c:v>
                </c:pt>
                <c:pt idx="474">
                  <c:v>0.82</c:v>
                </c:pt>
                <c:pt idx="475">
                  <c:v>0.74</c:v>
                </c:pt>
                <c:pt idx="476">
                  <c:v>0.79</c:v>
                </c:pt>
                <c:pt idx="477">
                  <c:v>0.3</c:v>
                </c:pt>
                <c:pt idx="478">
                  <c:v>0.04</c:v>
                </c:pt>
                <c:pt idx="479">
                  <c:v>0.19</c:v>
                </c:pt>
                <c:pt idx="480">
                  <c:v>0.28999999999999998</c:v>
                </c:pt>
                <c:pt idx="481">
                  <c:v>0.32</c:v>
                </c:pt>
                <c:pt idx="482">
                  <c:v>0.5</c:v>
                </c:pt>
                <c:pt idx="483">
                  <c:v>0.67</c:v>
                </c:pt>
                <c:pt idx="484">
                  <c:v>0.78</c:v>
                </c:pt>
                <c:pt idx="485">
                  <c:v>0.43</c:v>
                </c:pt>
                <c:pt idx="486">
                  <c:v>0.8</c:v>
                </c:pt>
                <c:pt idx="487">
                  <c:v>0.32</c:v>
                </c:pt>
                <c:pt idx="488">
                  <c:v>0.7</c:v>
                </c:pt>
                <c:pt idx="489">
                  <c:v>0.19</c:v>
                </c:pt>
                <c:pt idx="490">
                  <c:v>0.76</c:v>
                </c:pt>
                <c:pt idx="491">
                  <c:v>0.28999999999999998</c:v>
                </c:pt>
                <c:pt idx="492">
                  <c:v>0.57999999999999996</c:v>
                </c:pt>
                <c:pt idx="493">
                  <c:v>0.14000000000000001</c:v>
                </c:pt>
                <c:pt idx="494">
                  <c:v>0.85</c:v>
                </c:pt>
                <c:pt idx="495">
                  <c:v>0.57999999999999996</c:v>
                </c:pt>
                <c:pt idx="496">
                  <c:v>0.75</c:v>
                </c:pt>
                <c:pt idx="497">
                  <c:v>0.84</c:v>
                </c:pt>
                <c:pt idx="498">
                  <c:v>0.13</c:v>
                </c:pt>
                <c:pt idx="499">
                  <c:v>0.05</c:v>
                </c:pt>
                <c:pt idx="500">
                  <c:v>0.8</c:v>
                </c:pt>
                <c:pt idx="501">
                  <c:v>0.69</c:v>
                </c:pt>
                <c:pt idx="502">
                  <c:v>0.66</c:v>
                </c:pt>
                <c:pt idx="503">
                  <c:v>0.74</c:v>
                </c:pt>
                <c:pt idx="504">
                  <c:v>0.7</c:v>
                </c:pt>
                <c:pt idx="505">
                  <c:v>0.57999999999999996</c:v>
                </c:pt>
                <c:pt idx="506">
                  <c:v>0.35</c:v>
                </c:pt>
                <c:pt idx="507">
                  <c:v>0.46</c:v>
                </c:pt>
                <c:pt idx="508">
                  <c:v>0.19</c:v>
                </c:pt>
                <c:pt idx="509">
                  <c:v>0.1</c:v>
                </c:pt>
                <c:pt idx="510">
                  <c:v>0.13</c:v>
                </c:pt>
                <c:pt idx="511">
                  <c:v>0.56999999999999995</c:v>
                </c:pt>
                <c:pt idx="512">
                  <c:v>0.53</c:v>
                </c:pt>
                <c:pt idx="513">
                  <c:v>0.73</c:v>
                </c:pt>
                <c:pt idx="514">
                  <c:v>0.8</c:v>
                </c:pt>
                <c:pt idx="515">
                  <c:v>0</c:v>
                </c:pt>
                <c:pt idx="516">
                  <c:v>0.28000000000000003</c:v>
                </c:pt>
                <c:pt idx="517">
                  <c:v>0.9</c:v>
                </c:pt>
                <c:pt idx="518">
                  <c:v>0.27</c:v>
                </c:pt>
                <c:pt idx="519">
                  <c:v>0.25</c:v>
                </c:pt>
                <c:pt idx="520">
                  <c:v>0.86</c:v>
                </c:pt>
                <c:pt idx="521">
                  <c:v>0.33</c:v>
                </c:pt>
                <c:pt idx="522">
                  <c:v>0.75</c:v>
                </c:pt>
                <c:pt idx="523">
                  <c:v>0.5</c:v>
                </c:pt>
                <c:pt idx="524">
                  <c:v>0.74</c:v>
                </c:pt>
                <c:pt idx="525">
                  <c:v>0.74</c:v>
                </c:pt>
                <c:pt idx="526">
                  <c:v>0.54</c:v>
                </c:pt>
                <c:pt idx="527">
                  <c:v>0.88</c:v>
                </c:pt>
                <c:pt idx="528">
                  <c:v>0.43</c:v>
                </c:pt>
                <c:pt idx="529">
                  <c:v>0.32</c:v>
                </c:pt>
                <c:pt idx="530">
                  <c:v>0.38</c:v>
                </c:pt>
                <c:pt idx="531">
                  <c:v>0.42</c:v>
                </c:pt>
                <c:pt idx="532">
                  <c:v>0.9</c:v>
                </c:pt>
                <c:pt idx="533">
                  <c:v>0.21</c:v>
                </c:pt>
                <c:pt idx="534">
                  <c:v>0.81</c:v>
                </c:pt>
                <c:pt idx="535">
                  <c:v>0.16</c:v>
                </c:pt>
                <c:pt idx="536">
                  <c:v>0.75</c:v>
                </c:pt>
                <c:pt idx="537">
                  <c:v>0.74</c:v>
                </c:pt>
                <c:pt idx="538">
                  <c:v>0.6</c:v>
                </c:pt>
                <c:pt idx="539">
                  <c:v>0.21</c:v>
                </c:pt>
                <c:pt idx="540">
                  <c:v>0.73</c:v>
                </c:pt>
                <c:pt idx="541">
                  <c:v>0.49</c:v>
                </c:pt>
                <c:pt idx="542">
                  <c:v>0.55000000000000004</c:v>
                </c:pt>
                <c:pt idx="543">
                  <c:v>0.28999999999999998</c:v>
                </c:pt>
                <c:pt idx="544">
                  <c:v>0.5</c:v>
                </c:pt>
                <c:pt idx="545">
                  <c:v>0.78</c:v>
                </c:pt>
                <c:pt idx="546">
                  <c:v>0.56000000000000005</c:v>
                </c:pt>
                <c:pt idx="547">
                  <c:v>0.56999999999999995</c:v>
                </c:pt>
                <c:pt idx="548">
                  <c:v>0.17</c:v>
                </c:pt>
                <c:pt idx="549">
                  <c:v>0.82</c:v>
                </c:pt>
                <c:pt idx="550">
                  <c:v>0.75</c:v>
                </c:pt>
                <c:pt idx="551">
                  <c:v>0.79</c:v>
                </c:pt>
                <c:pt idx="552">
                  <c:v>0.28000000000000003</c:v>
                </c:pt>
                <c:pt idx="553">
                  <c:v>0.72</c:v>
                </c:pt>
                <c:pt idx="554">
                  <c:v>0.63</c:v>
                </c:pt>
                <c:pt idx="555">
                  <c:v>0.63</c:v>
                </c:pt>
                <c:pt idx="556">
                  <c:v>0.67</c:v>
                </c:pt>
                <c:pt idx="557">
                  <c:v>0.56000000000000005</c:v>
                </c:pt>
                <c:pt idx="558">
                  <c:v>0.33</c:v>
                </c:pt>
                <c:pt idx="559">
                  <c:v>0.08</c:v>
                </c:pt>
                <c:pt idx="560">
                  <c:v>0.56999999999999995</c:v>
                </c:pt>
                <c:pt idx="561">
                  <c:v>0.62</c:v>
                </c:pt>
                <c:pt idx="562">
                  <c:v>0.65</c:v>
                </c:pt>
                <c:pt idx="563">
                  <c:v>0.77</c:v>
                </c:pt>
                <c:pt idx="564">
                  <c:v>0.63</c:v>
                </c:pt>
                <c:pt idx="565">
                  <c:v>0.69</c:v>
                </c:pt>
                <c:pt idx="566">
                  <c:v>0.5</c:v>
                </c:pt>
                <c:pt idx="567">
                  <c:v>0.9</c:v>
                </c:pt>
                <c:pt idx="568">
                  <c:v>0.68</c:v>
                </c:pt>
                <c:pt idx="569">
                  <c:v>0.59</c:v>
                </c:pt>
                <c:pt idx="570">
                  <c:v>0.5</c:v>
                </c:pt>
                <c:pt idx="571">
                  <c:v>0.67</c:v>
                </c:pt>
                <c:pt idx="572">
                  <c:v>0.69</c:v>
                </c:pt>
                <c:pt idx="573">
                  <c:v>0.54</c:v>
                </c:pt>
                <c:pt idx="574">
                  <c:v>0.6</c:v>
                </c:pt>
                <c:pt idx="575">
                  <c:v>0.16</c:v>
                </c:pt>
                <c:pt idx="576">
                  <c:v>0</c:v>
                </c:pt>
                <c:pt idx="577">
                  <c:v>0.21</c:v>
                </c:pt>
                <c:pt idx="578">
                  <c:v>0.65</c:v>
                </c:pt>
                <c:pt idx="579">
                  <c:v>0.69</c:v>
                </c:pt>
                <c:pt idx="580">
                  <c:v>0.44</c:v>
                </c:pt>
                <c:pt idx="581">
                  <c:v>0.18</c:v>
                </c:pt>
                <c:pt idx="582">
                  <c:v>0.75</c:v>
                </c:pt>
                <c:pt idx="583">
                  <c:v>0.33</c:v>
                </c:pt>
                <c:pt idx="584">
                  <c:v>0.3</c:v>
                </c:pt>
                <c:pt idx="585">
                  <c:v>0.8</c:v>
                </c:pt>
                <c:pt idx="586">
                  <c:v>0.75</c:v>
                </c:pt>
                <c:pt idx="587">
                  <c:v>0.62</c:v>
                </c:pt>
                <c:pt idx="588">
                  <c:v>0.62</c:v>
                </c:pt>
                <c:pt idx="589">
                  <c:v>0</c:v>
                </c:pt>
                <c:pt idx="590">
                  <c:v>0.66</c:v>
                </c:pt>
                <c:pt idx="591">
                  <c:v>0.69</c:v>
                </c:pt>
                <c:pt idx="592">
                  <c:v>0.6</c:v>
                </c:pt>
                <c:pt idx="593">
                  <c:v>0.06</c:v>
                </c:pt>
                <c:pt idx="594">
                  <c:v>0.87</c:v>
                </c:pt>
                <c:pt idx="595">
                  <c:v>0.64</c:v>
                </c:pt>
                <c:pt idx="596">
                  <c:v>0.76</c:v>
                </c:pt>
                <c:pt idx="597">
                  <c:v>0.56000000000000005</c:v>
                </c:pt>
                <c:pt idx="598">
                  <c:v>0.83</c:v>
                </c:pt>
                <c:pt idx="599">
                  <c:v>0.17</c:v>
                </c:pt>
                <c:pt idx="600">
                  <c:v>0.27</c:v>
                </c:pt>
                <c:pt idx="601">
                  <c:v>0.15</c:v>
                </c:pt>
                <c:pt idx="602">
                  <c:v>0.87</c:v>
                </c:pt>
                <c:pt idx="603">
                  <c:v>0.67</c:v>
                </c:pt>
                <c:pt idx="604">
                  <c:v>0.78</c:v>
                </c:pt>
                <c:pt idx="605">
                  <c:v>0.8</c:v>
                </c:pt>
                <c:pt idx="606">
                  <c:v>0.05</c:v>
                </c:pt>
                <c:pt idx="607">
                  <c:v>0.6</c:v>
                </c:pt>
                <c:pt idx="608">
                  <c:v>0.43</c:v>
                </c:pt>
                <c:pt idx="609">
                  <c:v>0.66</c:v>
                </c:pt>
                <c:pt idx="610">
                  <c:v>0.5</c:v>
                </c:pt>
                <c:pt idx="611">
                  <c:v>0.64</c:v>
                </c:pt>
                <c:pt idx="612">
                  <c:v>0.28000000000000003</c:v>
                </c:pt>
                <c:pt idx="613">
                  <c:v>0.8</c:v>
                </c:pt>
                <c:pt idx="614">
                  <c:v>0.18</c:v>
                </c:pt>
                <c:pt idx="615">
                  <c:v>0.54</c:v>
                </c:pt>
                <c:pt idx="616">
                  <c:v>0.52</c:v>
                </c:pt>
                <c:pt idx="617">
                  <c:v>0.54</c:v>
                </c:pt>
                <c:pt idx="618">
                  <c:v>0.1</c:v>
                </c:pt>
                <c:pt idx="619">
                  <c:v>0.56000000000000005</c:v>
                </c:pt>
                <c:pt idx="620">
                  <c:v>0.6</c:v>
                </c:pt>
                <c:pt idx="621">
                  <c:v>0.43</c:v>
                </c:pt>
                <c:pt idx="622">
                  <c:v>0.24</c:v>
                </c:pt>
                <c:pt idx="623">
                  <c:v>0.56999999999999995</c:v>
                </c:pt>
                <c:pt idx="624">
                  <c:v>0.5</c:v>
                </c:pt>
                <c:pt idx="625">
                  <c:v>0.55000000000000004</c:v>
                </c:pt>
                <c:pt idx="626">
                  <c:v>0.38</c:v>
                </c:pt>
                <c:pt idx="627">
                  <c:v>0.02</c:v>
                </c:pt>
                <c:pt idx="628">
                  <c:v>0.33</c:v>
                </c:pt>
                <c:pt idx="629">
                  <c:v>0.2</c:v>
                </c:pt>
                <c:pt idx="630">
                  <c:v>0.47</c:v>
                </c:pt>
                <c:pt idx="631">
                  <c:v>0.33</c:v>
                </c:pt>
                <c:pt idx="632">
                  <c:v>0.56999999999999995</c:v>
                </c:pt>
                <c:pt idx="633">
                  <c:v>0.94</c:v>
                </c:pt>
                <c:pt idx="634">
                  <c:v>0.04</c:v>
                </c:pt>
                <c:pt idx="635">
                  <c:v>0.06</c:v>
                </c:pt>
                <c:pt idx="636">
                  <c:v>0.38</c:v>
                </c:pt>
                <c:pt idx="637">
                  <c:v>0.41</c:v>
                </c:pt>
                <c:pt idx="638">
                  <c:v>0.75</c:v>
                </c:pt>
                <c:pt idx="639">
                  <c:v>0</c:v>
                </c:pt>
                <c:pt idx="640">
                  <c:v>0.6</c:v>
                </c:pt>
                <c:pt idx="641">
                  <c:v>0.63</c:v>
                </c:pt>
                <c:pt idx="642">
                  <c:v>0.15</c:v>
                </c:pt>
                <c:pt idx="643">
                  <c:v>0.47</c:v>
                </c:pt>
                <c:pt idx="644">
                  <c:v>0.54</c:v>
                </c:pt>
                <c:pt idx="645">
                  <c:v>0</c:v>
                </c:pt>
                <c:pt idx="646">
                  <c:v>0.43</c:v>
                </c:pt>
                <c:pt idx="647">
                  <c:v>0.45</c:v>
                </c:pt>
                <c:pt idx="648">
                  <c:v>0.36</c:v>
                </c:pt>
                <c:pt idx="649">
                  <c:v>0.5</c:v>
                </c:pt>
                <c:pt idx="650">
                  <c:v>0.4</c:v>
                </c:pt>
                <c:pt idx="651">
                  <c:v>0.59</c:v>
                </c:pt>
                <c:pt idx="652">
                  <c:v>0.24</c:v>
                </c:pt>
                <c:pt idx="653">
                  <c:v>0.8</c:v>
                </c:pt>
                <c:pt idx="654">
                  <c:v>0.2</c:v>
                </c:pt>
                <c:pt idx="655">
                  <c:v>0.26</c:v>
                </c:pt>
                <c:pt idx="656">
                  <c:v>0.5</c:v>
                </c:pt>
                <c:pt idx="657">
                  <c:v>0.14000000000000001</c:v>
                </c:pt>
                <c:pt idx="658">
                  <c:v>0.4</c:v>
                </c:pt>
                <c:pt idx="659">
                  <c:v>0.55000000000000004</c:v>
                </c:pt>
                <c:pt idx="660">
                  <c:v>0.33</c:v>
                </c:pt>
                <c:pt idx="661">
                  <c:v>0.73</c:v>
                </c:pt>
                <c:pt idx="662">
                  <c:v>0.57999999999999996</c:v>
                </c:pt>
                <c:pt idx="663">
                  <c:v>0.3</c:v>
                </c:pt>
                <c:pt idx="664">
                  <c:v>0.32</c:v>
                </c:pt>
                <c:pt idx="665">
                  <c:v>0.25</c:v>
                </c:pt>
                <c:pt idx="666">
                  <c:v>0.83</c:v>
                </c:pt>
                <c:pt idx="667">
                  <c:v>0</c:v>
                </c:pt>
                <c:pt idx="668">
                  <c:v>0.85</c:v>
                </c:pt>
                <c:pt idx="669">
                  <c:v>0.63</c:v>
                </c:pt>
                <c:pt idx="670">
                  <c:v>0.71</c:v>
                </c:pt>
                <c:pt idx="671">
                  <c:v>0.64</c:v>
                </c:pt>
                <c:pt idx="672">
                  <c:v>0.7</c:v>
                </c:pt>
                <c:pt idx="673">
                  <c:v>0.43</c:v>
                </c:pt>
                <c:pt idx="674">
                  <c:v>0.25</c:v>
                </c:pt>
                <c:pt idx="675">
                  <c:v>0.53</c:v>
                </c:pt>
                <c:pt idx="676">
                  <c:v>0.75</c:v>
                </c:pt>
                <c:pt idx="677">
                  <c:v>0.12</c:v>
                </c:pt>
                <c:pt idx="678">
                  <c:v>0.54</c:v>
                </c:pt>
                <c:pt idx="679">
                  <c:v>0.43</c:v>
                </c:pt>
                <c:pt idx="680">
                  <c:v>0.55000000000000004</c:v>
                </c:pt>
                <c:pt idx="681">
                  <c:v>0.55000000000000004</c:v>
                </c:pt>
                <c:pt idx="682">
                  <c:v>0.45</c:v>
                </c:pt>
                <c:pt idx="683">
                  <c:v>0.36</c:v>
                </c:pt>
                <c:pt idx="684">
                  <c:v>0</c:v>
                </c:pt>
                <c:pt idx="685">
                  <c:v>0.8</c:v>
                </c:pt>
                <c:pt idx="686">
                  <c:v>0.28000000000000003</c:v>
                </c:pt>
                <c:pt idx="687">
                  <c:v>0.3</c:v>
                </c:pt>
                <c:pt idx="688">
                  <c:v>0.2</c:v>
                </c:pt>
                <c:pt idx="689">
                  <c:v>0.14000000000000001</c:v>
                </c:pt>
                <c:pt idx="690">
                  <c:v>0.19</c:v>
                </c:pt>
                <c:pt idx="691">
                  <c:v>0.56000000000000005</c:v>
                </c:pt>
                <c:pt idx="692">
                  <c:v>0.2</c:v>
                </c:pt>
                <c:pt idx="693">
                  <c:v>0.6</c:v>
                </c:pt>
                <c:pt idx="694">
                  <c:v>0.66</c:v>
                </c:pt>
                <c:pt idx="695">
                  <c:v>0.39</c:v>
                </c:pt>
                <c:pt idx="696">
                  <c:v>0.6</c:v>
                </c:pt>
                <c:pt idx="697">
                  <c:v>0.8</c:v>
                </c:pt>
                <c:pt idx="698">
                  <c:v>0.8</c:v>
                </c:pt>
                <c:pt idx="699">
                  <c:v>0.5</c:v>
                </c:pt>
                <c:pt idx="700">
                  <c:v>0.49</c:v>
                </c:pt>
                <c:pt idx="701">
                  <c:v>0.2</c:v>
                </c:pt>
                <c:pt idx="702">
                  <c:v>0.31</c:v>
                </c:pt>
                <c:pt idx="703">
                  <c:v>0.66</c:v>
                </c:pt>
                <c:pt idx="704">
                  <c:v>0.85</c:v>
                </c:pt>
                <c:pt idx="705">
                  <c:v>0.85</c:v>
                </c:pt>
                <c:pt idx="706">
                  <c:v>0.73</c:v>
                </c:pt>
                <c:pt idx="707">
                  <c:v>0.1</c:v>
                </c:pt>
                <c:pt idx="708">
                  <c:v>0.56999999999999995</c:v>
                </c:pt>
                <c:pt idx="709">
                  <c:v>0.77</c:v>
                </c:pt>
                <c:pt idx="710">
                  <c:v>0.76</c:v>
                </c:pt>
                <c:pt idx="711">
                  <c:v>0.44</c:v>
                </c:pt>
                <c:pt idx="712">
                  <c:v>0.51</c:v>
                </c:pt>
                <c:pt idx="713">
                  <c:v>0.22</c:v>
                </c:pt>
                <c:pt idx="714">
                  <c:v>0.51</c:v>
                </c:pt>
                <c:pt idx="715">
                  <c:v>0.7</c:v>
                </c:pt>
                <c:pt idx="716">
                  <c:v>0.24</c:v>
                </c:pt>
                <c:pt idx="717">
                  <c:v>0.23</c:v>
                </c:pt>
                <c:pt idx="718">
                  <c:v>0.38</c:v>
                </c:pt>
                <c:pt idx="719">
                  <c:v>0.55000000000000004</c:v>
                </c:pt>
                <c:pt idx="720">
                  <c:v>0.5</c:v>
                </c:pt>
                <c:pt idx="721">
                  <c:v>0.77</c:v>
                </c:pt>
                <c:pt idx="722">
                  <c:v>0.4</c:v>
                </c:pt>
                <c:pt idx="723">
                  <c:v>0.32</c:v>
                </c:pt>
                <c:pt idx="724">
                  <c:v>0.44</c:v>
                </c:pt>
                <c:pt idx="725">
                  <c:v>0.7</c:v>
                </c:pt>
                <c:pt idx="726">
                  <c:v>0.64</c:v>
                </c:pt>
                <c:pt idx="727">
                  <c:v>0.56999999999999995</c:v>
                </c:pt>
                <c:pt idx="728">
                  <c:v>0.6</c:v>
                </c:pt>
                <c:pt idx="729">
                  <c:v>0.62</c:v>
                </c:pt>
                <c:pt idx="730">
                  <c:v>0</c:v>
                </c:pt>
                <c:pt idx="731">
                  <c:v>0.5</c:v>
                </c:pt>
                <c:pt idx="732">
                  <c:v>0.41</c:v>
                </c:pt>
                <c:pt idx="733">
                  <c:v>0.11</c:v>
                </c:pt>
                <c:pt idx="734">
                  <c:v>0.3</c:v>
                </c:pt>
                <c:pt idx="735">
                  <c:v>0.67</c:v>
                </c:pt>
                <c:pt idx="736">
                  <c:v>0.5</c:v>
                </c:pt>
                <c:pt idx="737">
                  <c:v>0.28000000000000003</c:v>
                </c:pt>
                <c:pt idx="738">
                  <c:v>0.38</c:v>
                </c:pt>
                <c:pt idx="739">
                  <c:v>0.59</c:v>
                </c:pt>
                <c:pt idx="740">
                  <c:v>0.22</c:v>
                </c:pt>
                <c:pt idx="741">
                  <c:v>0.46</c:v>
                </c:pt>
                <c:pt idx="742">
                  <c:v>0.55000000000000004</c:v>
                </c:pt>
                <c:pt idx="743">
                  <c:v>0.21</c:v>
                </c:pt>
                <c:pt idx="744">
                  <c:v>0.38</c:v>
                </c:pt>
                <c:pt idx="745">
                  <c:v>0.49</c:v>
                </c:pt>
                <c:pt idx="746">
                  <c:v>0</c:v>
                </c:pt>
                <c:pt idx="747">
                  <c:v>0.75</c:v>
                </c:pt>
                <c:pt idx="748">
                  <c:v>0.35</c:v>
                </c:pt>
                <c:pt idx="749">
                  <c:v>0.64</c:v>
                </c:pt>
                <c:pt idx="750">
                  <c:v>0.41</c:v>
                </c:pt>
                <c:pt idx="751">
                  <c:v>0.65</c:v>
                </c:pt>
                <c:pt idx="752">
                  <c:v>0.42</c:v>
                </c:pt>
                <c:pt idx="753">
                  <c:v>0.22</c:v>
                </c:pt>
                <c:pt idx="754">
                  <c:v>0.21</c:v>
                </c:pt>
                <c:pt idx="755">
                  <c:v>0</c:v>
                </c:pt>
                <c:pt idx="756">
                  <c:v>0.6</c:v>
                </c:pt>
                <c:pt idx="757">
                  <c:v>0.85</c:v>
                </c:pt>
                <c:pt idx="758">
                  <c:v>0.69</c:v>
                </c:pt>
                <c:pt idx="759">
                  <c:v>0.38</c:v>
                </c:pt>
                <c:pt idx="760">
                  <c:v>0.43</c:v>
                </c:pt>
                <c:pt idx="761">
                  <c:v>0.18</c:v>
                </c:pt>
                <c:pt idx="762">
                  <c:v>0.62</c:v>
                </c:pt>
                <c:pt idx="763">
                  <c:v>0.25</c:v>
                </c:pt>
                <c:pt idx="764">
                  <c:v>0.63</c:v>
                </c:pt>
                <c:pt idx="765">
                  <c:v>0.05</c:v>
                </c:pt>
                <c:pt idx="766">
                  <c:v>0</c:v>
                </c:pt>
                <c:pt idx="767">
                  <c:v>0.35</c:v>
                </c:pt>
                <c:pt idx="768">
                  <c:v>0</c:v>
                </c:pt>
                <c:pt idx="769">
                  <c:v>0.4</c:v>
                </c:pt>
                <c:pt idx="770">
                  <c:v>0.79</c:v>
                </c:pt>
                <c:pt idx="771">
                  <c:v>0.15</c:v>
                </c:pt>
                <c:pt idx="772">
                  <c:v>0.54</c:v>
                </c:pt>
                <c:pt idx="773">
                  <c:v>0.62</c:v>
                </c:pt>
                <c:pt idx="774">
                  <c:v>0.6</c:v>
                </c:pt>
                <c:pt idx="775">
                  <c:v>0.57999999999999996</c:v>
                </c:pt>
                <c:pt idx="776">
                  <c:v>0.8</c:v>
                </c:pt>
                <c:pt idx="777">
                  <c:v>0.48</c:v>
                </c:pt>
                <c:pt idx="778">
                  <c:v>0.75</c:v>
                </c:pt>
                <c:pt idx="779">
                  <c:v>0.5</c:v>
                </c:pt>
                <c:pt idx="780">
                  <c:v>0.82</c:v>
                </c:pt>
                <c:pt idx="781">
                  <c:v>0.02</c:v>
                </c:pt>
                <c:pt idx="782">
                  <c:v>0.88</c:v>
                </c:pt>
                <c:pt idx="783">
                  <c:v>0.65</c:v>
                </c:pt>
                <c:pt idx="784">
                  <c:v>0.56999999999999995</c:v>
                </c:pt>
                <c:pt idx="785">
                  <c:v>0.08</c:v>
                </c:pt>
                <c:pt idx="786">
                  <c:v>0.5</c:v>
                </c:pt>
                <c:pt idx="787">
                  <c:v>0.7</c:v>
                </c:pt>
                <c:pt idx="788">
                  <c:v>0.3</c:v>
                </c:pt>
                <c:pt idx="789">
                  <c:v>0.66</c:v>
                </c:pt>
                <c:pt idx="790">
                  <c:v>0.1</c:v>
                </c:pt>
                <c:pt idx="791">
                  <c:v>0.43</c:v>
                </c:pt>
                <c:pt idx="792">
                  <c:v>0.4</c:v>
                </c:pt>
                <c:pt idx="793">
                  <c:v>0.53</c:v>
                </c:pt>
                <c:pt idx="794">
                  <c:v>0.63</c:v>
                </c:pt>
                <c:pt idx="795">
                  <c:v>0.78</c:v>
                </c:pt>
                <c:pt idx="796">
                  <c:v>0.21</c:v>
                </c:pt>
                <c:pt idx="797">
                  <c:v>0</c:v>
                </c:pt>
                <c:pt idx="798">
                  <c:v>0.23</c:v>
                </c:pt>
                <c:pt idx="799">
                  <c:v>0.62</c:v>
                </c:pt>
                <c:pt idx="800">
                  <c:v>0.76</c:v>
                </c:pt>
                <c:pt idx="801">
                  <c:v>0.56999999999999995</c:v>
                </c:pt>
                <c:pt idx="802">
                  <c:v>0</c:v>
                </c:pt>
                <c:pt idx="803">
                  <c:v>0.1</c:v>
                </c:pt>
                <c:pt idx="804">
                  <c:v>0.66</c:v>
                </c:pt>
                <c:pt idx="805">
                  <c:v>0.25</c:v>
                </c:pt>
                <c:pt idx="806">
                  <c:v>0.25</c:v>
                </c:pt>
                <c:pt idx="807">
                  <c:v>0.65</c:v>
                </c:pt>
                <c:pt idx="808">
                  <c:v>0.64</c:v>
                </c:pt>
                <c:pt idx="809">
                  <c:v>0.38</c:v>
                </c:pt>
                <c:pt idx="810">
                  <c:v>0.42</c:v>
                </c:pt>
                <c:pt idx="811">
                  <c:v>0.13</c:v>
                </c:pt>
                <c:pt idx="812">
                  <c:v>0.55000000000000004</c:v>
                </c:pt>
                <c:pt idx="813">
                  <c:v>0.35</c:v>
                </c:pt>
                <c:pt idx="814">
                  <c:v>0.24</c:v>
                </c:pt>
                <c:pt idx="815">
                  <c:v>0.18</c:v>
                </c:pt>
                <c:pt idx="816">
                  <c:v>0.57999999999999996</c:v>
                </c:pt>
                <c:pt idx="817">
                  <c:v>0.6</c:v>
                </c:pt>
                <c:pt idx="818">
                  <c:v>0.69</c:v>
                </c:pt>
                <c:pt idx="819">
                  <c:v>0.42</c:v>
                </c:pt>
                <c:pt idx="820">
                  <c:v>0.25</c:v>
                </c:pt>
                <c:pt idx="821">
                  <c:v>0.34</c:v>
                </c:pt>
                <c:pt idx="822">
                  <c:v>0.74</c:v>
                </c:pt>
                <c:pt idx="823">
                  <c:v>0.23</c:v>
                </c:pt>
                <c:pt idx="824">
                  <c:v>0.15</c:v>
                </c:pt>
                <c:pt idx="825">
                  <c:v>0.9</c:v>
                </c:pt>
                <c:pt idx="826">
                  <c:v>0.1</c:v>
                </c:pt>
                <c:pt idx="827">
                  <c:v>0.47</c:v>
                </c:pt>
                <c:pt idx="828">
                  <c:v>0.55000000000000004</c:v>
                </c:pt>
                <c:pt idx="829">
                  <c:v>0</c:v>
                </c:pt>
                <c:pt idx="830">
                  <c:v>0.6</c:v>
                </c:pt>
                <c:pt idx="831">
                  <c:v>0.56000000000000005</c:v>
                </c:pt>
                <c:pt idx="832">
                  <c:v>0.53</c:v>
                </c:pt>
                <c:pt idx="833">
                  <c:v>0.16</c:v>
                </c:pt>
                <c:pt idx="834">
                  <c:v>0.76</c:v>
                </c:pt>
                <c:pt idx="835">
                  <c:v>0.78</c:v>
                </c:pt>
                <c:pt idx="836">
                  <c:v>0.75</c:v>
                </c:pt>
                <c:pt idx="837">
                  <c:v>0.36</c:v>
                </c:pt>
                <c:pt idx="838">
                  <c:v>0.68</c:v>
                </c:pt>
                <c:pt idx="839">
                  <c:v>0.5</c:v>
                </c:pt>
                <c:pt idx="840">
                  <c:v>0.4</c:v>
                </c:pt>
                <c:pt idx="841">
                  <c:v>0.56000000000000005</c:v>
                </c:pt>
                <c:pt idx="842">
                  <c:v>0.36</c:v>
                </c:pt>
                <c:pt idx="843">
                  <c:v>0.73</c:v>
                </c:pt>
                <c:pt idx="844">
                  <c:v>0.57999999999999996</c:v>
                </c:pt>
                <c:pt idx="845">
                  <c:v>0.66</c:v>
                </c:pt>
                <c:pt idx="846">
                  <c:v>0.25</c:v>
                </c:pt>
                <c:pt idx="847">
                  <c:v>0.8</c:v>
                </c:pt>
                <c:pt idx="848">
                  <c:v>0.75</c:v>
                </c:pt>
                <c:pt idx="849">
                  <c:v>0.53</c:v>
                </c:pt>
                <c:pt idx="850">
                  <c:v>0.46</c:v>
                </c:pt>
                <c:pt idx="851">
                  <c:v>0</c:v>
                </c:pt>
                <c:pt idx="852">
                  <c:v>0.5</c:v>
                </c:pt>
                <c:pt idx="853">
                  <c:v>0</c:v>
                </c:pt>
                <c:pt idx="854">
                  <c:v>0.76</c:v>
                </c:pt>
                <c:pt idx="855">
                  <c:v>0.24</c:v>
                </c:pt>
                <c:pt idx="856">
                  <c:v>0.38</c:v>
                </c:pt>
                <c:pt idx="857">
                  <c:v>0.16</c:v>
                </c:pt>
                <c:pt idx="858">
                  <c:v>0.48</c:v>
                </c:pt>
                <c:pt idx="859">
                  <c:v>0.59</c:v>
                </c:pt>
                <c:pt idx="860">
                  <c:v>0.34</c:v>
                </c:pt>
                <c:pt idx="861">
                  <c:v>0.31</c:v>
                </c:pt>
                <c:pt idx="862">
                  <c:v>0</c:v>
                </c:pt>
                <c:pt idx="863">
                  <c:v>0.17</c:v>
                </c:pt>
                <c:pt idx="864">
                  <c:v>0.17</c:v>
                </c:pt>
                <c:pt idx="865">
                  <c:v>0.34</c:v>
                </c:pt>
                <c:pt idx="866">
                  <c:v>0.14000000000000001</c:v>
                </c:pt>
                <c:pt idx="867">
                  <c:v>0</c:v>
                </c:pt>
                <c:pt idx="868">
                  <c:v>0.51</c:v>
                </c:pt>
                <c:pt idx="869">
                  <c:v>0.69</c:v>
                </c:pt>
                <c:pt idx="870">
                  <c:v>0</c:v>
                </c:pt>
                <c:pt idx="871">
                  <c:v>0.28999999999999998</c:v>
                </c:pt>
                <c:pt idx="872">
                  <c:v>0.25</c:v>
                </c:pt>
                <c:pt idx="873">
                  <c:v>0.8</c:v>
                </c:pt>
                <c:pt idx="874">
                  <c:v>0.5</c:v>
                </c:pt>
                <c:pt idx="875">
                  <c:v>0.79</c:v>
                </c:pt>
                <c:pt idx="876">
                  <c:v>0.57999999999999996</c:v>
                </c:pt>
                <c:pt idx="877">
                  <c:v>0</c:v>
                </c:pt>
                <c:pt idx="878">
                  <c:v>0.14000000000000001</c:v>
                </c:pt>
                <c:pt idx="879">
                  <c:v>0.48</c:v>
                </c:pt>
                <c:pt idx="880">
                  <c:v>0.73</c:v>
                </c:pt>
                <c:pt idx="881">
                  <c:v>0.62</c:v>
                </c:pt>
                <c:pt idx="882">
                  <c:v>0.47</c:v>
                </c:pt>
                <c:pt idx="883">
                  <c:v>0.1</c:v>
                </c:pt>
                <c:pt idx="884">
                  <c:v>0.55000000000000004</c:v>
                </c:pt>
                <c:pt idx="885">
                  <c:v>0.36</c:v>
                </c:pt>
                <c:pt idx="886">
                  <c:v>0.5</c:v>
                </c:pt>
                <c:pt idx="887">
                  <c:v>0</c:v>
                </c:pt>
                <c:pt idx="888">
                  <c:v>0.56000000000000005</c:v>
                </c:pt>
                <c:pt idx="889">
                  <c:v>0.7</c:v>
                </c:pt>
                <c:pt idx="890">
                  <c:v>0.27</c:v>
                </c:pt>
                <c:pt idx="891">
                  <c:v>0</c:v>
                </c:pt>
                <c:pt idx="892">
                  <c:v>0.56999999999999995</c:v>
                </c:pt>
                <c:pt idx="893">
                  <c:v>0</c:v>
                </c:pt>
                <c:pt idx="894">
                  <c:v>0</c:v>
                </c:pt>
                <c:pt idx="895">
                  <c:v>0.75</c:v>
                </c:pt>
                <c:pt idx="896">
                  <c:v>0.13</c:v>
                </c:pt>
                <c:pt idx="897">
                  <c:v>0.46</c:v>
                </c:pt>
                <c:pt idx="898">
                  <c:v>0.65</c:v>
                </c:pt>
                <c:pt idx="899">
                  <c:v>0.05</c:v>
                </c:pt>
                <c:pt idx="900">
                  <c:v>0.64</c:v>
                </c:pt>
                <c:pt idx="901">
                  <c:v>0.38</c:v>
                </c:pt>
                <c:pt idx="902">
                  <c:v>0.66</c:v>
                </c:pt>
                <c:pt idx="903">
                  <c:v>0.6</c:v>
                </c:pt>
                <c:pt idx="904">
                  <c:v>0.7</c:v>
                </c:pt>
                <c:pt idx="905">
                  <c:v>0.5</c:v>
                </c:pt>
                <c:pt idx="906">
                  <c:v>0.48</c:v>
                </c:pt>
                <c:pt idx="907">
                  <c:v>0.28999999999999998</c:v>
                </c:pt>
                <c:pt idx="908">
                  <c:v>0.4</c:v>
                </c:pt>
                <c:pt idx="909">
                  <c:v>0.54</c:v>
                </c:pt>
                <c:pt idx="910">
                  <c:v>0.9</c:v>
                </c:pt>
                <c:pt idx="911">
                  <c:v>0.41</c:v>
                </c:pt>
                <c:pt idx="912">
                  <c:v>0.6</c:v>
                </c:pt>
                <c:pt idx="913">
                  <c:v>0.4</c:v>
                </c:pt>
                <c:pt idx="914">
                  <c:v>0.1</c:v>
                </c:pt>
                <c:pt idx="915">
                  <c:v>0.48</c:v>
                </c:pt>
                <c:pt idx="916">
                  <c:v>0.47</c:v>
                </c:pt>
                <c:pt idx="917">
                  <c:v>0.22</c:v>
                </c:pt>
                <c:pt idx="918">
                  <c:v>0.5</c:v>
                </c:pt>
                <c:pt idx="919">
                  <c:v>0.11</c:v>
                </c:pt>
                <c:pt idx="920">
                  <c:v>0.5</c:v>
                </c:pt>
                <c:pt idx="921">
                  <c:v>0.55000000000000004</c:v>
                </c:pt>
                <c:pt idx="922">
                  <c:v>0.48</c:v>
                </c:pt>
                <c:pt idx="923">
                  <c:v>0.42</c:v>
                </c:pt>
                <c:pt idx="924">
                  <c:v>0.53</c:v>
                </c:pt>
                <c:pt idx="925">
                  <c:v>0.46</c:v>
                </c:pt>
                <c:pt idx="926">
                  <c:v>0.56000000000000005</c:v>
                </c:pt>
                <c:pt idx="927">
                  <c:v>0.4</c:v>
                </c:pt>
                <c:pt idx="928">
                  <c:v>0.57999999999999996</c:v>
                </c:pt>
                <c:pt idx="929">
                  <c:v>0.63</c:v>
                </c:pt>
                <c:pt idx="930">
                  <c:v>0.24</c:v>
                </c:pt>
                <c:pt idx="931">
                  <c:v>0.38</c:v>
                </c:pt>
                <c:pt idx="932">
                  <c:v>0.45</c:v>
                </c:pt>
                <c:pt idx="933">
                  <c:v>0.5</c:v>
                </c:pt>
                <c:pt idx="934">
                  <c:v>0.8</c:v>
                </c:pt>
                <c:pt idx="935">
                  <c:v>0.25</c:v>
                </c:pt>
                <c:pt idx="936">
                  <c:v>0.56000000000000005</c:v>
                </c:pt>
                <c:pt idx="937">
                  <c:v>0.41</c:v>
                </c:pt>
                <c:pt idx="938">
                  <c:v>0.55000000000000004</c:v>
                </c:pt>
                <c:pt idx="939">
                  <c:v>0.65</c:v>
                </c:pt>
                <c:pt idx="940">
                  <c:v>0.08</c:v>
                </c:pt>
                <c:pt idx="941">
                  <c:v>0.44</c:v>
                </c:pt>
                <c:pt idx="942">
                  <c:v>0.55000000000000004</c:v>
                </c:pt>
                <c:pt idx="943">
                  <c:v>0.48</c:v>
                </c:pt>
                <c:pt idx="944">
                  <c:v>0.61</c:v>
                </c:pt>
                <c:pt idx="945">
                  <c:v>0.12</c:v>
                </c:pt>
                <c:pt idx="946">
                  <c:v>0.37</c:v>
                </c:pt>
                <c:pt idx="947">
                  <c:v>0.21</c:v>
                </c:pt>
                <c:pt idx="948">
                  <c:v>0.39</c:v>
                </c:pt>
                <c:pt idx="949">
                  <c:v>0.5</c:v>
                </c:pt>
                <c:pt idx="950">
                  <c:v>0.26</c:v>
                </c:pt>
                <c:pt idx="951">
                  <c:v>0.34</c:v>
                </c:pt>
                <c:pt idx="952">
                  <c:v>0.4</c:v>
                </c:pt>
                <c:pt idx="953">
                  <c:v>0.62</c:v>
                </c:pt>
                <c:pt idx="954">
                  <c:v>0.54</c:v>
                </c:pt>
                <c:pt idx="955">
                  <c:v>0.42</c:v>
                </c:pt>
                <c:pt idx="956">
                  <c:v>0</c:v>
                </c:pt>
                <c:pt idx="957">
                  <c:v>0.5</c:v>
                </c:pt>
                <c:pt idx="958">
                  <c:v>0.55000000000000004</c:v>
                </c:pt>
                <c:pt idx="959">
                  <c:v>0.14000000000000001</c:v>
                </c:pt>
                <c:pt idx="960">
                  <c:v>0.45</c:v>
                </c:pt>
                <c:pt idx="961">
                  <c:v>0.11</c:v>
                </c:pt>
                <c:pt idx="962">
                  <c:v>0.59</c:v>
                </c:pt>
                <c:pt idx="963">
                  <c:v>0.24</c:v>
                </c:pt>
                <c:pt idx="964">
                  <c:v>0.6</c:v>
                </c:pt>
                <c:pt idx="965">
                  <c:v>0.46</c:v>
                </c:pt>
                <c:pt idx="966">
                  <c:v>0.39</c:v>
                </c:pt>
                <c:pt idx="967">
                  <c:v>0.33</c:v>
                </c:pt>
                <c:pt idx="968">
                  <c:v>0.4</c:v>
                </c:pt>
                <c:pt idx="969">
                  <c:v>0.27</c:v>
                </c:pt>
                <c:pt idx="970">
                  <c:v>0.37</c:v>
                </c:pt>
                <c:pt idx="971">
                  <c:v>0.48</c:v>
                </c:pt>
                <c:pt idx="972">
                  <c:v>0.65</c:v>
                </c:pt>
                <c:pt idx="973">
                  <c:v>0.38</c:v>
                </c:pt>
                <c:pt idx="974">
                  <c:v>0.47</c:v>
                </c:pt>
                <c:pt idx="975">
                  <c:v>0.48</c:v>
                </c:pt>
                <c:pt idx="976">
                  <c:v>0.34</c:v>
                </c:pt>
                <c:pt idx="977">
                  <c:v>0.6</c:v>
                </c:pt>
                <c:pt idx="978">
                  <c:v>0</c:v>
                </c:pt>
                <c:pt idx="979">
                  <c:v>0.44</c:v>
                </c:pt>
                <c:pt idx="980">
                  <c:v>0.61</c:v>
                </c:pt>
                <c:pt idx="981">
                  <c:v>0.34</c:v>
                </c:pt>
                <c:pt idx="982">
                  <c:v>0.26</c:v>
                </c:pt>
                <c:pt idx="983">
                  <c:v>0.28000000000000003</c:v>
                </c:pt>
                <c:pt idx="984">
                  <c:v>0.5</c:v>
                </c:pt>
                <c:pt idx="985">
                  <c:v>0.51</c:v>
                </c:pt>
                <c:pt idx="986">
                  <c:v>0.2</c:v>
                </c:pt>
                <c:pt idx="987">
                  <c:v>0.36</c:v>
                </c:pt>
                <c:pt idx="988">
                  <c:v>0.47</c:v>
                </c:pt>
                <c:pt idx="989">
                  <c:v>0.14000000000000001</c:v>
                </c:pt>
                <c:pt idx="990">
                  <c:v>0.16</c:v>
                </c:pt>
                <c:pt idx="991">
                  <c:v>0.71</c:v>
                </c:pt>
                <c:pt idx="992">
                  <c:v>0.42</c:v>
                </c:pt>
                <c:pt idx="993">
                  <c:v>0.24</c:v>
                </c:pt>
                <c:pt idx="994">
                  <c:v>0.23</c:v>
                </c:pt>
                <c:pt idx="995">
                  <c:v>0</c:v>
                </c:pt>
                <c:pt idx="996">
                  <c:v>0.35</c:v>
                </c:pt>
                <c:pt idx="997">
                  <c:v>0.26</c:v>
                </c:pt>
                <c:pt idx="998">
                  <c:v>0.14000000000000001</c:v>
                </c:pt>
                <c:pt idx="999">
                  <c:v>0.11</c:v>
                </c:pt>
                <c:pt idx="1000">
                  <c:v>0.54</c:v>
                </c:pt>
                <c:pt idx="1001">
                  <c:v>0.51</c:v>
                </c:pt>
                <c:pt idx="1002">
                  <c:v>0.18</c:v>
                </c:pt>
                <c:pt idx="1003">
                  <c:v>0.56999999999999995</c:v>
                </c:pt>
                <c:pt idx="1004">
                  <c:v>0.16</c:v>
                </c:pt>
                <c:pt idx="1005">
                  <c:v>0.71</c:v>
                </c:pt>
                <c:pt idx="1006">
                  <c:v>0.39</c:v>
                </c:pt>
                <c:pt idx="1007">
                  <c:v>0.4</c:v>
                </c:pt>
                <c:pt idx="1008">
                  <c:v>0.33</c:v>
                </c:pt>
                <c:pt idx="1009">
                  <c:v>0.35</c:v>
                </c:pt>
                <c:pt idx="1010">
                  <c:v>0.41</c:v>
                </c:pt>
                <c:pt idx="1011">
                  <c:v>0.46</c:v>
                </c:pt>
                <c:pt idx="1012">
                  <c:v>0</c:v>
                </c:pt>
                <c:pt idx="1013">
                  <c:v>0</c:v>
                </c:pt>
                <c:pt idx="1014">
                  <c:v>0.48</c:v>
                </c:pt>
                <c:pt idx="1015">
                  <c:v>0.62</c:v>
                </c:pt>
                <c:pt idx="1016">
                  <c:v>0.47</c:v>
                </c:pt>
                <c:pt idx="1017">
                  <c:v>0.36</c:v>
                </c:pt>
                <c:pt idx="1018">
                  <c:v>0.45</c:v>
                </c:pt>
                <c:pt idx="1019">
                  <c:v>0.2</c:v>
                </c:pt>
                <c:pt idx="1020">
                  <c:v>0.48</c:v>
                </c:pt>
                <c:pt idx="1021">
                  <c:v>0.28999999999999998</c:v>
                </c:pt>
                <c:pt idx="1022">
                  <c:v>0.6</c:v>
                </c:pt>
                <c:pt idx="1023">
                  <c:v>0.26</c:v>
                </c:pt>
                <c:pt idx="1024">
                  <c:v>0.33</c:v>
                </c:pt>
                <c:pt idx="1025">
                  <c:v>0.1</c:v>
                </c:pt>
                <c:pt idx="1026">
                  <c:v>0.55000000000000004</c:v>
                </c:pt>
                <c:pt idx="1027">
                  <c:v>0.59</c:v>
                </c:pt>
                <c:pt idx="1028">
                  <c:v>0.31</c:v>
                </c:pt>
                <c:pt idx="1029">
                  <c:v>0.28000000000000003</c:v>
                </c:pt>
                <c:pt idx="1030">
                  <c:v>0.2</c:v>
                </c:pt>
                <c:pt idx="1031">
                  <c:v>0.62</c:v>
                </c:pt>
                <c:pt idx="1032">
                  <c:v>0.48</c:v>
                </c:pt>
                <c:pt idx="1033">
                  <c:v>0.38</c:v>
                </c:pt>
                <c:pt idx="1034">
                  <c:v>0.41</c:v>
                </c:pt>
                <c:pt idx="1035">
                  <c:v>0.52</c:v>
                </c:pt>
                <c:pt idx="1036">
                  <c:v>0.18</c:v>
                </c:pt>
                <c:pt idx="1037">
                  <c:v>0.78</c:v>
                </c:pt>
                <c:pt idx="1038">
                  <c:v>0.31</c:v>
                </c:pt>
                <c:pt idx="1039">
                  <c:v>0.48</c:v>
                </c:pt>
                <c:pt idx="1040">
                  <c:v>0.48</c:v>
                </c:pt>
                <c:pt idx="1041">
                  <c:v>0.42</c:v>
                </c:pt>
                <c:pt idx="1042">
                  <c:v>0.51</c:v>
                </c:pt>
                <c:pt idx="1043">
                  <c:v>0.45</c:v>
                </c:pt>
                <c:pt idx="1044">
                  <c:v>0.55000000000000004</c:v>
                </c:pt>
                <c:pt idx="1045">
                  <c:v>0</c:v>
                </c:pt>
                <c:pt idx="1046">
                  <c:v>0.47</c:v>
                </c:pt>
                <c:pt idx="1047">
                  <c:v>0.43</c:v>
                </c:pt>
                <c:pt idx="1048">
                  <c:v>0.52</c:v>
                </c:pt>
                <c:pt idx="1049">
                  <c:v>0</c:v>
                </c:pt>
                <c:pt idx="1050">
                  <c:v>0.51</c:v>
                </c:pt>
                <c:pt idx="1051">
                  <c:v>0.32</c:v>
                </c:pt>
                <c:pt idx="1052">
                  <c:v>0.47</c:v>
                </c:pt>
                <c:pt idx="1053">
                  <c:v>0.39</c:v>
                </c:pt>
                <c:pt idx="1054">
                  <c:v>0.49</c:v>
                </c:pt>
                <c:pt idx="1055">
                  <c:v>0.49</c:v>
                </c:pt>
                <c:pt idx="1056">
                  <c:v>0.4</c:v>
                </c:pt>
                <c:pt idx="1057">
                  <c:v>0.23</c:v>
                </c:pt>
                <c:pt idx="1058">
                  <c:v>0</c:v>
                </c:pt>
                <c:pt idx="1059">
                  <c:v>0.31</c:v>
                </c:pt>
                <c:pt idx="1060">
                  <c:v>0.6</c:v>
                </c:pt>
                <c:pt idx="1061">
                  <c:v>0.4</c:v>
                </c:pt>
                <c:pt idx="1062">
                  <c:v>0.2</c:v>
                </c:pt>
                <c:pt idx="1063">
                  <c:v>0.47</c:v>
                </c:pt>
                <c:pt idx="1064">
                  <c:v>0.79</c:v>
                </c:pt>
                <c:pt idx="1065">
                  <c:v>0</c:v>
                </c:pt>
                <c:pt idx="1066">
                  <c:v>0.76</c:v>
                </c:pt>
                <c:pt idx="1067">
                  <c:v>0.11</c:v>
                </c:pt>
                <c:pt idx="1068">
                  <c:v>0.35</c:v>
                </c:pt>
                <c:pt idx="1069">
                  <c:v>0.49</c:v>
                </c:pt>
                <c:pt idx="1070">
                  <c:v>0.6</c:v>
                </c:pt>
                <c:pt idx="1071">
                  <c:v>0.42</c:v>
                </c:pt>
                <c:pt idx="1072">
                  <c:v>0.55000000000000004</c:v>
                </c:pt>
                <c:pt idx="1073">
                  <c:v>0.26</c:v>
                </c:pt>
                <c:pt idx="1074">
                  <c:v>0.24</c:v>
                </c:pt>
                <c:pt idx="1075">
                  <c:v>0.41</c:v>
                </c:pt>
                <c:pt idx="1076">
                  <c:v>0.36</c:v>
                </c:pt>
                <c:pt idx="1077">
                  <c:v>0.49</c:v>
                </c:pt>
                <c:pt idx="1078">
                  <c:v>0.74</c:v>
                </c:pt>
                <c:pt idx="1079">
                  <c:v>0.57999999999999996</c:v>
                </c:pt>
                <c:pt idx="1080">
                  <c:v>0.28999999999999998</c:v>
                </c:pt>
                <c:pt idx="1081">
                  <c:v>0.37</c:v>
                </c:pt>
                <c:pt idx="1082">
                  <c:v>0.38</c:v>
                </c:pt>
                <c:pt idx="1083">
                  <c:v>0.6</c:v>
                </c:pt>
                <c:pt idx="1084">
                  <c:v>0.64</c:v>
                </c:pt>
                <c:pt idx="1085">
                  <c:v>0.44</c:v>
                </c:pt>
                <c:pt idx="1086">
                  <c:v>0.57999999999999996</c:v>
                </c:pt>
                <c:pt idx="1087">
                  <c:v>0.35</c:v>
                </c:pt>
                <c:pt idx="1088">
                  <c:v>0.53</c:v>
                </c:pt>
                <c:pt idx="1089">
                  <c:v>0.28999999999999998</c:v>
                </c:pt>
                <c:pt idx="1090">
                  <c:v>0.15</c:v>
                </c:pt>
                <c:pt idx="1091">
                  <c:v>0.12</c:v>
                </c:pt>
                <c:pt idx="1092">
                  <c:v>0.37</c:v>
                </c:pt>
                <c:pt idx="1093">
                  <c:v>0.43</c:v>
                </c:pt>
                <c:pt idx="1094">
                  <c:v>0.49</c:v>
                </c:pt>
                <c:pt idx="1095">
                  <c:v>0.77</c:v>
                </c:pt>
                <c:pt idx="1096">
                  <c:v>0.53</c:v>
                </c:pt>
                <c:pt idx="1097">
                  <c:v>0.11</c:v>
                </c:pt>
                <c:pt idx="1098">
                  <c:v>0.46</c:v>
                </c:pt>
                <c:pt idx="1099">
                  <c:v>0.61</c:v>
                </c:pt>
                <c:pt idx="1100">
                  <c:v>0.5</c:v>
                </c:pt>
                <c:pt idx="1101">
                  <c:v>0.27</c:v>
                </c:pt>
                <c:pt idx="1102">
                  <c:v>0.49</c:v>
                </c:pt>
                <c:pt idx="1103">
                  <c:v>0.28999999999999998</c:v>
                </c:pt>
                <c:pt idx="1104">
                  <c:v>0.41</c:v>
                </c:pt>
                <c:pt idx="1105">
                  <c:v>0.28000000000000003</c:v>
                </c:pt>
                <c:pt idx="1106">
                  <c:v>0</c:v>
                </c:pt>
                <c:pt idx="1107">
                  <c:v>0.56000000000000005</c:v>
                </c:pt>
                <c:pt idx="1108">
                  <c:v>0.39</c:v>
                </c:pt>
                <c:pt idx="1109">
                  <c:v>0.46</c:v>
                </c:pt>
                <c:pt idx="1110">
                  <c:v>0.62</c:v>
                </c:pt>
                <c:pt idx="1111">
                  <c:v>0.2</c:v>
                </c:pt>
                <c:pt idx="1112">
                  <c:v>0.5</c:v>
                </c:pt>
                <c:pt idx="1113">
                  <c:v>0.43</c:v>
                </c:pt>
                <c:pt idx="1114">
                  <c:v>0.66</c:v>
                </c:pt>
                <c:pt idx="1115">
                  <c:v>0.62</c:v>
                </c:pt>
                <c:pt idx="1116">
                  <c:v>0.39</c:v>
                </c:pt>
                <c:pt idx="1117">
                  <c:v>0.7</c:v>
                </c:pt>
                <c:pt idx="1118">
                  <c:v>0.38</c:v>
                </c:pt>
                <c:pt idx="1119">
                  <c:v>0.41</c:v>
                </c:pt>
                <c:pt idx="1120">
                  <c:v>0.28000000000000003</c:v>
                </c:pt>
                <c:pt idx="1121">
                  <c:v>0.04</c:v>
                </c:pt>
                <c:pt idx="1122">
                  <c:v>0.13</c:v>
                </c:pt>
                <c:pt idx="1123">
                  <c:v>0.2</c:v>
                </c:pt>
                <c:pt idx="1124">
                  <c:v>0.47</c:v>
                </c:pt>
                <c:pt idx="1125">
                  <c:v>0.19</c:v>
                </c:pt>
                <c:pt idx="1126">
                  <c:v>0.34</c:v>
                </c:pt>
                <c:pt idx="1127">
                  <c:v>0.55000000000000004</c:v>
                </c:pt>
                <c:pt idx="1128">
                  <c:v>0.22</c:v>
                </c:pt>
                <c:pt idx="1129">
                  <c:v>0.49</c:v>
                </c:pt>
                <c:pt idx="1130">
                  <c:v>0.68</c:v>
                </c:pt>
                <c:pt idx="1131">
                  <c:v>0.53</c:v>
                </c:pt>
                <c:pt idx="1132">
                  <c:v>0.27</c:v>
                </c:pt>
                <c:pt idx="1133">
                  <c:v>0.38</c:v>
                </c:pt>
                <c:pt idx="1134">
                  <c:v>0.31</c:v>
                </c:pt>
                <c:pt idx="1135">
                  <c:v>0.52</c:v>
                </c:pt>
                <c:pt idx="1136">
                  <c:v>0.12</c:v>
                </c:pt>
                <c:pt idx="1137">
                  <c:v>0.39</c:v>
                </c:pt>
                <c:pt idx="1138">
                  <c:v>0.39</c:v>
                </c:pt>
                <c:pt idx="1139">
                  <c:v>0.33</c:v>
                </c:pt>
                <c:pt idx="1140">
                  <c:v>7.0000000000000007E-2</c:v>
                </c:pt>
                <c:pt idx="1141">
                  <c:v>0.55000000000000004</c:v>
                </c:pt>
                <c:pt idx="1142">
                  <c:v>0.57999999999999996</c:v>
                </c:pt>
                <c:pt idx="1143">
                  <c:v>0.51</c:v>
                </c:pt>
                <c:pt idx="1144">
                  <c:v>0.17</c:v>
                </c:pt>
                <c:pt idx="1145">
                  <c:v>0.5</c:v>
                </c:pt>
                <c:pt idx="1146">
                  <c:v>0.55000000000000004</c:v>
                </c:pt>
                <c:pt idx="1147">
                  <c:v>0.41</c:v>
                </c:pt>
                <c:pt idx="1148">
                  <c:v>0.15</c:v>
                </c:pt>
                <c:pt idx="1149">
                  <c:v>0.06</c:v>
                </c:pt>
                <c:pt idx="1150">
                  <c:v>0.17</c:v>
                </c:pt>
                <c:pt idx="1151">
                  <c:v>0.73</c:v>
                </c:pt>
                <c:pt idx="1152">
                  <c:v>0</c:v>
                </c:pt>
                <c:pt idx="1153">
                  <c:v>0.61</c:v>
                </c:pt>
                <c:pt idx="1154">
                  <c:v>0.54</c:v>
                </c:pt>
                <c:pt idx="1155">
                  <c:v>0.16</c:v>
                </c:pt>
                <c:pt idx="1156">
                  <c:v>0.52</c:v>
                </c:pt>
                <c:pt idx="1157">
                  <c:v>0.4</c:v>
                </c:pt>
                <c:pt idx="1158">
                  <c:v>0.37</c:v>
                </c:pt>
                <c:pt idx="1159">
                  <c:v>0.56000000000000005</c:v>
                </c:pt>
                <c:pt idx="1160">
                  <c:v>0.18</c:v>
                </c:pt>
                <c:pt idx="1161">
                  <c:v>0.55000000000000004</c:v>
                </c:pt>
                <c:pt idx="1162">
                  <c:v>0.41</c:v>
                </c:pt>
                <c:pt idx="1163">
                  <c:v>0.14000000000000001</c:v>
                </c:pt>
                <c:pt idx="1164">
                  <c:v>0.37</c:v>
                </c:pt>
                <c:pt idx="1165">
                  <c:v>0.46</c:v>
                </c:pt>
                <c:pt idx="1166">
                  <c:v>0.56999999999999995</c:v>
                </c:pt>
                <c:pt idx="1167">
                  <c:v>0.55000000000000004</c:v>
                </c:pt>
                <c:pt idx="1168">
                  <c:v>0.63</c:v>
                </c:pt>
                <c:pt idx="1169">
                  <c:v>0.77</c:v>
                </c:pt>
                <c:pt idx="1170">
                  <c:v>0.24</c:v>
                </c:pt>
                <c:pt idx="1171">
                  <c:v>0.26</c:v>
                </c:pt>
                <c:pt idx="1172">
                  <c:v>0.8</c:v>
                </c:pt>
                <c:pt idx="1173">
                  <c:v>0.5</c:v>
                </c:pt>
                <c:pt idx="1174">
                  <c:v>0.38</c:v>
                </c:pt>
                <c:pt idx="1175">
                  <c:v>0.44</c:v>
                </c:pt>
                <c:pt idx="1176">
                  <c:v>0.67</c:v>
                </c:pt>
                <c:pt idx="1177">
                  <c:v>0.22</c:v>
                </c:pt>
                <c:pt idx="1178">
                  <c:v>0.45</c:v>
                </c:pt>
                <c:pt idx="1179">
                  <c:v>0.4</c:v>
                </c:pt>
                <c:pt idx="1180">
                  <c:v>0.25</c:v>
                </c:pt>
                <c:pt idx="1181">
                  <c:v>0.52</c:v>
                </c:pt>
                <c:pt idx="1182">
                  <c:v>0.75</c:v>
                </c:pt>
                <c:pt idx="1183">
                  <c:v>0.44</c:v>
                </c:pt>
                <c:pt idx="1184">
                  <c:v>0.48</c:v>
                </c:pt>
                <c:pt idx="1185">
                  <c:v>0.03</c:v>
                </c:pt>
                <c:pt idx="1186">
                  <c:v>0.21</c:v>
                </c:pt>
                <c:pt idx="1187">
                  <c:v>0</c:v>
                </c:pt>
                <c:pt idx="1188">
                  <c:v>0.48</c:v>
                </c:pt>
                <c:pt idx="1189">
                  <c:v>0.53</c:v>
                </c:pt>
                <c:pt idx="1190">
                  <c:v>0.03</c:v>
                </c:pt>
                <c:pt idx="1191">
                  <c:v>0.52</c:v>
                </c:pt>
                <c:pt idx="1192">
                  <c:v>0.48</c:v>
                </c:pt>
                <c:pt idx="1193">
                  <c:v>0.28000000000000003</c:v>
                </c:pt>
                <c:pt idx="1194">
                  <c:v>0.57999999999999996</c:v>
                </c:pt>
                <c:pt idx="1195">
                  <c:v>0.43</c:v>
                </c:pt>
                <c:pt idx="1196">
                  <c:v>0.49</c:v>
                </c:pt>
                <c:pt idx="1197">
                  <c:v>0.77</c:v>
                </c:pt>
                <c:pt idx="1198">
                  <c:v>0.56999999999999995</c:v>
                </c:pt>
                <c:pt idx="1199">
                  <c:v>0.5</c:v>
                </c:pt>
                <c:pt idx="1200">
                  <c:v>0.73</c:v>
                </c:pt>
                <c:pt idx="1201">
                  <c:v>0.45</c:v>
                </c:pt>
                <c:pt idx="1202">
                  <c:v>0.4</c:v>
                </c:pt>
                <c:pt idx="1203">
                  <c:v>0.57999999999999996</c:v>
                </c:pt>
                <c:pt idx="1204">
                  <c:v>0.33</c:v>
                </c:pt>
                <c:pt idx="1205">
                  <c:v>0.28000000000000003</c:v>
                </c:pt>
                <c:pt idx="1206">
                  <c:v>0.45</c:v>
                </c:pt>
                <c:pt idx="1207">
                  <c:v>0.68</c:v>
                </c:pt>
                <c:pt idx="1208">
                  <c:v>0.35</c:v>
                </c:pt>
                <c:pt idx="1209">
                  <c:v>0.4</c:v>
                </c:pt>
                <c:pt idx="1210">
                  <c:v>0.62</c:v>
                </c:pt>
                <c:pt idx="1211">
                  <c:v>0.25</c:v>
                </c:pt>
                <c:pt idx="1212">
                  <c:v>0.27</c:v>
                </c:pt>
                <c:pt idx="1213">
                  <c:v>0.62</c:v>
                </c:pt>
                <c:pt idx="1214">
                  <c:v>0.41</c:v>
                </c:pt>
                <c:pt idx="1215">
                  <c:v>0.53</c:v>
                </c:pt>
                <c:pt idx="1216">
                  <c:v>0.21</c:v>
                </c:pt>
                <c:pt idx="1217">
                  <c:v>0.33</c:v>
                </c:pt>
                <c:pt idx="1218">
                  <c:v>0.55000000000000004</c:v>
                </c:pt>
                <c:pt idx="1219">
                  <c:v>0.47</c:v>
                </c:pt>
                <c:pt idx="1220">
                  <c:v>0.18</c:v>
                </c:pt>
                <c:pt idx="1221">
                  <c:v>0.37</c:v>
                </c:pt>
                <c:pt idx="1222">
                  <c:v>0.37</c:v>
                </c:pt>
                <c:pt idx="1223">
                  <c:v>0.51</c:v>
                </c:pt>
                <c:pt idx="1224">
                  <c:v>0.28000000000000003</c:v>
                </c:pt>
                <c:pt idx="1225">
                  <c:v>0.09</c:v>
                </c:pt>
                <c:pt idx="1226">
                  <c:v>0.3</c:v>
                </c:pt>
                <c:pt idx="1227">
                  <c:v>0.57999999999999996</c:v>
                </c:pt>
                <c:pt idx="1228">
                  <c:v>0.14000000000000001</c:v>
                </c:pt>
                <c:pt idx="1229">
                  <c:v>0.53</c:v>
                </c:pt>
                <c:pt idx="1230">
                  <c:v>0.5</c:v>
                </c:pt>
                <c:pt idx="1231">
                  <c:v>0.38</c:v>
                </c:pt>
                <c:pt idx="1232">
                  <c:v>0.6</c:v>
                </c:pt>
                <c:pt idx="1233">
                  <c:v>0.43</c:v>
                </c:pt>
                <c:pt idx="1234">
                  <c:v>0.41</c:v>
                </c:pt>
                <c:pt idx="1235">
                  <c:v>0.43</c:v>
                </c:pt>
                <c:pt idx="1236">
                  <c:v>0.49</c:v>
                </c:pt>
                <c:pt idx="1237">
                  <c:v>0.43</c:v>
                </c:pt>
                <c:pt idx="1238">
                  <c:v>0</c:v>
                </c:pt>
                <c:pt idx="1239">
                  <c:v>0.46</c:v>
                </c:pt>
                <c:pt idx="1240">
                  <c:v>0.54</c:v>
                </c:pt>
                <c:pt idx="1241">
                  <c:v>0.08</c:v>
                </c:pt>
                <c:pt idx="1242">
                  <c:v>0.45</c:v>
                </c:pt>
                <c:pt idx="1243">
                  <c:v>0.43</c:v>
                </c:pt>
                <c:pt idx="1244">
                  <c:v>0.28999999999999998</c:v>
                </c:pt>
                <c:pt idx="1245">
                  <c:v>0.55000000000000004</c:v>
                </c:pt>
                <c:pt idx="1246">
                  <c:v>0.64</c:v>
                </c:pt>
                <c:pt idx="1247">
                  <c:v>0.51</c:v>
                </c:pt>
                <c:pt idx="1248">
                  <c:v>0.76</c:v>
                </c:pt>
                <c:pt idx="1249">
                  <c:v>0.39</c:v>
                </c:pt>
                <c:pt idx="1250">
                  <c:v>0.34</c:v>
                </c:pt>
                <c:pt idx="1251">
                  <c:v>0.41</c:v>
                </c:pt>
                <c:pt idx="1252">
                  <c:v>0.54</c:v>
                </c:pt>
                <c:pt idx="1253">
                  <c:v>0.5</c:v>
                </c:pt>
                <c:pt idx="1254">
                  <c:v>0.28999999999999998</c:v>
                </c:pt>
                <c:pt idx="1255">
                  <c:v>0.38</c:v>
                </c:pt>
                <c:pt idx="1256">
                  <c:v>0.69</c:v>
                </c:pt>
                <c:pt idx="1257">
                  <c:v>0.22</c:v>
                </c:pt>
                <c:pt idx="1258">
                  <c:v>0.6</c:v>
                </c:pt>
                <c:pt idx="1259">
                  <c:v>0.86</c:v>
                </c:pt>
                <c:pt idx="1260">
                  <c:v>0.31</c:v>
                </c:pt>
                <c:pt idx="1261">
                  <c:v>0.71</c:v>
                </c:pt>
                <c:pt idx="1262">
                  <c:v>0.53</c:v>
                </c:pt>
                <c:pt idx="1263">
                  <c:v>0.08</c:v>
                </c:pt>
                <c:pt idx="1264">
                  <c:v>0.28000000000000003</c:v>
                </c:pt>
                <c:pt idx="1265">
                  <c:v>0.45</c:v>
                </c:pt>
                <c:pt idx="1266">
                  <c:v>0.44</c:v>
                </c:pt>
                <c:pt idx="1267">
                  <c:v>0.33</c:v>
                </c:pt>
                <c:pt idx="1268">
                  <c:v>0.35</c:v>
                </c:pt>
                <c:pt idx="1269">
                  <c:v>0.04</c:v>
                </c:pt>
                <c:pt idx="1270">
                  <c:v>0.31</c:v>
                </c:pt>
                <c:pt idx="1271">
                  <c:v>0.56999999999999995</c:v>
                </c:pt>
                <c:pt idx="1272">
                  <c:v>0.62</c:v>
                </c:pt>
                <c:pt idx="1273">
                  <c:v>0.17</c:v>
                </c:pt>
                <c:pt idx="1274">
                  <c:v>0.28999999999999998</c:v>
                </c:pt>
                <c:pt idx="1275">
                  <c:v>0.5</c:v>
                </c:pt>
                <c:pt idx="1276">
                  <c:v>0.53</c:v>
                </c:pt>
                <c:pt idx="1277">
                  <c:v>0.45</c:v>
                </c:pt>
                <c:pt idx="1278">
                  <c:v>0.56999999999999995</c:v>
                </c:pt>
                <c:pt idx="1279">
                  <c:v>0.62</c:v>
                </c:pt>
                <c:pt idx="1280">
                  <c:v>0.25</c:v>
                </c:pt>
                <c:pt idx="1281">
                  <c:v>0.45</c:v>
                </c:pt>
                <c:pt idx="1282">
                  <c:v>0.27</c:v>
                </c:pt>
                <c:pt idx="1283">
                  <c:v>0.26</c:v>
                </c:pt>
                <c:pt idx="1284">
                  <c:v>0.48</c:v>
                </c:pt>
                <c:pt idx="1285">
                  <c:v>0.33</c:v>
                </c:pt>
                <c:pt idx="1286">
                  <c:v>0.54</c:v>
                </c:pt>
                <c:pt idx="1287">
                  <c:v>0.3</c:v>
                </c:pt>
                <c:pt idx="1288">
                  <c:v>0.46</c:v>
                </c:pt>
                <c:pt idx="1289">
                  <c:v>0.37</c:v>
                </c:pt>
                <c:pt idx="1290">
                  <c:v>0.43</c:v>
                </c:pt>
                <c:pt idx="1291">
                  <c:v>0.78</c:v>
                </c:pt>
                <c:pt idx="1292">
                  <c:v>0.5</c:v>
                </c:pt>
                <c:pt idx="1293">
                  <c:v>0.24</c:v>
                </c:pt>
                <c:pt idx="1294">
                  <c:v>0.03</c:v>
                </c:pt>
                <c:pt idx="1295">
                  <c:v>0.33</c:v>
                </c:pt>
                <c:pt idx="1296">
                  <c:v>0.49</c:v>
                </c:pt>
                <c:pt idx="1297">
                  <c:v>0.27</c:v>
                </c:pt>
                <c:pt idx="1298">
                  <c:v>0.4</c:v>
                </c:pt>
                <c:pt idx="1299">
                  <c:v>0.8</c:v>
                </c:pt>
                <c:pt idx="1300">
                  <c:v>0.51</c:v>
                </c:pt>
                <c:pt idx="1301">
                  <c:v>0.33</c:v>
                </c:pt>
                <c:pt idx="1302">
                  <c:v>0.35</c:v>
                </c:pt>
                <c:pt idx="1303">
                  <c:v>0.59</c:v>
                </c:pt>
                <c:pt idx="1304">
                  <c:v>0.55000000000000004</c:v>
                </c:pt>
                <c:pt idx="1305">
                  <c:v>0.59</c:v>
                </c:pt>
                <c:pt idx="1306">
                  <c:v>0.59</c:v>
                </c:pt>
                <c:pt idx="1307">
                  <c:v>0.11</c:v>
                </c:pt>
                <c:pt idx="1308">
                  <c:v>0.38</c:v>
                </c:pt>
                <c:pt idx="1309">
                  <c:v>0.59</c:v>
                </c:pt>
                <c:pt idx="1310">
                  <c:v>0.6</c:v>
                </c:pt>
                <c:pt idx="1311">
                  <c:v>0.24</c:v>
                </c:pt>
                <c:pt idx="1312">
                  <c:v>0.31</c:v>
                </c:pt>
                <c:pt idx="1313">
                  <c:v>0.37</c:v>
                </c:pt>
                <c:pt idx="1314">
                  <c:v>0.15</c:v>
                </c:pt>
                <c:pt idx="1315">
                  <c:v>0.48</c:v>
                </c:pt>
                <c:pt idx="1316">
                  <c:v>0.46</c:v>
                </c:pt>
                <c:pt idx="1317">
                  <c:v>0.5</c:v>
                </c:pt>
                <c:pt idx="1318">
                  <c:v>0.12</c:v>
                </c:pt>
                <c:pt idx="1319">
                  <c:v>0.33</c:v>
                </c:pt>
                <c:pt idx="1320">
                  <c:v>0.44</c:v>
                </c:pt>
                <c:pt idx="1321">
                  <c:v>0.38</c:v>
                </c:pt>
                <c:pt idx="1322">
                  <c:v>0.4</c:v>
                </c:pt>
                <c:pt idx="1323">
                  <c:v>0.5</c:v>
                </c:pt>
                <c:pt idx="1324">
                  <c:v>0.18</c:v>
                </c:pt>
                <c:pt idx="1325">
                  <c:v>0.28000000000000003</c:v>
                </c:pt>
                <c:pt idx="1326">
                  <c:v>0.17</c:v>
                </c:pt>
                <c:pt idx="1327">
                  <c:v>0.49</c:v>
                </c:pt>
                <c:pt idx="1328">
                  <c:v>0.38</c:v>
                </c:pt>
                <c:pt idx="1329">
                  <c:v>0.39</c:v>
                </c:pt>
                <c:pt idx="1330">
                  <c:v>0.43</c:v>
                </c:pt>
                <c:pt idx="1331">
                  <c:v>0.43</c:v>
                </c:pt>
                <c:pt idx="1332">
                  <c:v>0.72</c:v>
                </c:pt>
                <c:pt idx="1333">
                  <c:v>0.55000000000000004</c:v>
                </c:pt>
                <c:pt idx="1334">
                  <c:v>0.32</c:v>
                </c:pt>
                <c:pt idx="1335">
                  <c:v>0.56999999999999995</c:v>
                </c:pt>
                <c:pt idx="1336">
                  <c:v>0.28999999999999998</c:v>
                </c:pt>
                <c:pt idx="1337">
                  <c:v>0.5</c:v>
                </c:pt>
                <c:pt idx="1338">
                  <c:v>0.3</c:v>
                </c:pt>
                <c:pt idx="1339">
                  <c:v>0.59</c:v>
                </c:pt>
                <c:pt idx="1340">
                  <c:v>0</c:v>
                </c:pt>
                <c:pt idx="1341">
                  <c:v>0.59</c:v>
                </c:pt>
                <c:pt idx="1342">
                  <c:v>0.8</c:v>
                </c:pt>
                <c:pt idx="1343">
                  <c:v>0.59</c:v>
                </c:pt>
                <c:pt idx="1344">
                  <c:v>0.25</c:v>
                </c:pt>
                <c:pt idx="1345">
                  <c:v>0.28000000000000003</c:v>
                </c:pt>
                <c:pt idx="1346">
                  <c:v>0.26</c:v>
                </c:pt>
                <c:pt idx="1347">
                  <c:v>0.22</c:v>
                </c:pt>
              </c:numCache>
            </c:numRef>
          </c:xVal>
          <c:yVal>
            <c:numRef>
              <c:f>Table1!$L$2:$L$1349</c:f>
              <c:numCache>
                <c:formatCode>General</c:formatCode>
                <c:ptCount val="1348"/>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4.0999999999999996</c:v>
                </c:pt>
                <c:pt idx="324">
                  <c:v>3.9</c:v>
                </c:pt>
                <c:pt idx="325">
                  <c:v>4.2</c:v>
                </c:pt>
                <c:pt idx="326">
                  <c:v>4.3</c:v>
                </c:pt>
                <c:pt idx="327">
                  <c:v>3.8</c:v>
                </c:pt>
                <c:pt idx="328">
                  <c:v>4.3</c:v>
                </c:pt>
                <c:pt idx="329">
                  <c:v>4.4000000000000004</c:v>
                </c:pt>
                <c:pt idx="330">
                  <c:v>4.3</c:v>
                </c:pt>
                <c:pt idx="331">
                  <c:v>4.3</c:v>
                </c:pt>
                <c:pt idx="332">
                  <c:v>4.2</c:v>
                </c:pt>
                <c:pt idx="333">
                  <c:v>4.3</c:v>
                </c:pt>
                <c:pt idx="334">
                  <c:v>3.8</c:v>
                </c:pt>
                <c:pt idx="335">
                  <c:v>4.3</c:v>
                </c:pt>
                <c:pt idx="336">
                  <c:v>4</c:v>
                </c:pt>
                <c:pt idx="337">
                  <c:v>4.3</c:v>
                </c:pt>
                <c:pt idx="338">
                  <c:v>4.3</c:v>
                </c:pt>
                <c:pt idx="339">
                  <c:v>4</c:v>
                </c:pt>
                <c:pt idx="340">
                  <c:v>4</c:v>
                </c:pt>
                <c:pt idx="341">
                  <c:v>4.4000000000000004</c:v>
                </c:pt>
                <c:pt idx="342">
                  <c:v>4.0999999999999996</c:v>
                </c:pt>
                <c:pt idx="343">
                  <c:v>4</c:v>
                </c:pt>
                <c:pt idx="344">
                  <c:v>3.9</c:v>
                </c:pt>
                <c:pt idx="345">
                  <c:v>4.0999999999999996</c:v>
                </c:pt>
                <c:pt idx="346">
                  <c:v>4.2</c:v>
                </c:pt>
                <c:pt idx="347">
                  <c:v>3.9</c:v>
                </c:pt>
                <c:pt idx="348">
                  <c:v>4</c:v>
                </c:pt>
                <c:pt idx="349">
                  <c:v>4</c:v>
                </c:pt>
                <c:pt idx="350">
                  <c:v>4.0999999999999996</c:v>
                </c:pt>
                <c:pt idx="351">
                  <c:v>4.4000000000000004</c:v>
                </c:pt>
                <c:pt idx="352">
                  <c:v>4.2</c:v>
                </c:pt>
                <c:pt idx="353">
                  <c:v>4.3</c:v>
                </c:pt>
                <c:pt idx="354">
                  <c:v>4.3</c:v>
                </c:pt>
                <c:pt idx="355">
                  <c:v>3.9</c:v>
                </c:pt>
                <c:pt idx="356">
                  <c:v>4.4000000000000004</c:v>
                </c:pt>
                <c:pt idx="357">
                  <c:v>4</c:v>
                </c:pt>
                <c:pt idx="358">
                  <c:v>4.2</c:v>
                </c:pt>
                <c:pt idx="359">
                  <c:v>4.0999999999999996</c:v>
                </c:pt>
                <c:pt idx="360">
                  <c:v>4.4000000000000004</c:v>
                </c:pt>
                <c:pt idx="361">
                  <c:v>4.0999999999999996</c:v>
                </c:pt>
                <c:pt idx="362">
                  <c:v>4.2</c:v>
                </c:pt>
                <c:pt idx="363">
                  <c:v>4.2</c:v>
                </c:pt>
                <c:pt idx="364">
                  <c:v>4.0999999999999996</c:v>
                </c:pt>
                <c:pt idx="365">
                  <c:v>4</c:v>
                </c:pt>
                <c:pt idx="366">
                  <c:v>4.2</c:v>
                </c:pt>
                <c:pt idx="367">
                  <c:v>4.0999999999999996</c:v>
                </c:pt>
                <c:pt idx="368">
                  <c:v>4.0999999999999996</c:v>
                </c:pt>
                <c:pt idx="369">
                  <c:v>4.2</c:v>
                </c:pt>
                <c:pt idx="370">
                  <c:v>4</c:v>
                </c:pt>
                <c:pt idx="371">
                  <c:v>4.3</c:v>
                </c:pt>
                <c:pt idx="372">
                  <c:v>4.3</c:v>
                </c:pt>
                <c:pt idx="373">
                  <c:v>4.0999999999999996</c:v>
                </c:pt>
                <c:pt idx="374">
                  <c:v>4.0999999999999996</c:v>
                </c:pt>
                <c:pt idx="375">
                  <c:v>4.2</c:v>
                </c:pt>
                <c:pt idx="376">
                  <c:v>4</c:v>
                </c:pt>
                <c:pt idx="377">
                  <c:v>4.4000000000000004</c:v>
                </c:pt>
                <c:pt idx="378">
                  <c:v>4.2</c:v>
                </c:pt>
                <c:pt idx="379">
                  <c:v>3.8</c:v>
                </c:pt>
                <c:pt idx="380">
                  <c:v>4.3</c:v>
                </c:pt>
                <c:pt idx="381">
                  <c:v>4.2</c:v>
                </c:pt>
                <c:pt idx="382">
                  <c:v>3.9</c:v>
                </c:pt>
                <c:pt idx="383">
                  <c:v>4.4000000000000004</c:v>
                </c:pt>
                <c:pt idx="384">
                  <c:v>4</c:v>
                </c:pt>
                <c:pt idx="385">
                  <c:v>4</c:v>
                </c:pt>
                <c:pt idx="386">
                  <c:v>3.8</c:v>
                </c:pt>
                <c:pt idx="387">
                  <c:v>4.4000000000000004</c:v>
                </c:pt>
                <c:pt idx="388">
                  <c:v>4.2</c:v>
                </c:pt>
                <c:pt idx="389">
                  <c:v>4</c:v>
                </c:pt>
                <c:pt idx="390">
                  <c:v>4.3</c:v>
                </c:pt>
                <c:pt idx="391">
                  <c:v>4.0999999999999996</c:v>
                </c:pt>
                <c:pt idx="392">
                  <c:v>4.0999999999999996</c:v>
                </c:pt>
                <c:pt idx="393">
                  <c:v>4.0999999999999996</c:v>
                </c:pt>
                <c:pt idx="394">
                  <c:v>4.0999999999999996</c:v>
                </c:pt>
                <c:pt idx="395">
                  <c:v>4.4000000000000004</c:v>
                </c:pt>
                <c:pt idx="396">
                  <c:v>4.3</c:v>
                </c:pt>
                <c:pt idx="397">
                  <c:v>4</c:v>
                </c:pt>
                <c:pt idx="398">
                  <c:v>4.3</c:v>
                </c:pt>
                <c:pt idx="399">
                  <c:v>4</c:v>
                </c:pt>
                <c:pt idx="400">
                  <c:v>3.6</c:v>
                </c:pt>
                <c:pt idx="401">
                  <c:v>4.0999999999999996</c:v>
                </c:pt>
                <c:pt idx="402">
                  <c:v>4.2</c:v>
                </c:pt>
                <c:pt idx="403">
                  <c:v>4.0999999999999996</c:v>
                </c:pt>
                <c:pt idx="404">
                  <c:v>4.0999999999999996</c:v>
                </c:pt>
                <c:pt idx="405">
                  <c:v>4</c:v>
                </c:pt>
                <c:pt idx="406">
                  <c:v>4</c:v>
                </c:pt>
                <c:pt idx="407">
                  <c:v>3.5</c:v>
                </c:pt>
                <c:pt idx="408">
                  <c:v>4.3</c:v>
                </c:pt>
                <c:pt idx="409">
                  <c:v>4.0999999999999996</c:v>
                </c:pt>
                <c:pt idx="410">
                  <c:v>4.0999999999999996</c:v>
                </c:pt>
                <c:pt idx="411">
                  <c:v>4.0999999999999996</c:v>
                </c:pt>
                <c:pt idx="412">
                  <c:v>3.8</c:v>
                </c:pt>
                <c:pt idx="413">
                  <c:v>4.2</c:v>
                </c:pt>
                <c:pt idx="414">
                  <c:v>4.0999999999999996</c:v>
                </c:pt>
                <c:pt idx="415">
                  <c:v>4.0999999999999996</c:v>
                </c:pt>
                <c:pt idx="416">
                  <c:v>4.0999999999999996</c:v>
                </c:pt>
                <c:pt idx="417">
                  <c:v>3.9</c:v>
                </c:pt>
                <c:pt idx="418">
                  <c:v>4</c:v>
                </c:pt>
                <c:pt idx="419">
                  <c:v>4.5</c:v>
                </c:pt>
                <c:pt idx="420">
                  <c:v>4</c:v>
                </c:pt>
                <c:pt idx="421">
                  <c:v>4</c:v>
                </c:pt>
                <c:pt idx="422">
                  <c:v>4.0999999999999996</c:v>
                </c:pt>
                <c:pt idx="423">
                  <c:v>4.0999999999999996</c:v>
                </c:pt>
                <c:pt idx="424">
                  <c:v>3.9</c:v>
                </c:pt>
                <c:pt idx="425">
                  <c:v>4.0999999999999996</c:v>
                </c:pt>
                <c:pt idx="426">
                  <c:v>4.0999999999999996</c:v>
                </c:pt>
                <c:pt idx="427">
                  <c:v>4</c:v>
                </c:pt>
                <c:pt idx="428">
                  <c:v>4.3</c:v>
                </c:pt>
                <c:pt idx="429">
                  <c:v>4</c:v>
                </c:pt>
                <c:pt idx="430">
                  <c:v>4.0999999999999996</c:v>
                </c:pt>
                <c:pt idx="431">
                  <c:v>4</c:v>
                </c:pt>
                <c:pt idx="432">
                  <c:v>4.0999999999999996</c:v>
                </c:pt>
                <c:pt idx="433">
                  <c:v>4.2</c:v>
                </c:pt>
                <c:pt idx="434">
                  <c:v>4.5999999999999996</c:v>
                </c:pt>
                <c:pt idx="435">
                  <c:v>4</c:v>
                </c:pt>
                <c:pt idx="436">
                  <c:v>4</c:v>
                </c:pt>
                <c:pt idx="437">
                  <c:v>4.3</c:v>
                </c:pt>
                <c:pt idx="438">
                  <c:v>4.3</c:v>
                </c:pt>
                <c:pt idx="439">
                  <c:v>4.2</c:v>
                </c:pt>
                <c:pt idx="440">
                  <c:v>4</c:v>
                </c:pt>
                <c:pt idx="441">
                  <c:v>4</c:v>
                </c:pt>
                <c:pt idx="442">
                  <c:v>3.9</c:v>
                </c:pt>
                <c:pt idx="443">
                  <c:v>3.8</c:v>
                </c:pt>
                <c:pt idx="444">
                  <c:v>4.7</c:v>
                </c:pt>
                <c:pt idx="445">
                  <c:v>4.3</c:v>
                </c:pt>
                <c:pt idx="446">
                  <c:v>4.2</c:v>
                </c:pt>
                <c:pt idx="447">
                  <c:v>4.0999999999999996</c:v>
                </c:pt>
                <c:pt idx="448">
                  <c:v>3.3</c:v>
                </c:pt>
                <c:pt idx="449">
                  <c:v>4</c:v>
                </c:pt>
                <c:pt idx="450">
                  <c:v>4.2</c:v>
                </c:pt>
                <c:pt idx="451">
                  <c:v>4.5999999999999996</c:v>
                </c:pt>
                <c:pt idx="452">
                  <c:v>4.2</c:v>
                </c:pt>
                <c:pt idx="453">
                  <c:v>3.7</c:v>
                </c:pt>
                <c:pt idx="454">
                  <c:v>4.0999999999999996</c:v>
                </c:pt>
                <c:pt idx="455">
                  <c:v>4.2</c:v>
                </c:pt>
                <c:pt idx="456">
                  <c:v>4.2</c:v>
                </c:pt>
                <c:pt idx="457">
                  <c:v>4.5</c:v>
                </c:pt>
                <c:pt idx="458">
                  <c:v>3.8</c:v>
                </c:pt>
                <c:pt idx="459">
                  <c:v>4.0999999999999996</c:v>
                </c:pt>
                <c:pt idx="460">
                  <c:v>3.8</c:v>
                </c:pt>
                <c:pt idx="461">
                  <c:v>4.0999999999999996</c:v>
                </c:pt>
                <c:pt idx="462">
                  <c:v>3.8</c:v>
                </c:pt>
                <c:pt idx="463">
                  <c:v>4.2</c:v>
                </c:pt>
                <c:pt idx="464">
                  <c:v>4.2</c:v>
                </c:pt>
                <c:pt idx="465">
                  <c:v>4.2</c:v>
                </c:pt>
                <c:pt idx="466">
                  <c:v>4</c:v>
                </c:pt>
                <c:pt idx="467">
                  <c:v>3.5</c:v>
                </c:pt>
                <c:pt idx="468">
                  <c:v>4.3</c:v>
                </c:pt>
                <c:pt idx="469">
                  <c:v>4.0999999999999996</c:v>
                </c:pt>
                <c:pt idx="470">
                  <c:v>3.9</c:v>
                </c:pt>
                <c:pt idx="471">
                  <c:v>3.9</c:v>
                </c:pt>
                <c:pt idx="472">
                  <c:v>3.3</c:v>
                </c:pt>
                <c:pt idx="473">
                  <c:v>4</c:v>
                </c:pt>
                <c:pt idx="474">
                  <c:v>4</c:v>
                </c:pt>
                <c:pt idx="475">
                  <c:v>4</c:v>
                </c:pt>
                <c:pt idx="476">
                  <c:v>3.9</c:v>
                </c:pt>
                <c:pt idx="477">
                  <c:v>4.3</c:v>
                </c:pt>
                <c:pt idx="478">
                  <c:v>4.0999999999999996</c:v>
                </c:pt>
                <c:pt idx="479">
                  <c:v>4.0999999999999996</c:v>
                </c:pt>
                <c:pt idx="480">
                  <c:v>4.3</c:v>
                </c:pt>
                <c:pt idx="481">
                  <c:v>4.0999999999999996</c:v>
                </c:pt>
                <c:pt idx="482">
                  <c:v>4.0999999999999996</c:v>
                </c:pt>
                <c:pt idx="483">
                  <c:v>4.2</c:v>
                </c:pt>
                <c:pt idx="484">
                  <c:v>3.3</c:v>
                </c:pt>
                <c:pt idx="485">
                  <c:v>4.4000000000000004</c:v>
                </c:pt>
                <c:pt idx="486">
                  <c:v>4.3</c:v>
                </c:pt>
                <c:pt idx="487">
                  <c:v>4.0999999999999996</c:v>
                </c:pt>
                <c:pt idx="488">
                  <c:v>4</c:v>
                </c:pt>
                <c:pt idx="489">
                  <c:v>4.0999999999999996</c:v>
                </c:pt>
                <c:pt idx="490">
                  <c:v>4.3</c:v>
                </c:pt>
                <c:pt idx="491">
                  <c:v>3.8</c:v>
                </c:pt>
                <c:pt idx="492">
                  <c:v>3.7</c:v>
                </c:pt>
                <c:pt idx="493">
                  <c:v>4</c:v>
                </c:pt>
                <c:pt idx="494">
                  <c:v>4.2</c:v>
                </c:pt>
                <c:pt idx="495">
                  <c:v>3.9</c:v>
                </c:pt>
                <c:pt idx="496">
                  <c:v>4.5</c:v>
                </c:pt>
                <c:pt idx="497">
                  <c:v>4.2</c:v>
                </c:pt>
                <c:pt idx="498">
                  <c:v>3.9</c:v>
                </c:pt>
                <c:pt idx="499">
                  <c:v>4.2</c:v>
                </c:pt>
                <c:pt idx="500">
                  <c:v>4.0999999999999996</c:v>
                </c:pt>
                <c:pt idx="501">
                  <c:v>4.0999999999999996</c:v>
                </c:pt>
                <c:pt idx="502">
                  <c:v>4.3</c:v>
                </c:pt>
                <c:pt idx="503">
                  <c:v>4.0999999999999996</c:v>
                </c:pt>
                <c:pt idx="504">
                  <c:v>4.3</c:v>
                </c:pt>
                <c:pt idx="505">
                  <c:v>3.6</c:v>
                </c:pt>
                <c:pt idx="506">
                  <c:v>4.0999999999999996</c:v>
                </c:pt>
                <c:pt idx="507">
                  <c:v>4</c:v>
                </c:pt>
                <c:pt idx="508">
                  <c:v>4.0999999999999996</c:v>
                </c:pt>
                <c:pt idx="509">
                  <c:v>4.3</c:v>
                </c:pt>
                <c:pt idx="510">
                  <c:v>3.9</c:v>
                </c:pt>
                <c:pt idx="511">
                  <c:v>4.0999999999999996</c:v>
                </c:pt>
                <c:pt idx="512">
                  <c:v>4.0999999999999996</c:v>
                </c:pt>
                <c:pt idx="513">
                  <c:v>4.4000000000000004</c:v>
                </c:pt>
                <c:pt idx="514">
                  <c:v>3.8</c:v>
                </c:pt>
                <c:pt idx="515">
                  <c:v>4.3</c:v>
                </c:pt>
                <c:pt idx="516">
                  <c:v>3.5</c:v>
                </c:pt>
                <c:pt idx="517">
                  <c:v>4</c:v>
                </c:pt>
                <c:pt idx="518">
                  <c:v>3.9</c:v>
                </c:pt>
                <c:pt idx="519">
                  <c:v>4.3</c:v>
                </c:pt>
                <c:pt idx="520">
                  <c:v>2.8</c:v>
                </c:pt>
                <c:pt idx="521">
                  <c:v>3.8</c:v>
                </c:pt>
                <c:pt idx="522">
                  <c:v>4.5</c:v>
                </c:pt>
                <c:pt idx="523">
                  <c:v>4.3</c:v>
                </c:pt>
                <c:pt idx="524">
                  <c:v>4.0999999999999996</c:v>
                </c:pt>
                <c:pt idx="525">
                  <c:v>3</c:v>
                </c:pt>
                <c:pt idx="526">
                  <c:v>4</c:v>
                </c:pt>
                <c:pt idx="527">
                  <c:v>3.9</c:v>
                </c:pt>
                <c:pt idx="528">
                  <c:v>4.0999999999999996</c:v>
                </c:pt>
                <c:pt idx="529">
                  <c:v>4.0999999999999996</c:v>
                </c:pt>
                <c:pt idx="530">
                  <c:v>4.3</c:v>
                </c:pt>
                <c:pt idx="531">
                  <c:v>4</c:v>
                </c:pt>
                <c:pt idx="532">
                  <c:v>4.4000000000000004</c:v>
                </c:pt>
                <c:pt idx="533">
                  <c:v>4.3</c:v>
                </c:pt>
                <c:pt idx="534">
                  <c:v>4.2</c:v>
                </c:pt>
                <c:pt idx="535">
                  <c:v>3.8</c:v>
                </c:pt>
                <c:pt idx="536">
                  <c:v>4.3</c:v>
                </c:pt>
                <c:pt idx="537">
                  <c:v>4.3</c:v>
                </c:pt>
                <c:pt idx="538">
                  <c:v>3.9</c:v>
                </c:pt>
                <c:pt idx="539">
                  <c:v>4.0999999999999996</c:v>
                </c:pt>
                <c:pt idx="540">
                  <c:v>3.7</c:v>
                </c:pt>
                <c:pt idx="541">
                  <c:v>4.2</c:v>
                </c:pt>
                <c:pt idx="542">
                  <c:v>4.5999999999999996</c:v>
                </c:pt>
                <c:pt idx="543">
                  <c:v>3.9</c:v>
                </c:pt>
                <c:pt idx="544">
                  <c:v>4</c:v>
                </c:pt>
                <c:pt idx="545">
                  <c:v>4.3</c:v>
                </c:pt>
                <c:pt idx="546">
                  <c:v>4.4000000000000004</c:v>
                </c:pt>
                <c:pt idx="547">
                  <c:v>4.0999999999999996</c:v>
                </c:pt>
                <c:pt idx="548">
                  <c:v>4.0999999999999996</c:v>
                </c:pt>
                <c:pt idx="549">
                  <c:v>4.0999999999999996</c:v>
                </c:pt>
                <c:pt idx="550">
                  <c:v>4.4000000000000004</c:v>
                </c:pt>
                <c:pt idx="551">
                  <c:v>4.5</c:v>
                </c:pt>
                <c:pt idx="552">
                  <c:v>4.0999999999999996</c:v>
                </c:pt>
                <c:pt idx="553">
                  <c:v>4.2</c:v>
                </c:pt>
                <c:pt idx="554">
                  <c:v>4.5</c:v>
                </c:pt>
                <c:pt idx="555">
                  <c:v>4.0999999999999996</c:v>
                </c:pt>
                <c:pt idx="556">
                  <c:v>3.9</c:v>
                </c:pt>
                <c:pt idx="557">
                  <c:v>4.3</c:v>
                </c:pt>
                <c:pt idx="558">
                  <c:v>4.4000000000000004</c:v>
                </c:pt>
                <c:pt idx="559">
                  <c:v>3.8</c:v>
                </c:pt>
                <c:pt idx="560">
                  <c:v>3.8</c:v>
                </c:pt>
                <c:pt idx="561">
                  <c:v>3.5</c:v>
                </c:pt>
                <c:pt idx="562">
                  <c:v>4.0999999999999996</c:v>
                </c:pt>
                <c:pt idx="563">
                  <c:v>4.3</c:v>
                </c:pt>
                <c:pt idx="564">
                  <c:v>3.5</c:v>
                </c:pt>
                <c:pt idx="565">
                  <c:v>4.0999999999999996</c:v>
                </c:pt>
                <c:pt idx="566">
                  <c:v>3.9</c:v>
                </c:pt>
                <c:pt idx="567">
                  <c:v>4.0999999999999996</c:v>
                </c:pt>
                <c:pt idx="568">
                  <c:v>4.2</c:v>
                </c:pt>
                <c:pt idx="569">
                  <c:v>4.3</c:v>
                </c:pt>
                <c:pt idx="570">
                  <c:v>4.0999999999999996</c:v>
                </c:pt>
                <c:pt idx="571">
                  <c:v>3.9</c:v>
                </c:pt>
                <c:pt idx="572">
                  <c:v>4.3</c:v>
                </c:pt>
                <c:pt idx="573">
                  <c:v>4.5</c:v>
                </c:pt>
                <c:pt idx="574">
                  <c:v>4</c:v>
                </c:pt>
                <c:pt idx="575">
                  <c:v>4.5</c:v>
                </c:pt>
                <c:pt idx="576">
                  <c:v>4.3</c:v>
                </c:pt>
                <c:pt idx="577">
                  <c:v>3.9</c:v>
                </c:pt>
                <c:pt idx="578">
                  <c:v>4.0999999999999996</c:v>
                </c:pt>
                <c:pt idx="579">
                  <c:v>4.2</c:v>
                </c:pt>
                <c:pt idx="580">
                  <c:v>4.2</c:v>
                </c:pt>
                <c:pt idx="581">
                  <c:v>4.5</c:v>
                </c:pt>
                <c:pt idx="582">
                  <c:v>3.7</c:v>
                </c:pt>
                <c:pt idx="583">
                  <c:v>3.5</c:v>
                </c:pt>
                <c:pt idx="584">
                  <c:v>3.5</c:v>
                </c:pt>
                <c:pt idx="585">
                  <c:v>4.3</c:v>
                </c:pt>
                <c:pt idx="586">
                  <c:v>3.9</c:v>
                </c:pt>
                <c:pt idx="587">
                  <c:v>4.3</c:v>
                </c:pt>
                <c:pt idx="588">
                  <c:v>4.0999999999999996</c:v>
                </c:pt>
                <c:pt idx="589">
                  <c:v>4.5</c:v>
                </c:pt>
                <c:pt idx="590">
                  <c:v>4.2</c:v>
                </c:pt>
                <c:pt idx="591">
                  <c:v>4.0999999999999996</c:v>
                </c:pt>
                <c:pt idx="592">
                  <c:v>3.9</c:v>
                </c:pt>
                <c:pt idx="593">
                  <c:v>4</c:v>
                </c:pt>
                <c:pt idx="594">
                  <c:v>3.5</c:v>
                </c:pt>
                <c:pt idx="595">
                  <c:v>4.3</c:v>
                </c:pt>
                <c:pt idx="596">
                  <c:v>3.8</c:v>
                </c:pt>
                <c:pt idx="597">
                  <c:v>4.4000000000000004</c:v>
                </c:pt>
                <c:pt idx="598">
                  <c:v>3.7</c:v>
                </c:pt>
                <c:pt idx="599">
                  <c:v>4.4000000000000004</c:v>
                </c:pt>
                <c:pt idx="600">
                  <c:v>4.4000000000000004</c:v>
                </c:pt>
                <c:pt idx="601">
                  <c:v>4.4000000000000004</c:v>
                </c:pt>
                <c:pt idx="602">
                  <c:v>4.2</c:v>
                </c:pt>
                <c:pt idx="603">
                  <c:v>4.5</c:v>
                </c:pt>
                <c:pt idx="604">
                  <c:v>3.8</c:v>
                </c:pt>
                <c:pt idx="605">
                  <c:v>3.8</c:v>
                </c:pt>
                <c:pt idx="606">
                  <c:v>4.4000000000000004</c:v>
                </c:pt>
                <c:pt idx="607">
                  <c:v>3.8</c:v>
                </c:pt>
                <c:pt idx="608">
                  <c:v>4.2</c:v>
                </c:pt>
                <c:pt idx="609">
                  <c:v>4.0999999999999996</c:v>
                </c:pt>
                <c:pt idx="610">
                  <c:v>4.4000000000000004</c:v>
                </c:pt>
                <c:pt idx="611">
                  <c:v>4.0999999999999996</c:v>
                </c:pt>
                <c:pt idx="612">
                  <c:v>4.0999999999999996</c:v>
                </c:pt>
                <c:pt idx="613">
                  <c:v>3.5</c:v>
                </c:pt>
                <c:pt idx="614">
                  <c:v>3.6</c:v>
                </c:pt>
                <c:pt idx="615">
                  <c:v>3.8</c:v>
                </c:pt>
                <c:pt idx="616">
                  <c:v>4</c:v>
                </c:pt>
                <c:pt idx="617">
                  <c:v>3.9</c:v>
                </c:pt>
                <c:pt idx="618">
                  <c:v>4.4000000000000004</c:v>
                </c:pt>
                <c:pt idx="619">
                  <c:v>4.3</c:v>
                </c:pt>
                <c:pt idx="620">
                  <c:v>4.3</c:v>
                </c:pt>
                <c:pt idx="621">
                  <c:v>4.4000000000000004</c:v>
                </c:pt>
                <c:pt idx="622">
                  <c:v>4.4000000000000004</c:v>
                </c:pt>
                <c:pt idx="623">
                  <c:v>3.8</c:v>
                </c:pt>
                <c:pt idx="624">
                  <c:v>3.8</c:v>
                </c:pt>
                <c:pt idx="625">
                  <c:v>4</c:v>
                </c:pt>
                <c:pt idx="626">
                  <c:v>4.4000000000000004</c:v>
                </c:pt>
                <c:pt idx="627">
                  <c:v>4.5</c:v>
                </c:pt>
                <c:pt idx="628">
                  <c:v>4</c:v>
                </c:pt>
                <c:pt idx="629">
                  <c:v>4.3</c:v>
                </c:pt>
                <c:pt idx="630">
                  <c:v>3.8</c:v>
                </c:pt>
                <c:pt idx="631">
                  <c:v>4.3</c:v>
                </c:pt>
                <c:pt idx="632">
                  <c:v>4.3</c:v>
                </c:pt>
                <c:pt idx="633">
                  <c:v>4.3</c:v>
                </c:pt>
                <c:pt idx="634">
                  <c:v>4.2</c:v>
                </c:pt>
                <c:pt idx="635">
                  <c:v>4</c:v>
                </c:pt>
                <c:pt idx="636">
                  <c:v>4.4000000000000004</c:v>
                </c:pt>
                <c:pt idx="637">
                  <c:v>4.2</c:v>
                </c:pt>
                <c:pt idx="638">
                  <c:v>4.0999999999999996</c:v>
                </c:pt>
                <c:pt idx="639">
                  <c:v>4.5</c:v>
                </c:pt>
                <c:pt idx="640">
                  <c:v>4.3</c:v>
                </c:pt>
                <c:pt idx="641">
                  <c:v>3.9</c:v>
                </c:pt>
                <c:pt idx="642">
                  <c:v>4.5</c:v>
                </c:pt>
                <c:pt idx="643">
                  <c:v>4.0999999999999996</c:v>
                </c:pt>
                <c:pt idx="644">
                  <c:v>4.2</c:v>
                </c:pt>
                <c:pt idx="645">
                  <c:v>3.8</c:v>
                </c:pt>
                <c:pt idx="646">
                  <c:v>4.3</c:v>
                </c:pt>
                <c:pt idx="647">
                  <c:v>3.9</c:v>
                </c:pt>
                <c:pt idx="648">
                  <c:v>3.9</c:v>
                </c:pt>
                <c:pt idx="649">
                  <c:v>3.7</c:v>
                </c:pt>
                <c:pt idx="650">
                  <c:v>4.2</c:v>
                </c:pt>
                <c:pt idx="651">
                  <c:v>4.3</c:v>
                </c:pt>
                <c:pt idx="652">
                  <c:v>4.2</c:v>
                </c:pt>
                <c:pt idx="653">
                  <c:v>3.9</c:v>
                </c:pt>
                <c:pt idx="654">
                  <c:v>4.3</c:v>
                </c:pt>
                <c:pt idx="655">
                  <c:v>4.3</c:v>
                </c:pt>
                <c:pt idx="656">
                  <c:v>3.9</c:v>
                </c:pt>
                <c:pt idx="657">
                  <c:v>4.4000000000000004</c:v>
                </c:pt>
                <c:pt idx="658">
                  <c:v>4.5</c:v>
                </c:pt>
                <c:pt idx="659">
                  <c:v>3.9</c:v>
                </c:pt>
                <c:pt idx="660">
                  <c:v>4.3</c:v>
                </c:pt>
                <c:pt idx="661">
                  <c:v>4.0999999999999996</c:v>
                </c:pt>
                <c:pt idx="662">
                  <c:v>4.2</c:v>
                </c:pt>
                <c:pt idx="663">
                  <c:v>4.5</c:v>
                </c:pt>
                <c:pt idx="664">
                  <c:v>4.2</c:v>
                </c:pt>
                <c:pt idx="665">
                  <c:v>4.3</c:v>
                </c:pt>
                <c:pt idx="666">
                  <c:v>4</c:v>
                </c:pt>
                <c:pt idx="667">
                  <c:v>4.5</c:v>
                </c:pt>
                <c:pt idx="668">
                  <c:v>3.9</c:v>
                </c:pt>
                <c:pt idx="669">
                  <c:v>4</c:v>
                </c:pt>
                <c:pt idx="670">
                  <c:v>4.0999999999999996</c:v>
                </c:pt>
                <c:pt idx="671">
                  <c:v>3.4</c:v>
                </c:pt>
                <c:pt idx="672">
                  <c:v>4</c:v>
                </c:pt>
                <c:pt idx="673">
                  <c:v>3.4</c:v>
                </c:pt>
                <c:pt idx="674">
                  <c:v>4.3</c:v>
                </c:pt>
                <c:pt idx="675">
                  <c:v>3.9</c:v>
                </c:pt>
                <c:pt idx="676">
                  <c:v>4.0999999999999996</c:v>
                </c:pt>
                <c:pt idx="677">
                  <c:v>4.3</c:v>
                </c:pt>
                <c:pt idx="678">
                  <c:v>4.5</c:v>
                </c:pt>
                <c:pt idx="679">
                  <c:v>4.2</c:v>
                </c:pt>
                <c:pt idx="680">
                  <c:v>4.0999999999999996</c:v>
                </c:pt>
                <c:pt idx="681">
                  <c:v>4.4000000000000004</c:v>
                </c:pt>
                <c:pt idx="682">
                  <c:v>4.3</c:v>
                </c:pt>
                <c:pt idx="683">
                  <c:v>4.3</c:v>
                </c:pt>
                <c:pt idx="684">
                  <c:v>4.3</c:v>
                </c:pt>
                <c:pt idx="685">
                  <c:v>4.2</c:v>
                </c:pt>
                <c:pt idx="686">
                  <c:v>4.0999999999999996</c:v>
                </c:pt>
                <c:pt idx="687">
                  <c:v>4.0999999999999996</c:v>
                </c:pt>
                <c:pt idx="688">
                  <c:v>4.5</c:v>
                </c:pt>
                <c:pt idx="689">
                  <c:v>4.4000000000000004</c:v>
                </c:pt>
                <c:pt idx="690">
                  <c:v>4.3</c:v>
                </c:pt>
                <c:pt idx="691">
                  <c:v>4.3</c:v>
                </c:pt>
                <c:pt idx="692">
                  <c:v>4.3</c:v>
                </c:pt>
                <c:pt idx="693">
                  <c:v>4.3</c:v>
                </c:pt>
                <c:pt idx="694">
                  <c:v>4.4000000000000004</c:v>
                </c:pt>
                <c:pt idx="695">
                  <c:v>4</c:v>
                </c:pt>
                <c:pt idx="696">
                  <c:v>3.3</c:v>
                </c:pt>
                <c:pt idx="697">
                  <c:v>3.7</c:v>
                </c:pt>
                <c:pt idx="698">
                  <c:v>4.0999999999999996</c:v>
                </c:pt>
                <c:pt idx="699">
                  <c:v>5</c:v>
                </c:pt>
                <c:pt idx="700">
                  <c:v>4.5</c:v>
                </c:pt>
                <c:pt idx="701">
                  <c:v>3.9</c:v>
                </c:pt>
                <c:pt idx="702">
                  <c:v>4.4000000000000004</c:v>
                </c:pt>
                <c:pt idx="703">
                  <c:v>4.0999999999999996</c:v>
                </c:pt>
                <c:pt idx="704">
                  <c:v>3.6</c:v>
                </c:pt>
                <c:pt idx="705">
                  <c:v>3.8</c:v>
                </c:pt>
                <c:pt idx="706">
                  <c:v>3.6</c:v>
                </c:pt>
                <c:pt idx="707">
                  <c:v>4.2</c:v>
                </c:pt>
                <c:pt idx="708">
                  <c:v>3.8</c:v>
                </c:pt>
                <c:pt idx="709">
                  <c:v>4.2</c:v>
                </c:pt>
                <c:pt idx="710">
                  <c:v>4.3</c:v>
                </c:pt>
                <c:pt idx="711">
                  <c:v>4.4000000000000004</c:v>
                </c:pt>
                <c:pt idx="712">
                  <c:v>4.0999999999999996</c:v>
                </c:pt>
                <c:pt idx="713">
                  <c:v>4.4000000000000004</c:v>
                </c:pt>
                <c:pt idx="714">
                  <c:v>4.4000000000000004</c:v>
                </c:pt>
                <c:pt idx="715">
                  <c:v>4.4000000000000004</c:v>
                </c:pt>
                <c:pt idx="716">
                  <c:v>4.4000000000000004</c:v>
                </c:pt>
                <c:pt idx="717">
                  <c:v>4.3</c:v>
                </c:pt>
                <c:pt idx="718">
                  <c:v>4.3</c:v>
                </c:pt>
                <c:pt idx="719">
                  <c:v>4.3</c:v>
                </c:pt>
                <c:pt idx="720">
                  <c:v>4.2</c:v>
                </c:pt>
                <c:pt idx="721">
                  <c:v>4.3</c:v>
                </c:pt>
                <c:pt idx="722">
                  <c:v>4.2</c:v>
                </c:pt>
                <c:pt idx="723">
                  <c:v>3.8</c:v>
                </c:pt>
                <c:pt idx="724">
                  <c:v>4.3</c:v>
                </c:pt>
                <c:pt idx="725">
                  <c:v>4.0999999999999996</c:v>
                </c:pt>
                <c:pt idx="726">
                  <c:v>4.2</c:v>
                </c:pt>
                <c:pt idx="727">
                  <c:v>4</c:v>
                </c:pt>
                <c:pt idx="728">
                  <c:v>4.0999999999999996</c:v>
                </c:pt>
                <c:pt idx="729">
                  <c:v>4.0999999999999996</c:v>
                </c:pt>
                <c:pt idx="730">
                  <c:v>4.3</c:v>
                </c:pt>
                <c:pt idx="731">
                  <c:v>4.5</c:v>
                </c:pt>
                <c:pt idx="732">
                  <c:v>4.5</c:v>
                </c:pt>
                <c:pt idx="733">
                  <c:v>4.0999999999999996</c:v>
                </c:pt>
                <c:pt idx="734">
                  <c:v>4.3</c:v>
                </c:pt>
                <c:pt idx="735">
                  <c:v>3.6</c:v>
                </c:pt>
                <c:pt idx="736">
                  <c:v>4.4000000000000004</c:v>
                </c:pt>
                <c:pt idx="737">
                  <c:v>4.5</c:v>
                </c:pt>
                <c:pt idx="738">
                  <c:v>3.9</c:v>
                </c:pt>
                <c:pt idx="739">
                  <c:v>4</c:v>
                </c:pt>
                <c:pt idx="740">
                  <c:v>4.4000000000000004</c:v>
                </c:pt>
                <c:pt idx="741">
                  <c:v>4.5999999999999996</c:v>
                </c:pt>
                <c:pt idx="742">
                  <c:v>4.4000000000000004</c:v>
                </c:pt>
                <c:pt idx="743">
                  <c:v>4.4000000000000004</c:v>
                </c:pt>
                <c:pt idx="744">
                  <c:v>4.3</c:v>
                </c:pt>
                <c:pt idx="745">
                  <c:v>4.4000000000000004</c:v>
                </c:pt>
                <c:pt idx="746">
                  <c:v>4</c:v>
                </c:pt>
                <c:pt idx="747">
                  <c:v>4.2</c:v>
                </c:pt>
                <c:pt idx="748">
                  <c:v>3.8</c:v>
                </c:pt>
                <c:pt idx="749">
                  <c:v>4.0999999999999996</c:v>
                </c:pt>
                <c:pt idx="750">
                  <c:v>4.2</c:v>
                </c:pt>
                <c:pt idx="751">
                  <c:v>4.2</c:v>
                </c:pt>
                <c:pt idx="752">
                  <c:v>4.4000000000000004</c:v>
                </c:pt>
                <c:pt idx="753">
                  <c:v>4.0999999999999996</c:v>
                </c:pt>
                <c:pt idx="754">
                  <c:v>4.4000000000000004</c:v>
                </c:pt>
                <c:pt idx="755">
                  <c:v>3.9</c:v>
                </c:pt>
                <c:pt idx="756">
                  <c:v>3.6</c:v>
                </c:pt>
                <c:pt idx="757">
                  <c:v>3.5</c:v>
                </c:pt>
                <c:pt idx="758">
                  <c:v>4.0999999999999996</c:v>
                </c:pt>
                <c:pt idx="759">
                  <c:v>4.0999999999999996</c:v>
                </c:pt>
                <c:pt idx="760">
                  <c:v>4</c:v>
                </c:pt>
                <c:pt idx="761">
                  <c:v>4.0999999999999996</c:v>
                </c:pt>
                <c:pt idx="762">
                  <c:v>4</c:v>
                </c:pt>
                <c:pt idx="763">
                  <c:v>3.8</c:v>
                </c:pt>
                <c:pt idx="764">
                  <c:v>4.3</c:v>
                </c:pt>
                <c:pt idx="765">
                  <c:v>4.2</c:v>
                </c:pt>
                <c:pt idx="766">
                  <c:v>4.0999999999999996</c:v>
                </c:pt>
                <c:pt idx="767">
                  <c:v>4.5999999999999996</c:v>
                </c:pt>
                <c:pt idx="768">
                  <c:v>4.3</c:v>
                </c:pt>
                <c:pt idx="769">
                  <c:v>4</c:v>
                </c:pt>
                <c:pt idx="770">
                  <c:v>4.2</c:v>
                </c:pt>
                <c:pt idx="771">
                  <c:v>4.3</c:v>
                </c:pt>
                <c:pt idx="772">
                  <c:v>3.7</c:v>
                </c:pt>
                <c:pt idx="773">
                  <c:v>3.9</c:v>
                </c:pt>
                <c:pt idx="774">
                  <c:v>4.3</c:v>
                </c:pt>
                <c:pt idx="775">
                  <c:v>4.0999999999999996</c:v>
                </c:pt>
                <c:pt idx="776">
                  <c:v>4.2</c:v>
                </c:pt>
                <c:pt idx="777">
                  <c:v>4.5</c:v>
                </c:pt>
                <c:pt idx="778">
                  <c:v>4</c:v>
                </c:pt>
                <c:pt idx="779">
                  <c:v>4.5</c:v>
                </c:pt>
                <c:pt idx="780">
                  <c:v>3.5</c:v>
                </c:pt>
                <c:pt idx="781">
                  <c:v>4.5</c:v>
                </c:pt>
                <c:pt idx="782">
                  <c:v>3.3</c:v>
                </c:pt>
                <c:pt idx="783">
                  <c:v>4.0999999999999996</c:v>
                </c:pt>
                <c:pt idx="784">
                  <c:v>3.8</c:v>
                </c:pt>
                <c:pt idx="785">
                  <c:v>3.5</c:v>
                </c:pt>
                <c:pt idx="786">
                  <c:v>4.0999999999999996</c:v>
                </c:pt>
                <c:pt idx="787">
                  <c:v>4.5</c:v>
                </c:pt>
                <c:pt idx="788">
                  <c:v>4.4000000000000004</c:v>
                </c:pt>
                <c:pt idx="789">
                  <c:v>4.0999999999999996</c:v>
                </c:pt>
                <c:pt idx="790">
                  <c:v>4.3</c:v>
                </c:pt>
                <c:pt idx="791">
                  <c:v>3.6</c:v>
                </c:pt>
                <c:pt idx="792">
                  <c:v>4</c:v>
                </c:pt>
                <c:pt idx="793">
                  <c:v>4.5</c:v>
                </c:pt>
                <c:pt idx="794">
                  <c:v>4.2</c:v>
                </c:pt>
                <c:pt idx="795">
                  <c:v>4.3</c:v>
                </c:pt>
                <c:pt idx="796">
                  <c:v>4.5999999999999996</c:v>
                </c:pt>
                <c:pt idx="797">
                  <c:v>4.5</c:v>
                </c:pt>
                <c:pt idx="798">
                  <c:v>4.0999999999999996</c:v>
                </c:pt>
                <c:pt idx="799">
                  <c:v>4.5</c:v>
                </c:pt>
                <c:pt idx="800">
                  <c:v>3.5</c:v>
                </c:pt>
                <c:pt idx="801">
                  <c:v>4.4000000000000004</c:v>
                </c:pt>
                <c:pt idx="802">
                  <c:v>4.2</c:v>
                </c:pt>
                <c:pt idx="803">
                  <c:v>4.4000000000000004</c:v>
                </c:pt>
                <c:pt idx="804">
                  <c:v>4.2</c:v>
                </c:pt>
                <c:pt idx="805">
                  <c:v>4.5</c:v>
                </c:pt>
                <c:pt idx="806">
                  <c:v>3.8</c:v>
                </c:pt>
                <c:pt idx="807">
                  <c:v>3.9</c:v>
                </c:pt>
                <c:pt idx="808">
                  <c:v>4</c:v>
                </c:pt>
                <c:pt idx="809">
                  <c:v>4.0999999999999996</c:v>
                </c:pt>
                <c:pt idx="810">
                  <c:v>4.4000000000000004</c:v>
                </c:pt>
                <c:pt idx="811">
                  <c:v>4.4000000000000004</c:v>
                </c:pt>
                <c:pt idx="812">
                  <c:v>4.4000000000000004</c:v>
                </c:pt>
                <c:pt idx="813">
                  <c:v>3.5</c:v>
                </c:pt>
                <c:pt idx="814">
                  <c:v>4.5</c:v>
                </c:pt>
                <c:pt idx="815">
                  <c:v>4.4000000000000004</c:v>
                </c:pt>
                <c:pt idx="816">
                  <c:v>4.0999999999999996</c:v>
                </c:pt>
                <c:pt idx="817">
                  <c:v>4.2</c:v>
                </c:pt>
                <c:pt idx="818">
                  <c:v>4.2</c:v>
                </c:pt>
                <c:pt idx="819">
                  <c:v>4.3</c:v>
                </c:pt>
                <c:pt idx="820">
                  <c:v>4.3</c:v>
                </c:pt>
                <c:pt idx="821">
                  <c:v>3.7</c:v>
                </c:pt>
                <c:pt idx="822">
                  <c:v>3.9</c:v>
                </c:pt>
                <c:pt idx="823">
                  <c:v>4.5</c:v>
                </c:pt>
                <c:pt idx="824">
                  <c:v>4</c:v>
                </c:pt>
                <c:pt idx="825">
                  <c:v>3.8</c:v>
                </c:pt>
                <c:pt idx="826">
                  <c:v>3.4</c:v>
                </c:pt>
                <c:pt idx="827">
                  <c:v>4.3</c:v>
                </c:pt>
                <c:pt idx="828">
                  <c:v>4.3</c:v>
                </c:pt>
                <c:pt idx="829">
                  <c:v>4.3</c:v>
                </c:pt>
                <c:pt idx="830">
                  <c:v>4.0999999999999996</c:v>
                </c:pt>
                <c:pt idx="831">
                  <c:v>4</c:v>
                </c:pt>
                <c:pt idx="832">
                  <c:v>4</c:v>
                </c:pt>
                <c:pt idx="833">
                  <c:v>4.0999999999999996</c:v>
                </c:pt>
                <c:pt idx="834">
                  <c:v>4</c:v>
                </c:pt>
                <c:pt idx="835">
                  <c:v>3.8</c:v>
                </c:pt>
                <c:pt idx="836">
                  <c:v>4.2</c:v>
                </c:pt>
                <c:pt idx="837">
                  <c:v>4.3</c:v>
                </c:pt>
                <c:pt idx="838">
                  <c:v>4.4000000000000004</c:v>
                </c:pt>
                <c:pt idx="839">
                  <c:v>4.0999999999999996</c:v>
                </c:pt>
                <c:pt idx="840">
                  <c:v>4.5</c:v>
                </c:pt>
                <c:pt idx="841">
                  <c:v>4.2</c:v>
                </c:pt>
                <c:pt idx="842">
                  <c:v>3.9</c:v>
                </c:pt>
                <c:pt idx="843">
                  <c:v>4.3</c:v>
                </c:pt>
                <c:pt idx="844">
                  <c:v>4</c:v>
                </c:pt>
                <c:pt idx="845">
                  <c:v>4.3</c:v>
                </c:pt>
                <c:pt idx="846">
                  <c:v>4.2</c:v>
                </c:pt>
                <c:pt idx="847">
                  <c:v>4.2</c:v>
                </c:pt>
                <c:pt idx="848">
                  <c:v>4.0999999999999996</c:v>
                </c:pt>
                <c:pt idx="849">
                  <c:v>4.3</c:v>
                </c:pt>
                <c:pt idx="850">
                  <c:v>4.3</c:v>
                </c:pt>
                <c:pt idx="851">
                  <c:v>4.2</c:v>
                </c:pt>
                <c:pt idx="852">
                  <c:v>4.5</c:v>
                </c:pt>
                <c:pt idx="853">
                  <c:v>4.4000000000000004</c:v>
                </c:pt>
                <c:pt idx="854">
                  <c:v>4.0999999999999996</c:v>
                </c:pt>
                <c:pt idx="855">
                  <c:v>4.3</c:v>
                </c:pt>
                <c:pt idx="856">
                  <c:v>4.4000000000000004</c:v>
                </c:pt>
                <c:pt idx="857">
                  <c:v>3.6</c:v>
                </c:pt>
                <c:pt idx="858">
                  <c:v>4</c:v>
                </c:pt>
                <c:pt idx="859">
                  <c:v>4.4000000000000004</c:v>
                </c:pt>
                <c:pt idx="860">
                  <c:v>4.3</c:v>
                </c:pt>
                <c:pt idx="861">
                  <c:v>4.5999999999999996</c:v>
                </c:pt>
                <c:pt idx="862">
                  <c:v>4.4000000000000004</c:v>
                </c:pt>
                <c:pt idx="863">
                  <c:v>4.5</c:v>
                </c:pt>
                <c:pt idx="864">
                  <c:v>3.9</c:v>
                </c:pt>
                <c:pt idx="865">
                  <c:v>4.3</c:v>
                </c:pt>
                <c:pt idx="866">
                  <c:v>4.5</c:v>
                </c:pt>
                <c:pt idx="867">
                  <c:v>4.5</c:v>
                </c:pt>
                <c:pt idx="868">
                  <c:v>3.6</c:v>
                </c:pt>
                <c:pt idx="869">
                  <c:v>4.0999999999999996</c:v>
                </c:pt>
                <c:pt idx="870">
                  <c:v>3.8</c:v>
                </c:pt>
                <c:pt idx="871">
                  <c:v>4.5999999999999996</c:v>
                </c:pt>
                <c:pt idx="872">
                  <c:v>4.0999999999999996</c:v>
                </c:pt>
                <c:pt idx="873">
                  <c:v>4</c:v>
                </c:pt>
                <c:pt idx="874">
                  <c:v>4.3</c:v>
                </c:pt>
                <c:pt idx="875">
                  <c:v>4</c:v>
                </c:pt>
                <c:pt idx="876">
                  <c:v>4.5</c:v>
                </c:pt>
                <c:pt idx="877">
                  <c:v>4.5</c:v>
                </c:pt>
                <c:pt idx="878">
                  <c:v>4.3</c:v>
                </c:pt>
                <c:pt idx="879">
                  <c:v>4.0999999999999996</c:v>
                </c:pt>
                <c:pt idx="880">
                  <c:v>4</c:v>
                </c:pt>
                <c:pt idx="881">
                  <c:v>4.0999999999999996</c:v>
                </c:pt>
                <c:pt idx="882">
                  <c:v>4.4000000000000004</c:v>
                </c:pt>
                <c:pt idx="883">
                  <c:v>4.0999999999999996</c:v>
                </c:pt>
                <c:pt idx="884">
                  <c:v>4.4000000000000004</c:v>
                </c:pt>
                <c:pt idx="885">
                  <c:v>4.3</c:v>
                </c:pt>
                <c:pt idx="886">
                  <c:v>4.2</c:v>
                </c:pt>
                <c:pt idx="887">
                  <c:v>3.6</c:v>
                </c:pt>
                <c:pt idx="888">
                  <c:v>4.2</c:v>
                </c:pt>
                <c:pt idx="889">
                  <c:v>4.2</c:v>
                </c:pt>
                <c:pt idx="890">
                  <c:v>4.2</c:v>
                </c:pt>
                <c:pt idx="891">
                  <c:v>4.5</c:v>
                </c:pt>
                <c:pt idx="892">
                  <c:v>4.3</c:v>
                </c:pt>
                <c:pt idx="893">
                  <c:v>4.2</c:v>
                </c:pt>
                <c:pt idx="894">
                  <c:v>4.0999999999999996</c:v>
                </c:pt>
                <c:pt idx="895">
                  <c:v>4.0999999999999996</c:v>
                </c:pt>
                <c:pt idx="896">
                  <c:v>3.8</c:v>
                </c:pt>
                <c:pt idx="897">
                  <c:v>4.3</c:v>
                </c:pt>
                <c:pt idx="898">
                  <c:v>4.2</c:v>
                </c:pt>
                <c:pt idx="899">
                  <c:v>4.4000000000000004</c:v>
                </c:pt>
                <c:pt idx="900">
                  <c:v>3.9</c:v>
                </c:pt>
                <c:pt idx="901">
                  <c:v>4</c:v>
                </c:pt>
                <c:pt idx="902">
                  <c:v>4.2</c:v>
                </c:pt>
                <c:pt idx="903">
                  <c:v>3.7</c:v>
                </c:pt>
                <c:pt idx="904">
                  <c:v>4.3</c:v>
                </c:pt>
                <c:pt idx="905">
                  <c:v>4.0999999999999996</c:v>
                </c:pt>
                <c:pt idx="906">
                  <c:v>3.9</c:v>
                </c:pt>
                <c:pt idx="907">
                  <c:v>3.6</c:v>
                </c:pt>
                <c:pt idx="908">
                  <c:v>4</c:v>
                </c:pt>
                <c:pt idx="909">
                  <c:v>4.0999999999999996</c:v>
                </c:pt>
                <c:pt idx="910">
                  <c:v>3.7</c:v>
                </c:pt>
                <c:pt idx="911">
                  <c:v>3.9</c:v>
                </c:pt>
                <c:pt idx="912">
                  <c:v>4.0999999999999996</c:v>
                </c:pt>
                <c:pt idx="913">
                  <c:v>3.9</c:v>
                </c:pt>
                <c:pt idx="914">
                  <c:v>3.9</c:v>
                </c:pt>
                <c:pt idx="915">
                  <c:v>3.9</c:v>
                </c:pt>
                <c:pt idx="916">
                  <c:v>3.8</c:v>
                </c:pt>
                <c:pt idx="917">
                  <c:v>3.8</c:v>
                </c:pt>
                <c:pt idx="918">
                  <c:v>4.0999999999999996</c:v>
                </c:pt>
                <c:pt idx="919">
                  <c:v>4.0999999999999996</c:v>
                </c:pt>
                <c:pt idx="920">
                  <c:v>3.3</c:v>
                </c:pt>
                <c:pt idx="921">
                  <c:v>4.2</c:v>
                </c:pt>
                <c:pt idx="922">
                  <c:v>4</c:v>
                </c:pt>
                <c:pt idx="923">
                  <c:v>4.3</c:v>
                </c:pt>
                <c:pt idx="924">
                  <c:v>4</c:v>
                </c:pt>
                <c:pt idx="925">
                  <c:v>4.5</c:v>
                </c:pt>
                <c:pt idx="926">
                  <c:v>4.0999999999999996</c:v>
                </c:pt>
                <c:pt idx="927">
                  <c:v>4</c:v>
                </c:pt>
                <c:pt idx="928">
                  <c:v>4.2</c:v>
                </c:pt>
                <c:pt idx="929">
                  <c:v>3.8</c:v>
                </c:pt>
                <c:pt idx="930">
                  <c:v>4.2</c:v>
                </c:pt>
                <c:pt idx="931">
                  <c:v>4.2</c:v>
                </c:pt>
                <c:pt idx="932">
                  <c:v>3.6</c:v>
                </c:pt>
                <c:pt idx="933">
                  <c:v>3.8</c:v>
                </c:pt>
                <c:pt idx="934">
                  <c:v>4.0999999999999996</c:v>
                </c:pt>
                <c:pt idx="935">
                  <c:v>4.0999999999999996</c:v>
                </c:pt>
                <c:pt idx="936">
                  <c:v>4.0999999999999996</c:v>
                </c:pt>
                <c:pt idx="937">
                  <c:v>4.0999999999999996</c:v>
                </c:pt>
                <c:pt idx="938">
                  <c:v>4.2</c:v>
                </c:pt>
                <c:pt idx="939">
                  <c:v>4</c:v>
                </c:pt>
                <c:pt idx="940">
                  <c:v>4.3</c:v>
                </c:pt>
                <c:pt idx="941">
                  <c:v>4.2</c:v>
                </c:pt>
                <c:pt idx="942">
                  <c:v>4.2</c:v>
                </c:pt>
                <c:pt idx="943">
                  <c:v>3.7</c:v>
                </c:pt>
                <c:pt idx="944">
                  <c:v>4.0999999999999996</c:v>
                </c:pt>
                <c:pt idx="945">
                  <c:v>4.4000000000000004</c:v>
                </c:pt>
                <c:pt idx="946">
                  <c:v>3.8</c:v>
                </c:pt>
                <c:pt idx="947">
                  <c:v>4</c:v>
                </c:pt>
                <c:pt idx="948">
                  <c:v>4.2</c:v>
                </c:pt>
                <c:pt idx="949">
                  <c:v>3.8</c:v>
                </c:pt>
                <c:pt idx="950">
                  <c:v>4.2</c:v>
                </c:pt>
                <c:pt idx="951">
                  <c:v>4</c:v>
                </c:pt>
                <c:pt idx="952">
                  <c:v>3.9</c:v>
                </c:pt>
                <c:pt idx="953">
                  <c:v>4.3</c:v>
                </c:pt>
                <c:pt idx="954">
                  <c:v>3.8</c:v>
                </c:pt>
                <c:pt idx="955">
                  <c:v>4</c:v>
                </c:pt>
                <c:pt idx="956">
                  <c:v>4.2</c:v>
                </c:pt>
                <c:pt idx="957">
                  <c:v>4.2</c:v>
                </c:pt>
                <c:pt idx="958">
                  <c:v>3.6</c:v>
                </c:pt>
                <c:pt idx="959">
                  <c:v>4.3</c:v>
                </c:pt>
                <c:pt idx="960">
                  <c:v>4</c:v>
                </c:pt>
                <c:pt idx="961">
                  <c:v>4.2</c:v>
                </c:pt>
                <c:pt idx="962">
                  <c:v>4.0999999999999996</c:v>
                </c:pt>
                <c:pt idx="963">
                  <c:v>4</c:v>
                </c:pt>
                <c:pt idx="964">
                  <c:v>4.3</c:v>
                </c:pt>
                <c:pt idx="965">
                  <c:v>4</c:v>
                </c:pt>
                <c:pt idx="966">
                  <c:v>3.9</c:v>
                </c:pt>
                <c:pt idx="967">
                  <c:v>4.2</c:v>
                </c:pt>
                <c:pt idx="968">
                  <c:v>4.0999999999999996</c:v>
                </c:pt>
                <c:pt idx="969">
                  <c:v>4.4000000000000004</c:v>
                </c:pt>
                <c:pt idx="970">
                  <c:v>4</c:v>
                </c:pt>
                <c:pt idx="971">
                  <c:v>3.8</c:v>
                </c:pt>
                <c:pt idx="972">
                  <c:v>4</c:v>
                </c:pt>
                <c:pt idx="973">
                  <c:v>3.1</c:v>
                </c:pt>
                <c:pt idx="974">
                  <c:v>4.3</c:v>
                </c:pt>
                <c:pt idx="975">
                  <c:v>4.2</c:v>
                </c:pt>
                <c:pt idx="976">
                  <c:v>4.4000000000000004</c:v>
                </c:pt>
                <c:pt idx="977">
                  <c:v>4.0999999999999996</c:v>
                </c:pt>
                <c:pt idx="978">
                  <c:v>4.2</c:v>
                </c:pt>
                <c:pt idx="979">
                  <c:v>4.0999999999999996</c:v>
                </c:pt>
                <c:pt idx="980">
                  <c:v>4.0999999999999996</c:v>
                </c:pt>
                <c:pt idx="981">
                  <c:v>4.0999999999999996</c:v>
                </c:pt>
                <c:pt idx="982">
                  <c:v>3.9</c:v>
                </c:pt>
                <c:pt idx="983">
                  <c:v>3.9</c:v>
                </c:pt>
                <c:pt idx="984">
                  <c:v>3.8</c:v>
                </c:pt>
                <c:pt idx="985">
                  <c:v>4</c:v>
                </c:pt>
                <c:pt idx="986">
                  <c:v>4.2</c:v>
                </c:pt>
                <c:pt idx="987">
                  <c:v>4.0999999999999996</c:v>
                </c:pt>
                <c:pt idx="988">
                  <c:v>4.3</c:v>
                </c:pt>
                <c:pt idx="989">
                  <c:v>3.7</c:v>
                </c:pt>
                <c:pt idx="990">
                  <c:v>4.2</c:v>
                </c:pt>
                <c:pt idx="991">
                  <c:v>4.3</c:v>
                </c:pt>
                <c:pt idx="992">
                  <c:v>4.3</c:v>
                </c:pt>
                <c:pt idx="993">
                  <c:v>4.4000000000000004</c:v>
                </c:pt>
                <c:pt idx="994">
                  <c:v>3.8</c:v>
                </c:pt>
                <c:pt idx="995">
                  <c:v>4.5</c:v>
                </c:pt>
                <c:pt idx="996">
                  <c:v>3.8</c:v>
                </c:pt>
                <c:pt idx="997">
                  <c:v>3.8</c:v>
                </c:pt>
                <c:pt idx="998">
                  <c:v>4.0999999999999996</c:v>
                </c:pt>
                <c:pt idx="999">
                  <c:v>4.0999999999999996</c:v>
                </c:pt>
                <c:pt idx="1000">
                  <c:v>3.8</c:v>
                </c:pt>
                <c:pt idx="1001">
                  <c:v>3.3</c:v>
                </c:pt>
                <c:pt idx="1002">
                  <c:v>4</c:v>
                </c:pt>
                <c:pt idx="1003">
                  <c:v>4.5999999999999996</c:v>
                </c:pt>
                <c:pt idx="1004">
                  <c:v>3.9</c:v>
                </c:pt>
                <c:pt idx="1005">
                  <c:v>3.7</c:v>
                </c:pt>
                <c:pt idx="1006">
                  <c:v>4.2</c:v>
                </c:pt>
                <c:pt idx="1007">
                  <c:v>4.0999999999999996</c:v>
                </c:pt>
                <c:pt idx="1008">
                  <c:v>4.0999999999999996</c:v>
                </c:pt>
                <c:pt idx="1009">
                  <c:v>3.8</c:v>
                </c:pt>
                <c:pt idx="1010">
                  <c:v>4.0999999999999996</c:v>
                </c:pt>
                <c:pt idx="1011">
                  <c:v>4.5999999999999996</c:v>
                </c:pt>
                <c:pt idx="1012">
                  <c:v>4.0999999999999996</c:v>
                </c:pt>
                <c:pt idx="1013">
                  <c:v>4.2</c:v>
                </c:pt>
                <c:pt idx="1014">
                  <c:v>3.9</c:v>
                </c:pt>
                <c:pt idx="1015">
                  <c:v>4.0999999999999996</c:v>
                </c:pt>
                <c:pt idx="1016">
                  <c:v>4.0999999999999996</c:v>
                </c:pt>
                <c:pt idx="1017">
                  <c:v>4</c:v>
                </c:pt>
                <c:pt idx="1018">
                  <c:v>3.7</c:v>
                </c:pt>
                <c:pt idx="1019">
                  <c:v>4.0999999999999996</c:v>
                </c:pt>
                <c:pt idx="1020">
                  <c:v>4.0999999999999996</c:v>
                </c:pt>
                <c:pt idx="1021">
                  <c:v>4.0999999999999996</c:v>
                </c:pt>
                <c:pt idx="1022">
                  <c:v>3.3</c:v>
                </c:pt>
                <c:pt idx="1023">
                  <c:v>4.0999999999999996</c:v>
                </c:pt>
                <c:pt idx="1024">
                  <c:v>4.0999999999999996</c:v>
                </c:pt>
                <c:pt idx="1025">
                  <c:v>4.4000000000000004</c:v>
                </c:pt>
                <c:pt idx="1026">
                  <c:v>4.3</c:v>
                </c:pt>
                <c:pt idx="1027">
                  <c:v>4.0999999999999996</c:v>
                </c:pt>
                <c:pt idx="1028">
                  <c:v>3.7</c:v>
                </c:pt>
                <c:pt idx="1029">
                  <c:v>4.8</c:v>
                </c:pt>
                <c:pt idx="1030">
                  <c:v>4.5</c:v>
                </c:pt>
                <c:pt idx="1031">
                  <c:v>4</c:v>
                </c:pt>
                <c:pt idx="1032">
                  <c:v>4.0999999999999996</c:v>
                </c:pt>
                <c:pt idx="1033">
                  <c:v>3.9</c:v>
                </c:pt>
                <c:pt idx="1034">
                  <c:v>4.0999999999999996</c:v>
                </c:pt>
                <c:pt idx="1035">
                  <c:v>4.2</c:v>
                </c:pt>
                <c:pt idx="1036">
                  <c:v>4.0999999999999996</c:v>
                </c:pt>
                <c:pt idx="1037">
                  <c:v>3.5</c:v>
                </c:pt>
                <c:pt idx="1038">
                  <c:v>4.3</c:v>
                </c:pt>
                <c:pt idx="1039">
                  <c:v>3.9</c:v>
                </c:pt>
                <c:pt idx="1040">
                  <c:v>4.2</c:v>
                </c:pt>
                <c:pt idx="1041">
                  <c:v>3.8</c:v>
                </c:pt>
                <c:pt idx="1042">
                  <c:v>4.5</c:v>
                </c:pt>
                <c:pt idx="1043">
                  <c:v>3.8</c:v>
                </c:pt>
                <c:pt idx="1044">
                  <c:v>4.0999999999999996</c:v>
                </c:pt>
                <c:pt idx="1045">
                  <c:v>4.2</c:v>
                </c:pt>
                <c:pt idx="1046">
                  <c:v>4.0999999999999996</c:v>
                </c:pt>
                <c:pt idx="1047">
                  <c:v>4.2</c:v>
                </c:pt>
                <c:pt idx="1048">
                  <c:v>4.5</c:v>
                </c:pt>
                <c:pt idx="1049">
                  <c:v>4</c:v>
                </c:pt>
                <c:pt idx="1050">
                  <c:v>4.4000000000000004</c:v>
                </c:pt>
                <c:pt idx="1051">
                  <c:v>4</c:v>
                </c:pt>
                <c:pt idx="1052">
                  <c:v>4</c:v>
                </c:pt>
                <c:pt idx="1053">
                  <c:v>3.9</c:v>
                </c:pt>
                <c:pt idx="1054">
                  <c:v>4</c:v>
                </c:pt>
                <c:pt idx="1055">
                  <c:v>3.8</c:v>
                </c:pt>
                <c:pt idx="1056">
                  <c:v>4.2</c:v>
                </c:pt>
                <c:pt idx="1057">
                  <c:v>4.3</c:v>
                </c:pt>
                <c:pt idx="1058">
                  <c:v>4.2</c:v>
                </c:pt>
                <c:pt idx="1059">
                  <c:v>4.3</c:v>
                </c:pt>
                <c:pt idx="1060">
                  <c:v>4.2</c:v>
                </c:pt>
                <c:pt idx="1061">
                  <c:v>4.4000000000000004</c:v>
                </c:pt>
                <c:pt idx="1062">
                  <c:v>3.8</c:v>
                </c:pt>
                <c:pt idx="1063">
                  <c:v>4.0999999999999996</c:v>
                </c:pt>
                <c:pt idx="1064">
                  <c:v>3.9</c:v>
                </c:pt>
                <c:pt idx="1065">
                  <c:v>4.3</c:v>
                </c:pt>
                <c:pt idx="1066">
                  <c:v>4.4000000000000004</c:v>
                </c:pt>
                <c:pt idx="1067">
                  <c:v>3.6</c:v>
                </c:pt>
                <c:pt idx="1068">
                  <c:v>3.8</c:v>
                </c:pt>
                <c:pt idx="1069">
                  <c:v>4</c:v>
                </c:pt>
                <c:pt idx="1070">
                  <c:v>4.0999999999999996</c:v>
                </c:pt>
                <c:pt idx="1071">
                  <c:v>4.3</c:v>
                </c:pt>
                <c:pt idx="1072">
                  <c:v>4</c:v>
                </c:pt>
                <c:pt idx="1073">
                  <c:v>3.9</c:v>
                </c:pt>
                <c:pt idx="1074">
                  <c:v>4.4000000000000004</c:v>
                </c:pt>
                <c:pt idx="1075">
                  <c:v>3.7</c:v>
                </c:pt>
                <c:pt idx="1076">
                  <c:v>3.6</c:v>
                </c:pt>
                <c:pt idx="1077">
                  <c:v>3.7</c:v>
                </c:pt>
                <c:pt idx="1078">
                  <c:v>4</c:v>
                </c:pt>
                <c:pt idx="1079">
                  <c:v>4.2</c:v>
                </c:pt>
                <c:pt idx="1080">
                  <c:v>3.8</c:v>
                </c:pt>
                <c:pt idx="1081">
                  <c:v>4.2</c:v>
                </c:pt>
                <c:pt idx="1082">
                  <c:v>3.9</c:v>
                </c:pt>
                <c:pt idx="1083">
                  <c:v>4</c:v>
                </c:pt>
                <c:pt idx="1084">
                  <c:v>4.0999999999999996</c:v>
                </c:pt>
                <c:pt idx="1085">
                  <c:v>4.8</c:v>
                </c:pt>
                <c:pt idx="1086">
                  <c:v>4.2</c:v>
                </c:pt>
                <c:pt idx="1087">
                  <c:v>4.0999999999999996</c:v>
                </c:pt>
                <c:pt idx="1088">
                  <c:v>4</c:v>
                </c:pt>
                <c:pt idx="1089">
                  <c:v>3.9</c:v>
                </c:pt>
                <c:pt idx="1090">
                  <c:v>4.0999999999999996</c:v>
                </c:pt>
                <c:pt idx="1091">
                  <c:v>4.3</c:v>
                </c:pt>
                <c:pt idx="1092">
                  <c:v>4.0999999999999996</c:v>
                </c:pt>
                <c:pt idx="1093">
                  <c:v>4.2</c:v>
                </c:pt>
                <c:pt idx="1094">
                  <c:v>3.9</c:v>
                </c:pt>
                <c:pt idx="1095">
                  <c:v>3.7</c:v>
                </c:pt>
                <c:pt idx="1096">
                  <c:v>4.0999999999999996</c:v>
                </c:pt>
                <c:pt idx="1097">
                  <c:v>4</c:v>
                </c:pt>
                <c:pt idx="1098">
                  <c:v>3.8</c:v>
                </c:pt>
                <c:pt idx="1099">
                  <c:v>4.2</c:v>
                </c:pt>
                <c:pt idx="1100">
                  <c:v>4.5999999999999996</c:v>
                </c:pt>
                <c:pt idx="1101">
                  <c:v>4.0999999999999996</c:v>
                </c:pt>
                <c:pt idx="1102">
                  <c:v>3.3</c:v>
                </c:pt>
                <c:pt idx="1103">
                  <c:v>4.2</c:v>
                </c:pt>
                <c:pt idx="1104">
                  <c:v>4.3</c:v>
                </c:pt>
                <c:pt idx="1105">
                  <c:v>4.3</c:v>
                </c:pt>
                <c:pt idx="1106">
                  <c:v>4.3</c:v>
                </c:pt>
                <c:pt idx="1107">
                  <c:v>4.7</c:v>
                </c:pt>
                <c:pt idx="1108">
                  <c:v>4.4000000000000004</c:v>
                </c:pt>
                <c:pt idx="1109">
                  <c:v>3.9</c:v>
                </c:pt>
                <c:pt idx="1110">
                  <c:v>4.7</c:v>
                </c:pt>
                <c:pt idx="1111">
                  <c:v>4.0999999999999996</c:v>
                </c:pt>
                <c:pt idx="1112">
                  <c:v>3.8</c:v>
                </c:pt>
                <c:pt idx="1113">
                  <c:v>4.4000000000000004</c:v>
                </c:pt>
                <c:pt idx="1114">
                  <c:v>4.3</c:v>
                </c:pt>
                <c:pt idx="1115">
                  <c:v>3.4</c:v>
                </c:pt>
                <c:pt idx="1116">
                  <c:v>4.2</c:v>
                </c:pt>
                <c:pt idx="1117">
                  <c:v>3.7</c:v>
                </c:pt>
                <c:pt idx="1118">
                  <c:v>4.3</c:v>
                </c:pt>
                <c:pt idx="1119">
                  <c:v>4.3</c:v>
                </c:pt>
                <c:pt idx="1120">
                  <c:v>4.4000000000000004</c:v>
                </c:pt>
                <c:pt idx="1121">
                  <c:v>4.0999999999999996</c:v>
                </c:pt>
                <c:pt idx="1122">
                  <c:v>4</c:v>
                </c:pt>
                <c:pt idx="1123">
                  <c:v>4.4000000000000004</c:v>
                </c:pt>
                <c:pt idx="1124">
                  <c:v>3.8</c:v>
                </c:pt>
                <c:pt idx="1125">
                  <c:v>4.3</c:v>
                </c:pt>
                <c:pt idx="1126">
                  <c:v>3.8</c:v>
                </c:pt>
                <c:pt idx="1127">
                  <c:v>2.2999999999999998</c:v>
                </c:pt>
                <c:pt idx="1128">
                  <c:v>4.5</c:v>
                </c:pt>
                <c:pt idx="1129">
                  <c:v>4</c:v>
                </c:pt>
                <c:pt idx="1130">
                  <c:v>3.7</c:v>
                </c:pt>
                <c:pt idx="1131">
                  <c:v>4</c:v>
                </c:pt>
                <c:pt idx="1132">
                  <c:v>4.4000000000000004</c:v>
                </c:pt>
                <c:pt idx="1133">
                  <c:v>4.0999999999999996</c:v>
                </c:pt>
                <c:pt idx="1134">
                  <c:v>4.4000000000000004</c:v>
                </c:pt>
                <c:pt idx="1135">
                  <c:v>3.1</c:v>
                </c:pt>
                <c:pt idx="1136">
                  <c:v>4.3</c:v>
                </c:pt>
                <c:pt idx="1137">
                  <c:v>4.4000000000000004</c:v>
                </c:pt>
                <c:pt idx="1138">
                  <c:v>4.4000000000000004</c:v>
                </c:pt>
                <c:pt idx="1139">
                  <c:v>4.0999999999999996</c:v>
                </c:pt>
                <c:pt idx="1140">
                  <c:v>4.0999999999999996</c:v>
                </c:pt>
                <c:pt idx="1141">
                  <c:v>4</c:v>
                </c:pt>
                <c:pt idx="1142">
                  <c:v>3.6</c:v>
                </c:pt>
                <c:pt idx="1143">
                  <c:v>3.9</c:v>
                </c:pt>
                <c:pt idx="1144">
                  <c:v>3.9</c:v>
                </c:pt>
                <c:pt idx="1145">
                  <c:v>3.8</c:v>
                </c:pt>
                <c:pt idx="1146">
                  <c:v>4.0999999999999996</c:v>
                </c:pt>
                <c:pt idx="1147">
                  <c:v>4.0999999999999996</c:v>
                </c:pt>
                <c:pt idx="1148">
                  <c:v>4.0999999999999996</c:v>
                </c:pt>
                <c:pt idx="1149">
                  <c:v>3.8</c:v>
                </c:pt>
                <c:pt idx="1150">
                  <c:v>4.3</c:v>
                </c:pt>
                <c:pt idx="1151">
                  <c:v>4.5</c:v>
                </c:pt>
                <c:pt idx="1152">
                  <c:v>4.2</c:v>
                </c:pt>
                <c:pt idx="1153">
                  <c:v>3.9</c:v>
                </c:pt>
                <c:pt idx="1154">
                  <c:v>3.5</c:v>
                </c:pt>
                <c:pt idx="1155">
                  <c:v>4.3</c:v>
                </c:pt>
                <c:pt idx="1156">
                  <c:v>3.9</c:v>
                </c:pt>
                <c:pt idx="1157">
                  <c:v>3.9</c:v>
                </c:pt>
                <c:pt idx="1158">
                  <c:v>4</c:v>
                </c:pt>
                <c:pt idx="1159">
                  <c:v>4.7</c:v>
                </c:pt>
                <c:pt idx="1160">
                  <c:v>4.0999999999999996</c:v>
                </c:pt>
                <c:pt idx="1161">
                  <c:v>3.8</c:v>
                </c:pt>
                <c:pt idx="1162">
                  <c:v>4.0999999999999996</c:v>
                </c:pt>
                <c:pt idx="1163">
                  <c:v>4.0999999999999996</c:v>
                </c:pt>
                <c:pt idx="1164">
                  <c:v>3.9</c:v>
                </c:pt>
                <c:pt idx="1165">
                  <c:v>3.8</c:v>
                </c:pt>
                <c:pt idx="1166">
                  <c:v>4.0999999999999996</c:v>
                </c:pt>
                <c:pt idx="1167">
                  <c:v>4.3</c:v>
                </c:pt>
                <c:pt idx="1168">
                  <c:v>3.9</c:v>
                </c:pt>
                <c:pt idx="1169">
                  <c:v>2.8</c:v>
                </c:pt>
                <c:pt idx="1170">
                  <c:v>4</c:v>
                </c:pt>
                <c:pt idx="1171">
                  <c:v>4.5</c:v>
                </c:pt>
                <c:pt idx="1172">
                  <c:v>4.5999999999999996</c:v>
                </c:pt>
                <c:pt idx="1173">
                  <c:v>4.0999999999999996</c:v>
                </c:pt>
                <c:pt idx="1174">
                  <c:v>4.0999999999999996</c:v>
                </c:pt>
                <c:pt idx="1175">
                  <c:v>3.4</c:v>
                </c:pt>
                <c:pt idx="1176">
                  <c:v>4.5999999999999996</c:v>
                </c:pt>
                <c:pt idx="1177">
                  <c:v>4.2</c:v>
                </c:pt>
                <c:pt idx="1178">
                  <c:v>3.9</c:v>
                </c:pt>
                <c:pt idx="1179">
                  <c:v>4.2</c:v>
                </c:pt>
                <c:pt idx="1180">
                  <c:v>4.2</c:v>
                </c:pt>
                <c:pt idx="1181">
                  <c:v>4.0999999999999996</c:v>
                </c:pt>
                <c:pt idx="1182">
                  <c:v>4.8</c:v>
                </c:pt>
                <c:pt idx="1183">
                  <c:v>4.4000000000000004</c:v>
                </c:pt>
                <c:pt idx="1184">
                  <c:v>4.3</c:v>
                </c:pt>
                <c:pt idx="1185">
                  <c:v>4.3</c:v>
                </c:pt>
                <c:pt idx="1186">
                  <c:v>4</c:v>
                </c:pt>
                <c:pt idx="1187">
                  <c:v>4.3</c:v>
                </c:pt>
                <c:pt idx="1188">
                  <c:v>4</c:v>
                </c:pt>
                <c:pt idx="1189">
                  <c:v>4.4000000000000004</c:v>
                </c:pt>
                <c:pt idx="1190">
                  <c:v>4.0999999999999996</c:v>
                </c:pt>
                <c:pt idx="1191">
                  <c:v>3.6</c:v>
                </c:pt>
                <c:pt idx="1192">
                  <c:v>2</c:v>
                </c:pt>
                <c:pt idx="1193">
                  <c:v>4</c:v>
                </c:pt>
                <c:pt idx="1194">
                  <c:v>3.7</c:v>
                </c:pt>
                <c:pt idx="1195">
                  <c:v>3.8</c:v>
                </c:pt>
                <c:pt idx="1196">
                  <c:v>3.9</c:v>
                </c:pt>
                <c:pt idx="1197">
                  <c:v>3.1</c:v>
                </c:pt>
                <c:pt idx="1198">
                  <c:v>3</c:v>
                </c:pt>
                <c:pt idx="1199">
                  <c:v>4</c:v>
                </c:pt>
                <c:pt idx="1200">
                  <c:v>4.4000000000000004</c:v>
                </c:pt>
                <c:pt idx="1201">
                  <c:v>4.0999999999999996</c:v>
                </c:pt>
                <c:pt idx="1202">
                  <c:v>3.6</c:v>
                </c:pt>
                <c:pt idx="1203">
                  <c:v>4.4000000000000004</c:v>
                </c:pt>
                <c:pt idx="1204">
                  <c:v>4.2</c:v>
                </c:pt>
                <c:pt idx="1205">
                  <c:v>4.3</c:v>
                </c:pt>
                <c:pt idx="1206">
                  <c:v>3.8</c:v>
                </c:pt>
                <c:pt idx="1207">
                  <c:v>4.0999999999999996</c:v>
                </c:pt>
                <c:pt idx="1208">
                  <c:v>4</c:v>
                </c:pt>
                <c:pt idx="1209">
                  <c:v>4.2</c:v>
                </c:pt>
                <c:pt idx="1210">
                  <c:v>3.6</c:v>
                </c:pt>
                <c:pt idx="1211">
                  <c:v>4.2</c:v>
                </c:pt>
                <c:pt idx="1212">
                  <c:v>4.0999999999999996</c:v>
                </c:pt>
                <c:pt idx="1213">
                  <c:v>4.2</c:v>
                </c:pt>
                <c:pt idx="1214">
                  <c:v>3.9</c:v>
                </c:pt>
                <c:pt idx="1215">
                  <c:v>4</c:v>
                </c:pt>
                <c:pt idx="1216">
                  <c:v>4.2</c:v>
                </c:pt>
                <c:pt idx="1217">
                  <c:v>4.2</c:v>
                </c:pt>
                <c:pt idx="1218">
                  <c:v>4.0999999999999996</c:v>
                </c:pt>
                <c:pt idx="1219">
                  <c:v>4.4000000000000004</c:v>
                </c:pt>
                <c:pt idx="1220">
                  <c:v>4.0999999999999996</c:v>
                </c:pt>
                <c:pt idx="1221">
                  <c:v>4.2</c:v>
                </c:pt>
                <c:pt idx="1222">
                  <c:v>4.0999999999999996</c:v>
                </c:pt>
                <c:pt idx="1223">
                  <c:v>3.9</c:v>
                </c:pt>
                <c:pt idx="1224">
                  <c:v>3.9</c:v>
                </c:pt>
                <c:pt idx="1225">
                  <c:v>4.2</c:v>
                </c:pt>
                <c:pt idx="1226">
                  <c:v>4.2</c:v>
                </c:pt>
                <c:pt idx="1227">
                  <c:v>3.7</c:v>
                </c:pt>
                <c:pt idx="1228">
                  <c:v>3.7</c:v>
                </c:pt>
                <c:pt idx="1229">
                  <c:v>3.4</c:v>
                </c:pt>
                <c:pt idx="1230">
                  <c:v>4.2</c:v>
                </c:pt>
                <c:pt idx="1231">
                  <c:v>4</c:v>
                </c:pt>
                <c:pt idx="1232">
                  <c:v>4.0999999999999996</c:v>
                </c:pt>
                <c:pt idx="1233">
                  <c:v>3.9</c:v>
                </c:pt>
                <c:pt idx="1234">
                  <c:v>4</c:v>
                </c:pt>
                <c:pt idx="1235">
                  <c:v>3.9</c:v>
                </c:pt>
                <c:pt idx="1236">
                  <c:v>4.2</c:v>
                </c:pt>
                <c:pt idx="1237">
                  <c:v>4.3</c:v>
                </c:pt>
                <c:pt idx="1238">
                  <c:v>4</c:v>
                </c:pt>
                <c:pt idx="1239">
                  <c:v>2.6</c:v>
                </c:pt>
                <c:pt idx="1240">
                  <c:v>3.8</c:v>
                </c:pt>
                <c:pt idx="1241">
                  <c:v>4.5</c:v>
                </c:pt>
                <c:pt idx="1242">
                  <c:v>3.5</c:v>
                </c:pt>
                <c:pt idx="1243">
                  <c:v>3.9</c:v>
                </c:pt>
                <c:pt idx="1244">
                  <c:v>4</c:v>
                </c:pt>
                <c:pt idx="1245">
                  <c:v>4</c:v>
                </c:pt>
                <c:pt idx="1246">
                  <c:v>3.5</c:v>
                </c:pt>
                <c:pt idx="1247">
                  <c:v>4</c:v>
                </c:pt>
                <c:pt idx="1248">
                  <c:v>3.4</c:v>
                </c:pt>
                <c:pt idx="1249">
                  <c:v>4.2</c:v>
                </c:pt>
                <c:pt idx="1250">
                  <c:v>3.8</c:v>
                </c:pt>
                <c:pt idx="1251">
                  <c:v>4.0999999999999996</c:v>
                </c:pt>
                <c:pt idx="1252">
                  <c:v>4.2</c:v>
                </c:pt>
                <c:pt idx="1253">
                  <c:v>4.3</c:v>
                </c:pt>
                <c:pt idx="1254">
                  <c:v>4.2</c:v>
                </c:pt>
                <c:pt idx="1255">
                  <c:v>4.0999999999999996</c:v>
                </c:pt>
                <c:pt idx="1256">
                  <c:v>3.9</c:v>
                </c:pt>
                <c:pt idx="1257">
                  <c:v>3.3</c:v>
                </c:pt>
                <c:pt idx="1258">
                  <c:v>4.3</c:v>
                </c:pt>
                <c:pt idx="1259">
                  <c:v>3.9</c:v>
                </c:pt>
                <c:pt idx="1260">
                  <c:v>4.3</c:v>
                </c:pt>
                <c:pt idx="1261">
                  <c:v>3.6</c:v>
                </c:pt>
                <c:pt idx="1262">
                  <c:v>3.8</c:v>
                </c:pt>
                <c:pt idx="1263">
                  <c:v>3.9</c:v>
                </c:pt>
                <c:pt idx="1264">
                  <c:v>4.5999999999999996</c:v>
                </c:pt>
                <c:pt idx="1265">
                  <c:v>3.8</c:v>
                </c:pt>
                <c:pt idx="1266">
                  <c:v>3.9</c:v>
                </c:pt>
                <c:pt idx="1267">
                  <c:v>4.0999999999999996</c:v>
                </c:pt>
                <c:pt idx="1268">
                  <c:v>3.6</c:v>
                </c:pt>
                <c:pt idx="1269">
                  <c:v>4.4000000000000004</c:v>
                </c:pt>
                <c:pt idx="1270">
                  <c:v>4.3</c:v>
                </c:pt>
                <c:pt idx="1271">
                  <c:v>4.7</c:v>
                </c:pt>
                <c:pt idx="1272">
                  <c:v>4.3</c:v>
                </c:pt>
                <c:pt idx="1273">
                  <c:v>3.9</c:v>
                </c:pt>
                <c:pt idx="1274">
                  <c:v>3.9</c:v>
                </c:pt>
                <c:pt idx="1275">
                  <c:v>3.7</c:v>
                </c:pt>
                <c:pt idx="1276">
                  <c:v>3.5</c:v>
                </c:pt>
                <c:pt idx="1277">
                  <c:v>4</c:v>
                </c:pt>
                <c:pt idx="1278">
                  <c:v>4.0999999999999996</c:v>
                </c:pt>
                <c:pt idx="1279">
                  <c:v>3.9</c:v>
                </c:pt>
                <c:pt idx="1280">
                  <c:v>4.4000000000000004</c:v>
                </c:pt>
                <c:pt idx="1281">
                  <c:v>4.3</c:v>
                </c:pt>
                <c:pt idx="1282">
                  <c:v>4.5</c:v>
                </c:pt>
                <c:pt idx="1283">
                  <c:v>4</c:v>
                </c:pt>
                <c:pt idx="1284">
                  <c:v>3.9</c:v>
                </c:pt>
                <c:pt idx="1285">
                  <c:v>4.2</c:v>
                </c:pt>
                <c:pt idx="1286">
                  <c:v>4.0999999999999996</c:v>
                </c:pt>
                <c:pt idx="1287">
                  <c:v>3.7</c:v>
                </c:pt>
                <c:pt idx="1288">
                  <c:v>4.0999999999999996</c:v>
                </c:pt>
                <c:pt idx="1289">
                  <c:v>4.2</c:v>
                </c:pt>
                <c:pt idx="1290">
                  <c:v>4.3</c:v>
                </c:pt>
                <c:pt idx="1291">
                  <c:v>3.6</c:v>
                </c:pt>
                <c:pt idx="1292">
                  <c:v>4.0999999999999996</c:v>
                </c:pt>
                <c:pt idx="1293">
                  <c:v>4.5</c:v>
                </c:pt>
                <c:pt idx="1294">
                  <c:v>4.2</c:v>
                </c:pt>
                <c:pt idx="1295">
                  <c:v>4.3</c:v>
                </c:pt>
                <c:pt idx="1296">
                  <c:v>4</c:v>
                </c:pt>
                <c:pt idx="1297">
                  <c:v>4.2</c:v>
                </c:pt>
                <c:pt idx="1298">
                  <c:v>4.2</c:v>
                </c:pt>
                <c:pt idx="1299">
                  <c:v>4.5</c:v>
                </c:pt>
                <c:pt idx="1300">
                  <c:v>3.8</c:v>
                </c:pt>
                <c:pt idx="1301">
                  <c:v>4.4000000000000004</c:v>
                </c:pt>
                <c:pt idx="1302">
                  <c:v>4.0999999999999996</c:v>
                </c:pt>
                <c:pt idx="1303">
                  <c:v>4.2</c:v>
                </c:pt>
                <c:pt idx="1304">
                  <c:v>4.3</c:v>
                </c:pt>
                <c:pt idx="1305">
                  <c:v>4.0999999999999996</c:v>
                </c:pt>
                <c:pt idx="1306">
                  <c:v>4.2</c:v>
                </c:pt>
                <c:pt idx="1307">
                  <c:v>4.0999999999999996</c:v>
                </c:pt>
                <c:pt idx="1308">
                  <c:v>3.9</c:v>
                </c:pt>
                <c:pt idx="1309">
                  <c:v>3.9</c:v>
                </c:pt>
                <c:pt idx="1310">
                  <c:v>3.8</c:v>
                </c:pt>
                <c:pt idx="1311">
                  <c:v>4.5999999999999996</c:v>
                </c:pt>
                <c:pt idx="1312">
                  <c:v>3.6</c:v>
                </c:pt>
                <c:pt idx="1313">
                  <c:v>4.0999999999999996</c:v>
                </c:pt>
                <c:pt idx="1314">
                  <c:v>4.2</c:v>
                </c:pt>
                <c:pt idx="1315">
                  <c:v>4.3</c:v>
                </c:pt>
                <c:pt idx="1316">
                  <c:v>3.9</c:v>
                </c:pt>
                <c:pt idx="1317">
                  <c:v>3.9</c:v>
                </c:pt>
                <c:pt idx="1318">
                  <c:v>4</c:v>
                </c:pt>
                <c:pt idx="1319">
                  <c:v>4.4000000000000004</c:v>
                </c:pt>
                <c:pt idx="1320">
                  <c:v>4.2</c:v>
                </c:pt>
                <c:pt idx="1321">
                  <c:v>4.5</c:v>
                </c:pt>
                <c:pt idx="1322">
                  <c:v>4.0999999999999996</c:v>
                </c:pt>
                <c:pt idx="1323">
                  <c:v>4.0999999999999996</c:v>
                </c:pt>
                <c:pt idx="1324">
                  <c:v>4.2</c:v>
                </c:pt>
                <c:pt idx="1325">
                  <c:v>4.2</c:v>
                </c:pt>
                <c:pt idx="1326">
                  <c:v>4</c:v>
                </c:pt>
                <c:pt idx="1327">
                  <c:v>4.3</c:v>
                </c:pt>
                <c:pt idx="1328">
                  <c:v>3.6</c:v>
                </c:pt>
                <c:pt idx="1329">
                  <c:v>3.5</c:v>
                </c:pt>
                <c:pt idx="1330">
                  <c:v>4.3</c:v>
                </c:pt>
                <c:pt idx="1331">
                  <c:v>3.6</c:v>
                </c:pt>
                <c:pt idx="1332">
                  <c:v>2.9</c:v>
                </c:pt>
                <c:pt idx="1333">
                  <c:v>4.2</c:v>
                </c:pt>
                <c:pt idx="1334">
                  <c:v>4.4000000000000004</c:v>
                </c:pt>
                <c:pt idx="1335">
                  <c:v>4.0999999999999996</c:v>
                </c:pt>
                <c:pt idx="1336">
                  <c:v>3.8</c:v>
                </c:pt>
                <c:pt idx="1337">
                  <c:v>3.5</c:v>
                </c:pt>
                <c:pt idx="1338">
                  <c:v>4.0999999999999996</c:v>
                </c:pt>
                <c:pt idx="1339">
                  <c:v>3.2</c:v>
                </c:pt>
                <c:pt idx="1340">
                  <c:v>4.4000000000000004</c:v>
                </c:pt>
                <c:pt idx="1341">
                  <c:v>3.6</c:v>
                </c:pt>
                <c:pt idx="1342">
                  <c:v>3.1</c:v>
                </c:pt>
                <c:pt idx="1343">
                  <c:v>4</c:v>
                </c:pt>
                <c:pt idx="1344">
                  <c:v>4.0999999999999996</c:v>
                </c:pt>
                <c:pt idx="1345">
                  <c:v>3.6</c:v>
                </c:pt>
                <c:pt idx="1346">
                  <c:v>4</c:v>
                </c:pt>
                <c:pt idx="1347">
                  <c:v>4.3</c:v>
                </c:pt>
              </c:numCache>
            </c:numRef>
          </c:yVal>
          <c:smooth val="0"/>
          <c:extLst>
            <c:ext xmlns:c16="http://schemas.microsoft.com/office/drawing/2014/chart" uri="{C3380CC4-5D6E-409C-BE32-E72D297353CC}">
              <c16:uniqueId val="{00000000-F456-4A2C-91B9-07D4C00D7881}"/>
            </c:ext>
          </c:extLst>
        </c:ser>
        <c:dLbls>
          <c:showLegendKey val="0"/>
          <c:showVal val="0"/>
          <c:showCatName val="0"/>
          <c:showSerName val="0"/>
          <c:showPercent val="0"/>
          <c:showBubbleSize val="0"/>
        </c:dLbls>
        <c:axId val="239202863"/>
        <c:axId val="239207663"/>
      </c:scatterChart>
      <c:valAx>
        <c:axId val="239202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solidFill>
                      <a:schemeClr val="accent2"/>
                    </a:solidFill>
                  </a:rPr>
                  <a:t>DISCOUNT 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239207663"/>
        <c:crosses val="autoZero"/>
        <c:crossBetween val="midCat"/>
      </c:valAx>
      <c:valAx>
        <c:axId val="2392076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solidFill>
                      <a:schemeClr val="accent2"/>
                    </a:solidFill>
                  </a:rPr>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239202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Tables!PivotTable21</c:name>
    <c:fmtId val="16"/>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b="0">
                <a:solidFill>
                  <a:schemeClr val="accent2"/>
                </a:solidFill>
              </a:rPr>
              <a:t>CATEGORIES WITH PRODUCTS WITH THE HIGHEST DISCOUNT%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Tables'!$B$172</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Tables'!$A$173:$A$176</c:f>
              <c:strCache>
                <c:ptCount val="3"/>
                <c:pt idx="0">
                  <c:v>Computers&amp;Accessories</c:v>
                </c:pt>
                <c:pt idx="1">
                  <c:v>Electronics</c:v>
                </c:pt>
                <c:pt idx="2">
                  <c:v>Home&amp;Kitchen</c:v>
                </c:pt>
              </c:strCache>
            </c:strRef>
          </c:cat>
          <c:val>
            <c:numRef>
              <c:f>'Pivot Tables'!$B$173:$B$176</c:f>
              <c:numCache>
                <c:formatCode>0%</c:formatCode>
                <c:ptCount val="3"/>
                <c:pt idx="0">
                  <c:v>0.94</c:v>
                </c:pt>
                <c:pt idx="1">
                  <c:v>0.91</c:v>
                </c:pt>
                <c:pt idx="2">
                  <c:v>0.9</c:v>
                </c:pt>
              </c:numCache>
            </c:numRef>
          </c:val>
          <c:extLst>
            <c:ext xmlns:c16="http://schemas.microsoft.com/office/drawing/2014/chart" uri="{C3380CC4-5D6E-409C-BE32-E72D297353CC}">
              <c16:uniqueId val="{00000000-817C-4D1C-899A-1CFB87FC7224}"/>
            </c:ext>
          </c:extLst>
        </c:ser>
        <c:dLbls>
          <c:dLblPos val="outEnd"/>
          <c:showLegendKey val="0"/>
          <c:showVal val="1"/>
          <c:showCatName val="0"/>
          <c:showSerName val="0"/>
          <c:showPercent val="0"/>
          <c:showBubbleSize val="0"/>
        </c:dLbls>
        <c:gapWidth val="444"/>
        <c:overlap val="-90"/>
        <c:axId val="1874961823"/>
        <c:axId val="1874962303"/>
      </c:barChart>
      <c:catAx>
        <c:axId val="1874961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001"/>
          </a:p>
        </c:txPr>
        <c:crossAx val="1874962303"/>
        <c:crosses val="autoZero"/>
        <c:auto val="1"/>
        <c:lblAlgn val="ctr"/>
        <c:lblOffset val="100"/>
        <c:noMultiLvlLbl val="0"/>
      </c:catAx>
      <c:valAx>
        <c:axId val="1874962303"/>
        <c:scaling>
          <c:orientation val="minMax"/>
        </c:scaling>
        <c:delete val="1"/>
        <c:axPos val="l"/>
        <c:numFmt formatCode="0%" sourceLinked="1"/>
        <c:majorTickMark val="none"/>
        <c:minorTickMark val="none"/>
        <c:tickLblPos val="nextTo"/>
        <c:crossAx val="187496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Tables!PivotTable2</c:name>
    <c:fmtId val="2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Tables'!$B$4:$B$13</c:f>
              <c:numCache>
                <c:formatCode>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EB01-4A3A-8B6C-57354EE00F91}"/>
            </c:ext>
          </c:extLst>
        </c:ser>
        <c:dLbls>
          <c:dLblPos val="outEnd"/>
          <c:showLegendKey val="0"/>
          <c:showVal val="1"/>
          <c:showCatName val="0"/>
          <c:showSerName val="0"/>
          <c:showPercent val="0"/>
          <c:showBubbleSize val="0"/>
        </c:dLbls>
        <c:gapWidth val="182"/>
        <c:axId val="1902703103"/>
        <c:axId val="1902705503"/>
      </c:barChart>
      <c:catAx>
        <c:axId val="190270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902705503"/>
        <c:crosses val="autoZero"/>
        <c:auto val="1"/>
        <c:lblAlgn val="ctr"/>
        <c:lblOffset val="100"/>
        <c:noMultiLvlLbl val="0"/>
      </c:catAx>
      <c:valAx>
        <c:axId val="1902705503"/>
        <c:scaling>
          <c:orientation val="minMax"/>
        </c:scaling>
        <c:delete val="1"/>
        <c:axPos val="b"/>
        <c:numFmt formatCode="0%" sourceLinked="1"/>
        <c:majorTickMark val="none"/>
        <c:minorTickMark val="none"/>
        <c:tickLblPos val="nextTo"/>
        <c:crossAx val="190270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Tables!PivotTable3</c:name>
    <c:fmtId val="2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NUMBER OF PRODUCTS UNDER EACH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Tables'!$B$18:$B$27</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A0AE-4163-96BF-587C21084D3F}"/>
            </c:ext>
          </c:extLst>
        </c:ser>
        <c:dLbls>
          <c:dLblPos val="outEnd"/>
          <c:showLegendKey val="0"/>
          <c:showVal val="1"/>
          <c:showCatName val="0"/>
          <c:showSerName val="0"/>
          <c:showPercent val="0"/>
          <c:showBubbleSize val="0"/>
        </c:dLbls>
        <c:gapWidth val="182"/>
        <c:axId val="1934743551"/>
        <c:axId val="1934760831"/>
      </c:barChart>
      <c:catAx>
        <c:axId val="193474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934760831"/>
        <c:crosses val="autoZero"/>
        <c:auto val="1"/>
        <c:lblAlgn val="ctr"/>
        <c:lblOffset val="100"/>
        <c:noMultiLvlLbl val="0"/>
      </c:catAx>
      <c:valAx>
        <c:axId val="1934760831"/>
        <c:scaling>
          <c:orientation val="minMax"/>
        </c:scaling>
        <c:delete val="1"/>
        <c:axPos val="b"/>
        <c:numFmt formatCode="General" sourceLinked="1"/>
        <c:majorTickMark val="none"/>
        <c:minorTickMark val="none"/>
        <c:tickLblPos val="nextTo"/>
        <c:crossAx val="193474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Tables!PivotTable7</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TOTAL NUMBER OF REVIEWS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Tables'!$A$32:$A$41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Tables'!$B$32:$B$41</c:f>
              <c:numCache>
                <c:formatCode>[&lt;1000000]0.0,"K";0.0,,\ "M"</c:formatCode>
                <c:ptCount val="9"/>
                <c:pt idx="0">
                  <c:v>1118</c:v>
                </c:pt>
                <c:pt idx="1">
                  <c:v>6335177</c:v>
                </c:pt>
                <c:pt idx="2">
                  <c:v>14208406</c:v>
                </c:pt>
                <c:pt idx="3">
                  <c:v>3663</c:v>
                </c:pt>
                <c:pt idx="4">
                  <c:v>2990077</c:v>
                </c:pt>
                <c:pt idx="5">
                  <c:v>8566</c:v>
                </c:pt>
                <c:pt idx="6">
                  <c:v>88882</c:v>
                </c:pt>
                <c:pt idx="7">
                  <c:v>149675</c:v>
                </c:pt>
                <c:pt idx="8">
                  <c:v>15867</c:v>
                </c:pt>
              </c:numCache>
            </c:numRef>
          </c:val>
          <c:extLst>
            <c:ext xmlns:c16="http://schemas.microsoft.com/office/drawing/2014/chart" uri="{C3380CC4-5D6E-409C-BE32-E72D297353CC}">
              <c16:uniqueId val="{00000000-BC38-4C03-998A-319CE56E0E97}"/>
            </c:ext>
          </c:extLst>
        </c:ser>
        <c:dLbls>
          <c:dLblPos val="outEnd"/>
          <c:showLegendKey val="0"/>
          <c:showVal val="1"/>
          <c:showCatName val="0"/>
          <c:showSerName val="0"/>
          <c:showPercent val="0"/>
          <c:showBubbleSize val="0"/>
        </c:dLbls>
        <c:gapWidth val="182"/>
        <c:axId val="1934785791"/>
        <c:axId val="1934779551"/>
      </c:barChart>
      <c:catAx>
        <c:axId val="193478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934779551"/>
        <c:crosses val="autoZero"/>
        <c:auto val="1"/>
        <c:lblAlgn val="ctr"/>
        <c:lblOffset val="100"/>
        <c:noMultiLvlLbl val="0"/>
      </c:catAx>
      <c:valAx>
        <c:axId val="1934779551"/>
        <c:scaling>
          <c:orientation val="minMax"/>
        </c:scaling>
        <c:delete val="1"/>
        <c:axPos val="b"/>
        <c:numFmt formatCode="[&lt;1000000]0.0,&quot;K&quot;;0.0,,\ &quot;M&quot;" sourceLinked="1"/>
        <c:majorTickMark val="none"/>
        <c:minorTickMark val="none"/>
        <c:tickLblPos val="nextTo"/>
        <c:crossAx val="193478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Tables!PivotTable8</c:name>
    <c:fmtId val="1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PRODUCTS WITH THE TOP 5 HIGHEST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Tables'!$A$46:$A$51</c:f>
              <c:strCache>
                <c:ptCount val="5"/>
                <c:pt idx="0">
                  <c:v>Amazon Basics Wireless</c:v>
                </c:pt>
                <c:pt idx="1">
                  <c:v>Syncwire LTG to</c:v>
                </c:pt>
                <c:pt idx="2">
                  <c:v>Swiffer Instant Electric</c:v>
                </c:pt>
                <c:pt idx="3">
                  <c:v>Instant Pot Air</c:v>
                </c:pt>
                <c:pt idx="4">
                  <c:v>Oratech Coffee Frother</c:v>
                </c:pt>
              </c:strCache>
            </c:strRef>
          </c:cat>
          <c:val>
            <c:numRef>
              <c:f>'Pivot Tables'!$B$46:$B$51</c:f>
              <c:numCache>
                <c:formatCode>General</c:formatCode>
                <c:ptCount val="5"/>
                <c:pt idx="0">
                  <c:v>5</c:v>
                </c:pt>
                <c:pt idx="1">
                  <c:v>5</c:v>
                </c:pt>
                <c:pt idx="2">
                  <c:v>4.8</c:v>
                </c:pt>
                <c:pt idx="3">
                  <c:v>4.8</c:v>
                </c:pt>
                <c:pt idx="4">
                  <c:v>4.8</c:v>
                </c:pt>
              </c:numCache>
            </c:numRef>
          </c:val>
          <c:extLst>
            <c:ext xmlns:c16="http://schemas.microsoft.com/office/drawing/2014/chart" uri="{C3380CC4-5D6E-409C-BE32-E72D297353CC}">
              <c16:uniqueId val="{00000000-9ACF-4370-ACDB-0BE64DE1546D}"/>
            </c:ext>
          </c:extLst>
        </c:ser>
        <c:dLbls>
          <c:dLblPos val="outEnd"/>
          <c:showLegendKey val="0"/>
          <c:showVal val="1"/>
          <c:showCatName val="0"/>
          <c:showSerName val="0"/>
          <c:showPercent val="0"/>
          <c:showBubbleSize val="0"/>
        </c:dLbls>
        <c:gapWidth val="219"/>
        <c:overlap val="-27"/>
        <c:axId val="1776526111"/>
        <c:axId val="1776527071"/>
      </c:barChart>
      <c:catAx>
        <c:axId val="177652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776527071"/>
        <c:crosses val="autoZero"/>
        <c:auto val="1"/>
        <c:lblAlgn val="ctr"/>
        <c:lblOffset val="100"/>
        <c:noMultiLvlLbl val="0"/>
      </c:catAx>
      <c:valAx>
        <c:axId val="1776527071"/>
        <c:scaling>
          <c:orientation val="minMax"/>
        </c:scaling>
        <c:delete val="1"/>
        <c:axPos val="l"/>
        <c:numFmt formatCode="General" sourceLinked="1"/>
        <c:majorTickMark val="none"/>
        <c:minorTickMark val="none"/>
        <c:tickLblPos val="nextTo"/>
        <c:crossAx val="177652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Tables!PivotTable10</c:name>
    <c:fmtId val="1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PRODUCTS WITH THE TOP 5 HIGHEST NUMBER OF REVIEWS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001"/>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Tables'!$A$70:$A$75</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'Pivot Tables'!$B$70:$B$75</c:f>
              <c:numCache>
                <c:formatCode>General</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0-8F0C-489C-8B70-93B614F2A940}"/>
            </c:ext>
          </c:extLst>
        </c:ser>
        <c:dLbls>
          <c:dLblPos val="outEnd"/>
          <c:showLegendKey val="0"/>
          <c:showVal val="1"/>
          <c:showCatName val="0"/>
          <c:showSerName val="0"/>
          <c:showPercent val="0"/>
          <c:showBubbleSize val="0"/>
        </c:dLbls>
        <c:gapWidth val="219"/>
        <c:overlap val="-27"/>
        <c:axId val="1934748351"/>
        <c:axId val="1934743551"/>
      </c:barChart>
      <c:catAx>
        <c:axId val="193474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934743551"/>
        <c:crosses val="autoZero"/>
        <c:auto val="1"/>
        <c:lblAlgn val="ctr"/>
        <c:lblOffset val="100"/>
        <c:noMultiLvlLbl val="0"/>
      </c:catAx>
      <c:valAx>
        <c:axId val="1934743551"/>
        <c:scaling>
          <c:orientation val="minMax"/>
        </c:scaling>
        <c:delete val="1"/>
        <c:axPos val="l"/>
        <c:numFmt formatCode="General" sourceLinked="1"/>
        <c:majorTickMark val="none"/>
        <c:minorTickMark val="none"/>
        <c:tickLblPos val="nextTo"/>
        <c:crossAx val="193474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Review.xlsx]Pivot Tables!PivotTable22</c:name>
    <c:fmtId val="1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accent2"/>
                </a:solidFill>
              </a:rPr>
              <a:t>TOP 5 PRODUCTS BASED ON A CALCULATED RATING-REVIEW FACTOR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001"/>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Tables'!$A$192:$A$197</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Tables'!$B$192:$B$197</c:f>
              <c:numCache>
                <c:formatCode>0.0</c:formatCode>
                <c:ptCount val="5"/>
                <c:pt idx="0">
                  <c:v>431.37299999999999</c:v>
                </c:pt>
                <c:pt idx="1">
                  <c:v>431.37299999999999</c:v>
                </c:pt>
                <c:pt idx="2">
                  <c:v>431.37299999999999</c:v>
                </c:pt>
                <c:pt idx="3">
                  <c:v>367.81300000000005</c:v>
                </c:pt>
                <c:pt idx="4">
                  <c:v>367.81300000000005</c:v>
                </c:pt>
              </c:numCache>
            </c:numRef>
          </c:val>
          <c:extLst>
            <c:ext xmlns:c16="http://schemas.microsoft.com/office/drawing/2014/chart" uri="{C3380CC4-5D6E-409C-BE32-E72D297353CC}">
              <c16:uniqueId val="{00000000-A5D8-42BC-B2BD-0E53B7A6E162}"/>
            </c:ext>
          </c:extLst>
        </c:ser>
        <c:dLbls>
          <c:dLblPos val="outEnd"/>
          <c:showLegendKey val="0"/>
          <c:showVal val="1"/>
          <c:showCatName val="0"/>
          <c:showSerName val="0"/>
          <c:showPercent val="0"/>
          <c:showBubbleSize val="0"/>
        </c:dLbls>
        <c:gapWidth val="219"/>
        <c:overlap val="-27"/>
        <c:axId val="1484909327"/>
        <c:axId val="1484910767"/>
      </c:barChart>
      <c:catAx>
        <c:axId val="148490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001"/>
          </a:p>
        </c:txPr>
        <c:crossAx val="1484910767"/>
        <c:crosses val="autoZero"/>
        <c:auto val="1"/>
        <c:lblAlgn val="ctr"/>
        <c:lblOffset val="100"/>
        <c:noMultiLvlLbl val="0"/>
      </c:catAx>
      <c:valAx>
        <c:axId val="1484910767"/>
        <c:scaling>
          <c:orientation val="minMax"/>
        </c:scaling>
        <c:delete val="1"/>
        <c:axPos val="l"/>
        <c:numFmt formatCode="0.0" sourceLinked="1"/>
        <c:majorTickMark val="none"/>
        <c:minorTickMark val="none"/>
        <c:tickLblPos val="nextTo"/>
        <c:crossAx val="148490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Table1!$L$1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xVal>
            <c:numRef>
              <c:f>Table1!$I$2:$I$1349</c:f>
              <c:numCache>
                <c:formatCode>0%</c:formatCode>
                <c:ptCount val="1348"/>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0.4</c:v>
                </c:pt>
                <c:pt idx="283">
                  <c:v>0.56999999999999995</c:v>
                </c:pt>
                <c:pt idx="284">
                  <c:v>0.88</c:v>
                </c:pt>
                <c:pt idx="285">
                  <c:v>0.46</c:v>
                </c:pt>
                <c:pt idx="286">
                  <c:v>0.75</c:v>
                </c:pt>
                <c:pt idx="287">
                  <c:v>0.5</c:v>
                </c:pt>
                <c:pt idx="288">
                  <c:v>0.59</c:v>
                </c:pt>
                <c:pt idx="289">
                  <c:v>0.48</c:v>
                </c:pt>
                <c:pt idx="290">
                  <c:v>0.59</c:v>
                </c:pt>
                <c:pt idx="291">
                  <c:v>0.4</c:v>
                </c:pt>
                <c:pt idx="292">
                  <c:v>0.7</c:v>
                </c:pt>
                <c:pt idx="293">
                  <c:v>0.61</c:v>
                </c:pt>
                <c:pt idx="294">
                  <c:v>0.41</c:v>
                </c:pt>
                <c:pt idx="295">
                  <c:v>0.5</c:v>
                </c:pt>
                <c:pt idx="296">
                  <c:v>0.5</c:v>
                </c:pt>
                <c:pt idx="297">
                  <c:v>0.59</c:v>
                </c:pt>
                <c:pt idx="298">
                  <c:v>0.52</c:v>
                </c:pt>
                <c:pt idx="299">
                  <c:v>0.71</c:v>
                </c:pt>
                <c:pt idx="300">
                  <c:v>0.62</c:v>
                </c:pt>
                <c:pt idx="301">
                  <c:v>0.63</c:v>
                </c:pt>
                <c:pt idx="302">
                  <c:v>0.78</c:v>
                </c:pt>
                <c:pt idx="303">
                  <c:v>0.8</c:v>
                </c:pt>
                <c:pt idx="304">
                  <c:v>0.45</c:v>
                </c:pt>
                <c:pt idx="305">
                  <c:v>0.37</c:v>
                </c:pt>
                <c:pt idx="306">
                  <c:v>0.15</c:v>
                </c:pt>
                <c:pt idx="307">
                  <c:v>0.45</c:v>
                </c:pt>
                <c:pt idx="308">
                  <c:v>0.66</c:v>
                </c:pt>
                <c:pt idx="309">
                  <c:v>0.35</c:v>
                </c:pt>
                <c:pt idx="310">
                  <c:v>0.63</c:v>
                </c:pt>
                <c:pt idx="311">
                  <c:v>0.23</c:v>
                </c:pt>
                <c:pt idx="312">
                  <c:v>0.78</c:v>
                </c:pt>
                <c:pt idx="313">
                  <c:v>0.61</c:v>
                </c:pt>
                <c:pt idx="314">
                  <c:v>0.59</c:v>
                </c:pt>
                <c:pt idx="315">
                  <c:v>0.63</c:v>
                </c:pt>
                <c:pt idx="316">
                  <c:v>0.38</c:v>
                </c:pt>
                <c:pt idx="317">
                  <c:v>0.54</c:v>
                </c:pt>
                <c:pt idx="318">
                  <c:v>0.6</c:v>
                </c:pt>
                <c:pt idx="319">
                  <c:v>0.5</c:v>
                </c:pt>
                <c:pt idx="320">
                  <c:v>0</c:v>
                </c:pt>
                <c:pt idx="321">
                  <c:v>0.56999999999999995</c:v>
                </c:pt>
                <c:pt idx="322">
                  <c:v>0.52</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0.91</c:v>
                </c:pt>
                <c:pt idx="363">
                  <c:v>0.78</c:v>
                </c:pt>
                <c:pt idx="364">
                  <c:v>0.32</c:v>
                </c:pt>
                <c:pt idx="365">
                  <c:v>0.21</c:v>
                </c:pt>
                <c:pt idx="366">
                  <c:v>0.91</c:v>
                </c:pt>
                <c:pt idx="367">
                  <c:v>0.23</c:v>
                </c:pt>
                <c:pt idx="368">
                  <c:v>0.24</c:v>
                </c:pt>
                <c:pt idx="369">
                  <c:v>0.91</c:v>
                </c:pt>
                <c:pt idx="370">
                  <c:v>0.25</c:v>
                </c:pt>
                <c:pt idx="371">
                  <c:v>0.72</c:v>
                </c:pt>
                <c:pt idx="372">
                  <c:v>0.76</c:v>
                </c:pt>
                <c:pt idx="373">
                  <c:v>0.5</c:v>
                </c:pt>
                <c:pt idx="374">
                  <c:v>0.18</c:v>
                </c:pt>
                <c:pt idx="375">
                  <c:v>0.91</c:v>
                </c:pt>
                <c:pt idx="376">
                  <c:v>0.25</c:v>
                </c:pt>
                <c:pt idx="377">
                  <c:v>0.49</c:v>
                </c:pt>
                <c:pt idx="378">
                  <c:v>0.19</c:v>
                </c:pt>
                <c:pt idx="379">
                  <c:v>0.66</c:v>
                </c:pt>
                <c:pt idx="380">
                  <c:v>0.8</c:v>
                </c:pt>
                <c:pt idx="381">
                  <c:v>0.26</c:v>
                </c:pt>
                <c:pt idx="382">
                  <c:v>0.2</c:v>
                </c:pt>
                <c:pt idx="383">
                  <c:v>0.37</c:v>
                </c:pt>
                <c:pt idx="384">
                  <c:v>0.43</c:v>
                </c:pt>
                <c:pt idx="385">
                  <c:v>0.5</c:v>
                </c:pt>
                <c:pt idx="386">
                  <c:v>0.75</c:v>
                </c:pt>
                <c:pt idx="387">
                  <c:v>0.17</c:v>
                </c:pt>
                <c:pt idx="388">
                  <c:v>0.71</c:v>
                </c:pt>
                <c:pt idx="389">
                  <c:v>0.8</c:v>
                </c:pt>
                <c:pt idx="390">
                  <c:v>0.71</c:v>
                </c:pt>
                <c:pt idx="391">
                  <c:v>0.65</c:v>
                </c:pt>
                <c:pt idx="392">
                  <c:v>0.28000000000000003</c:v>
                </c:pt>
                <c:pt idx="393">
                  <c:v>0.62</c:v>
                </c:pt>
                <c:pt idx="394">
                  <c:v>0.3</c:v>
                </c:pt>
                <c:pt idx="395">
                  <c:v>0.6</c:v>
                </c:pt>
                <c:pt idx="396">
                  <c:v>0.8</c:v>
                </c:pt>
                <c:pt idx="397">
                  <c:v>0.7</c:v>
                </c:pt>
                <c:pt idx="398">
                  <c:v>0</c:v>
                </c:pt>
                <c:pt idx="399">
                  <c:v>0.9</c:v>
                </c:pt>
                <c:pt idx="400">
                  <c:v>0.84</c:v>
                </c:pt>
                <c:pt idx="401">
                  <c:v>0.27</c:v>
                </c:pt>
                <c:pt idx="402">
                  <c:v>0.1</c:v>
                </c:pt>
                <c:pt idx="403">
                  <c:v>0.32</c:v>
                </c:pt>
                <c:pt idx="404">
                  <c:v>0.6</c:v>
                </c:pt>
                <c:pt idx="405">
                  <c:v>0.38</c:v>
                </c:pt>
                <c:pt idx="406">
                  <c:v>0.19</c:v>
                </c:pt>
                <c:pt idx="407">
                  <c:v>0.67</c:v>
                </c:pt>
                <c:pt idx="408">
                  <c:v>0.68</c:v>
                </c:pt>
                <c:pt idx="409">
                  <c:v>0.28000000000000003</c:v>
                </c:pt>
                <c:pt idx="410">
                  <c:v>0.27</c:v>
                </c:pt>
                <c:pt idx="411">
                  <c:v>0.62</c:v>
                </c:pt>
                <c:pt idx="412">
                  <c:v>0.75</c:v>
                </c:pt>
                <c:pt idx="413">
                  <c:v>0.35</c:v>
                </c:pt>
                <c:pt idx="414">
                  <c:v>0.28000000000000003</c:v>
                </c:pt>
                <c:pt idx="415">
                  <c:v>0.6</c:v>
                </c:pt>
                <c:pt idx="416">
                  <c:v>0.28000000000000003</c:v>
                </c:pt>
                <c:pt idx="417">
                  <c:v>0.22</c:v>
                </c:pt>
                <c:pt idx="418">
                  <c:v>0.62</c:v>
                </c:pt>
                <c:pt idx="419">
                  <c:v>0.42</c:v>
                </c:pt>
                <c:pt idx="420">
                  <c:v>0.76</c:v>
                </c:pt>
                <c:pt idx="421">
                  <c:v>0.77</c:v>
                </c:pt>
                <c:pt idx="422">
                  <c:v>0.26</c:v>
                </c:pt>
                <c:pt idx="423">
                  <c:v>0.18</c:v>
                </c:pt>
                <c:pt idx="424">
                  <c:v>0.21</c:v>
                </c:pt>
                <c:pt idx="425">
                  <c:v>0.6</c:v>
                </c:pt>
                <c:pt idx="426">
                  <c:v>0.81</c:v>
                </c:pt>
                <c:pt idx="427">
                  <c:v>0.06</c:v>
                </c:pt>
                <c:pt idx="428">
                  <c:v>0.48</c:v>
                </c:pt>
                <c:pt idx="429">
                  <c:v>0.22</c:v>
                </c:pt>
                <c:pt idx="430">
                  <c:v>0.3</c:v>
                </c:pt>
                <c:pt idx="431">
                  <c:v>0.38</c:v>
                </c:pt>
                <c:pt idx="432">
                  <c:v>0.28000000000000003</c:v>
                </c:pt>
                <c:pt idx="433">
                  <c:v>0.26</c:v>
                </c:pt>
                <c:pt idx="434">
                  <c:v>0.66</c:v>
                </c:pt>
                <c:pt idx="435">
                  <c:v>0.68</c:v>
                </c:pt>
                <c:pt idx="436">
                  <c:v>0.22</c:v>
                </c:pt>
                <c:pt idx="437">
                  <c:v>0.3</c:v>
                </c:pt>
                <c:pt idx="438">
                  <c:v>0.5</c:v>
                </c:pt>
                <c:pt idx="439">
                  <c:v>0.22</c:v>
                </c:pt>
                <c:pt idx="440">
                  <c:v>0.18</c:v>
                </c:pt>
                <c:pt idx="441">
                  <c:v>0.14000000000000001</c:v>
                </c:pt>
                <c:pt idx="442">
                  <c:v>0.79</c:v>
                </c:pt>
                <c:pt idx="443">
                  <c:v>0.75</c:v>
                </c:pt>
                <c:pt idx="444">
                  <c:v>0.66</c:v>
                </c:pt>
                <c:pt idx="445">
                  <c:v>0.65</c:v>
                </c:pt>
                <c:pt idx="446">
                  <c:v>0.52</c:v>
                </c:pt>
                <c:pt idx="447">
                  <c:v>0.62</c:v>
                </c:pt>
                <c:pt idx="448">
                  <c:v>0.78</c:v>
                </c:pt>
                <c:pt idx="449">
                  <c:v>0.21</c:v>
                </c:pt>
                <c:pt idx="450">
                  <c:v>0</c:v>
                </c:pt>
                <c:pt idx="451">
                  <c:v>0.66</c:v>
                </c:pt>
                <c:pt idx="452">
                  <c:v>0.22</c:v>
                </c:pt>
                <c:pt idx="453">
                  <c:v>0.75</c:v>
                </c:pt>
                <c:pt idx="454">
                  <c:v>0.19</c:v>
                </c:pt>
                <c:pt idx="455">
                  <c:v>0.7</c:v>
                </c:pt>
                <c:pt idx="456">
                  <c:v>0.81</c:v>
                </c:pt>
                <c:pt idx="457">
                  <c:v>0.82</c:v>
                </c:pt>
                <c:pt idx="458">
                  <c:v>0.33</c:v>
                </c:pt>
                <c:pt idx="459">
                  <c:v>0.54</c:v>
                </c:pt>
                <c:pt idx="460">
                  <c:v>0.65</c:v>
                </c:pt>
                <c:pt idx="461">
                  <c:v>0.28000000000000003</c:v>
                </c:pt>
                <c:pt idx="462">
                  <c:v>0.65</c:v>
                </c:pt>
                <c:pt idx="463">
                  <c:v>0.17</c:v>
                </c:pt>
                <c:pt idx="464">
                  <c:v>0.78</c:v>
                </c:pt>
                <c:pt idx="465">
                  <c:v>0.81</c:v>
                </c:pt>
                <c:pt idx="466">
                  <c:v>0.44</c:v>
                </c:pt>
                <c:pt idx="467">
                  <c:v>0.44</c:v>
                </c:pt>
                <c:pt idx="468">
                  <c:v>0.85</c:v>
                </c:pt>
                <c:pt idx="469">
                  <c:v>0.26</c:v>
                </c:pt>
                <c:pt idx="470">
                  <c:v>0.13</c:v>
                </c:pt>
                <c:pt idx="471">
                  <c:v>0.6</c:v>
                </c:pt>
                <c:pt idx="472">
                  <c:v>0.77</c:v>
                </c:pt>
                <c:pt idx="473">
                  <c:v>0.4</c:v>
                </c:pt>
                <c:pt idx="474">
                  <c:v>0.82</c:v>
                </c:pt>
                <c:pt idx="475">
                  <c:v>0.74</c:v>
                </c:pt>
                <c:pt idx="476">
                  <c:v>0.79</c:v>
                </c:pt>
                <c:pt idx="477">
                  <c:v>0.3</c:v>
                </c:pt>
                <c:pt idx="478">
                  <c:v>0.04</c:v>
                </c:pt>
                <c:pt idx="479">
                  <c:v>0.19</c:v>
                </c:pt>
                <c:pt idx="480">
                  <c:v>0.28999999999999998</c:v>
                </c:pt>
                <c:pt idx="481">
                  <c:v>0.32</c:v>
                </c:pt>
                <c:pt idx="482">
                  <c:v>0.5</c:v>
                </c:pt>
                <c:pt idx="483">
                  <c:v>0.67</c:v>
                </c:pt>
                <c:pt idx="484">
                  <c:v>0.78</c:v>
                </c:pt>
                <c:pt idx="485">
                  <c:v>0.43</c:v>
                </c:pt>
                <c:pt idx="486">
                  <c:v>0.8</c:v>
                </c:pt>
                <c:pt idx="487">
                  <c:v>0.32</c:v>
                </c:pt>
                <c:pt idx="488">
                  <c:v>0.7</c:v>
                </c:pt>
                <c:pt idx="489">
                  <c:v>0.19</c:v>
                </c:pt>
                <c:pt idx="490">
                  <c:v>0.76</c:v>
                </c:pt>
                <c:pt idx="491">
                  <c:v>0.28999999999999998</c:v>
                </c:pt>
                <c:pt idx="492">
                  <c:v>0.57999999999999996</c:v>
                </c:pt>
                <c:pt idx="493">
                  <c:v>0.14000000000000001</c:v>
                </c:pt>
                <c:pt idx="494">
                  <c:v>0.85</c:v>
                </c:pt>
                <c:pt idx="495">
                  <c:v>0.57999999999999996</c:v>
                </c:pt>
                <c:pt idx="496">
                  <c:v>0.75</c:v>
                </c:pt>
                <c:pt idx="497">
                  <c:v>0.84</c:v>
                </c:pt>
                <c:pt idx="498">
                  <c:v>0.13</c:v>
                </c:pt>
                <c:pt idx="499">
                  <c:v>0.05</c:v>
                </c:pt>
                <c:pt idx="500">
                  <c:v>0.8</c:v>
                </c:pt>
                <c:pt idx="501">
                  <c:v>0.69</c:v>
                </c:pt>
                <c:pt idx="502">
                  <c:v>0.66</c:v>
                </c:pt>
                <c:pt idx="503">
                  <c:v>0.74</c:v>
                </c:pt>
                <c:pt idx="504">
                  <c:v>0.7</c:v>
                </c:pt>
                <c:pt idx="505">
                  <c:v>0.57999999999999996</c:v>
                </c:pt>
                <c:pt idx="506">
                  <c:v>0.35</c:v>
                </c:pt>
                <c:pt idx="507">
                  <c:v>0.46</c:v>
                </c:pt>
                <c:pt idx="508">
                  <c:v>0.19</c:v>
                </c:pt>
                <c:pt idx="509">
                  <c:v>0.1</c:v>
                </c:pt>
                <c:pt idx="510">
                  <c:v>0.13</c:v>
                </c:pt>
                <c:pt idx="511">
                  <c:v>0.56999999999999995</c:v>
                </c:pt>
                <c:pt idx="512">
                  <c:v>0.53</c:v>
                </c:pt>
                <c:pt idx="513">
                  <c:v>0.73</c:v>
                </c:pt>
                <c:pt idx="514">
                  <c:v>0.8</c:v>
                </c:pt>
                <c:pt idx="515">
                  <c:v>0</c:v>
                </c:pt>
                <c:pt idx="516">
                  <c:v>0.28000000000000003</c:v>
                </c:pt>
                <c:pt idx="517">
                  <c:v>0.9</c:v>
                </c:pt>
                <c:pt idx="518">
                  <c:v>0.27</c:v>
                </c:pt>
                <c:pt idx="519">
                  <c:v>0.25</c:v>
                </c:pt>
                <c:pt idx="520">
                  <c:v>0.86</c:v>
                </c:pt>
                <c:pt idx="521">
                  <c:v>0.33</c:v>
                </c:pt>
                <c:pt idx="522">
                  <c:v>0.75</c:v>
                </c:pt>
                <c:pt idx="523">
                  <c:v>0.5</c:v>
                </c:pt>
                <c:pt idx="524">
                  <c:v>0.74</c:v>
                </c:pt>
                <c:pt idx="525">
                  <c:v>0.74</c:v>
                </c:pt>
                <c:pt idx="526">
                  <c:v>0.54</c:v>
                </c:pt>
                <c:pt idx="527">
                  <c:v>0.88</c:v>
                </c:pt>
                <c:pt idx="528">
                  <c:v>0.43</c:v>
                </c:pt>
                <c:pt idx="529">
                  <c:v>0.32</c:v>
                </c:pt>
                <c:pt idx="530">
                  <c:v>0.38</c:v>
                </c:pt>
                <c:pt idx="531">
                  <c:v>0.42</c:v>
                </c:pt>
                <c:pt idx="532">
                  <c:v>0.9</c:v>
                </c:pt>
                <c:pt idx="533">
                  <c:v>0.21</c:v>
                </c:pt>
                <c:pt idx="534">
                  <c:v>0.81</c:v>
                </c:pt>
                <c:pt idx="535">
                  <c:v>0.16</c:v>
                </c:pt>
                <c:pt idx="536">
                  <c:v>0.75</c:v>
                </c:pt>
                <c:pt idx="537">
                  <c:v>0.74</c:v>
                </c:pt>
                <c:pt idx="538">
                  <c:v>0.6</c:v>
                </c:pt>
                <c:pt idx="539">
                  <c:v>0.21</c:v>
                </c:pt>
                <c:pt idx="540">
                  <c:v>0.73</c:v>
                </c:pt>
                <c:pt idx="541">
                  <c:v>0.49</c:v>
                </c:pt>
                <c:pt idx="542">
                  <c:v>0.55000000000000004</c:v>
                </c:pt>
                <c:pt idx="543">
                  <c:v>0.28999999999999998</c:v>
                </c:pt>
                <c:pt idx="544">
                  <c:v>0.5</c:v>
                </c:pt>
                <c:pt idx="545">
                  <c:v>0.78</c:v>
                </c:pt>
                <c:pt idx="546">
                  <c:v>0.56000000000000005</c:v>
                </c:pt>
                <c:pt idx="547">
                  <c:v>0.56999999999999995</c:v>
                </c:pt>
                <c:pt idx="548">
                  <c:v>0.17</c:v>
                </c:pt>
                <c:pt idx="549">
                  <c:v>0.82</c:v>
                </c:pt>
                <c:pt idx="550">
                  <c:v>0.75</c:v>
                </c:pt>
                <c:pt idx="551">
                  <c:v>0.79</c:v>
                </c:pt>
                <c:pt idx="552">
                  <c:v>0.28000000000000003</c:v>
                </c:pt>
                <c:pt idx="553">
                  <c:v>0.72</c:v>
                </c:pt>
                <c:pt idx="554">
                  <c:v>0.63</c:v>
                </c:pt>
                <c:pt idx="555">
                  <c:v>0.63</c:v>
                </c:pt>
                <c:pt idx="556">
                  <c:v>0.67</c:v>
                </c:pt>
                <c:pt idx="557">
                  <c:v>0.56000000000000005</c:v>
                </c:pt>
                <c:pt idx="558">
                  <c:v>0.33</c:v>
                </c:pt>
                <c:pt idx="559">
                  <c:v>0.08</c:v>
                </c:pt>
                <c:pt idx="560">
                  <c:v>0.56999999999999995</c:v>
                </c:pt>
                <c:pt idx="561">
                  <c:v>0.62</c:v>
                </c:pt>
                <c:pt idx="562">
                  <c:v>0.65</c:v>
                </c:pt>
                <c:pt idx="563">
                  <c:v>0.77</c:v>
                </c:pt>
                <c:pt idx="564">
                  <c:v>0.63</c:v>
                </c:pt>
                <c:pt idx="565">
                  <c:v>0.69</c:v>
                </c:pt>
                <c:pt idx="566">
                  <c:v>0.5</c:v>
                </c:pt>
                <c:pt idx="567">
                  <c:v>0.9</c:v>
                </c:pt>
                <c:pt idx="568">
                  <c:v>0.68</c:v>
                </c:pt>
                <c:pt idx="569">
                  <c:v>0.59</c:v>
                </c:pt>
                <c:pt idx="570">
                  <c:v>0.5</c:v>
                </c:pt>
                <c:pt idx="571">
                  <c:v>0.67</c:v>
                </c:pt>
                <c:pt idx="572">
                  <c:v>0.69</c:v>
                </c:pt>
                <c:pt idx="573">
                  <c:v>0.54</c:v>
                </c:pt>
                <c:pt idx="574">
                  <c:v>0.6</c:v>
                </c:pt>
                <c:pt idx="575">
                  <c:v>0.16</c:v>
                </c:pt>
                <c:pt idx="576">
                  <c:v>0</c:v>
                </c:pt>
                <c:pt idx="577">
                  <c:v>0.21</c:v>
                </c:pt>
                <c:pt idx="578">
                  <c:v>0.65</c:v>
                </c:pt>
                <c:pt idx="579">
                  <c:v>0.69</c:v>
                </c:pt>
                <c:pt idx="580">
                  <c:v>0.44</c:v>
                </c:pt>
                <c:pt idx="581">
                  <c:v>0.18</c:v>
                </c:pt>
                <c:pt idx="582">
                  <c:v>0.75</c:v>
                </c:pt>
                <c:pt idx="583">
                  <c:v>0.33</c:v>
                </c:pt>
                <c:pt idx="584">
                  <c:v>0.3</c:v>
                </c:pt>
                <c:pt idx="585">
                  <c:v>0.8</c:v>
                </c:pt>
                <c:pt idx="586">
                  <c:v>0.75</c:v>
                </c:pt>
                <c:pt idx="587">
                  <c:v>0.62</c:v>
                </c:pt>
                <c:pt idx="588">
                  <c:v>0.62</c:v>
                </c:pt>
                <c:pt idx="589">
                  <c:v>0</c:v>
                </c:pt>
                <c:pt idx="590">
                  <c:v>0.66</c:v>
                </c:pt>
                <c:pt idx="591">
                  <c:v>0.69</c:v>
                </c:pt>
                <c:pt idx="592">
                  <c:v>0.6</c:v>
                </c:pt>
                <c:pt idx="593">
                  <c:v>0.06</c:v>
                </c:pt>
                <c:pt idx="594">
                  <c:v>0.87</c:v>
                </c:pt>
                <c:pt idx="595">
                  <c:v>0.64</c:v>
                </c:pt>
                <c:pt idx="596">
                  <c:v>0.76</c:v>
                </c:pt>
                <c:pt idx="597">
                  <c:v>0.56000000000000005</c:v>
                </c:pt>
                <c:pt idx="598">
                  <c:v>0.83</c:v>
                </c:pt>
                <c:pt idx="599">
                  <c:v>0.17</c:v>
                </c:pt>
                <c:pt idx="600">
                  <c:v>0.27</c:v>
                </c:pt>
                <c:pt idx="601">
                  <c:v>0.15</c:v>
                </c:pt>
                <c:pt idx="602">
                  <c:v>0.87</c:v>
                </c:pt>
                <c:pt idx="603">
                  <c:v>0.67</c:v>
                </c:pt>
                <c:pt idx="604">
                  <c:v>0.78</c:v>
                </c:pt>
                <c:pt idx="605">
                  <c:v>0.8</c:v>
                </c:pt>
                <c:pt idx="606">
                  <c:v>0.05</c:v>
                </c:pt>
                <c:pt idx="607">
                  <c:v>0.6</c:v>
                </c:pt>
                <c:pt idx="608">
                  <c:v>0.43</c:v>
                </c:pt>
                <c:pt idx="609">
                  <c:v>0.66</c:v>
                </c:pt>
                <c:pt idx="610">
                  <c:v>0.5</c:v>
                </c:pt>
                <c:pt idx="611">
                  <c:v>0.64</c:v>
                </c:pt>
                <c:pt idx="612">
                  <c:v>0.28000000000000003</c:v>
                </c:pt>
                <c:pt idx="613">
                  <c:v>0.8</c:v>
                </c:pt>
                <c:pt idx="614">
                  <c:v>0.18</c:v>
                </c:pt>
                <c:pt idx="615">
                  <c:v>0.54</c:v>
                </c:pt>
                <c:pt idx="616">
                  <c:v>0.52</c:v>
                </c:pt>
                <c:pt idx="617">
                  <c:v>0.54</c:v>
                </c:pt>
                <c:pt idx="618">
                  <c:v>0.1</c:v>
                </c:pt>
                <c:pt idx="619">
                  <c:v>0.56000000000000005</c:v>
                </c:pt>
                <c:pt idx="620">
                  <c:v>0.6</c:v>
                </c:pt>
                <c:pt idx="621">
                  <c:v>0.43</c:v>
                </c:pt>
                <c:pt idx="622">
                  <c:v>0.24</c:v>
                </c:pt>
                <c:pt idx="623">
                  <c:v>0.56999999999999995</c:v>
                </c:pt>
                <c:pt idx="624">
                  <c:v>0.5</c:v>
                </c:pt>
                <c:pt idx="625">
                  <c:v>0.55000000000000004</c:v>
                </c:pt>
                <c:pt idx="626">
                  <c:v>0.38</c:v>
                </c:pt>
                <c:pt idx="627">
                  <c:v>0.02</c:v>
                </c:pt>
                <c:pt idx="628">
                  <c:v>0.33</c:v>
                </c:pt>
                <c:pt idx="629">
                  <c:v>0.2</c:v>
                </c:pt>
                <c:pt idx="630">
                  <c:v>0.47</c:v>
                </c:pt>
                <c:pt idx="631">
                  <c:v>0.33</c:v>
                </c:pt>
                <c:pt idx="632">
                  <c:v>0.56999999999999995</c:v>
                </c:pt>
                <c:pt idx="633">
                  <c:v>0.94</c:v>
                </c:pt>
                <c:pt idx="634">
                  <c:v>0.04</c:v>
                </c:pt>
                <c:pt idx="635">
                  <c:v>0.06</c:v>
                </c:pt>
                <c:pt idx="636">
                  <c:v>0.38</c:v>
                </c:pt>
                <c:pt idx="637">
                  <c:v>0.41</c:v>
                </c:pt>
                <c:pt idx="638">
                  <c:v>0.75</c:v>
                </c:pt>
                <c:pt idx="639">
                  <c:v>0</c:v>
                </c:pt>
                <c:pt idx="640">
                  <c:v>0.6</c:v>
                </c:pt>
                <c:pt idx="641">
                  <c:v>0.63</c:v>
                </c:pt>
                <c:pt idx="642">
                  <c:v>0.15</c:v>
                </c:pt>
                <c:pt idx="643">
                  <c:v>0.47</c:v>
                </c:pt>
                <c:pt idx="644">
                  <c:v>0.54</c:v>
                </c:pt>
                <c:pt idx="645">
                  <c:v>0</c:v>
                </c:pt>
                <c:pt idx="646">
                  <c:v>0.43</c:v>
                </c:pt>
                <c:pt idx="647">
                  <c:v>0.45</c:v>
                </c:pt>
                <c:pt idx="648">
                  <c:v>0.36</c:v>
                </c:pt>
                <c:pt idx="649">
                  <c:v>0.5</c:v>
                </c:pt>
                <c:pt idx="650">
                  <c:v>0.4</c:v>
                </c:pt>
                <c:pt idx="651">
                  <c:v>0.59</c:v>
                </c:pt>
                <c:pt idx="652">
                  <c:v>0.24</c:v>
                </c:pt>
                <c:pt idx="653">
                  <c:v>0.8</c:v>
                </c:pt>
                <c:pt idx="654">
                  <c:v>0.2</c:v>
                </c:pt>
                <c:pt idx="655">
                  <c:v>0.26</c:v>
                </c:pt>
                <c:pt idx="656">
                  <c:v>0.5</c:v>
                </c:pt>
                <c:pt idx="657">
                  <c:v>0.14000000000000001</c:v>
                </c:pt>
                <c:pt idx="658">
                  <c:v>0.4</c:v>
                </c:pt>
                <c:pt idx="659">
                  <c:v>0.55000000000000004</c:v>
                </c:pt>
                <c:pt idx="660">
                  <c:v>0.33</c:v>
                </c:pt>
                <c:pt idx="661">
                  <c:v>0.73</c:v>
                </c:pt>
                <c:pt idx="662">
                  <c:v>0.57999999999999996</c:v>
                </c:pt>
                <c:pt idx="663">
                  <c:v>0.3</c:v>
                </c:pt>
                <c:pt idx="664">
                  <c:v>0.32</c:v>
                </c:pt>
                <c:pt idx="665">
                  <c:v>0.25</c:v>
                </c:pt>
                <c:pt idx="666">
                  <c:v>0.83</c:v>
                </c:pt>
                <c:pt idx="667">
                  <c:v>0</c:v>
                </c:pt>
                <c:pt idx="668">
                  <c:v>0.85</c:v>
                </c:pt>
                <c:pt idx="669">
                  <c:v>0.63</c:v>
                </c:pt>
                <c:pt idx="670">
                  <c:v>0.71</c:v>
                </c:pt>
                <c:pt idx="671">
                  <c:v>0.64</c:v>
                </c:pt>
                <c:pt idx="672">
                  <c:v>0.7</c:v>
                </c:pt>
                <c:pt idx="673">
                  <c:v>0.43</c:v>
                </c:pt>
                <c:pt idx="674">
                  <c:v>0.25</c:v>
                </c:pt>
                <c:pt idx="675">
                  <c:v>0.53</c:v>
                </c:pt>
                <c:pt idx="676">
                  <c:v>0.75</c:v>
                </c:pt>
                <c:pt idx="677">
                  <c:v>0.12</c:v>
                </c:pt>
                <c:pt idx="678">
                  <c:v>0.54</c:v>
                </c:pt>
                <c:pt idx="679">
                  <c:v>0.43</c:v>
                </c:pt>
                <c:pt idx="680">
                  <c:v>0.55000000000000004</c:v>
                </c:pt>
                <c:pt idx="681">
                  <c:v>0.55000000000000004</c:v>
                </c:pt>
                <c:pt idx="682">
                  <c:v>0.45</c:v>
                </c:pt>
                <c:pt idx="683">
                  <c:v>0.36</c:v>
                </c:pt>
                <c:pt idx="684">
                  <c:v>0</c:v>
                </c:pt>
                <c:pt idx="685">
                  <c:v>0.8</c:v>
                </c:pt>
                <c:pt idx="686">
                  <c:v>0.28000000000000003</c:v>
                </c:pt>
                <c:pt idx="687">
                  <c:v>0.3</c:v>
                </c:pt>
                <c:pt idx="688">
                  <c:v>0.2</c:v>
                </c:pt>
                <c:pt idx="689">
                  <c:v>0.14000000000000001</c:v>
                </c:pt>
                <c:pt idx="690">
                  <c:v>0.19</c:v>
                </c:pt>
                <c:pt idx="691">
                  <c:v>0.56000000000000005</c:v>
                </c:pt>
                <c:pt idx="692">
                  <c:v>0.2</c:v>
                </c:pt>
                <c:pt idx="693">
                  <c:v>0.6</c:v>
                </c:pt>
                <c:pt idx="694">
                  <c:v>0.66</c:v>
                </c:pt>
                <c:pt idx="695">
                  <c:v>0.39</c:v>
                </c:pt>
                <c:pt idx="696">
                  <c:v>0.6</c:v>
                </c:pt>
                <c:pt idx="697">
                  <c:v>0.8</c:v>
                </c:pt>
                <c:pt idx="698">
                  <c:v>0.8</c:v>
                </c:pt>
                <c:pt idx="699">
                  <c:v>0.5</c:v>
                </c:pt>
                <c:pt idx="700">
                  <c:v>0.49</c:v>
                </c:pt>
                <c:pt idx="701">
                  <c:v>0.2</c:v>
                </c:pt>
                <c:pt idx="702">
                  <c:v>0.31</c:v>
                </c:pt>
                <c:pt idx="703">
                  <c:v>0.66</c:v>
                </c:pt>
                <c:pt idx="704">
                  <c:v>0.85</c:v>
                </c:pt>
                <c:pt idx="705">
                  <c:v>0.85</c:v>
                </c:pt>
                <c:pt idx="706">
                  <c:v>0.73</c:v>
                </c:pt>
                <c:pt idx="707">
                  <c:v>0.1</c:v>
                </c:pt>
                <c:pt idx="708">
                  <c:v>0.56999999999999995</c:v>
                </c:pt>
                <c:pt idx="709">
                  <c:v>0.77</c:v>
                </c:pt>
                <c:pt idx="710">
                  <c:v>0.76</c:v>
                </c:pt>
                <c:pt idx="711">
                  <c:v>0.44</c:v>
                </c:pt>
                <c:pt idx="712">
                  <c:v>0.51</c:v>
                </c:pt>
                <c:pt idx="713">
                  <c:v>0.22</c:v>
                </c:pt>
                <c:pt idx="714">
                  <c:v>0.51</c:v>
                </c:pt>
                <c:pt idx="715">
                  <c:v>0.7</c:v>
                </c:pt>
                <c:pt idx="716">
                  <c:v>0.24</c:v>
                </c:pt>
                <c:pt idx="717">
                  <c:v>0.23</c:v>
                </c:pt>
                <c:pt idx="718">
                  <c:v>0.38</c:v>
                </c:pt>
                <c:pt idx="719">
                  <c:v>0.55000000000000004</c:v>
                </c:pt>
                <c:pt idx="720">
                  <c:v>0.5</c:v>
                </c:pt>
                <c:pt idx="721">
                  <c:v>0.77</c:v>
                </c:pt>
                <c:pt idx="722">
                  <c:v>0.4</c:v>
                </c:pt>
                <c:pt idx="723">
                  <c:v>0.32</c:v>
                </c:pt>
                <c:pt idx="724">
                  <c:v>0.44</c:v>
                </c:pt>
                <c:pt idx="725">
                  <c:v>0.7</c:v>
                </c:pt>
                <c:pt idx="726">
                  <c:v>0.64</c:v>
                </c:pt>
                <c:pt idx="727">
                  <c:v>0.56999999999999995</c:v>
                </c:pt>
                <c:pt idx="728">
                  <c:v>0.6</c:v>
                </c:pt>
                <c:pt idx="729">
                  <c:v>0.62</c:v>
                </c:pt>
                <c:pt idx="730">
                  <c:v>0</c:v>
                </c:pt>
                <c:pt idx="731">
                  <c:v>0.5</c:v>
                </c:pt>
                <c:pt idx="732">
                  <c:v>0.41</c:v>
                </c:pt>
                <c:pt idx="733">
                  <c:v>0.11</c:v>
                </c:pt>
                <c:pt idx="734">
                  <c:v>0.3</c:v>
                </c:pt>
                <c:pt idx="735">
                  <c:v>0.67</c:v>
                </c:pt>
                <c:pt idx="736">
                  <c:v>0.5</c:v>
                </c:pt>
                <c:pt idx="737">
                  <c:v>0.28000000000000003</c:v>
                </c:pt>
                <c:pt idx="738">
                  <c:v>0.38</c:v>
                </c:pt>
                <c:pt idx="739">
                  <c:v>0.59</c:v>
                </c:pt>
                <c:pt idx="740">
                  <c:v>0.22</c:v>
                </c:pt>
                <c:pt idx="741">
                  <c:v>0.46</c:v>
                </c:pt>
                <c:pt idx="742">
                  <c:v>0.55000000000000004</c:v>
                </c:pt>
                <c:pt idx="743">
                  <c:v>0.21</c:v>
                </c:pt>
                <c:pt idx="744">
                  <c:v>0.38</c:v>
                </c:pt>
                <c:pt idx="745">
                  <c:v>0.49</c:v>
                </c:pt>
                <c:pt idx="746">
                  <c:v>0</c:v>
                </c:pt>
                <c:pt idx="747">
                  <c:v>0.75</c:v>
                </c:pt>
                <c:pt idx="748">
                  <c:v>0.35</c:v>
                </c:pt>
                <c:pt idx="749">
                  <c:v>0.64</c:v>
                </c:pt>
                <c:pt idx="750">
                  <c:v>0.41</c:v>
                </c:pt>
                <c:pt idx="751">
                  <c:v>0.65</c:v>
                </c:pt>
                <c:pt idx="752">
                  <c:v>0.42</c:v>
                </c:pt>
                <c:pt idx="753">
                  <c:v>0.22</c:v>
                </c:pt>
                <c:pt idx="754">
                  <c:v>0.21</c:v>
                </c:pt>
                <c:pt idx="755">
                  <c:v>0</c:v>
                </c:pt>
                <c:pt idx="756">
                  <c:v>0.6</c:v>
                </c:pt>
                <c:pt idx="757">
                  <c:v>0.85</c:v>
                </c:pt>
                <c:pt idx="758">
                  <c:v>0.69</c:v>
                </c:pt>
                <c:pt idx="759">
                  <c:v>0.38</c:v>
                </c:pt>
                <c:pt idx="760">
                  <c:v>0.43</c:v>
                </c:pt>
                <c:pt idx="761">
                  <c:v>0.18</c:v>
                </c:pt>
                <c:pt idx="762">
                  <c:v>0.62</c:v>
                </c:pt>
                <c:pt idx="763">
                  <c:v>0.25</c:v>
                </c:pt>
                <c:pt idx="764">
                  <c:v>0.63</c:v>
                </c:pt>
                <c:pt idx="765">
                  <c:v>0.05</c:v>
                </c:pt>
                <c:pt idx="766">
                  <c:v>0</c:v>
                </c:pt>
                <c:pt idx="767">
                  <c:v>0.35</c:v>
                </c:pt>
                <c:pt idx="768">
                  <c:v>0</c:v>
                </c:pt>
                <c:pt idx="769">
                  <c:v>0.4</c:v>
                </c:pt>
                <c:pt idx="770">
                  <c:v>0.79</c:v>
                </c:pt>
                <c:pt idx="771">
                  <c:v>0.15</c:v>
                </c:pt>
                <c:pt idx="772">
                  <c:v>0.54</c:v>
                </c:pt>
                <c:pt idx="773">
                  <c:v>0.62</c:v>
                </c:pt>
                <c:pt idx="774">
                  <c:v>0.6</c:v>
                </c:pt>
                <c:pt idx="775">
                  <c:v>0.57999999999999996</c:v>
                </c:pt>
                <c:pt idx="776">
                  <c:v>0.8</c:v>
                </c:pt>
                <c:pt idx="777">
                  <c:v>0.48</c:v>
                </c:pt>
                <c:pt idx="778">
                  <c:v>0.75</c:v>
                </c:pt>
                <c:pt idx="779">
                  <c:v>0.5</c:v>
                </c:pt>
                <c:pt idx="780">
                  <c:v>0.82</c:v>
                </c:pt>
                <c:pt idx="781">
                  <c:v>0.02</c:v>
                </c:pt>
                <c:pt idx="782">
                  <c:v>0.88</c:v>
                </c:pt>
                <c:pt idx="783">
                  <c:v>0.65</c:v>
                </c:pt>
                <c:pt idx="784">
                  <c:v>0.56999999999999995</c:v>
                </c:pt>
                <c:pt idx="785">
                  <c:v>0.08</c:v>
                </c:pt>
                <c:pt idx="786">
                  <c:v>0.5</c:v>
                </c:pt>
                <c:pt idx="787">
                  <c:v>0.7</c:v>
                </c:pt>
                <c:pt idx="788">
                  <c:v>0.3</c:v>
                </c:pt>
                <c:pt idx="789">
                  <c:v>0.66</c:v>
                </c:pt>
                <c:pt idx="790">
                  <c:v>0.1</c:v>
                </c:pt>
                <c:pt idx="791">
                  <c:v>0.43</c:v>
                </c:pt>
                <c:pt idx="792">
                  <c:v>0.4</c:v>
                </c:pt>
                <c:pt idx="793">
                  <c:v>0.53</c:v>
                </c:pt>
                <c:pt idx="794">
                  <c:v>0.63</c:v>
                </c:pt>
                <c:pt idx="795">
                  <c:v>0.78</c:v>
                </c:pt>
                <c:pt idx="796">
                  <c:v>0.21</c:v>
                </c:pt>
                <c:pt idx="797">
                  <c:v>0</c:v>
                </c:pt>
                <c:pt idx="798">
                  <c:v>0.23</c:v>
                </c:pt>
                <c:pt idx="799">
                  <c:v>0.62</c:v>
                </c:pt>
                <c:pt idx="800">
                  <c:v>0.76</c:v>
                </c:pt>
                <c:pt idx="801">
                  <c:v>0.56999999999999995</c:v>
                </c:pt>
                <c:pt idx="802">
                  <c:v>0</c:v>
                </c:pt>
                <c:pt idx="803">
                  <c:v>0.1</c:v>
                </c:pt>
                <c:pt idx="804">
                  <c:v>0.66</c:v>
                </c:pt>
                <c:pt idx="805">
                  <c:v>0.25</c:v>
                </c:pt>
                <c:pt idx="806">
                  <c:v>0.25</c:v>
                </c:pt>
                <c:pt idx="807">
                  <c:v>0.65</c:v>
                </c:pt>
                <c:pt idx="808">
                  <c:v>0.64</c:v>
                </c:pt>
                <c:pt idx="809">
                  <c:v>0.38</c:v>
                </c:pt>
                <c:pt idx="810">
                  <c:v>0.42</c:v>
                </c:pt>
                <c:pt idx="811">
                  <c:v>0.13</c:v>
                </c:pt>
                <c:pt idx="812">
                  <c:v>0.55000000000000004</c:v>
                </c:pt>
                <c:pt idx="813">
                  <c:v>0.35</c:v>
                </c:pt>
                <c:pt idx="814">
                  <c:v>0.24</c:v>
                </c:pt>
                <c:pt idx="815">
                  <c:v>0.18</c:v>
                </c:pt>
                <c:pt idx="816">
                  <c:v>0.57999999999999996</c:v>
                </c:pt>
                <c:pt idx="817">
                  <c:v>0.6</c:v>
                </c:pt>
                <c:pt idx="818">
                  <c:v>0.69</c:v>
                </c:pt>
                <c:pt idx="819">
                  <c:v>0.42</c:v>
                </c:pt>
                <c:pt idx="820">
                  <c:v>0.25</c:v>
                </c:pt>
                <c:pt idx="821">
                  <c:v>0.34</c:v>
                </c:pt>
                <c:pt idx="822">
                  <c:v>0.74</c:v>
                </c:pt>
                <c:pt idx="823">
                  <c:v>0.23</c:v>
                </c:pt>
                <c:pt idx="824">
                  <c:v>0.15</c:v>
                </c:pt>
                <c:pt idx="825">
                  <c:v>0.9</c:v>
                </c:pt>
                <c:pt idx="826">
                  <c:v>0.1</c:v>
                </c:pt>
                <c:pt idx="827">
                  <c:v>0.47</c:v>
                </c:pt>
                <c:pt idx="828">
                  <c:v>0.55000000000000004</c:v>
                </c:pt>
                <c:pt idx="829">
                  <c:v>0</c:v>
                </c:pt>
                <c:pt idx="830">
                  <c:v>0.6</c:v>
                </c:pt>
                <c:pt idx="831">
                  <c:v>0.56000000000000005</c:v>
                </c:pt>
                <c:pt idx="832">
                  <c:v>0.53</c:v>
                </c:pt>
                <c:pt idx="833">
                  <c:v>0.16</c:v>
                </c:pt>
                <c:pt idx="834">
                  <c:v>0.76</c:v>
                </c:pt>
                <c:pt idx="835">
                  <c:v>0.78</c:v>
                </c:pt>
                <c:pt idx="836">
                  <c:v>0.75</c:v>
                </c:pt>
                <c:pt idx="837">
                  <c:v>0.36</c:v>
                </c:pt>
                <c:pt idx="838">
                  <c:v>0.68</c:v>
                </c:pt>
                <c:pt idx="839">
                  <c:v>0.5</c:v>
                </c:pt>
                <c:pt idx="840">
                  <c:v>0.4</c:v>
                </c:pt>
                <c:pt idx="841">
                  <c:v>0.56000000000000005</c:v>
                </c:pt>
                <c:pt idx="842">
                  <c:v>0.36</c:v>
                </c:pt>
                <c:pt idx="843">
                  <c:v>0.73</c:v>
                </c:pt>
                <c:pt idx="844">
                  <c:v>0.57999999999999996</c:v>
                </c:pt>
                <c:pt idx="845">
                  <c:v>0.66</c:v>
                </c:pt>
                <c:pt idx="846">
                  <c:v>0.25</c:v>
                </c:pt>
                <c:pt idx="847">
                  <c:v>0.8</c:v>
                </c:pt>
                <c:pt idx="848">
                  <c:v>0.75</c:v>
                </c:pt>
                <c:pt idx="849">
                  <c:v>0.53</c:v>
                </c:pt>
                <c:pt idx="850">
                  <c:v>0.46</c:v>
                </c:pt>
                <c:pt idx="851">
                  <c:v>0</c:v>
                </c:pt>
                <c:pt idx="852">
                  <c:v>0.5</c:v>
                </c:pt>
                <c:pt idx="853">
                  <c:v>0</c:v>
                </c:pt>
                <c:pt idx="854">
                  <c:v>0.76</c:v>
                </c:pt>
                <c:pt idx="855">
                  <c:v>0.24</c:v>
                </c:pt>
                <c:pt idx="856">
                  <c:v>0.38</c:v>
                </c:pt>
                <c:pt idx="857">
                  <c:v>0.16</c:v>
                </c:pt>
                <c:pt idx="858">
                  <c:v>0.48</c:v>
                </c:pt>
                <c:pt idx="859">
                  <c:v>0.59</c:v>
                </c:pt>
                <c:pt idx="860">
                  <c:v>0.34</c:v>
                </c:pt>
                <c:pt idx="861">
                  <c:v>0.31</c:v>
                </c:pt>
                <c:pt idx="862">
                  <c:v>0</c:v>
                </c:pt>
                <c:pt idx="863">
                  <c:v>0.17</c:v>
                </c:pt>
                <c:pt idx="864">
                  <c:v>0.17</c:v>
                </c:pt>
                <c:pt idx="865">
                  <c:v>0.34</c:v>
                </c:pt>
                <c:pt idx="866">
                  <c:v>0.14000000000000001</c:v>
                </c:pt>
                <c:pt idx="867">
                  <c:v>0</c:v>
                </c:pt>
                <c:pt idx="868">
                  <c:v>0.51</c:v>
                </c:pt>
                <c:pt idx="869">
                  <c:v>0.69</c:v>
                </c:pt>
                <c:pt idx="870">
                  <c:v>0</c:v>
                </c:pt>
                <c:pt idx="871">
                  <c:v>0.28999999999999998</c:v>
                </c:pt>
                <c:pt idx="872">
                  <c:v>0.25</c:v>
                </c:pt>
                <c:pt idx="873">
                  <c:v>0.8</c:v>
                </c:pt>
                <c:pt idx="874">
                  <c:v>0.5</c:v>
                </c:pt>
                <c:pt idx="875">
                  <c:v>0.79</c:v>
                </c:pt>
                <c:pt idx="876">
                  <c:v>0.57999999999999996</c:v>
                </c:pt>
                <c:pt idx="877">
                  <c:v>0</c:v>
                </c:pt>
                <c:pt idx="878">
                  <c:v>0.14000000000000001</c:v>
                </c:pt>
                <c:pt idx="879">
                  <c:v>0.48</c:v>
                </c:pt>
                <c:pt idx="880">
                  <c:v>0.73</c:v>
                </c:pt>
                <c:pt idx="881">
                  <c:v>0.62</c:v>
                </c:pt>
                <c:pt idx="882">
                  <c:v>0.47</c:v>
                </c:pt>
                <c:pt idx="883">
                  <c:v>0.1</c:v>
                </c:pt>
                <c:pt idx="884">
                  <c:v>0.55000000000000004</c:v>
                </c:pt>
                <c:pt idx="885">
                  <c:v>0.36</c:v>
                </c:pt>
                <c:pt idx="886">
                  <c:v>0.5</c:v>
                </c:pt>
                <c:pt idx="887">
                  <c:v>0</c:v>
                </c:pt>
                <c:pt idx="888">
                  <c:v>0.56000000000000005</c:v>
                </c:pt>
                <c:pt idx="889">
                  <c:v>0.7</c:v>
                </c:pt>
                <c:pt idx="890">
                  <c:v>0.27</c:v>
                </c:pt>
                <c:pt idx="891">
                  <c:v>0</c:v>
                </c:pt>
                <c:pt idx="892">
                  <c:v>0.56999999999999995</c:v>
                </c:pt>
                <c:pt idx="893">
                  <c:v>0</c:v>
                </c:pt>
                <c:pt idx="894">
                  <c:v>0</c:v>
                </c:pt>
                <c:pt idx="895">
                  <c:v>0.75</c:v>
                </c:pt>
                <c:pt idx="896">
                  <c:v>0.13</c:v>
                </c:pt>
                <c:pt idx="897">
                  <c:v>0.46</c:v>
                </c:pt>
                <c:pt idx="898">
                  <c:v>0.65</c:v>
                </c:pt>
                <c:pt idx="899">
                  <c:v>0.05</c:v>
                </c:pt>
                <c:pt idx="900">
                  <c:v>0.64</c:v>
                </c:pt>
                <c:pt idx="901">
                  <c:v>0.38</c:v>
                </c:pt>
                <c:pt idx="902">
                  <c:v>0.66</c:v>
                </c:pt>
                <c:pt idx="903">
                  <c:v>0.6</c:v>
                </c:pt>
                <c:pt idx="904">
                  <c:v>0.7</c:v>
                </c:pt>
                <c:pt idx="905">
                  <c:v>0.5</c:v>
                </c:pt>
                <c:pt idx="906">
                  <c:v>0.48</c:v>
                </c:pt>
                <c:pt idx="907">
                  <c:v>0.28999999999999998</c:v>
                </c:pt>
                <c:pt idx="908">
                  <c:v>0.4</c:v>
                </c:pt>
                <c:pt idx="909">
                  <c:v>0.54</c:v>
                </c:pt>
                <c:pt idx="910">
                  <c:v>0.9</c:v>
                </c:pt>
                <c:pt idx="911">
                  <c:v>0.41</c:v>
                </c:pt>
                <c:pt idx="912">
                  <c:v>0.6</c:v>
                </c:pt>
                <c:pt idx="913">
                  <c:v>0.4</c:v>
                </c:pt>
                <c:pt idx="914">
                  <c:v>0.1</c:v>
                </c:pt>
                <c:pt idx="915">
                  <c:v>0.48</c:v>
                </c:pt>
                <c:pt idx="916">
                  <c:v>0.47</c:v>
                </c:pt>
                <c:pt idx="917">
                  <c:v>0.22</c:v>
                </c:pt>
                <c:pt idx="918">
                  <c:v>0.5</c:v>
                </c:pt>
                <c:pt idx="919">
                  <c:v>0.11</c:v>
                </c:pt>
                <c:pt idx="920">
                  <c:v>0.5</c:v>
                </c:pt>
                <c:pt idx="921">
                  <c:v>0.55000000000000004</c:v>
                </c:pt>
                <c:pt idx="922">
                  <c:v>0.48</c:v>
                </c:pt>
                <c:pt idx="923">
                  <c:v>0.42</c:v>
                </c:pt>
                <c:pt idx="924">
                  <c:v>0.53</c:v>
                </c:pt>
                <c:pt idx="925">
                  <c:v>0.46</c:v>
                </c:pt>
                <c:pt idx="926">
                  <c:v>0.56000000000000005</c:v>
                </c:pt>
                <c:pt idx="927">
                  <c:v>0.4</c:v>
                </c:pt>
                <c:pt idx="928">
                  <c:v>0.57999999999999996</c:v>
                </c:pt>
                <c:pt idx="929">
                  <c:v>0.63</c:v>
                </c:pt>
                <c:pt idx="930">
                  <c:v>0.24</c:v>
                </c:pt>
                <c:pt idx="931">
                  <c:v>0.38</c:v>
                </c:pt>
                <c:pt idx="932">
                  <c:v>0.45</c:v>
                </c:pt>
                <c:pt idx="933">
                  <c:v>0.5</c:v>
                </c:pt>
                <c:pt idx="934">
                  <c:v>0.8</c:v>
                </c:pt>
                <c:pt idx="935">
                  <c:v>0.25</c:v>
                </c:pt>
                <c:pt idx="936">
                  <c:v>0.56000000000000005</c:v>
                </c:pt>
                <c:pt idx="937">
                  <c:v>0.41</c:v>
                </c:pt>
                <c:pt idx="938">
                  <c:v>0.55000000000000004</c:v>
                </c:pt>
                <c:pt idx="939">
                  <c:v>0.65</c:v>
                </c:pt>
                <c:pt idx="940">
                  <c:v>0.08</c:v>
                </c:pt>
                <c:pt idx="941">
                  <c:v>0.44</c:v>
                </c:pt>
                <c:pt idx="942">
                  <c:v>0.55000000000000004</c:v>
                </c:pt>
                <c:pt idx="943">
                  <c:v>0.48</c:v>
                </c:pt>
                <c:pt idx="944">
                  <c:v>0.61</c:v>
                </c:pt>
                <c:pt idx="945">
                  <c:v>0.12</c:v>
                </c:pt>
                <c:pt idx="946">
                  <c:v>0.37</c:v>
                </c:pt>
                <c:pt idx="947">
                  <c:v>0.21</c:v>
                </c:pt>
                <c:pt idx="948">
                  <c:v>0.39</c:v>
                </c:pt>
                <c:pt idx="949">
                  <c:v>0.5</c:v>
                </c:pt>
                <c:pt idx="950">
                  <c:v>0.26</c:v>
                </c:pt>
                <c:pt idx="951">
                  <c:v>0.34</c:v>
                </c:pt>
                <c:pt idx="952">
                  <c:v>0.4</c:v>
                </c:pt>
                <c:pt idx="953">
                  <c:v>0.62</c:v>
                </c:pt>
                <c:pt idx="954">
                  <c:v>0.54</c:v>
                </c:pt>
                <c:pt idx="955">
                  <c:v>0.42</c:v>
                </c:pt>
                <c:pt idx="956">
                  <c:v>0</c:v>
                </c:pt>
                <c:pt idx="957">
                  <c:v>0.5</c:v>
                </c:pt>
                <c:pt idx="958">
                  <c:v>0.55000000000000004</c:v>
                </c:pt>
                <c:pt idx="959">
                  <c:v>0.14000000000000001</c:v>
                </c:pt>
                <c:pt idx="960">
                  <c:v>0.45</c:v>
                </c:pt>
                <c:pt idx="961">
                  <c:v>0.11</c:v>
                </c:pt>
                <c:pt idx="962">
                  <c:v>0.59</c:v>
                </c:pt>
                <c:pt idx="963">
                  <c:v>0.24</c:v>
                </c:pt>
                <c:pt idx="964">
                  <c:v>0.6</c:v>
                </c:pt>
                <c:pt idx="965">
                  <c:v>0.46</c:v>
                </c:pt>
                <c:pt idx="966">
                  <c:v>0.39</c:v>
                </c:pt>
                <c:pt idx="967">
                  <c:v>0.33</c:v>
                </c:pt>
                <c:pt idx="968">
                  <c:v>0.4</c:v>
                </c:pt>
                <c:pt idx="969">
                  <c:v>0.27</c:v>
                </c:pt>
                <c:pt idx="970">
                  <c:v>0.37</c:v>
                </c:pt>
                <c:pt idx="971">
                  <c:v>0.48</c:v>
                </c:pt>
                <c:pt idx="972">
                  <c:v>0.65</c:v>
                </c:pt>
                <c:pt idx="973">
                  <c:v>0.38</c:v>
                </c:pt>
                <c:pt idx="974">
                  <c:v>0.47</c:v>
                </c:pt>
                <c:pt idx="975">
                  <c:v>0.48</c:v>
                </c:pt>
                <c:pt idx="976">
                  <c:v>0.34</c:v>
                </c:pt>
                <c:pt idx="977">
                  <c:v>0.6</c:v>
                </c:pt>
                <c:pt idx="978">
                  <c:v>0</c:v>
                </c:pt>
                <c:pt idx="979">
                  <c:v>0.44</c:v>
                </c:pt>
                <c:pt idx="980">
                  <c:v>0.61</c:v>
                </c:pt>
                <c:pt idx="981">
                  <c:v>0.34</c:v>
                </c:pt>
                <c:pt idx="982">
                  <c:v>0.26</c:v>
                </c:pt>
                <c:pt idx="983">
                  <c:v>0.28000000000000003</c:v>
                </c:pt>
                <c:pt idx="984">
                  <c:v>0.5</c:v>
                </c:pt>
                <c:pt idx="985">
                  <c:v>0.51</c:v>
                </c:pt>
                <c:pt idx="986">
                  <c:v>0.2</c:v>
                </c:pt>
                <c:pt idx="987">
                  <c:v>0.36</c:v>
                </c:pt>
                <c:pt idx="988">
                  <c:v>0.47</c:v>
                </c:pt>
                <c:pt idx="989">
                  <c:v>0.14000000000000001</c:v>
                </c:pt>
                <c:pt idx="990">
                  <c:v>0.16</c:v>
                </c:pt>
                <c:pt idx="991">
                  <c:v>0.71</c:v>
                </c:pt>
                <c:pt idx="992">
                  <c:v>0.42</c:v>
                </c:pt>
                <c:pt idx="993">
                  <c:v>0.24</c:v>
                </c:pt>
                <c:pt idx="994">
                  <c:v>0.23</c:v>
                </c:pt>
                <c:pt idx="995">
                  <c:v>0</c:v>
                </c:pt>
                <c:pt idx="996">
                  <c:v>0.35</c:v>
                </c:pt>
                <c:pt idx="997">
                  <c:v>0.26</c:v>
                </c:pt>
                <c:pt idx="998">
                  <c:v>0.14000000000000001</c:v>
                </c:pt>
                <c:pt idx="999">
                  <c:v>0.11</c:v>
                </c:pt>
                <c:pt idx="1000">
                  <c:v>0.54</c:v>
                </c:pt>
                <c:pt idx="1001">
                  <c:v>0.51</c:v>
                </c:pt>
                <c:pt idx="1002">
                  <c:v>0.18</c:v>
                </c:pt>
                <c:pt idx="1003">
                  <c:v>0.56999999999999995</c:v>
                </c:pt>
                <c:pt idx="1004">
                  <c:v>0.16</c:v>
                </c:pt>
                <c:pt idx="1005">
                  <c:v>0.71</c:v>
                </c:pt>
                <c:pt idx="1006">
                  <c:v>0.39</c:v>
                </c:pt>
                <c:pt idx="1007">
                  <c:v>0.4</c:v>
                </c:pt>
                <c:pt idx="1008">
                  <c:v>0.33</c:v>
                </c:pt>
                <c:pt idx="1009">
                  <c:v>0.35</c:v>
                </c:pt>
                <c:pt idx="1010">
                  <c:v>0.41</c:v>
                </c:pt>
                <c:pt idx="1011">
                  <c:v>0.46</c:v>
                </c:pt>
                <c:pt idx="1012">
                  <c:v>0</c:v>
                </c:pt>
                <c:pt idx="1013">
                  <c:v>0</c:v>
                </c:pt>
                <c:pt idx="1014">
                  <c:v>0.48</c:v>
                </c:pt>
                <c:pt idx="1015">
                  <c:v>0.62</c:v>
                </c:pt>
                <c:pt idx="1016">
                  <c:v>0.47</c:v>
                </c:pt>
                <c:pt idx="1017">
                  <c:v>0.36</c:v>
                </c:pt>
                <c:pt idx="1018">
                  <c:v>0.45</c:v>
                </c:pt>
                <c:pt idx="1019">
                  <c:v>0.2</c:v>
                </c:pt>
                <c:pt idx="1020">
                  <c:v>0.48</c:v>
                </c:pt>
                <c:pt idx="1021">
                  <c:v>0.28999999999999998</c:v>
                </c:pt>
                <c:pt idx="1022">
                  <c:v>0.6</c:v>
                </c:pt>
                <c:pt idx="1023">
                  <c:v>0.26</c:v>
                </c:pt>
                <c:pt idx="1024">
                  <c:v>0.33</c:v>
                </c:pt>
                <c:pt idx="1025">
                  <c:v>0.1</c:v>
                </c:pt>
                <c:pt idx="1026">
                  <c:v>0.55000000000000004</c:v>
                </c:pt>
                <c:pt idx="1027">
                  <c:v>0.59</c:v>
                </c:pt>
                <c:pt idx="1028">
                  <c:v>0.31</c:v>
                </c:pt>
                <c:pt idx="1029">
                  <c:v>0.28000000000000003</c:v>
                </c:pt>
                <c:pt idx="1030">
                  <c:v>0.2</c:v>
                </c:pt>
                <c:pt idx="1031">
                  <c:v>0.62</c:v>
                </c:pt>
                <c:pt idx="1032">
                  <c:v>0.48</c:v>
                </c:pt>
                <c:pt idx="1033">
                  <c:v>0.38</c:v>
                </c:pt>
                <c:pt idx="1034">
                  <c:v>0.41</c:v>
                </c:pt>
                <c:pt idx="1035">
                  <c:v>0.52</c:v>
                </c:pt>
                <c:pt idx="1036">
                  <c:v>0.18</c:v>
                </c:pt>
                <c:pt idx="1037">
                  <c:v>0.78</c:v>
                </c:pt>
                <c:pt idx="1038">
                  <c:v>0.31</c:v>
                </c:pt>
                <c:pt idx="1039">
                  <c:v>0.48</c:v>
                </c:pt>
                <c:pt idx="1040">
                  <c:v>0.48</c:v>
                </c:pt>
                <c:pt idx="1041">
                  <c:v>0.42</c:v>
                </c:pt>
                <c:pt idx="1042">
                  <c:v>0.51</c:v>
                </c:pt>
                <c:pt idx="1043">
                  <c:v>0.45</c:v>
                </c:pt>
                <c:pt idx="1044">
                  <c:v>0.55000000000000004</c:v>
                </c:pt>
                <c:pt idx="1045">
                  <c:v>0</c:v>
                </c:pt>
                <c:pt idx="1046">
                  <c:v>0.47</c:v>
                </c:pt>
                <c:pt idx="1047">
                  <c:v>0.43</c:v>
                </c:pt>
                <c:pt idx="1048">
                  <c:v>0.52</c:v>
                </c:pt>
                <c:pt idx="1049">
                  <c:v>0</c:v>
                </c:pt>
                <c:pt idx="1050">
                  <c:v>0.51</c:v>
                </c:pt>
                <c:pt idx="1051">
                  <c:v>0.32</c:v>
                </c:pt>
                <c:pt idx="1052">
                  <c:v>0.47</c:v>
                </c:pt>
                <c:pt idx="1053">
                  <c:v>0.39</c:v>
                </c:pt>
                <c:pt idx="1054">
                  <c:v>0.49</c:v>
                </c:pt>
                <c:pt idx="1055">
                  <c:v>0.49</c:v>
                </c:pt>
                <c:pt idx="1056">
                  <c:v>0.4</c:v>
                </c:pt>
                <c:pt idx="1057">
                  <c:v>0.23</c:v>
                </c:pt>
                <c:pt idx="1058">
                  <c:v>0</c:v>
                </c:pt>
                <c:pt idx="1059">
                  <c:v>0.31</c:v>
                </c:pt>
                <c:pt idx="1060">
                  <c:v>0.6</c:v>
                </c:pt>
                <c:pt idx="1061">
                  <c:v>0.4</c:v>
                </c:pt>
                <c:pt idx="1062">
                  <c:v>0.2</c:v>
                </c:pt>
                <c:pt idx="1063">
                  <c:v>0.47</c:v>
                </c:pt>
                <c:pt idx="1064">
                  <c:v>0.79</c:v>
                </c:pt>
                <c:pt idx="1065">
                  <c:v>0</c:v>
                </c:pt>
                <c:pt idx="1066">
                  <c:v>0.76</c:v>
                </c:pt>
                <c:pt idx="1067">
                  <c:v>0.11</c:v>
                </c:pt>
                <c:pt idx="1068">
                  <c:v>0.35</c:v>
                </c:pt>
                <c:pt idx="1069">
                  <c:v>0.49</c:v>
                </c:pt>
                <c:pt idx="1070">
                  <c:v>0.6</c:v>
                </c:pt>
                <c:pt idx="1071">
                  <c:v>0.42</c:v>
                </c:pt>
                <c:pt idx="1072">
                  <c:v>0.55000000000000004</c:v>
                </c:pt>
                <c:pt idx="1073">
                  <c:v>0.26</c:v>
                </c:pt>
                <c:pt idx="1074">
                  <c:v>0.24</c:v>
                </c:pt>
                <c:pt idx="1075">
                  <c:v>0.41</c:v>
                </c:pt>
                <c:pt idx="1076">
                  <c:v>0.36</c:v>
                </c:pt>
                <c:pt idx="1077">
                  <c:v>0.49</c:v>
                </c:pt>
                <c:pt idx="1078">
                  <c:v>0.74</c:v>
                </c:pt>
                <c:pt idx="1079">
                  <c:v>0.57999999999999996</c:v>
                </c:pt>
                <c:pt idx="1080">
                  <c:v>0.28999999999999998</c:v>
                </c:pt>
                <c:pt idx="1081">
                  <c:v>0.37</c:v>
                </c:pt>
                <c:pt idx="1082">
                  <c:v>0.38</c:v>
                </c:pt>
                <c:pt idx="1083">
                  <c:v>0.6</c:v>
                </c:pt>
                <c:pt idx="1084">
                  <c:v>0.64</c:v>
                </c:pt>
                <c:pt idx="1085">
                  <c:v>0.44</c:v>
                </c:pt>
                <c:pt idx="1086">
                  <c:v>0.57999999999999996</c:v>
                </c:pt>
                <c:pt idx="1087">
                  <c:v>0.35</c:v>
                </c:pt>
                <c:pt idx="1088">
                  <c:v>0.53</c:v>
                </c:pt>
                <c:pt idx="1089">
                  <c:v>0.28999999999999998</c:v>
                </c:pt>
                <c:pt idx="1090">
                  <c:v>0.15</c:v>
                </c:pt>
                <c:pt idx="1091">
                  <c:v>0.12</c:v>
                </c:pt>
                <c:pt idx="1092">
                  <c:v>0.37</c:v>
                </c:pt>
                <c:pt idx="1093">
                  <c:v>0.43</c:v>
                </c:pt>
                <c:pt idx="1094">
                  <c:v>0.49</c:v>
                </c:pt>
                <c:pt idx="1095">
                  <c:v>0.77</c:v>
                </c:pt>
                <c:pt idx="1096">
                  <c:v>0.53</c:v>
                </c:pt>
                <c:pt idx="1097">
                  <c:v>0.11</c:v>
                </c:pt>
                <c:pt idx="1098">
                  <c:v>0.46</c:v>
                </c:pt>
                <c:pt idx="1099">
                  <c:v>0.61</c:v>
                </c:pt>
                <c:pt idx="1100">
                  <c:v>0.5</c:v>
                </c:pt>
                <c:pt idx="1101">
                  <c:v>0.27</c:v>
                </c:pt>
                <c:pt idx="1102">
                  <c:v>0.49</c:v>
                </c:pt>
                <c:pt idx="1103">
                  <c:v>0.28999999999999998</c:v>
                </c:pt>
                <c:pt idx="1104">
                  <c:v>0.41</c:v>
                </c:pt>
                <c:pt idx="1105">
                  <c:v>0.28000000000000003</c:v>
                </c:pt>
                <c:pt idx="1106">
                  <c:v>0</c:v>
                </c:pt>
                <c:pt idx="1107">
                  <c:v>0.56000000000000005</c:v>
                </c:pt>
                <c:pt idx="1108">
                  <c:v>0.39</c:v>
                </c:pt>
                <c:pt idx="1109">
                  <c:v>0.46</c:v>
                </c:pt>
                <c:pt idx="1110">
                  <c:v>0.62</c:v>
                </c:pt>
                <c:pt idx="1111">
                  <c:v>0.2</c:v>
                </c:pt>
                <c:pt idx="1112">
                  <c:v>0.5</c:v>
                </c:pt>
                <c:pt idx="1113">
                  <c:v>0.43</c:v>
                </c:pt>
                <c:pt idx="1114">
                  <c:v>0.66</c:v>
                </c:pt>
                <c:pt idx="1115">
                  <c:v>0.62</c:v>
                </c:pt>
                <c:pt idx="1116">
                  <c:v>0.39</c:v>
                </c:pt>
                <c:pt idx="1117">
                  <c:v>0.7</c:v>
                </c:pt>
                <c:pt idx="1118">
                  <c:v>0.38</c:v>
                </c:pt>
                <c:pt idx="1119">
                  <c:v>0.41</c:v>
                </c:pt>
                <c:pt idx="1120">
                  <c:v>0.28000000000000003</c:v>
                </c:pt>
                <c:pt idx="1121">
                  <c:v>0.04</c:v>
                </c:pt>
                <c:pt idx="1122">
                  <c:v>0.13</c:v>
                </c:pt>
                <c:pt idx="1123">
                  <c:v>0.2</c:v>
                </c:pt>
                <c:pt idx="1124">
                  <c:v>0.47</c:v>
                </c:pt>
                <c:pt idx="1125">
                  <c:v>0.19</c:v>
                </c:pt>
                <c:pt idx="1126">
                  <c:v>0.34</c:v>
                </c:pt>
                <c:pt idx="1127">
                  <c:v>0.55000000000000004</c:v>
                </c:pt>
                <c:pt idx="1128">
                  <c:v>0.22</c:v>
                </c:pt>
                <c:pt idx="1129">
                  <c:v>0.49</c:v>
                </c:pt>
                <c:pt idx="1130">
                  <c:v>0.68</c:v>
                </c:pt>
                <c:pt idx="1131">
                  <c:v>0.53</c:v>
                </c:pt>
                <c:pt idx="1132">
                  <c:v>0.27</c:v>
                </c:pt>
                <c:pt idx="1133">
                  <c:v>0.38</c:v>
                </c:pt>
                <c:pt idx="1134">
                  <c:v>0.31</c:v>
                </c:pt>
                <c:pt idx="1135">
                  <c:v>0.52</c:v>
                </c:pt>
                <c:pt idx="1136">
                  <c:v>0.12</c:v>
                </c:pt>
                <c:pt idx="1137">
                  <c:v>0.39</c:v>
                </c:pt>
                <c:pt idx="1138">
                  <c:v>0.39</c:v>
                </c:pt>
                <c:pt idx="1139">
                  <c:v>0.33</c:v>
                </c:pt>
                <c:pt idx="1140">
                  <c:v>7.0000000000000007E-2</c:v>
                </c:pt>
                <c:pt idx="1141">
                  <c:v>0.55000000000000004</c:v>
                </c:pt>
                <c:pt idx="1142">
                  <c:v>0.57999999999999996</c:v>
                </c:pt>
                <c:pt idx="1143">
                  <c:v>0.51</c:v>
                </c:pt>
                <c:pt idx="1144">
                  <c:v>0.17</c:v>
                </c:pt>
                <c:pt idx="1145">
                  <c:v>0.5</c:v>
                </c:pt>
                <c:pt idx="1146">
                  <c:v>0.55000000000000004</c:v>
                </c:pt>
                <c:pt idx="1147">
                  <c:v>0.41</c:v>
                </c:pt>
                <c:pt idx="1148">
                  <c:v>0.15</c:v>
                </c:pt>
                <c:pt idx="1149">
                  <c:v>0.06</c:v>
                </c:pt>
                <c:pt idx="1150">
                  <c:v>0.17</c:v>
                </c:pt>
                <c:pt idx="1151">
                  <c:v>0.73</c:v>
                </c:pt>
                <c:pt idx="1152">
                  <c:v>0</c:v>
                </c:pt>
                <c:pt idx="1153">
                  <c:v>0.61</c:v>
                </c:pt>
                <c:pt idx="1154">
                  <c:v>0.54</c:v>
                </c:pt>
                <c:pt idx="1155">
                  <c:v>0.16</c:v>
                </c:pt>
                <c:pt idx="1156">
                  <c:v>0.52</c:v>
                </c:pt>
                <c:pt idx="1157">
                  <c:v>0.4</c:v>
                </c:pt>
                <c:pt idx="1158">
                  <c:v>0.37</c:v>
                </c:pt>
                <c:pt idx="1159">
                  <c:v>0.56000000000000005</c:v>
                </c:pt>
                <c:pt idx="1160">
                  <c:v>0.18</c:v>
                </c:pt>
                <c:pt idx="1161">
                  <c:v>0.55000000000000004</c:v>
                </c:pt>
                <c:pt idx="1162">
                  <c:v>0.41</c:v>
                </c:pt>
                <c:pt idx="1163">
                  <c:v>0.14000000000000001</c:v>
                </c:pt>
                <c:pt idx="1164">
                  <c:v>0.37</c:v>
                </c:pt>
                <c:pt idx="1165">
                  <c:v>0.46</c:v>
                </c:pt>
                <c:pt idx="1166">
                  <c:v>0.56999999999999995</c:v>
                </c:pt>
                <c:pt idx="1167">
                  <c:v>0.55000000000000004</c:v>
                </c:pt>
                <c:pt idx="1168">
                  <c:v>0.63</c:v>
                </c:pt>
                <c:pt idx="1169">
                  <c:v>0.77</c:v>
                </c:pt>
                <c:pt idx="1170">
                  <c:v>0.24</c:v>
                </c:pt>
                <c:pt idx="1171">
                  <c:v>0.26</c:v>
                </c:pt>
                <c:pt idx="1172">
                  <c:v>0.8</c:v>
                </c:pt>
                <c:pt idx="1173">
                  <c:v>0.5</c:v>
                </c:pt>
                <c:pt idx="1174">
                  <c:v>0.38</c:v>
                </c:pt>
                <c:pt idx="1175">
                  <c:v>0.44</c:v>
                </c:pt>
                <c:pt idx="1176">
                  <c:v>0.67</c:v>
                </c:pt>
                <c:pt idx="1177">
                  <c:v>0.22</c:v>
                </c:pt>
                <c:pt idx="1178">
                  <c:v>0.45</c:v>
                </c:pt>
                <c:pt idx="1179">
                  <c:v>0.4</c:v>
                </c:pt>
                <c:pt idx="1180">
                  <c:v>0.25</c:v>
                </c:pt>
                <c:pt idx="1181">
                  <c:v>0.52</c:v>
                </c:pt>
                <c:pt idx="1182">
                  <c:v>0.75</c:v>
                </c:pt>
                <c:pt idx="1183">
                  <c:v>0.44</c:v>
                </c:pt>
                <c:pt idx="1184">
                  <c:v>0.48</c:v>
                </c:pt>
                <c:pt idx="1185">
                  <c:v>0.03</c:v>
                </c:pt>
                <c:pt idx="1186">
                  <c:v>0.21</c:v>
                </c:pt>
                <c:pt idx="1187">
                  <c:v>0</c:v>
                </c:pt>
                <c:pt idx="1188">
                  <c:v>0.48</c:v>
                </c:pt>
                <c:pt idx="1189">
                  <c:v>0.53</c:v>
                </c:pt>
                <c:pt idx="1190">
                  <c:v>0.03</c:v>
                </c:pt>
                <c:pt idx="1191">
                  <c:v>0.52</c:v>
                </c:pt>
                <c:pt idx="1192">
                  <c:v>0.48</c:v>
                </c:pt>
                <c:pt idx="1193">
                  <c:v>0.28000000000000003</c:v>
                </c:pt>
                <c:pt idx="1194">
                  <c:v>0.57999999999999996</c:v>
                </c:pt>
                <c:pt idx="1195">
                  <c:v>0.43</c:v>
                </c:pt>
                <c:pt idx="1196">
                  <c:v>0.49</c:v>
                </c:pt>
                <c:pt idx="1197">
                  <c:v>0.77</c:v>
                </c:pt>
                <c:pt idx="1198">
                  <c:v>0.56999999999999995</c:v>
                </c:pt>
                <c:pt idx="1199">
                  <c:v>0.5</c:v>
                </c:pt>
                <c:pt idx="1200">
                  <c:v>0.73</c:v>
                </c:pt>
                <c:pt idx="1201">
                  <c:v>0.45</c:v>
                </c:pt>
                <c:pt idx="1202">
                  <c:v>0.4</c:v>
                </c:pt>
                <c:pt idx="1203">
                  <c:v>0.57999999999999996</c:v>
                </c:pt>
                <c:pt idx="1204">
                  <c:v>0.33</c:v>
                </c:pt>
                <c:pt idx="1205">
                  <c:v>0.28000000000000003</c:v>
                </c:pt>
                <c:pt idx="1206">
                  <c:v>0.45</c:v>
                </c:pt>
                <c:pt idx="1207">
                  <c:v>0.68</c:v>
                </c:pt>
                <c:pt idx="1208">
                  <c:v>0.35</c:v>
                </c:pt>
                <c:pt idx="1209">
                  <c:v>0.4</c:v>
                </c:pt>
                <c:pt idx="1210">
                  <c:v>0.62</c:v>
                </c:pt>
                <c:pt idx="1211">
                  <c:v>0.25</c:v>
                </c:pt>
                <c:pt idx="1212">
                  <c:v>0.27</c:v>
                </c:pt>
                <c:pt idx="1213">
                  <c:v>0.62</c:v>
                </c:pt>
                <c:pt idx="1214">
                  <c:v>0.41</c:v>
                </c:pt>
                <c:pt idx="1215">
                  <c:v>0.53</c:v>
                </c:pt>
                <c:pt idx="1216">
                  <c:v>0.21</c:v>
                </c:pt>
                <c:pt idx="1217">
                  <c:v>0.33</c:v>
                </c:pt>
                <c:pt idx="1218">
                  <c:v>0.55000000000000004</c:v>
                </c:pt>
                <c:pt idx="1219">
                  <c:v>0.47</c:v>
                </c:pt>
                <c:pt idx="1220">
                  <c:v>0.18</c:v>
                </c:pt>
                <c:pt idx="1221">
                  <c:v>0.37</c:v>
                </c:pt>
                <c:pt idx="1222">
                  <c:v>0.37</c:v>
                </c:pt>
                <c:pt idx="1223">
                  <c:v>0.51</c:v>
                </c:pt>
                <c:pt idx="1224">
                  <c:v>0.28000000000000003</c:v>
                </c:pt>
                <c:pt idx="1225">
                  <c:v>0.09</c:v>
                </c:pt>
                <c:pt idx="1226">
                  <c:v>0.3</c:v>
                </c:pt>
                <c:pt idx="1227">
                  <c:v>0.57999999999999996</c:v>
                </c:pt>
                <c:pt idx="1228">
                  <c:v>0.14000000000000001</c:v>
                </c:pt>
                <c:pt idx="1229">
                  <c:v>0.53</c:v>
                </c:pt>
                <c:pt idx="1230">
                  <c:v>0.5</c:v>
                </c:pt>
                <c:pt idx="1231">
                  <c:v>0.38</c:v>
                </c:pt>
                <c:pt idx="1232">
                  <c:v>0.6</c:v>
                </c:pt>
                <c:pt idx="1233">
                  <c:v>0.43</c:v>
                </c:pt>
                <c:pt idx="1234">
                  <c:v>0.41</c:v>
                </c:pt>
                <c:pt idx="1235">
                  <c:v>0.43</c:v>
                </c:pt>
                <c:pt idx="1236">
                  <c:v>0.49</c:v>
                </c:pt>
                <c:pt idx="1237">
                  <c:v>0.43</c:v>
                </c:pt>
                <c:pt idx="1238">
                  <c:v>0</c:v>
                </c:pt>
                <c:pt idx="1239">
                  <c:v>0.46</c:v>
                </c:pt>
                <c:pt idx="1240">
                  <c:v>0.54</c:v>
                </c:pt>
                <c:pt idx="1241">
                  <c:v>0.08</c:v>
                </c:pt>
                <c:pt idx="1242">
                  <c:v>0.45</c:v>
                </c:pt>
                <c:pt idx="1243">
                  <c:v>0.43</c:v>
                </c:pt>
                <c:pt idx="1244">
                  <c:v>0.28999999999999998</c:v>
                </c:pt>
                <c:pt idx="1245">
                  <c:v>0.55000000000000004</c:v>
                </c:pt>
                <c:pt idx="1246">
                  <c:v>0.64</c:v>
                </c:pt>
                <c:pt idx="1247">
                  <c:v>0.51</c:v>
                </c:pt>
                <c:pt idx="1248">
                  <c:v>0.76</c:v>
                </c:pt>
                <c:pt idx="1249">
                  <c:v>0.39</c:v>
                </c:pt>
                <c:pt idx="1250">
                  <c:v>0.34</c:v>
                </c:pt>
                <c:pt idx="1251">
                  <c:v>0.41</c:v>
                </c:pt>
                <c:pt idx="1252">
                  <c:v>0.54</c:v>
                </c:pt>
                <c:pt idx="1253">
                  <c:v>0.5</c:v>
                </c:pt>
                <c:pt idx="1254">
                  <c:v>0.28999999999999998</c:v>
                </c:pt>
                <c:pt idx="1255">
                  <c:v>0.38</c:v>
                </c:pt>
                <c:pt idx="1256">
                  <c:v>0.69</c:v>
                </c:pt>
                <c:pt idx="1257">
                  <c:v>0.22</c:v>
                </c:pt>
                <c:pt idx="1258">
                  <c:v>0.6</c:v>
                </c:pt>
                <c:pt idx="1259">
                  <c:v>0.86</c:v>
                </c:pt>
                <c:pt idx="1260">
                  <c:v>0.31</c:v>
                </c:pt>
                <c:pt idx="1261">
                  <c:v>0.71</c:v>
                </c:pt>
                <c:pt idx="1262">
                  <c:v>0.53</c:v>
                </c:pt>
                <c:pt idx="1263">
                  <c:v>0.08</c:v>
                </c:pt>
                <c:pt idx="1264">
                  <c:v>0.28000000000000003</c:v>
                </c:pt>
                <c:pt idx="1265">
                  <c:v>0.45</c:v>
                </c:pt>
                <c:pt idx="1266">
                  <c:v>0.44</c:v>
                </c:pt>
                <c:pt idx="1267">
                  <c:v>0.33</c:v>
                </c:pt>
                <c:pt idx="1268">
                  <c:v>0.35</c:v>
                </c:pt>
                <c:pt idx="1269">
                  <c:v>0.04</c:v>
                </c:pt>
                <c:pt idx="1270">
                  <c:v>0.31</c:v>
                </c:pt>
                <c:pt idx="1271">
                  <c:v>0.56999999999999995</c:v>
                </c:pt>
                <c:pt idx="1272">
                  <c:v>0.62</c:v>
                </c:pt>
                <c:pt idx="1273">
                  <c:v>0.17</c:v>
                </c:pt>
                <c:pt idx="1274">
                  <c:v>0.28999999999999998</c:v>
                </c:pt>
                <c:pt idx="1275">
                  <c:v>0.5</c:v>
                </c:pt>
                <c:pt idx="1276">
                  <c:v>0.53</c:v>
                </c:pt>
                <c:pt idx="1277">
                  <c:v>0.45</c:v>
                </c:pt>
                <c:pt idx="1278">
                  <c:v>0.56999999999999995</c:v>
                </c:pt>
                <c:pt idx="1279">
                  <c:v>0.62</c:v>
                </c:pt>
                <c:pt idx="1280">
                  <c:v>0.25</c:v>
                </c:pt>
                <c:pt idx="1281">
                  <c:v>0.45</c:v>
                </c:pt>
                <c:pt idx="1282">
                  <c:v>0.27</c:v>
                </c:pt>
                <c:pt idx="1283">
                  <c:v>0.26</c:v>
                </c:pt>
                <c:pt idx="1284">
                  <c:v>0.48</c:v>
                </c:pt>
                <c:pt idx="1285">
                  <c:v>0.33</c:v>
                </c:pt>
                <c:pt idx="1286">
                  <c:v>0.54</c:v>
                </c:pt>
                <c:pt idx="1287">
                  <c:v>0.3</c:v>
                </c:pt>
                <c:pt idx="1288">
                  <c:v>0.46</c:v>
                </c:pt>
                <c:pt idx="1289">
                  <c:v>0.37</c:v>
                </c:pt>
                <c:pt idx="1290">
                  <c:v>0.43</c:v>
                </c:pt>
                <c:pt idx="1291">
                  <c:v>0.78</c:v>
                </c:pt>
                <c:pt idx="1292">
                  <c:v>0.5</c:v>
                </c:pt>
                <c:pt idx="1293">
                  <c:v>0.24</c:v>
                </c:pt>
                <c:pt idx="1294">
                  <c:v>0.03</c:v>
                </c:pt>
                <c:pt idx="1295">
                  <c:v>0.33</c:v>
                </c:pt>
                <c:pt idx="1296">
                  <c:v>0.49</c:v>
                </c:pt>
                <c:pt idx="1297">
                  <c:v>0.27</c:v>
                </c:pt>
                <c:pt idx="1298">
                  <c:v>0.4</c:v>
                </c:pt>
                <c:pt idx="1299">
                  <c:v>0.8</c:v>
                </c:pt>
                <c:pt idx="1300">
                  <c:v>0.51</c:v>
                </c:pt>
                <c:pt idx="1301">
                  <c:v>0.33</c:v>
                </c:pt>
                <c:pt idx="1302">
                  <c:v>0.35</c:v>
                </c:pt>
                <c:pt idx="1303">
                  <c:v>0.59</c:v>
                </c:pt>
                <c:pt idx="1304">
                  <c:v>0.55000000000000004</c:v>
                </c:pt>
                <c:pt idx="1305">
                  <c:v>0.59</c:v>
                </c:pt>
                <c:pt idx="1306">
                  <c:v>0.59</c:v>
                </c:pt>
                <c:pt idx="1307">
                  <c:v>0.11</c:v>
                </c:pt>
                <c:pt idx="1308">
                  <c:v>0.38</c:v>
                </c:pt>
                <c:pt idx="1309">
                  <c:v>0.59</c:v>
                </c:pt>
                <c:pt idx="1310">
                  <c:v>0.6</c:v>
                </c:pt>
                <c:pt idx="1311">
                  <c:v>0.24</c:v>
                </c:pt>
                <c:pt idx="1312">
                  <c:v>0.31</c:v>
                </c:pt>
                <c:pt idx="1313">
                  <c:v>0.37</c:v>
                </c:pt>
                <c:pt idx="1314">
                  <c:v>0.15</c:v>
                </c:pt>
                <c:pt idx="1315">
                  <c:v>0.48</c:v>
                </c:pt>
                <c:pt idx="1316">
                  <c:v>0.46</c:v>
                </c:pt>
                <c:pt idx="1317">
                  <c:v>0.5</c:v>
                </c:pt>
                <c:pt idx="1318">
                  <c:v>0.12</c:v>
                </c:pt>
                <c:pt idx="1319">
                  <c:v>0.33</c:v>
                </c:pt>
                <c:pt idx="1320">
                  <c:v>0.44</c:v>
                </c:pt>
                <c:pt idx="1321">
                  <c:v>0.38</c:v>
                </c:pt>
                <c:pt idx="1322">
                  <c:v>0.4</c:v>
                </c:pt>
                <c:pt idx="1323">
                  <c:v>0.5</c:v>
                </c:pt>
                <c:pt idx="1324">
                  <c:v>0.18</c:v>
                </c:pt>
                <c:pt idx="1325">
                  <c:v>0.28000000000000003</c:v>
                </c:pt>
                <c:pt idx="1326">
                  <c:v>0.17</c:v>
                </c:pt>
                <c:pt idx="1327">
                  <c:v>0.49</c:v>
                </c:pt>
                <c:pt idx="1328">
                  <c:v>0.38</c:v>
                </c:pt>
                <c:pt idx="1329">
                  <c:v>0.39</c:v>
                </c:pt>
                <c:pt idx="1330">
                  <c:v>0.43</c:v>
                </c:pt>
                <c:pt idx="1331">
                  <c:v>0.43</c:v>
                </c:pt>
                <c:pt idx="1332">
                  <c:v>0.72</c:v>
                </c:pt>
                <c:pt idx="1333">
                  <c:v>0.55000000000000004</c:v>
                </c:pt>
                <c:pt idx="1334">
                  <c:v>0.32</c:v>
                </c:pt>
                <c:pt idx="1335">
                  <c:v>0.56999999999999995</c:v>
                </c:pt>
                <c:pt idx="1336">
                  <c:v>0.28999999999999998</c:v>
                </c:pt>
                <c:pt idx="1337">
                  <c:v>0.5</c:v>
                </c:pt>
                <c:pt idx="1338">
                  <c:v>0.3</c:v>
                </c:pt>
                <c:pt idx="1339">
                  <c:v>0.59</c:v>
                </c:pt>
                <c:pt idx="1340">
                  <c:v>0</c:v>
                </c:pt>
                <c:pt idx="1341">
                  <c:v>0.59</c:v>
                </c:pt>
                <c:pt idx="1342">
                  <c:v>0.8</c:v>
                </c:pt>
                <c:pt idx="1343">
                  <c:v>0.59</c:v>
                </c:pt>
                <c:pt idx="1344">
                  <c:v>0.25</c:v>
                </c:pt>
                <c:pt idx="1345">
                  <c:v>0.28000000000000003</c:v>
                </c:pt>
                <c:pt idx="1346">
                  <c:v>0.26</c:v>
                </c:pt>
                <c:pt idx="1347">
                  <c:v>0.22</c:v>
                </c:pt>
              </c:numCache>
            </c:numRef>
          </c:xVal>
          <c:yVal>
            <c:numRef>
              <c:f>Table1!$L$2:$L$1349</c:f>
              <c:numCache>
                <c:formatCode>General</c:formatCode>
                <c:ptCount val="1348"/>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4.0999999999999996</c:v>
                </c:pt>
                <c:pt idx="324">
                  <c:v>3.9</c:v>
                </c:pt>
                <c:pt idx="325">
                  <c:v>4.2</c:v>
                </c:pt>
                <c:pt idx="326">
                  <c:v>4.3</c:v>
                </c:pt>
                <c:pt idx="327">
                  <c:v>3.8</c:v>
                </c:pt>
                <c:pt idx="328">
                  <c:v>4.3</c:v>
                </c:pt>
                <c:pt idx="329">
                  <c:v>4.4000000000000004</c:v>
                </c:pt>
                <c:pt idx="330">
                  <c:v>4.3</c:v>
                </c:pt>
                <c:pt idx="331">
                  <c:v>4.3</c:v>
                </c:pt>
                <c:pt idx="332">
                  <c:v>4.2</c:v>
                </c:pt>
                <c:pt idx="333">
                  <c:v>4.3</c:v>
                </c:pt>
                <c:pt idx="334">
                  <c:v>3.8</c:v>
                </c:pt>
                <c:pt idx="335">
                  <c:v>4.3</c:v>
                </c:pt>
                <c:pt idx="336">
                  <c:v>4</c:v>
                </c:pt>
                <c:pt idx="337">
                  <c:v>4.3</c:v>
                </c:pt>
                <c:pt idx="338">
                  <c:v>4.3</c:v>
                </c:pt>
                <c:pt idx="339">
                  <c:v>4</c:v>
                </c:pt>
                <c:pt idx="340">
                  <c:v>4</c:v>
                </c:pt>
                <c:pt idx="341">
                  <c:v>4.4000000000000004</c:v>
                </c:pt>
                <c:pt idx="342">
                  <c:v>4.0999999999999996</c:v>
                </c:pt>
                <c:pt idx="343">
                  <c:v>4</c:v>
                </c:pt>
                <c:pt idx="344">
                  <c:v>3.9</c:v>
                </c:pt>
                <c:pt idx="345">
                  <c:v>4.0999999999999996</c:v>
                </c:pt>
                <c:pt idx="346">
                  <c:v>4.2</c:v>
                </c:pt>
                <c:pt idx="347">
                  <c:v>3.9</c:v>
                </c:pt>
                <c:pt idx="348">
                  <c:v>4</c:v>
                </c:pt>
                <c:pt idx="349">
                  <c:v>4</c:v>
                </c:pt>
                <c:pt idx="350">
                  <c:v>4.0999999999999996</c:v>
                </c:pt>
                <c:pt idx="351">
                  <c:v>4.4000000000000004</c:v>
                </c:pt>
                <c:pt idx="352">
                  <c:v>4.2</c:v>
                </c:pt>
                <c:pt idx="353">
                  <c:v>4.3</c:v>
                </c:pt>
                <c:pt idx="354">
                  <c:v>4.3</c:v>
                </c:pt>
                <c:pt idx="355">
                  <c:v>3.9</c:v>
                </c:pt>
                <c:pt idx="356">
                  <c:v>4.4000000000000004</c:v>
                </c:pt>
                <c:pt idx="357">
                  <c:v>4</c:v>
                </c:pt>
                <c:pt idx="358">
                  <c:v>4.2</c:v>
                </c:pt>
                <c:pt idx="359">
                  <c:v>4.0999999999999996</c:v>
                </c:pt>
                <c:pt idx="360">
                  <c:v>4.4000000000000004</c:v>
                </c:pt>
                <c:pt idx="361">
                  <c:v>4.0999999999999996</c:v>
                </c:pt>
                <c:pt idx="362">
                  <c:v>4.2</c:v>
                </c:pt>
                <c:pt idx="363">
                  <c:v>4.2</c:v>
                </c:pt>
                <c:pt idx="364">
                  <c:v>4.0999999999999996</c:v>
                </c:pt>
                <c:pt idx="365">
                  <c:v>4</c:v>
                </c:pt>
                <c:pt idx="366">
                  <c:v>4.2</c:v>
                </c:pt>
                <c:pt idx="367">
                  <c:v>4.0999999999999996</c:v>
                </c:pt>
                <c:pt idx="368">
                  <c:v>4.0999999999999996</c:v>
                </c:pt>
                <c:pt idx="369">
                  <c:v>4.2</c:v>
                </c:pt>
                <c:pt idx="370">
                  <c:v>4</c:v>
                </c:pt>
                <c:pt idx="371">
                  <c:v>4.3</c:v>
                </c:pt>
                <c:pt idx="372">
                  <c:v>4.3</c:v>
                </c:pt>
                <c:pt idx="373">
                  <c:v>4.0999999999999996</c:v>
                </c:pt>
                <c:pt idx="374">
                  <c:v>4.0999999999999996</c:v>
                </c:pt>
                <c:pt idx="375">
                  <c:v>4.2</c:v>
                </c:pt>
                <c:pt idx="376">
                  <c:v>4</c:v>
                </c:pt>
                <c:pt idx="377">
                  <c:v>4.4000000000000004</c:v>
                </c:pt>
                <c:pt idx="378">
                  <c:v>4.2</c:v>
                </c:pt>
                <c:pt idx="379">
                  <c:v>3.8</c:v>
                </c:pt>
                <c:pt idx="380">
                  <c:v>4.3</c:v>
                </c:pt>
                <c:pt idx="381">
                  <c:v>4.2</c:v>
                </c:pt>
                <c:pt idx="382">
                  <c:v>3.9</c:v>
                </c:pt>
                <c:pt idx="383">
                  <c:v>4.4000000000000004</c:v>
                </c:pt>
                <c:pt idx="384">
                  <c:v>4</c:v>
                </c:pt>
                <c:pt idx="385">
                  <c:v>4</c:v>
                </c:pt>
                <c:pt idx="386">
                  <c:v>3.8</c:v>
                </c:pt>
                <c:pt idx="387">
                  <c:v>4.4000000000000004</c:v>
                </c:pt>
                <c:pt idx="388">
                  <c:v>4.2</c:v>
                </c:pt>
                <c:pt idx="389">
                  <c:v>4</c:v>
                </c:pt>
                <c:pt idx="390">
                  <c:v>4.3</c:v>
                </c:pt>
                <c:pt idx="391">
                  <c:v>4.0999999999999996</c:v>
                </c:pt>
                <c:pt idx="392">
                  <c:v>4.0999999999999996</c:v>
                </c:pt>
                <c:pt idx="393">
                  <c:v>4.0999999999999996</c:v>
                </c:pt>
                <c:pt idx="394">
                  <c:v>4.0999999999999996</c:v>
                </c:pt>
                <c:pt idx="395">
                  <c:v>4.4000000000000004</c:v>
                </c:pt>
                <c:pt idx="396">
                  <c:v>4.3</c:v>
                </c:pt>
                <c:pt idx="397">
                  <c:v>4</c:v>
                </c:pt>
                <c:pt idx="398">
                  <c:v>4.3</c:v>
                </c:pt>
                <c:pt idx="399">
                  <c:v>4</c:v>
                </c:pt>
                <c:pt idx="400">
                  <c:v>3.6</c:v>
                </c:pt>
                <c:pt idx="401">
                  <c:v>4.0999999999999996</c:v>
                </c:pt>
                <c:pt idx="402">
                  <c:v>4.2</c:v>
                </c:pt>
                <c:pt idx="403">
                  <c:v>4.0999999999999996</c:v>
                </c:pt>
                <c:pt idx="404">
                  <c:v>4.0999999999999996</c:v>
                </c:pt>
                <c:pt idx="405">
                  <c:v>4</c:v>
                </c:pt>
                <c:pt idx="406">
                  <c:v>4</c:v>
                </c:pt>
                <c:pt idx="407">
                  <c:v>3.5</c:v>
                </c:pt>
                <c:pt idx="408">
                  <c:v>4.3</c:v>
                </c:pt>
                <c:pt idx="409">
                  <c:v>4.0999999999999996</c:v>
                </c:pt>
                <c:pt idx="410">
                  <c:v>4.0999999999999996</c:v>
                </c:pt>
                <c:pt idx="411">
                  <c:v>4.0999999999999996</c:v>
                </c:pt>
                <c:pt idx="412">
                  <c:v>3.8</c:v>
                </c:pt>
                <c:pt idx="413">
                  <c:v>4.2</c:v>
                </c:pt>
                <c:pt idx="414">
                  <c:v>4.0999999999999996</c:v>
                </c:pt>
                <c:pt idx="415">
                  <c:v>4.0999999999999996</c:v>
                </c:pt>
                <c:pt idx="416">
                  <c:v>4.0999999999999996</c:v>
                </c:pt>
                <c:pt idx="417">
                  <c:v>3.9</c:v>
                </c:pt>
                <c:pt idx="418">
                  <c:v>4</c:v>
                </c:pt>
                <c:pt idx="419">
                  <c:v>4.5</c:v>
                </c:pt>
                <c:pt idx="420">
                  <c:v>4</c:v>
                </c:pt>
                <c:pt idx="421">
                  <c:v>4</c:v>
                </c:pt>
                <c:pt idx="422">
                  <c:v>4.0999999999999996</c:v>
                </c:pt>
                <c:pt idx="423">
                  <c:v>4.0999999999999996</c:v>
                </c:pt>
                <c:pt idx="424">
                  <c:v>3.9</c:v>
                </c:pt>
                <c:pt idx="425">
                  <c:v>4.0999999999999996</c:v>
                </c:pt>
                <c:pt idx="426">
                  <c:v>4.0999999999999996</c:v>
                </c:pt>
                <c:pt idx="427">
                  <c:v>4</c:v>
                </c:pt>
                <c:pt idx="428">
                  <c:v>4.3</c:v>
                </c:pt>
                <c:pt idx="429">
                  <c:v>4</c:v>
                </c:pt>
                <c:pt idx="430">
                  <c:v>4.0999999999999996</c:v>
                </c:pt>
                <c:pt idx="431">
                  <c:v>4</c:v>
                </c:pt>
                <c:pt idx="432">
                  <c:v>4.0999999999999996</c:v>
                </c:pt>
                <c:pt idx="433">
                  <c:v>4.2</c:v>
                </c:pt>
                <c:pt idx="434">
                  <c:v>4.5999999999999996</c:v>
                </c:pt>
                <c:pt idx="435">
                  <c:v>4</c:v>
                </c:pt>
                <c:pt idx="436">
                  <c:v>4</c:v>
                </c:pt>
                <c:pt idx="437">
                  <c:v>4.3</c:v>
                </c:pt>
                <c:pt idx="438">
                  <c:v>4.3</c:v>
                </c:pt>
                <c:pt idx="439">
                  <c:v>4.2</c:v>
                </c:pt>
                <c:pt idx="440">
                  <c:v>4</c:v>
                </c:pt>
                <c:pt idx="441">
                  <c:v>4</c:v>
                </c:pt>
                <c:pt idx="442">
                  <c:v>3.9</c:v>
                </c:pt>
                <c:pt idx="443">
                  <c:v>3.8</c:v>
                </c:pt>
                <c:pt idx="444">
                  <c:v>4.7</c:v>
                </c:pt>
                <c:pt idx="445">
                  <c:v>4.3</c:v>
                </c:pt>
                <c:pt idx="446">
                  <c:v>4.2</c:v>
                </c:pt>
                <c:pt idx="447">
                  <c:v>4.0999999999999996</c:v>
                </c:pt>
                <c:pt idx="448">
                  <c:v>3.3</c:v>
                </c:pt>
                <c:pt idx="449">
                  <c:v>4</c:v>
                </c:pt>
                <c:pt idx="450">
                  <c:v>4.2</c:v>
                </c:pt>
                <c:pt idx="451">
                  <c:v>4.5999999999999996</c:v>
                </c:pt>
                <c:pt idx="452">
                  <c:v>4.2</c:v>
                </c:pt>
                <c:pt idx="453">
                  <c:v>3.7</c:v>
                </c:pt>
                <c:pt idx="454">
                  <c:v>4.0999999999999996</c:v>
                </c:pt>
                <c:pt idx="455">
                  <c:v>4.2</c:v>
                </c:pt>
                <c:pt idx="456">
                  <c:v>4.2</c:v>
                </c:pt>
                <c:pt idx="457">
                  <c:v>4.5</c:v>
                </c:pt>
                <c:pt idx="458">
                  <c:v>3.8</c:v>
                </c:pt>
                <c:pt idx="459">
                  <c:v>4.0999999999999996</c:v>
                </c:pt>
                <c:pt idx="460">
                  <c:v>3.8</c:v>
                </c:pt>
                <c:pt idx="461">
                  <c:v>4.0999999999999996</c:v>
                </c:pt>
                <c:pt idx="462">
                  <c:v>3.8</c:v>
                </c:pt>
                <c:pt idx="463">
                  <c:v>4.2</c:v>
                </c:pt>
                <c:pt idx="464">
                  <c:v>4.2</c:v>
                </c:pt>
                <c:pt idx="465">
                  <c:v>4.2</c:v>
                </c:pt>
                <c:pt idx="466">
                  <c:v>4</c:v>
                </c:pt>
                <c:pt idx="467">
                  <c:v>3.5</c:v>
                </c:pt>
                <c:pt idx="468">
                  <c:v>4.3</c:v>
                </c:pt>
                <c:pt idx="469">
                  <c:v>4.0999999999999996</c:v>
                </c:pt>
                <c:pt idx="470">
                  <c:v>3.9</c:v>
                </c:pt>
                <c:pt idx="471">
                  <c:v>3.9</c:v>
                </c:pt>
                <c:pt idx="472">
                  <c:v>3.3</c:v>
                </c:pt>
                <c:pt idx="473">
                  <c:v>4</c:v>
                </c:pt>
                <c:pt idx="474">
                  <c:v>4</c:v>
                </c:pt>
                <c:pt idx="475">
                  <c:v>4</c:v>
                </c:pt>
                <c:pt idx="476">
                  <c:v>3.9</c:v>
                </c:pt>
                <c:pt idx="477">
                  <c:v>4.3</c:v>
                </c:pt>
                <c:pt idx="478">
                  <c:v>4.0999999999999996</c:v>
                </c:pt>
                <c:pt idx="479">
                  <c:v>4.0999999999999996</c:v>
                </c:pt>
                <c:pt idx="480">
                  <c:v>4.3</c:v>
                </c:pt>
                <c:pt idx="481">
                  <c:v>4.0999999999999996</c:v>
                </c:pt>
                <c:pt idx="482">
                  <c:v>4.0999999999999996</c:v>
                </c:pt>
                <c:pt idx="483">
                  <c:v>4.2</c:v>
                </c:pt>
                <c:pt idx="484">
                  <c:v>3.3</c:v>
                </c:pt>
                <c:pt idx="485">
                  <c:v>4.4000000000000004</c:v>
                </c:pt>
                <c:pt idx="486">
                  <c:v>4.3</c:v>
                </c:pt>
                <c:pt idx="487">
                  <c:v>4.0999999999999996</c:v>
                </c:pt>
                <c:pt idx="488">
                  <c:v>4</c:v>
                </c:pt>
                <c:pt idx="489">
                  <c:v>4.0999999999999996</c:v>
                </c:pt>
                <c:pt idx="490">
                  <c:v>4.3</c:v>
                </c:pt>
                <c:pt idx="491">
                  <c:v>3.8</c:v>
                </c:pt>
                <c:pt idx="492">
                  <c:v>3.7</c:v>
                </c:pt>
                <c:pt idx="493">
                  <c:v>4</c:v>
                </c:pt>
                <c:pt idx="494">
                  <c:v>4.2</c:v>
                </c:pt>
                <c:pt idx="495">
                  <c:v>3.9</c:v>
                </c:pt>
                <c:pt idx="496">
                  <c:v>4.5</c:v>
                </c:pt>
                <c:pt idx="497">
                  <c:v>4.2</c:v>
                </c:pt>
                <c:pt idx="498">
                  <c:v>3.9</c:v>
                </c:pt>
                <c:pt idx="499">
                  <c:v>4.2</c:v>
                </c:pt>
                <c:pt idx="500">
                  <c:v>4.0999999999999996</c:v>
                </c:pt>
                <c:pt idx="501">
                  <c:v>4.0999999999999996</c:v>
                </c:pt>
                <c:pt idx="502">
                  <c:v>4.3</c:v>
                </c:pt>
                <c:pt idx="503">
                  <c:v>4.0999999999999996</c:v>
                </c:pt>
                <c:pt idx="504">
                  <c:v>4.3</c:v>
                </c:pt>
                <c:pt idx="505">
                  <c:v>3.6</c:v>
                </c:pt>
                <c:pt idx="506">
                  <c:v>4.0999999999999996</c:v>
                </c:pt>
                <c:pt idx="507">
                  <c:v>4</c:v>
                </c:pt>
                <c:pt idx="508">
                  <c:v>4.0999999999999996</c:v>
                </c:pt>
                <c:pt idx="509">
                  <c:v>4.3</c:v>
                </c:pt>
                <c:pt idx="510">
                  <c:v>3.9</c:v>
                </c:pt>
                <c:pt idx="511">
                  <c:v>4.0999999999999996</c:v>
                </c:pt>
                <c:pt idx="512">
                  <c:v>4.0999999999999996</c:v>
                </c:pt>
                <c:pt idx="513">
                  <c:v>4.4000000000000004</c:v>
                </c:pt>
                <c:pt idx="514">
                  <c:v>3.8</c:v>
                </c:pt>
                <c:pt idx="515">
                  <c:v>4.3</c:v>
                </c:pt>
                <c:pt idx="516">
                  <c:v>3.5</c:v>
                </c:pt>
                <c:pt idx="517">
                  <c:v>4</c:v>
                </c:pt>
                <c:pt idx="518">
                  <c:v>3.9</c:v>
                </c:pt>
                <c:pt idx="519">
                  <c:v>4.3</c:v>
                </c:pt>
                <c:pt idx="520">
                  <c:v>2.8</c:v>
                </c:pt>
                <c:pt idx="521">
                  <c:v>3.8</c:v>
                </c:pt>
                <c:pt idx="522">
                  <c:v>4.5</c:v>
                </c:pt>
                <c:pt idx="523">
                  <c:v>4.3</c:v>
                </c:pt>
                <c:pt idx="524">
                  <c:v>4.0999999999999996</c:v>
                </c:pt>
                <c:pt idx="525">
                  <c:v>3</c:v>
                </c:pt>
                <c:pt idx="526">
                  <c:v>4</c:v>
                </c:pt>
                <c:pt idx="527">
                  <c:v>3.9</c:v>
                </c:pt>
                <c:pt idx="528">
                  <c:v>4.0999999999999996</c:v>
                </c:pt>
                <c:pt idx="529">
                  <c:v>4.0999999999999996</c:v>
                </c:pt>
                <c:pt idx="530">
                  <c:v>4.3</c:v>
                </c:pt>
                <c:pt idx="531">
                  <c:v>4</c:v>
                </c:pt>
                <c:pt idx="532">
                  <c:v>4.4000000000000004</c:v>
                </c:pt>
                <c:pt idx="533">
                  <c:v>4.3</c:v>
                </c:pt>
                <c:pt idx="534">
                  <c:v>4.2</c:v>
                </c:pt>
                <c:pt idx="535">
                  <c:v>3.8</c:v>
                </c:pt>
                <c:pt idx="536">
                  <c:v>4.3</c:v>
                </c:pt>
                <c:pt idx="537">
                  <c:v>4.3</c:v>
                </c:pt>
                <c:pt idx="538">
                  <c:v>3.9</c:v>
                </c:pt>
                <c:pt idx="539">
                  <c:v>4.0999999999999996</c:v>
                </c:pt>
                <c:pt idx="540">
                  <c:v>3.7</c:v>
                </c:pt>
                <c:pt idx="541">
                  <c:v>4.2</c:v>
                </c:pt>
                <c:pt idx="542">
                  <c:v>4.5999999999999996</c:v>
                </c:pt>
                <c:pt idx="543">
                  <c:v>3.9</c:v>
                </c:pt>
                <c:pt idx="544">
                  <c:v>4</c:v>
                </c:pt>
                <c:pt idx="545">
                  <c:v>4.3</c:v>
                </c:pt>
                <c:pt idx="546">
                  <c:v>4.4000000000000004</c:v>
                </c:pt>
                <c:pt idx="547">
                  <c:v>4.0999999999999996</c:v>
                </c:pt>
                <c:pt idx="548">
                  <c:v>4.0999999999999996</c:v>
                </c:pt>
                <c:pt idx="549">
                  <c:v>4.0999999999999996</c:v>
                </c:pt>
                <c:pt idx="550">
                  <c:v>4.4000000000000004</c:v>
                </c:pt>
                <c:pt idx="551">
                  <c:v>4.5</c:v>
                </c:pt>
                <c:pt idx="552">
                  <c:v>4.0999999999999996</c:v>
                </c:pt>
                <c:pt idx="553">
                  <c:v>4.2</c:v>
                </c:pt>
                <c:pt idx="554">
                  <c:v>4.5</c:v>
                </c:pt>
                <c:pt idx="555">
                  <c:v>4.0999999999999996</c:v>
                </c:pt>
                <c:pt idx="556">
                  <c:v>3.9</c:v>
                </c:pt>
                <c:pt idx="557">
                  <c:v>4.3</c:v>
                </c:pt>
                <c:pt idx="558">
                  <c:v>4.4000000000000004</c:v>
                </c:pt>
                <c:pt idx="559">
                  <c:v>3.8</c:v>
                </c:pt>
                <c:pt idx="560">
                  <c:v>3.8</c:v>
                </c:pt>
                <c:pt idx="561">
                  <c:v>3.5</c:v>
                </c:pt>
                <c:pt idx="562">
                  <c:v>4.0999999999999996</c:v>
                </c:pt>
                <c:pt idx="563">
                  <c:v>4.3</c:v>
                </c:pt>
                <c:pt idx="564">
                  <c:v>3.5</c:v>
                </c:pt>
                <c:pt idx="565">
                  <c:v>4.0999999999999996</c:v>
                </c:pt>
                <c:pt idx="566">
                  <c:v>3.9</c:v>
                </c:pt>
                <c:pt idx="567">
                  <c:v>4.0999999999999996</c:v>
                </c:pt>
                <c:pt idx="568">
                  <c:v>4.2</c:v>
                </c:pt>
                <c:pt idx="569">
                  <c:v>4.3</c:v>
                </c:pt>
                <c:pt idx="570">
                  <c:v>4.0999999999999996</c:v>
                </c:pt>
                <c:pt idx="571">
                  <c:v>3.9</c:v>
                </c:pt>
                <c:pt idx="572">
                  <c:v>4.3</c:v>
                </c:pt>
                <c:pt idx="573">
                  <c:v>4.5</c:v>
                </c:pt>
                <c:pt idx="574">
                  <c:v>4</c:v>
                </c:pt>
                <c:pt idx="575">
                  <c:v>4.5</c:v>
                </c:pt>
                <c:pt idx="576">
                  <c:v>4.3</c:v>
                </c:pt>
                <c:pt idx="577">
                  <c:v>3.9</c:v>
                </c:pt>
                <c:pt idx="578">
                  <c:v>4.0999999999999996</c:v>
                </c:pt>
                <c:pt idx="579">
                  <c:v>4.2</c:v>
                </c:pt>
                <c:pt idx="580">
                  <c:v>4.2</c:v>
                </c:pt>
                <c:pt idx="581">
                  <c:v>4.5</c:v>
                </c:pt>
                <c:pt idx="582">
                  <c:v>3.7</c:v>
                </c:pt>
                <c:pt idx="583">
                  <c:v>3.5</c:v>
                </c:pt>
                <c:pt idx="584">
                  <c:v>3.5</c:v>
                </c:pt>
                <c:pt idx="585">
                  <c:v>4.3</c:v>
                </c:pt>
                <c:pt idx="586">
                  <c:v>3.9</c:v>
                </c:pt>
                <c:pt idx="587">
                  <c:v>4.3</c:v>
                </c:pt>
                <c:pt idx="588">
                  <c:v>4.0999999999999996</c:v>
                </c:pt>
                <c:pt idx="589">
                  <c:v>4.5</c:v>
                </c:pt>
                <c:pt idx="590">
                  <c:v>4.2</c:v>
                </c:pt>
                <c:pt idx="591">
                  <c:v>4.0999999999999996</c:v>
                </c:pt>
                <c:pt idx="592">
                  <c:v>3.9</c:v>
                </c:pt>
                <c:pt idx="593">
                  <c:v>4</c:v>
                </c:pt>
                <c:pt idx="594">
                  <c:v>3.5</c:v>
                </c:pt>
                <c:pt idx="595">
                  <c:v>4.3</c:v>
                </c:pt>
                <c:pt idx="596">
                  <c:v>3.8</c:v>
                </c:pt>
                <c:pt idx="597">
                  <c:v>4.4000000000000004</c:v>
                </c:pt>
                <c:pt idx="598">
                  <c:v>3.7</c:v>
                </c:pt>
                <c:pt idx="599">
                  <c:v>4.4000000000000004</c:v>
                </c:pt>
                <c:pt idx="600">
                  <c:v>4.4000000000000004</c:v>
                </c:pt>
                <c:pt idx="601">
                  <c:v>4.4000000000000004</c:v>
                </c:pt>
                <c:pt idx="602">
                  <c:v>4.2</c:v>
                </c:pt>
                <c:pt idx="603">
                  <c:v>4.5</c:v>
                </c:pt>
                <c:pt idx="604">
                  <c:v>3.8</c:v>
                </c:pt>
                <c:pt idx="605">
                  <c:v>3.8</c:v>
                </c:pt>
                <c:pt idx="606">
                  <c:v>4.4000000000000004</c:v>
                </c:pt>
                <c:pt idx="607">
                  <c:v>3.8</c:v>
                </c:pt>
                <c:pt idx="608">
                  <c:v>4.2</c:v>
                </c:pt>
                <c:pt idx="609">
                  <c:v>4.0999999999999996</c:v>
                </c:pt>
                <c:pt idx="610">
                  <c:v>4.4000000000000004</c:v>
                </c:pt>
                <c:pt idx="611">
                  <c:v>4.0999999999999996</c:v>
                </c:pt>
                <c:pt idx="612">
                  <c:v>4.0999999999999996</c:v>
                </c:pt>
                <c:pt idx="613">
                  <c:v>3.5</c:v>
                </c:pt>
                <c:pt idx="614">
                  <c:v>3.6</c:v>
                </c:pt>
                <c:pt idx="615">
                  <c:v>3.8</c:v>
                </c:pt>
                <c:pt idx="616">
                  <c:v>4</c:v>
                </c:pt>
                <c:pt idx="617">
                  <c:v>3.9</c:v>
                </c:pt>
                <c:pt idx="618">
                  <c:v>4.4000000000000004</c:v>
                </c:pt>
                <c:pt idx="619">
                  <c:v>4.3</c:v>
                </c:pt>
                <c:pt idx="620">
                  <c:v>4.3</c:v>
                </c:pt>
                <c:pt idx="621">
                  <c:v>4.4000000000000004</c:v>
                </c:pt>
                <c:pt idx="622">
                  <c:v>4.4000000000000004</c:v>
                </c:pt>
                <c:pt idx="623">
                  <c:v>3.8</c:v>
                </c:pt>
                <c:pt idx="624">
                  <c:v>3.8</c:v>
                </c:pt>
                <c:pt idx="625">
                  <c:v>4</c:v>
                </c:pt>
                <c:pt idx="626">
                  <c:v>4.4000000000000004</c:v>
                </c:pt>
                <c:pt idx="627">
                  <c:v>4.5</c:v>
                </c:pt>
                <c:pt idx="628">
                  <c:v>4</c:v>
                </c:pt>
                <c:pt idx="629">
                  <c:v>4.3</c:v>
                </c:pt>
                <c:pt idx="630">
                  <c:v>3.8</c:v>
                </c:pt>
                <c:pt idx="631">
                  <c:v>4.3</c:v>
                </c:pt>
                <c:pt idx="632">
                  <c:v>4.3</c:v>
                </c:pt>
                <c:pt idx="633">
                  <c:v>4.3</c:v>
                </c:pt>
                <c:pt idx="634">
                  <c:v>4.2</c:v>
                </c:pt>
                <c:pt idx="635">
                  <c:v>4</c:v>
                </c:pt>
                <c:pt idx="636">
                  <c:v>4.4000000000000004</c:v>
                </c:pt>
                <c:pt idx="637">
                  <c:v>4.2</c:v>
                </c:pt>
                <c:pt idx="638">
                  <c:v>4.0999999999999996</c:v>
                </c:pt>
                <c:pt idx="639">
                  <c:v>4.5</c:v>
                </c:pt>
                <c:pt idx="640">
                  <c:v>4.3</c:v>
                </c:pt>
                <c:pt idx="641">
                  <c:v>3.9</c:v>
                </c:pt>
                <c:pt idx="642">
                  <c:v>4.5</c:v>
                </c:pt>
                <c:pt idx="643">
                  <c:v>4.0999999999999996</c:v>
                </c:pt>
                <c:pt idx="644">
                  <c:v>4.2</c:v>
                </c:pt>
                <c:pt idx="645">
                  <c:v>3.8</c:v>
                </c:pt>
                <c:pt idx="646">
                  <c:v>4.3</c:v>
                </c:pt>
                <c:pt idx="647">
                  <c:v>3.9</c:v>
                </c:pt>
                <c:pt idx="648">
                  <c:v>3.9</c:v>
                </c:pt>
                <c:pt idx="649">
                  <c:v>3.7</c:v>
                </c:pt>
                <c:pt idx="650">
                  <c:v>4.2</c:v>
                </c:pt>
                <c:pt idx="651">
                  <c:v>4.3</c:v>
                </c:pt>
                <c:pt idx="652">
                  <c:v>4.2</c:v>
                </c:pt>
                <c:pt idx="653">
                  <c:v>3.9</c:v>
                </c:pt>
                <c:pt idx="654">
                  <c:v>4.3</c:v>
                </c:pt>
                <c:pt idx="655">
                  <c:v>4.3</c:v>
                </c:pt>
                <c:pt idx="656">
                  <c:v>3.9</c:v>
                </c:pt>
                <c:pt idx="657">
                  <c:v>4.4000000000000004</c:v>
                </c:pt>
                <c:pt idx="658">
                  <c:v>4.5</c:v>
                </c:pt>
                <c:pt idx="659">
                  <c:v>3.9</c:v>
                </c:pt>
                <c:pt idx="660">
                  <c:v>4.3</c:v>
                </c:pt>
                <c:pt idx="661">
                  <c:v>4.0999999999999996</c:v>
                </c:pt>
                <c:pt idx="662">
                  <c:v>4.2</c:v>
                </c:pt>
                <c:pt idx="663">
                  <c:v>4.5</c:v>
                </c:pt>
                <c:pt idx="664">
                  <c:v>4.2</c:v>
                </c:pt>
                <c:pt idx="665">
                  <c:v>4.3</c:v>
                </c:pt>
                <c:pt idx="666">
                  <c:v>4</c:v>
                </c:pt>
                <c:pt idx="667">
                  <c:v>4.5</c:v>
                </c:pt>
                <c:pt idx="668">
                  <c:v>3.9</c:v>
                </c:pt>
                <c:pt idx="669">
                  <c:v>4</c:v>
                </c:pt>
                <c:pt idx="670">
                  <c:v>4.0999999999999996</c:v>
                </c:pt>
                <c:pt idx="671">
                  <c:v>3.4</c:v>
                </c:pt>
                <c:pt idx="672">
                  <c:v>4</c:v>
                </c:pt>
                <c:pt idx="673">
                  <c:v>3.4</c:v>
                </c:pt>
                <c:pt idx="674">
                  <c:v>4.3</c:v>
                </c:pt>
                <c:pt idx="675">
                  <c:v>3.9</c:v>
                </c:pt>
                <c:pt idx="676">
                  <c:v>4.0999999999999996</c:v>
                </c:pt>
                <c:pt idx="677">
                  <c:v>4.3</c:v>
                </c:pt>
                <c:pt idx="678">
                  <c:v>4.5</c:v>
                </c:pt>
                <c:pt idx="679">
                  <c:v>4.2</c:v>
                </c:pt>
                <c:pt idx="680">
                  <c:v>4.0999999999999996</c:v>
                </c:pt>
                <c:pt idx="681">
                  <c:v>4.4000000000000004</c:v>
                </c:pt>
                <c:pt idx="682">
                  <c:v>4.3</c:v>
                </c:pt>
                <c:pt idx="683">
                  <c:v>4.3</c:v>
                </c:pt>
                <c:pt idx="684">
                  <c:v>4.3</c:v>
                </c:pt>
                <c:pt idx="685">
                  <c:v>4.2</c:v>
                </c:pt>
                <c:pt idx="686">
                  <c:v>4.0999999999999996</c:v>
                </c:pt>
                <c:pt idx="687">
                  <c:v>4.0999999999999996</c:v>
                </c:pt>
                <c:pt idx="688">
                  <c:v>4.5</c:v>
                </c:pt>
                <c:pt idx="689">
                  <c:v>4.4000000000000004</c:v>
                </c:pt>
                <c:pt idx="690">
                  <c:v>4.3</c:v>
                </c:pt>
                <c:pt idx="691">
                  <c:v>4.3</c:v>
                </c:pt>
                <c:pt idx="692">
                  <c:v>4.3</c:v>
                </c:pt>
                <c:pt idx="693">
                  <c:v>4.3</c:v>
                </c:pt>
                <c:pt idx="694">
                  <c:v>4.4000000000000004</c:v>
                </c:pt>
                <c:pt idx="695">
                  <c:v>4</c:v>
                </c:pt>
                <c:pt idx="696">
                  <c:v>3.3</c:v>
                </c:pt>
                <c:pt idx="697">
                  <c:v>3.7</c:v>
                </c:pt>
                <c:pt idx="698">
                  <c:v>4.0999999999999996</c:v>
                </c:pt>
                <c:pt idx="699">
                  <c:v>5</c:v>
                </c:pt>
                <c:pt idx="700">
                  <c:v>4.5</c:v>
                </c:pt>
                <c:pt idx="701">
                  <c:v>3.9</c:v>
                </c:pt>
                <c:pt idx="702">
                  <c:v>4.4000000000000004</c:v>
                </c:pt>
                <c:pt idx="703">
                  <c:v>4.0999999999999996</c:v>
                </c:pt>
                <c:pt idx="704">
                  <c:v>3.6</c:v>
                </c:pt>
                <c:pt idx="705">
                  <c:v>3.8</c:v>
                </c:pt>
                <c:pt idx="706">
                  <c:v>3.6</c:v>
                </c:pt>
                <c:pt idx="707">
                  <c:v>4.2</c:v>
                </c:pt>
                <c:pt idx="708">
                  <c:v>3.8</c:v>
                </c:pt>
                <c:pt idx="709">
                  <c:v>4.2</c:v>
                </c:pt>
                <c:pt idx="710">
                  <c:v>4.3</c:v>
                </c:pt>
                <c:pt idx="711">
                  <c:v>4.4000000000000004</c:v>
                </c:pt>
                <c:pt idx="712">
                  <c:v>4.0999999999999996</c:v>
                </c:pt>
                <c:pt idx="713">
                  <c:v>4.4000000000000004</c:v>
                </c:pt>
                <c:pt idx="714">
                  <c:v>4.4000000000000004</c:v>
                </c:pt>
                <c:pt idx="715">
                  <c:v>4.4000000000000004</c:v>
                </c:pt>
                <c:pt idx="716">
                  <c:v>4.4000000000000004</c:v>
                </c:pt>
                <c:pt idx="717">
                  <c:v>4.3</c:v>
                </c:pt>
                <c:pt idx="718">
                  <c:v>4.3</c:v>
                </c:pt>
                <c:pt idx="719">
                  <c:v>4.3</c:v>
                </c:pt>
                <c:pt idx="720">
                  <c:v>4.2</c:v>
                </c:pt>
                <c:pt idx="721">
                  <c:v>4.3</c:v>
                </c:pt>
                <c:pt idx="722">
                  <c:v>4.2</c:v>
                </c:pt>
                <c:pt idx="723">
                  <c:v>3.8</c:v>
                </c:pt>
                <c:pt idx="724">
                  <c:v>4.3</c:v>
                </c:pt>
                <c:pt idx="725">
                  <c:v>4.0999999999999996</c:v>
                </c:pt>
                <c:pt idx="726">
                  <c:v>4.2</c:v>
                </c:pt>
                <c:pt idx="727">
                  <c:v>4</c:v>
                </c:pt>
                <c:pt idx="728">
                  <c:v>4.0999999999999996</c:v>
                </c:pt>
                <c:pt idx="729">
                  <c:v>4.0999999999999996</c:v>
                </c:pt>
                <c:pt idx="730">
                  <c:v>4.3</c:v>
                </c:pt>
                <c:pt idx="731">
                  <c:v>4.5</c:v>
                </c:pt>
                <c:pt idx="732">
                  <c:v>4.5</c:v>
                </c:pt>
                <c:pt idx="733">
                  <c:v>4.0999999999999996</c:v>
                </c:pt>
                <c:pt idx="734">
                  <c:v>4.3</c:v>
                </c:pt>
                <c:pt idx="735">
                  <c:v>3.6</c:v>
                </c:pt>
                <c:pt idx="736">
                  <c:v>4.4000000000000004</c:v>
                </c:pt>
                <c:pt idx="737">
                  <c:v>4.5</c:v>
                </c:pt>
                <c:pt idx="738">
                  <c:v>3.9</c:v>
                </c:pt>
                <c:pt idx="739">
                  <c:v>4</c:v>
                </c:pt>
                <c:pt idx="740">
                  <c:v>4.4000000000000004</c:v>
                </c:pt>
                <c:pt idx="741">
                  <c:v>4.5999999999999996</c:v>
                </c:pt>
                <c:pt idx="742">
                  <c:v>4.4000000000000004</c:v>
                </c:pt>
                <c:pt idx="743">
                  <c:v>4.4000000000000004</c:v>
                </c:pt>
                <c:pt idx="744">
                  <c:v>4.3</c:v>
                </c:pt>
                <c:pt idx="745">
                  <c:v>4.4000000000000004</c:v>
                </c:pt>
                <c:pt idx="746">
                  <c:v>4</c:v>
                </c:pt>
                <c:pt idx="747">
                  <c:v>4.2</c:v>
                </c:pt>
                <c:pt idx="748">
                  <c:v>3.8</c:v>
                </c:pt>
                <c:pt idx="749">
                  <c:v>4.0999999999999996</c:v>
                </c:pt>
                <c:pt idx="750">
                  <c:v>4.2</c:v>
                </c:pt>
                <c:pt idx="751">
                  <c:v>4.2</c:v>
                </c:pt>
                <c:pt idx="752">
                  <c:v>4.4000000000000004</c:v>
                </c:pt>
                <c:pt idx="753">
                  <c:v>4.0999999999999996</c:v>
                </c:pt>
                <c:pt idx="754">
                  <c:v>4.4000000000000004</c:v>
                </c:pt>
                <c:pt idx="755">
                  <c:v>3.9</c:v>
                </c:pt>
                <c:pt idx="756">
                  <c:v>3.6</c:v>
                </c:pt>
                <c:pt idx="757">
                  <c:v>3.5</c:v>
                </c:pt>
                <c:pt idx="758">
                  <c:v>4.0999999999999996</c:v>
                </c:pt>
                <c:pt idx="759">
                  <c:v>4.0999999999999996</c:v>
                </c:pt>
                <c:pt idx="760">
                  <c:v>4</c:v>
                </c:pt>
                <c:pt idx="761">
                  <c:v>4.0999999999999996</c:v>
                </c:pt>
                <c:pt idx="762">
                  <c:v>4</c:v>
                </c:pt>
                <c:pt idx="763">
                  <c:v>3.8</c:v>
                </c:pt>
                <c:pt idx="764">
                  <c:v>4.3</c:v>
                </c:pt>
                <c:pt idx="765">
                  <c:v>4.2</c:v>
                </c:pt>
                <c:pt idx="766">
                  <c:v>4.0999999999999996</c:v>
                </c:pt>
                <c:pt idx="767">
                  <c:v>4.5999999999999996</c:v>
                </c:pt>
                <c:pt idx="768">
                  <c:v>4.3</c:v>
                </c:pt>
                <c:pt idx="769">
                  <c:v>4</c:v>
                </c:pt>
                <c:pt idx="770">
                  <c:v>4.2</c:v>
                </c:pt>
                <c:pt idx="771">
                  <c:v>4.3</c:v>
                </c:pt>
                <c:pt idx="772">
                  <c:v>3.7</c:v>
                </c:pt>
                <c:pt idx="773">
                  <c:v>3.9</c:v>
                </c:pt>
                <c:pt idx="774">
                  <c:v>4.3</c:v>
                </c:pt>
                <c:pt idx="775">
                  <c:v>4.0999999999999996</c:v>
                </c:pt>
                <c:pt idx="776">
                  <c:v>4.2</c:v>
                </c:pt>
                <c:pt idx="777">
                  <c:v>4.5</c:v>
                </c:pt>
                <c:pt idx="778">
                  <c:v>4</c:v>
                </c:pt>
                <c:pt idx="779">
                  <c:v>4.5</c:v>
                </c:pt>
                <c:pt idx="780">
                  <c:v>3.5</c:v>
                </c:pt>
                <c:pt idx="781">
                  <c:v>4.5</c:v>
                </c:pt>
                <c:pt idx="782">
                  <c:v>3.3</c:v>
                </c:pt>
                <c:pt idx="783">
                  <c:v>4.0999999999999996</c:v>
                </c:pt>
                <c:pt idx="784">
                  <c:v>3.8</c:v>
                </c:pt>
                <c:pt idx="785">
                  <c:v>3.5</c:v>
                </c:pt>
                <c:pt idx="786">
                  <c:v>4.0999999999999996</c:v>
                </c:pt>
                <c:pt idx="787">
                  <c:v>4.5</c:v>
                </c:pt>
                <c:pt idx="788">
                  <c:v>4.4000000000000004</c:v>
                </c:pt>
                <c:pt idx="789">
                  <c:v>4.0999999999999996</c:v>
                </c:pt>
                <c:pt idx="790">
                  <c:v>4.3</c:v>
                </c:pt>
                <c:pt idx="791">
                  <c:v>3.6</c:v>
                </c:pt>
                <c:pt idx="792">
                  <c:v>4</c:v>
                </c:pt>
                <c:pt idx="793">
                  <c:v>4.5</c:v>
                </c:pt>
                <c:pt idx="794">
                  <c:v>4.2</c:v>
                </c:pt>
                <c:pt idx="795">
                  <c:v>4.3</c:v>
                </c:pt>
                <c:pt idx="796">
                  <c:v>4.5999999999999996</c:v>
                </c:pt>
                <c:pt idx="797">
                  <c:v>4.5</c:v>
                </c:pt>
                <c:pt idx="798">
                  <c:v>4.0999999999999996</c:v>
                </c:pt>
                <c:pt idx="799">
                  <c:v>4.5</c:v>
                </c:pt>
                <c:pt idx="800">
                  <c:v>3.5</c:v>
                </c:pt>
                <c:pt idx="801">
                  <c:v>4.4000000000000004</c:v>
                </c:pt>
                <c:pt idx="802">
                  <c:v>4.2</c:v>
                </c:pt>
                <c:pt idx="803">
                  <c:v>4.4000000000000004</c:v>
                </c:pt>
                <c:pt idx="804">
                  <c:v>4.2</c:v>
                </c:pt>
                <c:pt idx="805">
                  <c:v>4.5</c:v>
                </c:pt>
                <c:pt idx="806">
                  <c:v>3.8</c:v>
                </c:pt>
                <c:pt idx="807">
                  <c:v>3.9</c:v>
                </c:pt>
                <c:pt idx="808">
                  <c:v>4</c:v>
                </c:pt>
                <c:pt idx="809">
                  <c:v>4.0999999999999996</c:v>
                </c:pt>
                <c:pt idx="810">
                  <c:v>4.4000000000000004</c:v>
                </c:pt>
                <c:pt idx="811">
                  <c:v>4.4000000000000004</c:v>
                </c:pt>
                <c:pt idx="812">
                  <c:v>4.4000000000000004</c:v>
                </c:pt>
                <c:pt idx="813">
                  <c:v>3.5</c:v>
                </c:pt>
                <c:pt idx="814">
                  <c:v>4.5</c:v>
                </c:pt>
                <c:pt idx="815">
                  <c:v>4.4000000000000004</c:v>
                </c:pt>
                <c:pt idx="816">
                  <c:v>4.0999999999999996</c:v>
                </c:pt>
                <c:pt idx="817">
                  <c:v>4.2</c:v>
                </c:pt>
                <c:pt idx="818">
                  <c:v>4.2</c:v>
                </c:pt>
                <c:pt idx="819">
                  <c:v>4.3</c:v>
                </c:pt>
                <c:pt idx="820">
                  <c:v>4.3</c:v>
                </c:pt>
                <c:pt idx="821">
                  <c:v>3.7</c:v>
                </c:pt>
                <c:pt idx="822">
                  <c:v>3.9</c:v>
                </c:pt>
                <c:pt idx="823">
                  <c:v>4.5</c:v>
                </c:pt>
                <c:pt idx="824">
                  <c:v>4</c:v>
                </c:pt>
                <c:pt idx="825">
                  <c:v>3.8</c:v>
                </c:pt>
                <c:pt idx="826">
                  <c:v>3.4</c:v>
                </c:pt>
                <c:pt idx="827">
                  <c:v>4.3</c:v>
                </c:pt>
                <c:pt idx="828">
                  <c:v>4.3</c:v>
                </c:pt>
                <c:pt idx="829">
                  <c:v>4.3</c:v>
                </c:pt>
                <c:pt idx="830">
                  <c:v>4.0999999999999996</c:v>
                </c:pt>
                <c:pt idx="831">
                  <c:v>4</c:v>
                </c:pt>
                <c:pt idx="832">
                  <c:v>4</c:v>
                </c:pt>
                <c:pt idx="833">
                  <c:v>4.0999999999999996</c:v>
                </c:pt>
                <c:pt idx="834">
                  <c:v>4</c:v>
                </c:pt>
                <c:pt idx="835">
                  <c:v>3.8</c:v>
                </c:pt>
                <c:pt idx="836">
                  <c:v>4.2</c:v>
                </c:pt>
                <c:pt idx="837">
                  <c:v>4.3</c:v>
                </c:pt>
                <c:pt idx="838">
                  <c:v>4.4000000000000004</c:v>
                </c:pt>
                <c:pt idx="839">
                  <c:v>4.0999999999999996</c:v>
                </c:pt>
                <c:pt idx="840">
                  <c:v>4.5</c:v>
                </c:pt>
                <c:pt idx="841">
                  <c:v>4.2</c:v>
                </c:pt>
                <c:pt idx="842">
                  <c:v>3.9</c:v>
                </c:pt>
                <c:pt idx="843">
                  <c:v>4.3</c:v>
                </c:pt>
                <c:pt idx="844">
                  <c:v>4</c:v>
                </c:pt>
                <c:pt idx="845">
                  <c:v>4.3</c:v>
                </c:pt>
                <c:pt idx="846">
                  <c:v>4.2</c:v>
                </c:pt>
                <c:pt idx="847">
                  <c:v>4.2</c:v>
                </c:pt>
                <c:pt idx="848">
                  <c:v>4.0999999999999996</c:v>
                </c:pt>
                <c:pt idx="849">
                  <c:v>4.3</c:v>
                </c:pt>
                <c:pt idx="850">
                  <c:v>4.3</c:v>
                </c:pt>
                <c:pt idx="851">
                  <c:v>4.2</c:v>
                </c:pt>
                <c:pt idx="852">
                  <c:v>4.5</c:v>
                </c:pt>
                <c:pt idx="853">
                  <c:v>4.4000000000000004</c:v>
                </c:pt>
                <c:pt idx="854">
                  <c:v>4.0999999999999996</c:v>
                </c:pt>
                <c:pt idx="855">
                  <c:v>4.3</c:v>
                </c:pt>
                <c:pt idx="856">
                  <c:v>4.4000000000000004</c:v>
                </c:pt>
                <c:pt idx="857">
                  <c:v>3.6</c:v>
                </c:pt>
                <c:pt idx="858">
                  <c:v>4</c:v>
                </c:pt>
                <c:pt idx="859">
                  <c:v>4.4000000000000004</c:v>
                </c:pt>
                <c:pt idx="860">
                  <c:v>4.3</c:v>
                </c:pt>
                <c:pt idx="861">
                  <c:v>4.5999999999999996</c:v>
                </c:pt>
                <c:pt idx="862">
                  <c:v>4.4000000000000004</c:v>
                </c:pt>
                <c:pt idx="863">
                  <c:v>4.5</c:v>
                </c:pt>
                <c:pt idx="864">
                  <c:v>3.9</c:v>
                </c:pt>
                <c:pt idx="865">
                  <c:v>4.3</c:v>
                </c:pt>
                <c:pt idx="866">
                  <c:v>4.5</c:v>
                </c:pt>
                <c:pt idx="867">
                  <c:v>4.5</c:v>
                </c:pt>
                <c:pt idx="868">
                  <c:v>3.6</c:v>
                </c:pt>
                <c:pt idx="869">
                  <c:v>4.0999999999999996</c:v>
                </c:pt>
                <c:pt idx="870">
                  <c:v>3.8</c:v>
                </c:pt>
                <c:pt idx="871">
                  <c:v>4.5999999999999996</c:v>
                </c:pt>
                <c:pt idx="872">
                  <c:v>4.0999999999999996</c:v>
                </c:pt>
                <c:pt idx="873">
                  <c:v>4</c:v>
                </c:pt>
                <c:pt idx="874">
                  <c:v>4.3</c:v>
                </c:pt>
                <c:pt idx="875">
                  <c:v>4</c:v>
                </c:pt>
                <c:pt idx="876">
                  <c:v>4.5</c:v>
                </c:pt>
                <c:pt idx="877">
                  <c:v>4.5</c:v>
                </c:pt>
                <c:pt idx="878">
                  <c:v>4.3</c:v>
                </c:pt>
                <c:pt idx="879">
                  <c:v>4.0999999999999996</c:v>
                </c:pt>
                <c:pt idx="880">
                  <c:v>4</c:v>
                </c:pt>
                <c:pt idx="881">
                  <c:v>4.0999999999999996</c:v>
                </c:pt>
                <c:pt idx="882">
                  <c:v>4.4000000000000004</c:v>
                </c:pt>
                <c:pt idx="883">
                  <c:v>4.0999999999999996</c:v>
                </c:pt>
                <c:pt idx="884">
                  <c:v>4.4000000000000004</c:v>
                </c:pt>
                <c:pt idx="885">
                  <c:v>4.3</c:v>
                </c:pt>
                <c:pt idx="886">
                  <c:v>4.2</c:v>
                </c:pt>
                <c:pt idx="887">
                  <c:v>3.6</c:v>
                </c:pt>
                <c:pt idx="888">
                  <c:v>4.2</c:v>
                </c:pt>
                <c:pt idx="889">
                  <c:v>4.2</c:v>
                </c:pt>
                <c:pt idx="890">
                  <c:v>4.2</c:v>
                </c:pt>
                <c:pt idx="891">
                  <c:v>4.5</c:v>
                </c:pt>
                <c:pt idx="892">
                  <c:v>4.3</c:v>
                </c:pt>
                <c:pt idx="893">
                  <c:v>4.2</c:v>
                </c:pt>
                <c:pt idx="894">
                  <c:v>4.0999999999999996</c:v>
                </c:pt>
                <c:pt idx="895">
                  <c:v>4.0999999999999996</c:v>
                </c:pt>
                <c:pt idx="896">
                  <c:v>3.8</c:v>
                </c:pt>
                <c:pt idx="897">
                  <c:v>4.3</c:v>
                </c:pt>
                <c:pt idx="898">
                  <c:v>4.2</c:v>
                </c:pt>
                <c:pt idx="899">
                  <c:v>4.4000000000000004</c:v>
                </c:pt>
                <c:pt idx="900">
                  <c:v>3.9</c:v>
                </c:pt>
                <c:pt idx="901">
                  <c:v>4</c:v>
                </c:pt>
                <c:pt idx="902">
                  <c:v>4.2</c:v>
                </c:pt>
                <c:pt idx="903">
                  <c:v>3.7</c:v>
                </c:pt>
                <c:pt idx="904">
                  <c:v>4.3</c:v>
                </c:pt>
                <c:pt idx="905">
                  <c:v>4.0999999999999996</c:v>
                </c:pt>
                <c:pt idx="906">
                  <c:v>3.9</c:v>
                </c:pt>
                <c:pt idx="907">
                  <c:v>3.6</c:v>
                </c:pt>
                <c:pt idx="908">
                  <c:v>4</c:v>
                </c:pt>
                <c:pt idx="909">
                  <c:v>4.0999999999999996</c:v>
                </c:pt>
                <c:pt idx="910">
                  <c:v>3.7</c:v>
                </c:pt>
                <c:pt idx="911">
                  <c:v>3.9</c:v>
                </c:pt>
                <c:pt idx="912">
                  <c:v>4.0999999999999996</c:v>
                </c:pt>
                <c:pt idx="913">
                  <c:v>3.9</c:v>
                </c:pt>
                <c:pt idx="914">
                  <c:v>3.9</c:v>
                </c:pt>
                <c:pt idx="915">
                  <c:v>3.9</c:v>
                </c:pt>
                <c:pt idx="916">
                  <c:v>3.8</c:v>
                </c:pt>
                <c:pt idx="917">
                  <c:v>3.8</c:v>
                </c:pt>
                <c:pt idx="918">
                  <c:v>4.0999999999999996</c:v>
                </c:pt>
                <c:pt idx="919">
                  <c:v>4.0999999999999996</c:v>
                </c:pt>
                <c:pt idx="920">
                  <c:v>3.3</c:v>
                </c:pt>
                <c:pt idx="921">
                  <c:v>4.2</c:v>
                </c:pt>
                <c:pt idx="922">
                  <c:v>4</c:v>
                </c:pt>
                <c:pt idx="923">
                  <c:v>4.3</c:v>
                </c:pt>
                <c:pt idx="924">
                  <c:v>4</c:v>
                </c:pt>
                <c:pt idx="925">
                  <c:v>4.5</c:v>
                </c:pt>
                <c:pt idx="926">
                  <c:v>4.0999999999999996</c:v>
                </c:pt>
                <c:pt idx="927">
                  <c:v>4</c:v>
                </c:pt>
                <c:pt idx="928">
                  <c:v>4.2</c:v>
                </c:pt>
                <c:pt idx="929">
                  <c:v>3.8</c:v>
                </c:pt>
                <c:pt idx="930">
                  <c:v>4.2</c:v>
                </c:pt>
                <c:pt idx="931">
                  <c:v>4.2</c:v>
                </c:pt>
                <c:pt idx="932">
                  <c:v>3.6</c:v>
                </c:pt>
                <c:pt idx="933">
                  <c:v>3.8</c:v>
                </c:pt>
                <c:pt idx="934">
                  <c:v>4.0999999999999996</c:v>
                </c:pt>
                <c:pt idx="935">
                  <c:v>4.0999999999999996</c:v>
                </c:pt>
                <c:pt idx="936">
                  <c:v>4.0999999999999996</c:v>
                </c:pt>
                <c:pt idx="937">
                  <c:v>4.0999999999999996</c:v>
                </c:pt>
                <c:pt idx="938">
                  <c:v>4.2</c:v>
                </c:pt>
                <c:pt idx="939">
                  <c:v>4</c:v>
                </c:pt>
                <c:pt idx="940">
                  <c:v>4.3</c:v>
                </c:pt>
                <c:pt idx="941">
                  <c:v>4.2</c:v>
                </c:pt>
                <c:pt idx="942">
                  <c:v>4.2</c:v>
                </c:pt>
                <c:pt idx="943">
                  <c:v>3.7</c:v>
                </c:pt>
                <c:pt idx="944">
                  <c:v>4.0999999999999996</c:v>
                </c:pt>
                <c:pt idx="945">
                  <c:v>4.4000000000000004</c:v>
                </c:pt>
                <c:pt idx="946">
                  <c:v>3.8</c:v>
                </c:pt>
                <c:pt idx="947">
                  <c:v>4</c:v>
                </c:pt>
                <c:pt idx="948">
                  <c:v>4.2</c:v>
                </c:pt>
                <c:pt idx="949">
                  <c:v>3.8</c:v>
                </c:pt>
                <c:pt idx="950">
                  <c:v>4.2</c:v>
                </c:pt>
                <c:pt idx="951">
                  <c:v>4</c:v>
                </c:pt>
                <c:pt idx="952">
                  <c:v>3.9</c:v>
                </c:pt>
                <c:pt idx="953">
                  <c:v>4.3</c:v>
                </c:pt>
                <c:pt idx="954">
                  <c:v>3.8</c:v>
                </c:pt>
                <c:pt idx="955">
                  <c:v>4</c:v>
                </c:pt>
                <c:pt idx="956">
                  <c:v>4.2</c:v>
                </c:pt>
                <c:pt idx="957">
                  <c:v>4.2</c:v>
                </c:pt>
                <c:pt idx="958">
                  <c:v>3.6</c:v>
                </c:pt>
                <c:pt idx="959">
                  <c:v>4.3</c:v>
                </c:pt>
                <c:pt idx="960">
                  <c:v>4</c:v>
                </c:pt>
                <c:pt idx="961">
                  <c:v>4.2</c:v>
                </c:pt>
                <c:pt idx="962">
                  <c:v>4.0999999999999996</c:v>
                </c:pt>
                <c:pt idx="963">
                  <c:v>4</c:v>
                </c:pt>
                <c:pt idx="964">
                  <c:v>4.3</c:v>
                </c:pt>
                <c:pt idx="965">
                  <c:v>4</c:v>
                </c:pt>
                <c:pt idx="966">
                  <c:v>3.9</c:v>
                </c:pt>
                <c:pt idx="967">
                  <c:v>4.2</c:v>
                </c:pt>
                <c:pt idx="968">
                  <c:v>4.0999999999999996</c:v>
                </c:pt>
                <c:pt idx="969">
                  <c:v>4.4000000000000004</c:v>
                </c:pt>
                <c:pt idx="970">
                  <c:v>4</c:v>
                </c:pt>
                <c:pt idx="971">
                  <c:v>3.8</c:v>
                </c:pt>
                <c:pt idx="972">
                  <c:v>4</c:v>
                </c:pt>
                <c:pt idx="973">
                  <c:v>3.1</c:v>
                </c:pt>
                <c:pt idx="974">
                  <c:v>4.3</c:v>
                </c:pt>
                <c:pt idx="975">
                  <c:v>4.2</c:v>
                </c:pt>
                <c:pt idx="976">
                  <c:v>4.4000000000000004</c:v>
                </c:pt>
                <c:pt idx="977">
                  <c:v>4.0999999999999996</c:v>
                </c:pt>
                <c:pt idx="978">
                  <c:v>4.2</c:v>
                </c:pt>
                <c:pt idx="979">
                  <c:v>4.0999999999999996</c:v>
                </c:pt>
                <c:pt idx="980">
                  <c:v>4.0999999999999996</c:v>
                </c:pt>
                <c:pt idx="981">
                  <c:v>4.0999999999999996</c:v>
                </c:pt>
                <c:pt idx="982">
                  <c:v>3.9</c:v>
                </c:pt>
                <c:pt idx="983">
                  <c:v>3.9</c:v>
                </c:pt>
                <c:pt idx="984">
                  <c:v>3.8</c:v>
                </c:pt>
                <c:pt idx="985">
                  <c:v>4</c:v>
                </c:pt>
                <c:pt idx="986">
                  <c:v>4.2</c:v>
                </c:pt>
                <c:pt idx="987">
                  <c:v>4.0999999999999996</c:v>
                </c:pt>
                <c:pt idx="988">
                  <c:v>4.3</c:v>
                </c:pt>
                <c:pt idx="989">
                  <c:v>3.7</c:v>
                </c:pt>
                <c:pt idx="990">
                  <c:v>4.2</c:v>
                </c:pt>
                <c:pt idx="991">
                  <c:v>4.3</c:v>
                </c:pt>
                <c:pt idx="992">
                  <c:v>4.3</c:v>
                </c:pt>
                <c:pt idx="993">
                  <c:v>4.4000000000000004</c:v>
                </c:pt>
                <c:pt idx="994">
                  <c:v>3.8</c:v>
                </c:pt>
                <c:pt idx="995">
                  <c:v>4.5</c:v>
                </c:pt>
                <c:pt idx="996">
                  <c:v>3.8</c:v>
                </c:pt>
                <c:pt idx="997">
                  <c:v>3.8</c:v>
                </c:pt>
                <c:pt idx="998">
                  <c:v>4.0999999999999996</c:v>
                </c:pt>
                <c:pt idx="999">
                  <c:v>4.0999999999999996</c:v>
                </c:pt>
                <c:pt idx="1000">
                  <c:v>3.8</c:v>
                </c:pt>
                <c:pt idx="1001">
                  <c:v>3.3</c:v>
                </c:pt>
                <c:pt idx="1002">
                  <c:v>4</c:v>
                </c:pt>
                <c:pt idx="1003">
                  <c:v>4.5999999999999996</c:v>
                </c:pt>
                <c:pt idx="1004">
                  <c:v>3.9</c:v>
                </c:pt>
                <c:pt idx="1005">
                  <c:v>3.7</c:v>
                </c:pt>
                <c:pt idx="1006">
                  <c:v>4.2</c:v>
                </c:pt>
                <c:pt idx="1007">
                  <c:v>4.0999999999999996</c:v>
                </c:pt>
                <c:pt idx="1008">
                  <c:v>4.0999999999999996</c:v>
                </c:pt>
                <c:pt idx="1009">
                  <c:v>3.8</c:v>
                </c:pt>
                <c:pt idx="1010">
                  <c:v>4.0999999999999996</c:v>
                </c:pt>
                <c:pt idx="1011">
                  <c:v>4.5999999999999996</c:v>
                </c:pt>
                <c:pt idx="1012">
                  <c:v>4.0999999999999996</c:v>
                </c:pt>
                <c:pt idx="1013">
                  <c:v>4.2</c:v>
                </c:pt>
                <c:pt idx="1014">
                  <c:v>3.9</c:v>
                </c:pt>
                <c:pt idx="1015">
                  <c:v>4.0999999999999996</c:v>
                </c:pt>
                <c:pt idx="1016">
                  <c:v>4.0999999999999996</c:v>
                </c:pt>
                <c:pt idx="1017">
                  <c:v>4</c:v>
                </c:pt>
                <c:pt idx="1018">
                  <c:v>3.7</c:v>
                </c:pt>
                <c:pt idx="1019">
                  <c:v>4.0999999999999996</c:v>
                </c:pt>
                <c:pt idx="1020">
                  <c:v>4.0999999999999996</c:v>
                </c:pt>
                <c:pt idx="1021">
                  <c:v>4.0999999999999996</c:v>
                </c:pt>
                <c:pt idx="1022">
                  <c:v>3.3</c:v>
                </c:pt>
                <c:pt idx="1023">
                  <c:v>4.0999999999999996</c:v>
                </c:pt>
                <c:pt idx="1024">
                  <c:v>4.0999999999999996</c:v>
                </c:pt>
                <c:pt idx="1025">
                  <c:v>4.4000000000000004</c:v>
                </c:pt>
                <c:pt idx="1026">
                  <c:v>4.3</c:v>
                </c:pt>
                <c:pt idx="1027">
                  <c:v>4.0999999999999996</c:v>
                </c:pt>
                <c:pt idx="1028">
                  <c:v>3.7</c:v>
                </c:pt>
                <c:pt idx="1029">
                  <c:v>4.8</c:v>
                </c:pt>
                <c:pt idx="1030">
                  <c:v>4.5</c:v>
                </c:pt>
                <c:pt idx="1031">
                  <c:v>4</c:v>
                </c:pt>
                <c:pt idx="1032">
                  <c:v>4.0999999999999996</c:v>
                </c:pt>
                <c:pt idx="1033">
                  <c:v>3.9</c:v>
                </c:pt>
                <c:pt idx="1034">
                  <c:v>4.0999999999999996</c:v>
                </c:pt>
                <c:pt idx="1035">
                  <c:v>4.2</c:v>
                </c:pt>
                <c:pt idx="1036">
                  <c:v>4.0999999999999996</c:v>
                </c:pt>
                <c:pt idx="1037">
                  <c:v>3.5</c:v>
                </c:pt>
                <c:pt idx="1038">
                  <c:v>4.3</c:v>
                </c:pt>
                <c:pt idx="1039">
                  <c:v>3.9</c:v>
                </c:pt>
                <c:pt idx="1040">
                  <c:v>4.2</c:v>
                </c:pt>
                <c:pt idx="1041">
                  <c:v>3.8</c:v>
                </c:pt>
                <c:pt idx="1042">
                  <c:v>4.5</c:v>
                </c:pt>
                <c:pt idx="1043">
                  <c:v>3.8</c:v>
                </c:pt>
                <c:pt idx="1044">
                  <c:v>4.0999999999999996</c:v>
                </c:pt>
                <c:pt idx="1045">
                  <c:v>4.2</c:v>
                </c:pt>
                <c:pt idx="1046">
                  <c:v>4.0999999999999996</c:v>
                </c:pt>
                <c:pt idx="1047">
                  <c:v>4.2</c:v>
                </c:pt>
                <c:pt idx="1048">
                  <c:v>4.5</c:v>
                </c:pt>
                <c:pt idx="1049">
                  <c:v>4</c:v>
                </c:pt>
                <c:pt idx="1050">
                  <c:v>4.4000000000000004</c:v>
                </c:pt>
                <c:pt idx="1051">
                  <c:v>4</c:v>
                </c:pt>
                <c:pt idx="1052">
                  <c:v>4</c:v>
                </c:pt>
                <c:pt idx="1053">
                  <c:v>3.9</c:v>
                </c:pt>
                <c:pt idx="1054">
                  <c:v>4</c:v>
                </c:pt>
                <c:pt idx="1055">
                  <c:v>3.8</c:v>
                </c:pt>
                <c:pt idx="1056">
                  <c:v>4.2</c:v>
                </c:pt>
                <c:pt idx="1057">
                  <c:v>4.3</c:v>
                </c:pt>
                <c:pt idx="1058">
                  <c:v>4.2</c:v>
                </c:pt>
                <c:pt idx="1059">
                  <c:v>4.3</c:v>
                </c:pt>
                <c:pt idx="1060">
                  <c:v>4.2</c:v>
                </c:pt>
                <c:pt idx="1061">
                  <c:v>4.4000000000000004</c:v>
                </c:pt>
                <c:pt idx="1062">
                  <c:v>3.8</c:v>
                </c:pt>
                <c:pt idx="1063">
                  <c:v>4.0999999999999996</c:v>
                </c:pt>
                <c:pt idx="1064">
                  <c:v>3.9</c:v>
                </c:pt>
                <c:pt idx="1065">
                  <c:v>4.3</c:v>
                </c:pt>
                <c:pt idx="1066">
                  <c:v>4.4000000000000004</c:v>
                </c:pt>
                <c:pt idx="1067">
                  <c:v>3.6</c:v>
                </c:pt>
                <c:pt idx="1068">
                  <c:v>3.8</c:v>
                </c:pt>
                <c:pt idx="1069">
                  <c:v>4</c:v>
                </c:pt>
                <c:pt idx="1070">
                  <c:v>4.0999999999999996</c:v>
                </c:pt>
                <c:pt idx="1071">
                  <c:v>4.3</c:v>
                </c:pt>
                <c:pt idx="1072">
                  <c:v>4</c:v>
                </c:pt>
                <c:pt idx="1073">
                  <c:v>3.9</c:v>
                </c:pt>
                <c:pt idx="1074">
                  <c:v>4.4000000000000004</c:v>
                </c:pt>
                <c:pt idx="1075">
                  <c:v>3.7</c:v>
                </c:pt>
                <c:pt idx="1076">
                  <c:v>3.6</c:v>
                </c:pt>
                <c:pt idx="1077">
                  <c:v>3.7</c:v>
                </c:pt>
                <c:pt idx="1078">
                  <c:v>4</c:v>
                </c:pt>
                <c:pt idx="1079">
                  <c:v>4.2</c:v>
                </c:pt>
                <c:pt idx="1080">
                  <c:v>3.8</c:v>
                </c:pt>
                <c:pt idx="1081">
                  <c:v>4.2</c:v>
                </c:pt>
                <c:pt idx="1082">
                  <c:v>3.9</c:v>
                </c:pt>
                <c:pt idx="1083">
                  <c:v>4</c:v>
                </c:pt>
                <c:pt idx="1084">
                  <c:v>4.0999999999999996</c:v>
                </c:pt>
                <c:pt idx="1085">
                  <c:v>4.8</c:v>
                </c:pt>
                <c:pt idx="1086">
                  <c:v>4.2</c:v>
                </c:pt>
                <c:pt idx="1087">
                  <c:v>4.0999999999999996</c:v>
                </c:pt>
                <c:pt idx="1088">
                  <c:v>4</c:v>
                </c:pt>
                <c:pt idx="1089">
                  <c:v>3.9</c:v>
                </c:pt>
                <c:pt idx="1090">
                  <c:v>4.0999999999999996</c:v>
                </c:pt>
                <c:pt idx="1091">
                  <c:v>4.3</c:v>
                </c:pt>
                <c:pt idx="1092">
                  <c:v>4.0999999999999996</c:v>
                </c:pt>
                <c:pt idx="1093">
                  <c:v>4.2</c:v>
                </c:pt>
                <c:pt idx="1094">
                  <c:v>3.9</c:v>
                </c:pt>
                <c:pt idx="1095">
                  <c:v>3.7</c:v>
                </c:pt>
                <c:pt idx="1096">
                  <c:v>4.0999999999999996</c:v>
                </c:pt>
                <c:pt idx="1097">
                  <c:v>4</c:v>
                </c:pt>
                <c:pt idx="1098">
                  <c:v>3.8</c:v>
                </c:pt>
                <c:pt idx="1099">
                  <c:v>4.2</c:v>
                </c:pt>
                <c:pt idx="1100">
                  <c:v>4.5999999999999996</c:v>
                </c:pt>
                <c:pt idx="1101">
                  <c:v>4.0999999999999996</c:v>
                </c:pt>
                <c:pt idx="1102">
                  <c:v>3.3</c:v>
                </c:pt>
                <c:pt idx="1103">
                  <c:v>4.2</c:v>
                </c:pt>
                <c:pt idx="1104">
                  <c:v>4.3</c:v>
                </c:pt>
                <c:pt idx="1105">
                  <c:v>4.3</c:v>
                </c:pt>
                <c:pt idx="1106">
                  <c:v>4.3</c:v>
                </c:pt>
                <c:pt idx="1107">
                  <c:v>4.7</c:v>
                </c:pt>
                <c:pt idx="1108">
                  <c:v>4.4000000000000004</c:v>
                </c:pt>
                <c:pt idx="1109">
                  <c:v>3.9</c:v>
                </c:pt>
                <c:pt idx="1110">
                  <c:v>4.7</c:v>
                </c:pt>
                <c:pt idx="1111">
                  <c:v>4.0999999999999996</c:v>
                </c:pt>
                <c:pt idx="1112">
                  <c:v>3.8</c:v>
                </c:pt>
                <c:pt idx="1113">
                  <c:v>4.4000000000000004</c:v>
                </c:pt>
                <c:pt idx="1114">
                  <c:v>4.3</c:v>
                </c:pt>
                <c:pt idx="1115">
                  <c:v>3.4</c:v>
                </c:pt>
                <c:pt idx="1116">
                  <c:v>4.2</c:v>
                </c:pt>
                <c:pt idx="1117">
                  <c:v>3.7</c:v>
                </c:pt>
                <c:pt idx="1118">
                  <c:v>4.3</c:v>
                </c:pt>
                <c:pt idx="1119">
                  <c:v>4.3</c:v>
                </c:pt>
                <c:pt idx="1120">
                  <c:v>4.4000000000000004</c:v>
                </c:pt>
                <c:pt idx="1121">
                  <c:v>4.0999999999999996</c:v>
                </c:pt>
                <c:pt idx="1122">
                  <c:v>4</c:v>
                </c:pt>
                <c:pt idx="1123">
                  <c:v>4.4000000000000004</c:v>
                </c:pt>
                <c:pt idx="1124">
                  <c:v>3.8</c:v>
                </c:pt>
                <c:pt idx="1125">
                  <c:v>4.3</c:v>
                </c:pt>
                <c:pt idx="1126">
                  <c:v>3.8</c:v>
                </c:pt>
                <c:pt idx="1127">
                  <c:v>2.2999999999999998</c:v>
                </c:pt>
                <c:pt idx="1128">
                  <c:v>4.5</c:v>
                </c:pt>
                <c:pt idx="1129">
                  <c:v>4</c:v>
                </c:pt>
                <c:pt idx="1130">
                  <c:v>3.7</c:v>
                </c:pt>
                <c:pt idx="1131">
                  <c:v>4</c:v>
                </c:pt>
                <c:pt idx="1132">
                  <c:v>4.4000000000000004</c:v>
                </c:pt>
                <c:pt idx="1133">
                  <c:v>4.0999999999999996</c:v>
                </c:pt>
                <c:pt idx="1134">
                  <c:v>4.4000000000000004</c:v>
                </c:pt>
                <c:pt idx="1135">
                  <c:v>3.1</c:v>
                </c:pt>
                <c:pt idx="1136">
                  <c:v>4.3</c:v>
                </c:pt>
                <c:pt idx="1137">
                  <c:v>4.4000000000000004</c:v>
                </c:pt>
                <c:pt idx="1138">
                  <c:v>4.4000000000000004</c:v>
                </c:pt>
                <c:pt idx="1139">
                  <c:v>4.0999999999999996</c:v>
                </c:pt>
                <c:pt idx="1140">
                  <c:v>4.0999999999999996</c:v>
                </c:pt>
                <c:pt idx="1141">
                  <c:v>4</c:v>
                </c:pt>
                <c:pt idx="1142">
                  <c:v>3.6</c:v>
                </c:pt>
                <c:pt idx="1143">
                  <c:v>3.9</c:v>
                </c:pt>
                <c:pt idx="1144">
                  <c:v>3.9</c:v>
                </c:pt>
                <c:pt idx="1145">
                  <c:v>3.8</c:v>
                </c:pt>
                <c:pt idx="1146">
                  <c:v>4.0999999999999996</c:v>
                </c:pt>
                <c:pt idx="1147">
                  <c:v>4.0999999999999996</c:v>
                </c:pt>
                <c:pt idx="1148">
                  <c:v>4.0999999999999996</c:v>
                </c:pt>
                <c:pt idx="1149">
                  <c:v>3.8</c:v>
                </c:pt>
                <c:pt idx="1150">
                  <c:v>4.3</c:v>
                </c:pt>
                <c:pt idx="1151">
                  <c:v>4.5</c:v>
                </c:pt>
                <c:pt idx="1152">
                  <c:v>4.2</c:v>
                </c:pt>
                <c:pt idx="1153">
                  <c:v>3.9</c:v>
                </c:pt>
                <c:pt idx="1154">
                  <c:v>3.5</c:v>
                </c:pt>
                <c:pt idx="1155">
                  <c:v>4.3</c:v>
                </c:pt>
                <c:pt idx="1156">
                  <c:v>3.9</c:v>
                </c:pt>
                <c:pt idx="1157">
                  <c:v>3.9</c:v>
                </c:pt>
                <c:pt idx="1158">
                  <c:v>4</c:v>
                </c:pt>
                <c:pt idx="1159">
                  <c:v>4.7</c:v>
                </c:pt>
                <c:pt idx="1160">
                  <c:v>4.0999999999999996</c:v>
                </c:pt>
                <c:pt idx="1161">
                  <c:v>3.8</c:v>
                </c:pt>
                <c:pt idx="1162">
                  <c:v>4.0999999999999996</c:v>
                </c:pt>
                <c:pt idx="1163">
                  <c:v>4.0999999999999996</c:v>
                </c:pt>
                <c:pt idx="1164">
                  <c:v>3.9</c:v>
                </c:pt>
                <c:pt idx="1165">
                  <c:v>3.8</c:v>
                </c:pt>
                <c:pt idx="1166">
                  <c:v>4.0999999999999996</c:v>
                </c:pt>
                <c:pt idx="1167">
                  <c:v>4.3</c:v>
                </c:pt>
                <c:pt idx="1168">
                  <c:v>3.9</c:v>
                </c:pt>
                <c:pt idx="1169">
                  <c:v>2.8</c:v>
                </c:pt>
                <c:pt idx="1170">
                  <c:v>4</c:v>
                </c:pt>
                <c:pt idx="1171">
                  <c:v>4.5</c:v>
                </c:pt>
                <c:pt idx="1172">
                  <c:v>4.5999999999999996</c:v>
                </c:pt>
                <c:pt idx="1173">
                  <c:v>4.0999999999999996</c:v>
                </c:pt>
                <c:pt idx="1174">
                  <c:v>4.0999999999999996</c:v>
                </c:pt>
                <c:pt idx="1175">
                  <c:v>3.4</c:v>
                </c:pt>
                <c:pt idx="1176">
                  <c:v>4.5999999999999996</c:v>
                </c:pt>
                <c:pt idx="1177">
                  <c:v>4.2</c:v>
                </c:pt>
                <c:pt idx="1178">
                  <c:v>3.9</c:v>
                </c:pt>
                <c:pt idx="1179">
                  <c:v>4.2</c:v>
                </c:pt>
                <c:pt idx="1180">
                  <c:v>4.2</c:v>
                </c:pt>
                <c:pt idx="1181">
                  <c:v>4.0999999999999996</c:v>
                </c:pt>
                <c:pt idx="1182">
                  <c:v>4.8</c:v>
                </c:pt>
                <c:pt idx="1183">
                  <c:v>4.4000000000000004</c:v>
                </c:pt>
                <c:pt idx="1184">
                  <c:v>4.3</c:v>
                </c:pt>
                <c:pt idx="1185">
                  <c:v>4.3</c:v>
                </c:pt>
                <c:pt idx="1186">
                  <c:v>4</c:v>
                </c:pt>
                <c:pt idx="1187">
                  <c:v>4.3</c:v>
                </c:pt>
                <c:pt idx="1188">
                  <c:v>4</c:v>
                </c:pt>
                <c:pt idx="1189">
                  <c:v>4.4000000000000004</c:v>
                </c:pt>
                <c:pt idx="1190">
                  <c:v>4.0999999999999996</c:v>
                </c:pt>
                <c:pt idx="1191">
                  <c:v>3.6</c:v>
                </c:pt>
                <c:pt idx="1192">
                  <c:v>2</c:v>
                </c:pt>
                <c:pt idx="1193">
                  <c:v>4</c:v>
                </c:pt>
                <c:pt idx="1194">
                  <c:v>3.7</c:v>
                </c:pt>
                <c:pt idx="1195">
                  <c:v>3.8</c:v>
                </c:pt>
                <c:pt idx="1196">
                  <c:v>3.9</c:v>
                </c:pt>
                <c:pt idx="1197">
                  <c:v>3.1</c:v>
                </c:pt>
                <c:pt idx="1198">
                  <c:v>3</c:v>
                </c:pt>
                <c:pt idx="1199">
                  <c:v>4</c:v>
                </c:pt>
                <c:pt idx="1200">
                  <c:v>4.4000000000000004</c:v>
                </c:pt>
                <c:pt idx="1201">
                  <c:v>4.0999999999999996</c:v>
                </c:pt>
                <c:pt idx="1202">
                  <c:v>3.6</c:v>
                </c:pt>
                <c:pt idx="1203">
                  <c:v>4.4000000000000004</c:v>
                </c:pt>
                <c:pt idx="1204">
                  <c:v>4.2</c:v>
                </c:pt>
                <c:pt idx="1205">
                  <c:v>4.3</c:v>
                </c:pt>
                <c:pt idx="1206">
                  <c:v>3.8</c:v>
                </c:pt>
                <c:pt idx="1207">
                  <c:v>4.0999999999999996</c:v>
                </c:pt>
                <c:pt idx="1208">
                  <c:v>4</c:v>
                </c:pt>
                <c:pt idx="1209">
                  <c:v>4.2</c:v>
                </c:pt>
                <c:pt idx="1210">
                  <c:v>3.6</c:v>
                </c:pt>
                <c:pt idx="1211">
                  <c:v>4.2</c:v>
                </c:pt>
                <c:pt idx="1212">
                  <c:v>4.0999999999999996</c:v>
                </c:pt>
                <c:pt idx="1213">
                  <c:v>4.2</c:v>
                </c:pt>
                <c:pt idx="1214">
                  <c:v>3.9</c:v>
                </c:pt>
                <c:pt idx="1215">
                  <c:v>4</c:v>
                </c:pt>
                <c:pt idx="1216">
                  <c:v>4.2</c:v>
                </c:pt>
                <c:pt idx="1217">
                  <c:v>4.2</c:v>
                </c:pt>
                <c:pt idx="1218">
                  <c:v>4.0999999999999996</c:v>
                </c:pt>
                <c:pt idx="1219">
                  <c:v>4.4000000000000004</c:v>
                </c:pt>
                <c:pt idx="1220">
                  <c:v>4.0999999999999996</c:v>
                </c:pt>
                <c:pt idx="1221">
                  <c:v>4.2</c:v>
                </c:pt>
                <c:pt idx="1222">
                  <c:v>4.0999999999999996</c:v>
                </c:pt>
                <c:pt idx="1223">
                  <c:v>3.9</c:v>
                </c:pt>
                <c:pt idx="1224">
                  <c:v>3.9</c:v>
                </c:pt>
                <c:pt idx="1225">
                  <c:v>4.2</c:v>
                </c:pt>
                <c:pt idx="1226">
                  <c:v>4.2</c:v>
                </c:pt>
                <c:pt idx="1227">
                  <c:v>3.7</c:v>
                </c:pt>
                <c:pt idx="1228">
                  <c:v>3.7</c:v>
                </c:pt>
                <c:pt idx="1229">
                  <c:v>3.4</c:v>
                </c:pt>
                <c:pt idx="1230">
                  <c:v>4.2</c:v>
                </c:pt>
                <c:pt idx="1231">
                  <c:v>4</c:v>
                </c:pt>
                <c:pt idx="1232">
                  <c:v>4.0999999999999996</c:v>
                </c:pt>
                <c:pt idx="1233">
                  <c:v>3.9</c:v>
                </c:pt>
                <c:pt idx="1234">
                  <c:v>4</c:v>
                </c:pt>
                <c:pt idx="1235">
                  <c:v>3.9</c:v>
                </c:pt>
                <c:pt idx="1236">
                  <c:v>4.2</c:v>
                </c:pt>
                <c:pt idx="1237">
                  <c:v>4.3</c:v>
                </c:pt>
                <c:pt idx="1238">
                  <c:v>4</c:v>
                </c:pt>
                <c:pt idx="1239">
                  <c:v>2.6</c:v>
                </c:pt>
                <c:pt idx="1240">
                  <c:v>3.8</c:v>
                </c:pt>
                <c:pt idx="1241">
                  <c:v>4.5</c:v>
                </c:pt>
                <c:pt idx="1242">
                  <c:v>3.5</c:v>
                </c:pt>
                <c:pt idx="1243">
                  <c:v>3.9</c:v>
                </c:pt>
                <c:pt idx="1244">
                  <c:v>4</c:v>
                </c:pt>
                <c:pt idx="1245">
                  <c:v>4</c:v>
                </c:pt>
                <c:pt idx="1246">
                  <c:v>3.5</c:v>
                </c:pt>
                <c:pt idx="1247">
                  <c:v>4</c:v>
                </c:pt>
                <c:pt idx="1248">
                  <c:v>3.4</c:v>
                </c:pt>
                <c:pt idx="1249">
                  <c:v>4.2</c:v>
                </c:pt>
                <c:pt idx="1250">
                  <c:v>3.8</c:v>
                </c:pt>
                <c:pt idx="1251">
                  <c:v>4.0999999999999996</c:v>
                </c:pt>
                <c:pt idx="1252">
                  <c:v>4.2</c:v>
                </c:pt>
                <c:pt idx="1253">
                  <c:v>4.3</c:v>
                </c:pt>
                <c:pt idx="1254">
                  <c:v>4.2</c:v>
                </c:pt>
                <c:pt idx="1255">
                  <c:v>4.0999999999999996</c:v>
                </c:pt>
                <c:pt idx="1256">
                  <c:v>3.9</c:v>
                </c:pt>
                <c:pt idx="1257">
                  <c:v>3.3</c:v>
                </c:pt>
                <c:pt idx="1258">
                  <c:v>4.3</c:v>
                </c:pt>
                <c:pt idx="1259">
                  <c:v>3.9</c:v>
                </c:pt>
                <c:pt idx="1260">
                  <c:v>4.3</c:v>
                </c:pt>
                <c:pt idx="1261">
                  <c:v>3.6</c:v>
                </c:pt>
                <c:pt idx="1262">
                  <c:v>3.8</c:v>
                </c:pt>
                <c:pt idx="1263">
                  <c:v>3.9</c:v>
                </c:pt>
                <c:pt idx="1264">
                  <c:v>4.5999999999999996</c:v>
                </c:pt>
                <c:pt idx="1265">
                  <c:v>3.8</c:v>
                </c:pt>
                <c:pt idx="1266">
                  <c:v>3.9</c:v>
                </c:pt>
                <c:pt idx="1267">
                  <c:v>4.0999999999999996</c:v>
                </c:pt>
                <c:pt idx="1268">
                  <c:v>3.6</c:v>
                </c:pt>
                <c:pt idx="1269">
                  <c:v>4.4000000000000004</c:v>
                </c:pt>
                <c:pt idx="1270">
                  <c:v>4.3</c:v>
                </c:pt>
                <c:pt idx="1271">
                  <c:v>4.7</c:v>
                </c:pt>
                <c:pt idx="1272">
                  <c:v>4.3</c:v>
                </c:pt>
                <c:pt idx="1273">
                  <c:v>3.9</c:v>
                </c:pt>
                <c:pt idx="1274">
                  <c:v>3.9</c:v>
                </c:pt>
                <c:pt idx="1275">
                  <c:v>3.7</c:v>
                </c:pt>
                <c:pt idx="1276">
                  <c:v>3.5</c:v>
                </c:pt>
                <c:pt idx="1277">
                  <c:v>4</c:v>
                </c:pt>
                <c:pt idx="1278">
                  <c:v>4.0999999999999996</c:v>
                </c:pt>
                <c:pt idx="1279">
                  <c:v>3.9</c:v>
                </c:pt>
                <c:pt idx="1280">
                  <c:v>4.4000000000000004</c:v>
                </c:pt>
                <c:pt idx="1281">
                  <c:v>4.3</c:v>
                </c:pt>
                <c:pt idx="1282">
                  <c:v>4.5</c:v>
                </c:pt>
                <c:pt idx="1283">
                  <c:v>4</c:v>
                </c:pt>
                <c:pt idx="1284">
                  <c:v>3.9</c:v>
                </c:pt>
                <c:pt idx="1285">
                  <c:v>4.2</c:v>
                </c:pt>
                <c:pt idx="1286">
                  <c:v>4.0999999999999996</c:v>
                </c:pt>
                <c:pt idx="1287">
                  <c:v>3.7</c:v>
                </c:pt>
                <c:pt idx="1288">
                  <c:v>4.0999999999999996</c:v>
                </c:pt>
                <c:pt idx="1289">
                  <c:v>4.2</c:v>
                </c:pt>
                <c:pt idx="1290">
                  <c:v>4.3</c:v>
                </c:pt>
                <c:pt idx="1291">
                  <c:v>3.6</c:v>
                </c:pt>
                <c:pt idx="1292">
                  <c:v>4.0999999999999996</c:v>
                </c:pt>
                <c:pt idx="1293">
                  <c:v>4.5</c:v>
                </c:pt>
                <c:pt idx="1294">
                  <c:v>4.2</c:v>
                </c:pt>
                <c:pt idx="1295">
                  <c:v>4.3</c:v>
                </c:pt>
                <c:pt idx="1296">
                  <c:v>4</c:v>
                </c:pt>
                <c:pt idx="1297">
                  <c:v>4.2</c:v>
                </c:pt>
                <c:pt idx="1298">
                  <c:v>4.2</c:v>
                </c:pt>
                <c:pt idx="1299">
                  <c:v>4.5</c:v>
                </c:pt>
                <c:pt idx="1300">
                  <c:v>3.8</c:v>
                </c:pt>
                <c:pt idx="1301">
                  <c:v>4.4000000000000004</c:v>
                </c:pt>
                <c:pt idx="1302">
                  <c:v>4.0999999999999996</c:v>
                </c:pt>
                <c:pt idx="1303">
                  <c:v>4.2</c:v>
                </c:pt>
                <c:pt idx="1304">
                  <c:v>4.3</c:v>
                </c:pt>
                <c:pt idx="1305">
                  <c:v>4.0999999999999996</c:v>
                </c:pt>
                <c:pt idx="1306">
                  <c:v>4.2</c:v>
                </c:pt>
                <c:pt idx="1307">
                  <c:v>4.0999999999999996</c:v>
                </c:pt>
                <c:pt idx="1308">
                  <c:v>3.9</c:v>
                </c:pt>
                <c:pt idx="1309">
                  <c:v>3.9</c:v>
                </c:pt>
                <c:pt idx="1310">
                  <c:v>3.8</c:v>
                </c:pt>
                <c:pt idx="1311">
                  <c:v>4.5999999999999996</c:v>
                </c:pt>
                <c:pt idx="1312">
                  <c:v>3.6</c:v>
                </c:pt>
                <c:pt idx="1313">
                  <c:v>4.0999999999999996</c:v>
                </c:pt>
                <c:pt idx="1314">
                  <c:v>4.2</c:v>
                </c:pt>
                <c:pt idx="1315">
                  <c:v>4.3</c:v>
                </c:pt>
                <c:pt idx="1316">
                  <c:v>3.9</c:v>
                </c:pt>
                <c:pt idx="1317">
                  <c:v>3.9</c:v>
                </c:pt>
                <c:pt idx="1318">
                  <c:v>4</c:v>
                </c:pt>
                <c:pt idx="1319">
                  <c:v>4.4000000000000004</c:v>
                </c:pt>
                <c:pt idx="1320">
                  <c:v>4.2</c:v>
                </c:pt>
                <c:pt idx="1321">
                  <c:v>4.5</c:v>
                </c:pt>
                <c:pt idx="1322">
                  <c:v>4.0999999999999996</c:v>
                </c:pt>
                <c:pt idx="1323">
                  <c:v>4.0999999999999996</c:v>
                </c:pt>
                <c:pt idx="1324">
                  <c:v>4.2</c:v>
                </c:pt>
                <c:pt idx="1325">
                  <c:v>4.2</c:v>
                </c:pt>
                <c:pt idx="1326">
                  <c:v>4</c:v>
                </c:pt>
                <c:pt idx="1327">
                  <c:v>4.3</c:v>
                </c:pt>
                <c:pt idx="1328">
                  <c:v>3.6</c:v>
                </c:pt>
                <c:pt idx="1329">
                  <c:v>3.5</c:v>
                </c:pt>
                <c:pt idx="1330">
                  <c:v>4.3</c:v>
                </c:pt>
                <c:pt idx="1331">
                  <c:v>3.6</c:v>
                </c:pt>
                <c:pt idx="1332">
                  <c:v>2.9</c:v>
                </c:pt>
                <c:pt idx="1333">
                  <c:v>4.2</c:v>
                </c:pt>
                <c:pt idx="1334">
                  <c:v>4.4000000000000004</c:v>
                </c:pt>
                <c:pt idx="1335">
                  <c:v>4.0999999999999996</c:v>
                </c:pt>
                <c:pt idx="1336">
                  <c:v>3.8</c:v>
                </c:pt>
                <c:pt idx="1337">
                  <c:v>3.5</c:v>
                </c:pt>
                <c:pt idx="1338">
                  <c:v>4.0999999999999996</c:v>
                </c:pt>
                <c:pt idx="1339">
                  <c:v>3.2</c:v>
                </c:pt>
                <c:pt idx="1340">
                  <c:v>4.4000000000000004</c:v>
                </c:pt>
                <c:pt idx="1341">
                  <c:v>3.6</c:v>
                </c:pt>
                <c:pt idx="1342">
                  <c:v>3.1</c:v>
                </c:pt>
                <c:pt idx="1343">
                  <c:v>4</c:v>
                </c:pt>
                <c:pt idx="1344">
                  <c:v>4.0999999999999996</c:v>
                </c:pt>
                <c:pt idx="1345">
                  <c:v>3.6</c:v>
                </c:pt>
                <c:pt idx="1346">
                  <c:v>4</c:v>
                </c:pt>
                <c:pt idx="1347">
                  <c:v>4.3</c:v>
                </c:pt>
              </c:numCache>
            </c:numRef>
          </c:yVal>
          <c:smooth val="0"/>
          <c:extLst>
            <c:ext xmlns:c16="http://schemas.microsoft.com/office/drawing/2014/chart" uri="{C3380CC4-5D6E-409C-BE32-E72D297353CC}">
              <c16:uniqueId val="{00000000-CBC5-42A5-B2DC-0D1AD9B5F030}"/>
            </c:ext>
          </c:extLst>
        </c:ser>
        <c:dLbls>
          <c:showLegendKey val="0"/>
          <c:showVal val="0"/>
          <c:showCatName val="0"/>
          <c:showSerName val="0"/>
          <c:showPercent val="0"/>
          <c:showBubbleSize val="0"/>
        </c:dLbls>
        <c:axId val="239202863"/>
        <c:axId val="239207663"/>
      </c:scatterChart>
      <c:valAx>
        <c:axId val="239202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39207663"/>
        <c:crosses val="autoZero"/>
        <c:crossBetween val="midCat"/>
      </c:valAx>
      <c:valAx>
        <c:axId val="2392076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39202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448235</xdr:colOff>
      <xdr:row>0</xdr:row>
      <xdr:rowOff>28015</xdr:rowOff>
    </xdr:from>
    <xdr:to>
      <xdr:col>23</xdr:col>
      <xdr:colOff>28014</xdr:colOff>
      <xdr:row>88</xdr:row>
      <xdr:rowOff>0</xdr:rowOff>
    </xdr:to>
    <xdr:sp macro="" textlink="">
      <xdr:nvSpPr>
        <xdr:cNvPr id="5" name="Rectangle: Rounded Corners 4">
          <a:extLst>
            <a:ext uri="{FF2B5EF4-FFF2-40B4-BE49-F238E27FC236}">
              <a16:creationId xmlns:a16="http://schemas.microsoft.com/office/drawing/2014/main" id="{B546112D-D717-B921-84D0-E2211DC72C84}"/>
            </a:ext>
          </a:extLst>
        </xdr:cNvPr>
        <xdr:cNvSpPr/>
      </xdr:nvSpPr>
      <xdr:spPr>
        <a:xfrm>
          <a:off x="448235" y="28015"/>
          <a:ext cx="15227993" cy="16735985"/>
        </a:xfrm>
        <a:prstGeom prst="roundRect">
          <a:avLst>
            <a:gd name="adj" fmla="val 2381"/>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666750</xdr:colOff>
      <xdr:row>1</xdr:row>
      <xdr:rowOff>47625</xdr:rowOff>
    </xdr:from>
    <xdr:to>
      <xdr:col>22</xdr:col>
      <xdr:colOff>450273</xdr:colOff>
      <xdr:row>5</xdr:row>
      <xdr:rowOff>69273</xdr:rowOff>
    </xdr:to>
    <xdr:sp macro="" textlink="">
      <xdr:nvSpPr>
        <xdr:cNvPr id="2" name="Rectangle 1">
          <a:extLst>
            <a:ext uri="{FF2B5EF4-FFF2-40B4-BE49-F238E27FC236}">
              <a16:creationId xmlns:a16="http://schemas.microsoft.com/office/drawing/2014/main" id="{3423FC1E-367C-F41C-92C4-764E3B29E02A}"/>
            </a:ext>
          </a:extLst>
        </xdr:cNvPr>
        <xdr:cNvSpPr/>
      </xdr:nvSpPr>
      <xdr:spPr>
        <a:xfrm>
          <a:off x="666750" y="242013"/>
          <a:ext cx="14751380" cy="799199"/>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chemeClr val="accent2"/>
              </a:solidFill>
            </a:rPr>
            <a:t>AMAZO</a:t>
          </a:r>
          <a:r>
            <a:rPr lang="en-US" sz="3600" b="1" baseline="0">
              <a:solidFill>
                <a:schemeClr val="accent2"/>
              </a:solidFill>
            </a:rPr>
            <a:t>N PRODUCT REVIEW ANALYSIS DASHBOARD</a:t>
          </a:r>
          <a:endParaRPr lang="en-001" sz="3600" b="1">
            <a:solidFill>
              <a:schemeClr val="accent2"/>
            </a:solidFill>
          </a:endParaRPr>
        </a:p>
      </xdr:txBody>
    </xdr:sp>
    <xdr:clientData/>
  </xdr:twoCellAnchor>
  <xdr:twoCellAnchor>
    <xdr:from>
      <xdr:col>9</xdr:col>
      <xdr:colOff>160856</xdr:colOff>
      <xdr:row>22</xdr:row>
      <xdr:rowOff>131280</xdr:rowOff>
    </xdr:from>
    <xdr:to>
      <xdr:col>15</xdr:col>
      <xdr:colOff>608661</xdr:colOff>
      <xdr:row>43</xdr:row>
      <xdr:rowOff>114858</xdr:rowOff>
    </xdr:to>
    <xdr:graphicFrame macro="">
      <xdr:nvGraphicFramePr>
        <xdr:cNvPr id="9" name="Chart 8">
          <a:extLst>
            <a:ext uri="{FF2B5EF4-FFF2-40B4-BE49-F238E27FC236}">
              <a16:creationId xmlns:a16="http://schemas.microsoft.com/office/drawing/2014/main" id="{CF026131-C248-4B19-B8CA-DE8C4647E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625139</xdr:colOff>
      <xdr:row>79</xdr:row>
      <xdr:rowOff>188614</xdr:rowOff>
    </xdr:from>
    <xdr:to>
      <xdr:col>18</xdr:col>
      <xdr:colOff>92926</xdr:colOff>
      <xdr:row>83</xdr:row>
      <xdr:rowOff>185854</xdr:rowOff>
    </xdr:to>
    <xdr:sp macro="" textlink="">
      <xdr:nvSpPr>
        <xdr:cNvPr id="13" name="TextBox 12">
          <a:extLst>
            <a:ext uri="{FF2B5EF4-FFF2-40B4-BE49-F238E27FC236}">
              <a16:creationId xmlns:a16="http://schemas.microsoft.com/office/drawing/2014/main" id="{D0CD5A07-B798-B3B6-E9DD-2BF8A53A0A36}"/>
            </a:ext>
          </a:extLst>
        </xdr:cNvPr>
        <xdr:cNvSpPr txBox="1"/>
      </xdr:nvSpPr>
      <xdr:spPr>
        <a:xfrm>
          <a:off x="11079407" y="16706358"/>
          <a:ext cx="1558641" cy="833581"/>
        </a:xfrm>
        <a:prstGeom prst="rect">
          <a:avLst/>
        </a:prstGeom>
        <a:solidFill>
          <a:schemeClr val="bg1"/>
        </a:solidFill>
        <a:ln>
          <a:solidFill>
            <a:schemeClr val="bg1"/>
          </a:solid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US" sz="1100" b="1">
              <a:solidFill>
                <a:schemeClr val="accent2"/>
              </a:solidFill>
            </a:rPr>
            <a:t>NUMBER</a:t>
          </a:r>
          <a:r>
            <a:rPr lang="en-US" sz="1100" b="1" baseline="0">
              <a:solidFill>
                <a:schemeClr val="accent2"/>
              </a:solidFill>
            </a:rPr>
            <a:t> OF PRODUCT CATEGORIES:</a:t>
          </a:r>
        </a:p>
        <a:p>
          <a:pPr algn="ctr"/>
          <a:r>
            <a:rPr lang="en-US" sz="1100" b="1" baseline="0">
              <a:solidFill>
                <a:schemeClr val="accent2"/>
              </a:solidFill>
            </a:rPr>
            <a:t>9</a:t>
          </a:r>
        </a:p>
      </xdr:txBody>
    </xdr:sp>
    <xdr:clientData/>
  </xdr:twoCellAnchor>
  <xdr:twoCellAnchor>
    <xdr:from>
      <xdr:col>15</xdr:col>
      <xdr:colOff>622546</xdr:colOff>
      <xdr:row>75</xdr:row>
      <xdr:rowOff>131162</xdr:rowOff>
    </xdr:from>
    <xdr:to>
      <xdr:col>22</xdr:col>
      <xdr:colOff>379953</xdr:colOff>
      <xdr:row>79</xdr:row>
      <xdr:rowOff>176893</xdr:rowOff>
    </xdr:to>
    <xdr:sp macro="" textlink="">
      <xdr:nvSpPr>
        <xdr:cNvPr id="18" name="TextBox 17">
          <a:extLst>
            <a:ext uri="{FF2B5EF4-FFF2-40B4-BE49-F238E27FC236}">
              <a16:creationId xmlns:a16="http://schemas.microsoft.com/office/drawing/2014/main" id="{B1265578-8697-487B-91D8-A5E116FDC8AB}"/>
            </a:ext>
          </a:extLst>
        </xdr:cNvPr>
        <xdr:cNvSpPr txBox="1"/>
      </xdr:nvSpPr>
      <xdr:spPr>
        <a:xfrm>
          <a:off x="11076814" y="15812564"/>
          <a:ext cx="4636066" cy="882073"/>
        </a:xfrm>
        <a:prstGeom prst="rect">
          <a:avLst/>
        </a:prstGeom>
        <a:solidFill>
          <a:schemeClr val="bg1"/>
        </a:solidFill>
        <a:ln>
          <a:solidFill>
            <a:schemeClr val="bg1"/>
          </a:solid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US" sz="1100" b="1">
              <a:solidFill>
                <a:schemeClr val="accent2"/>
              </a:solidFill>
            </a:rPr>
            <a:t>TOTAL</a:t>
          </a:r>
          <a:r>
            <a:rPr lang="en-US" sz="1100" b="1" baseline="0">
              <a:solidFill>
                <a:schemeClr val="accent2"/>
              </a:solidFill>
            </a:rPr>
            <a:t> </a:t>
          </a:r>
          <a:r>
            <a:rPr lang="en-US" sz="1100" b="1">
              <a:solidFill>
                <a:schemeClr val="accent2"/>
              </a:solidFill>
            </a:rPr>
            <a:t>NUMBER</a:t>
          </a:r>
          <a:r>
            <a:rPr lang="en-US" sz="1100" b="1" baseline="0">
              <a:solidFill>
                <a:schemeClr val="accent2"/>
              </a:solidFill>
            </a:rPr>
            <a:t> OF</a:t>
          </a:r>
          <a:r>
            <a:rPr lang="en-US" sz="1100" b="1">
              <a:solidFill>
                <a:schemeClr val="accent2"/>
              </a:solidFill>
            </a:rPr>
            <a:t> PRODUCTS </a:t>
          </a:r>
          <a:r>
            <a:rPr lang="en-US" sz="1100" b="1" baseline="0">
              <a:solidFill>
                <a:schemeClr val="accent2"/>
              </a:solidFill>
            </a:rPr>
            <a:t>:</a:t>
          </a:r>
        </a:p>
        <a:p>
          <a:pPr algn="ctr"/>
          <a:r>
            <a:rPr lang="en-US" sz="1100" b="1" baseline="0">
              <a:solidFill>
                <a:schemeClr val="accent2"/>
              </a:solidFill>
            </a:rPr>
            <a:t>1348</a:t>
          </a:r>
        </a:p>
      </xdr:txBody>
    </xdr:sp>
    <xdr:clientData/>
  </xdr:twoCellAnchor>
  <xdr:twoCellAnchor>
    <xdr:from>
      <xdr:col>18</xdr:col>
      <xdr:colOff>109650</xdr:colOff>
      <xdr:row>79</xdr:row>
      <xdr:rowOff>195013</xdr:rowOff>
    </xdr:from>
    <xdr:to>
      <xdr:col>22</xdr:col>
      <xdr:colOff>389112</xdr:colOff>
      <xdr:row>83</xdr:row>
      <xdr:rowOff>190500</xdr:rowOff>
    </xdr:to>
    <xdr:sp macro="" textlink="">
      <xdr:nvSpPr>
        <xdr:cNvPr id="19" name="TextBox 18">
          <a:extLst>
            <a:ext uri="{FF2B5EF4-FFF2-40B4-BE49-F238E27FC236}">
              <a16:creationId xmlns:a16="http://schemas.microsoft.com/office/drawing/2014/main" id="{B46D0965-2FF2-49A9-A339-D1298AAAF493}"/>
            </a:ext>
          </a:extLst>
        </xdr:cNvPr>
        <xdr:cNvSpPr txBox="1"/>
      </xdr:nvSpPr>
      <xdr:spPr>
        <a:xfrm>
          <a:off x="12654772" y="16712757"/>
          <a:ext cx="3067267" cy="831828"/>
        </a:xfrm>
        <a:prstGeom prst="rect">
          <a:avLst/>
        </a:prstGeom>
        <a:solidFill>
          <a:schemeClr val="bg1"/>
        </a:solidFill>
        <a:ln>
          <a:solidFill>
            <a:schemeClr val="bg1"/>
          </a:solid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US" sz="1100" b="1">
              <a:solidFill>
                <a:schemeClr val="accent2"/>
              </a:solidFill>
            </a:rPr>
            <a:t>AVERAGE RATING OF ALL</a:t>
          </a:r>
          <a:r>
            <a:rPr lang="en-US" sz="1100" b="1" baseline="0">
              <a:solidFill>
                <a:schemeClr val="accent2"/>
              </a:solidFill>
            </a:rPr>
            <a:t> </a:t>
          </a:r>
          <a:r>
            <a:rPr lang="en-US" sz="1100" b="1">
              <a:solidFill>
                <a:schemeClr val="accent2"/>
              </a:solidFill>
            </a:rPr>
            <a:t>PRODUCTS:</a:t>
          </a:r>
          <a:endParaRPr lang="en-US" sz="1100" b="1" baseline="0">
            <a:solidFill>
              <a:schemeClr val="accent2"/>
            </a:solidFill>
          </a:endParaRPr>
        </a:p>
        <a:p>
          <a:pPr algn="ctr"/>
          <a:r>
            <a:rPr lang="en-US" sz="1100" b="1" baseline="0">
              <a:solidFill>
                <a:schemeClr val="accent2"/>
              </a:solidFill>
            </a:rPr>
            <a:t>3.8</a:t>
          </a:r>
        </a:p>
      </xdr:txBody>
    </xdr:sp>
    <xdr:clientData/>
  </xdr:twoCellAnchor>
  <xdr:twoCellAnchor>
    <xdr:from>
      <xdr:col>0</xdr:col>
      <xdr:colOff>662266</xdr:colOff>
      <xdr:row>47</xdr:row>
      <xdr:rowOff>68234</xdr:rowOff>
    </xdr:from>
    <xdr:to>
      <xdr:col>15</xdr:col>
      <xdr:colOff>617361</xdr:colOff>
      <xdr:row>61</xdr:row>
      <xdr:rowOff>161615</xdr:rowOff>
    </xdr:to>
    <xdr:graphicFrame macro="">
      <xdr:nvGraphicFramePr>
        <xdr:cNvPr id="21" name="Chart 20">
          <a:extLst>
            <a:ext uri="{FF2B5EF4-FFF2-40B4-BE49-F238E27FC236}">
              <a16:creationId xmlns:a16="http://schemas.microsoft.com/office/drawing/2014/main" id="{29DF01F9-7F24-4670-A5EC-9BF045852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625183</xdr:colOff>
      <xdr:row>22</xdr:row>
      <xdr:rowOff>125680</xdr:rowOff>
    </xdr:from>
    <xdr:to>
      <xdr:col>22</xdr:col>
      <xdr:colOff>417763</xdr:colOff>
      <xdr:row>33</xdr:row>
      <xdr:rowOff>190500</xdr:rowOff>
    </xdr:to>
    <xdr:graphicFrame macro="">
      <xdr:nvGraphicFramePr>
        <xdr:cNvPr id="22" name="Chart 21">
          <a:extLst>
            <a:ext uri="{FF2B5EF4-FFF2-40B4-BE49-F238E27FC236}">
              <a16:creationId xmlns:a16="http://schemas.microsoft.com/office/drawing/2014/main" id="{82B94C74-4CDB-4CDB-B825-7E97C4A2D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620634</xdr:colOff>
      <xdr:row>34</xdr:row>
      <xdr:rowOff>2000</xdr:rowOff>
    </xdr:from>
    <xdr:to>
      <xdr:col>22</xdr:col>
      <xdr:colOff>358386</xdr:colOff>
      <xdr:row>47</xdr:row>
      <xdr:rowOff>52916</xdr:rowOff>
    </xdr:to>
    <xdr:graphicFrame macro="">
      <xdr:nvGraphicFramePr>
        <xdr:cNvPr id="23" name="Chart 22">
          <a:extLst>
            <a:ext uri="{FF2B5EF4-FFF2-40B4-BE49-F238E27FC236}">
              <a16:creationId xmlns:a16="http://schemas.microsoft.com/office/drawing/2014/main" id="{97D3E80A-412F-464F-9A6F-EC8E9464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666988</xdr:colOff>
      <xdr:row>61</xdr:row>
      <xdr:rowOff>163141</xdr:rowOff>
    </xdr:from>
    <xdr:to>
      <xdr:col>15</xdr:col>
      <xdr:colOff>612322</xdr:colOff>
      <xdr:row>86</xdr:row>
      <xdr:rowOff>108971</xdr:rowOff>
    </xdr:to>
    <xdr:graphicFrame macro="">
      <xdr:nvGraphicFramePr>
        <xdr:cNvPr id="24" name="Chart 23">
          <a:extLst>
            <a:ext uri="{FF2B5EF4-FFF2-40B4-BE49-F238E27FC236}">
              <a16:creationId xmlns:a16="http://schemas.microsoft.com/office/drawing/2014/main" id="{5BE3E016-8676-4ECF-879C-64208748E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620570</xdr:colOff>
      <xdr:row>47</xdr:row>
      <xdr:rowOff>63772</xdr:rowOff>
    </xdr:from>
    <xdr:to>
      <xdr:col>22</xdr:col>
      <xdr:colOff>368012</xdr:colOff>
      <xdr:row>61</xdr:row>
      <xdr:rowOff>165966</xdr:rowOff>
    </xdr:to>
    <xdr:graphicFrame macro="">
      <xdr:nvGraphicFramePr>
        <xdr:cNvPr id="25" name="Chart 24">
          <a:extLst>
            <a:ext uri="{FF2B5EF4-FFF2-40B4-BE49-F238E27FC236}">
              <a16:creationId xmlns:a16="http://schemas.microsoft.com/office/drawing/2014/main" id="{C70E9CD5-AE87-4B38-9FB7-C36239CEE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661080</xdr:colOff>
      <xdr:row>9</xdr:row>
      <xdr:rowOff>60164</xdr:rowOff>
    </xdr:from>
    <xdr:to>
      <xdr:col>7</xdr:col>
      <xdr:colOff>409347</xdr:colOff>
      <xdr:row>22</xdr:row>
      <xdr:rowOff>107788</xdr:rowOff>
    </xdr:to>
    <xdr:graphicFrame macro="">
      <xdr:nvGraphicFramePr>
        <xdr:cNvPr id="29" name="Chart 28">
          <a:extLst>
            <a:ext uri="{FF2B5EF4-FFF2-40B4-BE49-F238E27FC236}">
              <a16:creationId xmlns:a16="http://schemas.microsoft.com/office/drawing/2014/main" id="{3FF7754B-60EA-4923-9AD0-00D8804FC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414150</xdr:colOff>
      <xdr:row>9</xdr:row>
      <xdr:rowOff>58931</xdr:rowOff>
    </xdr:from>
    <xdr:to>
      <xdr:col>14</xdr:col>
      <xdr:colOff>147246</xdr:colOff>
      <xdr:row>22</xdr:row>
      <xdr:rowOff>110207</xdr:rowOff>
    </xdr:to>
    <xdr:graphicFrame macro="">
      <xdr:nvGraphicFramePr>
        <xdr:cNvPr id="30" name="Chart 29">
          <a:extLst>
            <a:ext uri="{FF2B5EF4-FFF2-40B4-BE49-F238E27FC236}">
              <a16:creationId xmlns:a16="http://schemas.microsoft.com/office/drawing/2014/main" id="{937EECB3-B5B8-4086-8B71-32012C98C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166884</xdr:colOff>
      <xdr:row>9</xdr:row>
      <xdr:rowOff>55628</xdr:rowOff>
    </xdr:from>
    <xdr:to>
      <xdr:col>22</xdr:col>
      <xdr:colOff>436927</xdr:colOff>
      <xdr:row>22</xdr:row>
      <xdr:rowOff>118079</xdr:rowOff>
    </xdr:to>
    <xdr:graphicFrame macro="">
      <xdr:nvGraphicFramePr>
        <xdr:cNvPr id="31" name="Chart 30">
          <a:extLst>
            <a:ext uri="{FF2B5EF4-FFF2-40B4-BE49-F238E27FC236}">
              <a16:creationId xmlns:a16="http://schemas.microsoft.com/office/drawing/2014/main" id="{E6E7875C-EA63-46B5-A816-7D6BB2FC5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660105</xdr:colOff>
      <xdr:row>5</xdr:row>
      <xdr:rowOff>83386</xdr:rowOff>
    </xdr:from>
    <xdr:to>
      <xdr:col>22</xdr:col>
      <xdr:colOff>453571</xdr:colOff>
      <xdr:row>9</xdr:row>
      <xdr:rowOff>53529</xdr:rowOff>
    </xdr:to>
    <mc:AlternateContent xmlns:mc="http://schemas.openxmlformats.org/markup-compatibility/2006" xmlns:a14="http://schemas.microsoft.com/office/drawing/2010/main">
      <mc:Choice Requires="a14">
        <xdr:graphicFrame macro="">
          <xdr:nvGraphicFramePr>
            <xdr:cNvPr id="28" name="Product Category 1">
              <a:extLst>
                <a:ext uri="{FF2B5EF4-FFF2-40B4-BE49-F238E27FC236}">
                  <a16:creationId xmlns:a16="http://schemas.microsoft.com/office/drawing/2014/main" id="{7A5FD137-DAC8-4968-B052-1C5017AE8EC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60105" y="999251"/>
              <a:ext cx="15106735" cy="702836"/>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657225</xdr:colOff>
      <xdr:row>22</xdr:row>
      <xdr:rowOff>114300</xdr:rowOff>
    </xdr:from>
    <xdr:to>
      <xdr:col>9</xdr:col>
      <xdr:colOff>142875</xdr:colOff>
      <xdr:row>33</xdr:row>
      <xdr:rowOff>9525</xdr:rowOff>
    </xdr:to>
    <xdr:graphicFrame macro="">
      <xdr:nvGraphicFramePr>
        <xdr:cNvPr id="32" name="Chart 31">
          <a:extLst>
            <a:ext uri="{FF2B5EF4-FFF2-40B4-BE49-F238E27FC236}">
              <a16:creationId xmlns:a16="http://schemas.microsoft.com/office/drawing/2014/main" id="{AD9360E2-1F0A-441F-914A-43671EA7C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653850</xdr:colOff>
      <xdr:row>33</xdr:row>
      <xdr:rowOff>21205</xdr:rowOff>
    </xdr:from>
    <xdr:to>
      <xdr:col>9</xdr:col>
      <xdr:colOff>148442</xdr:colOff>
      <xdr:row>47</xdr:row>
      <xdr:rowOff>42977</xdr:rowOff>
    </xdr:to>
    <xdr:graphicFrame macro="">
      <xdr:nvGraphicFramePr>
        <xdr:cNvPr id="33" name="Chart 32">
          <a:extLst>
            <a:ext uri="{FF2B5EF4-FFF2-40B4-BE49-F238E27FC236}">
              <a16:creationId xmlns:a16="http://schemas.microsoft.com/office/drawing/2014/main" id="{E987E65F-137C-4A39-959B-F59666EF4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162621</xdr:colOff>
      <xdr:row>43</xdr:row>
      <xdr:rowOff>126343</xdr:rowOff>
    </xdr:from>
    <xdr:to>
      <xdr:col>12</xdr:col>
      <xdr:colOff>411892</xdr:colOff>
      <xdr:row>47</xdr:row>
      <xdr:rowOff>52193</xdr:rowOff>
    </xdr:to>
    <xdr:sp macro="" textlink="">
      <xdr:nvSpPr>
        <xdr:cNvPr id="34" name="TextBox 33">
          <a:extLst>
            <a:ext uri="{FF2B5EF4-FFF2-40B4-BE49-F238E27FC236}">
              <a16:creationId xmlns:a16="http://schemas.microsoft.com/office/drawing/2014/main" id="{4DDE4662-530B-431D-83AA-AAB9D2A7530F}"/>
            </a:ext>
          </a:extLst>
        </xdr:cNvPr>
        <xdr:cNvSpPr txBox="1"/>
      </xdr:nvSpPr>
      <xdr:spPr>
        <a:xfrm>
          <a:off x="6285835" y="8485016"/>
          <a:ext cx="2290343" cy="703401"/>
        </a:xfrm>
        <a:prstGeom prst="rect">
          <a:avLst/>
        </a:prstGeom>
        <a:solidFill>
          <a:schemeClr val="bg1"/>
        </a:solidFill>
        <a:ln>
          <a:solidFill>
            <a:schemeClr val="bg1"/>
          </a:solid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US" sz="1100" b="1">
              <a:solidFill>
                <a:schemeClr val="accent2"/>
              </a:solidFill>
            </a:rPr>
            <a:t>NUMBER</a:t>
          </a:r>
          <a:r>
            <a:rPr lang="en-US" sz="1100" b="1" baseline="0">
              <a:solidFill>
                <a:schemeClr val="accent2"/>
              </a:solidFill>
            </a:rPr>
            <a:t> OF</a:t>
          </a:r>
          <a:r>
            <a:rPr lang="en-US" sz="1100" b="1">
              <a:solidFill>
                <a:schemeClr val="accent2"/>
              </a:solidFill>
            </a:rPr>
            <a:t> PRODUCTS WITH DISCOUNT% &gt;= 50%</a:t>
          </a:r>
          <a:r>
            <a:rPr lang="en-US" sz="1100" b="1" baseline="0">
              <a:solidFill>
                <a:schemeClr val="accent2"/>
              </a:solidFill>
            </a:rPr>
            <a:t>:</a:t>
          </a:r>
        </a:p>
        <a:p>
          <a:pPr algn="ctr"/>
          <a:r>
            <a:rPr lang="en-US" sz="1100" b="1" baseline="0">
              <a:solidFill>
                <a:schemeClr val="accent2"/>
              </a:solidFill>
            </a:rPr>
            <a:t>660</a:t>
          </a:r>
        </a:p>
      </xdr:txBody>
    </xdr:sp>
    <xdr:clientData/>
  </xdr:twoCellAnchor>
  <xdr:twoCellAnchor>
    <xdr:from>
      <xdr:col>12</xdr:col>
      <xdr:colOff>400525</xdr:colOff>
      <xdr:row>43</xdr:row>
      <xdr:rowOff>128717</xdr:rowOff>
    </xdr:from>
    <xdr:to>
      <xdr:col>15</xdr:col>
      <xdr:colOff>618507</xdr:colOff>
      <xdr:row>47</xdr:row>
      <xdr:rowOff>51487</xdr:rowOff>
    </xdr:to>
    <xdr:sp macro="" textlink="">
      <xdr:nvSpPr>
        <xdr:cNvPr id="35" name="TextBox 34">
          <a:extLst>
            <a:ext uri="{FF2B5EF4-FFF2-40B4-BE49-F238E27FC236}">
              <a16:creationId xmlns:a16="http://schemas.microsoft.com/office/drawing/2014/main" id="{3FC3F737-042F-41F3-AA18-AB88D075603B}"/>
            </a:ext>
          </a:extLst>
        </xdr:cNvPr>
        <xdr:cNvSpPr txBox="1"/>
      </xdr:nvSpPr>
      <xdr:spPr>
        <a:xfrm>
          <a:off x="8564811" y="8487390"/>
          <a:ext cx="2259053" cy="700321"/>
        </a:xfrm>
        <a:prstGeom prst="rect">
          <a:avLst/>
        </a:prstGeom>
        <a:solidFill>
          <a:schemeClr val="bg1"/>
        </a:solidFill>
        <a:ln>
          <a:solidFill>
            <a:schemeClr val="bg1"/>
          </a:solid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US" sz="1100" b="1">
              <a:solidFill>
                <a:schemeClr val="accent2"/>
              </a:solidFill>
            </a:rPr>
            <a:t>NUMBER</a:t>
          </a:r>
          <a:r>
            <a:rPr lang="en-US" sz="1100" b="1" baseline="0">
              <a:solidFill>
                <a:schemeClr val="accent2"/>
              </a:solidFill>
            </a:rPr>
            <a:t> OF</a:t>
          </a:r>
          <a:r>
            <a:rPr lang="en-US" sz="1100" b="1">
              <a:solidFill>
                <a:schemeClr val="accent2"/>
              </a:solidFill>
            </a:rPr>
            <a:t> PRODUCTS WITH &lt;1000</a:t>
          </a:r>
          <a:r>
            <a:rPr lang="en-US" sz="1100" b="1" baseline="0">
              <a:solidFill>
                <a:schemeClr val="accent2"/>
              </a:solidFill>
            </a:rPr>
            <a:t> REVIEWS:</a:t>
          </a:r>
        </a:p>
        <a:p>
          <a:pPr algn="ctr"/>
          <a:r>
            <a:rPr lang="en-US" sz="1100" b="1" baseline="0">
              <a:solidFill>
                <a:schemeClr val="accent2"/>
              </a:solidFill>
            </a:rPr>
            <a:t>307</a:t>
          </a:r>
        </a:p>
      </xdr:txBody>
    </xdr:sp>
    <xdr:clientData/>
  </xdr:twoCellAnchor>
  <xdr:twoCellAnchor>
    <xdr:from>
      <xdr:col>15</xdr:col>
      <xdr:colOff>615758</xdr:colOff>
      <xdr:row>61</xdr:row>
      <xdr:rowOff>173182</xdr:rowOff>
    </xdr:from>
    <xdr:to>
      <xdr:col>22</xdr:col>
      <xdr:colOff>370396</xdr:colOff>
      <xdr:row>75</xdr:row>
      <xdr:rowOff>79762</xdr:rowOff>
    </xdr:to>
    <xdr:graphicFrame macro="">
      <xdr:nvGraphicFramePr>
        <xdr:cNvPr id="36" name="Chart 35">
          <a:extLst>
            <a:ext uri="{FF2B5EF4-FFF2-40B4-BE49-F238E27FC236}">
              <a16:creationId xmlns:a16="http://schemas.microsoft.com/office/drawing/2014/main" id="{23337528-D74B-4256-8F0E-0A12FAC1C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134</xdr:row>
      <xdr:rowOff>200024</xdr:rowOff>
    </xdr:from>
    <xdr:to>
      <xdr:col>6</xdr:col>
      <xdr:colOff>285750</xdr:colOff>
      <xdr:row>159</xdr:row>
      <xdr:rowOff>142874</xdr:rowOff>
    </xdr:to>
    <xdr:graphicFrame macro="">
      <xdr:nvGraphicFramePr>
        <xdr:cNvPr id="2" name="Chart 1">
          <a:extLst>
            <a:ext uri="{FF2B5EF4-FFF2-40B4-BE49-F238E27FC236}">
              <a16:creationId xmlns:a16="http://schemas.microsoft.com/office/drawing/2014/main" id="{D41E1708-163D-4F9E-B32C-5150D232A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1.681188888891" createdVersion="8" refreshedVersion="8" minRefreshableVersion="3" recordCount="1348" xr:uid="{E92BFDA5-E086-4B1D-9572-B3E5EB772DF5}">
  <cacheSource type="worksheet">
    <worksheetSource name="Table1_1"/>
  </cacheSource>
  <cacheFields count="25">
    <cacheField name="product_id" numFmtId="0">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trimmed_product_name" numFmtId="0">
      <sharedItems count="1118">
        <s v="Wayona Nylon Braided"/>
        <s v="Ambrane Unbreakable 60W"/>
        <s v="Sounce Fast Phone"/>
        <s v="boAt Deuce USB"/>
        <s v="Portronics Konnect L"/>
        <s v="pTron Solero TB301"/>
        <s v="boAt Micro USB"/>
        <s v="MI Usb Type-C"/>
        <s v="TP-Link USB WiFi"/>
        <s v="boAt Rugged v3"/>
        <s v="AmazonBasics Flexible Premium"/>
        <s v="Portronics Konnect CL"/>
        <s v="MI Braided USB"/>
        <s v="MI 80 cm"/>
        <s v="boAt Type C"/>
        <s v="LG 80 cm"/>
        <s v="Duracell USB Lightning"/>
        <s v="tizum HDMI to"/>
        <s v="Samsung 80 cm"/>
        <s v="Flix Micro Usb"/>
        <s v="Acer 80 cm"/>
        <s v="Tizum High Speed"/>
        <s v="OnePlus 80 cm"/>
        <s v="Ambrane Unbreakable 3"/>
        <s v="Duracell USB C"/>
        <s v="boAt A400 USB"/>
        <s v="AmazonBasics USB 2.0"/>
        <s v="Ambrane 60W /"/>
        <s v="Zoul USB C"/>
        <s v="Samsung Original Type"/>
        <s v="pTron Solero T351"/>
        <s v="pTron Solero MB301"/>
        <s v="Amazonbasics Nylon Braided"/>
        <s v="Sounce 65W OnePlus"/>
        <s v="OnePlus 126 cm"/>
        <s v="Duracell Type C"/>
        <s v="Mi 108 cm"/>
        <s v="TP-Link Nano AC600"/>
        <s v="FLiX (Beetel USB"/>
        <s v="Wecool Nylon Braided"/>
        <s v="D-Link DWA-131 300"/>
        <s v="Amazon Basics High-Speed"/>
        <s v="7SEVEN¬Æ Compatible for"/>
        <s v="Amazonbasics Micro Usb"/>
        <s v="TP-Link AC600 600"/>
        <s v="AmazonBasics New Release"/>
        <s v="VW 80 cm"/>
        <s v="Ambrane Unbreakable 3A"/>
        <s v="Tata Sky Universal"/>
        <s v="TP-LINK WiFi Dongle"/>
        <s v="Wecool Unbreakable 3"/>
        <s v="Airtel DigitalTV DTH"/>
        <s v="Samsung 108 cm"/>
        <s v="Lapster 1.5 mtr"/>
        <s v="AmazonBasics USB Type-C"/>
        <s v="Redmi 80 cm"/>
        <s v="Model-P4 6 Way"/>
        <s v="Amazon Basics USB"/>
        <s v="oraimo 65W Type"/>
        <s v="CEDO 65W OnePlus"/>
        <s v="Redmi 108 cm"/>
        <s v="Pinnaclz Original Combo"/>
        <s v="Ambrane 2 in"/>
        <s v="TCL 80 cm"/>
        <s v="SWAPKART Fast Charging"/>
        <e v="#VALUE!"/>
        <s v="Wayona Usb Nylon"/>
        <s v="Flix (Beetel) Usb"/>
        <s v="SKYWALL 81.28 cm"/>
        <s v="boAt A 350"/>
        <s v="Wayona Usb Type"/>
        <s v="OnePlus 108 cm"/>
        <s v="Acer 127 cm"/>
        <s v="Lapster 65W compatible"/>
        <s v="Gizga Essentials USB"/>
        <s v="Lapster USB 3.0"/>
        <s v="TCL 100 cm"/>
        <s v="ZEBRONICS ZEB-USB150WF1 WiFi"/>
        <s v="LOHAYA Remote Compatible"/>
        <s v="Gilary Multi Charging"/>
        <s v="TP-Link UE300 USB"/>
        <s v="Wayona Type C"/>
        <s v="Dealfreez Case Compatible"/>
        <s v="Amazon Basics New"/>
        <s v="Isoelite Remote Compatible"/>
        <s v="MI 100 cm"/>
        <s v="CROSSVOLT Compatible Dash/Warp"/>
        <s v="VU 139 cm"/>
        <s v="PTron Solero T241"/>
        <s v="Croma 80 cm"/>
        <s v="boAt Laptop, Smartphone"/>
        <s v="Cotbolt Silicone Protective"/>
        <s v="Electvision Remote Control"/>
        <s v="King Shine Multi"/>
        <s v="Lapster 5 pin"/>
        <s v="Portronics Konnect Spydr"/>
        <s v="Belkin Apple Certified"/>
        <s v="Remote Control Compatible"/>
        <s v="Hisense 108 cm"/>
        <s v="Redmi 126 cm"/>
        <s v="AmazonBasics 6-Feet DisplayPort"/>
        <s v="AmazonBasics 3 Feet"/>
        <s v="iFFALCON 80 cm"/>
        <s v="7SEVEN¬Æ Compatible Lg"/>
        <s v="AmazonBasics 3.5mm to"/>
        <s v="Acer 109 cm"/>
        <s v="Saifsmart Outlet Wall"/>
        <s v="MI 2-in-1 USB"/>
        <s v="LG 108 cm"/>
        <s v="pTron Solero 331"/>
        <s v="10k 8k 4k"/>
        <s v="LRIPL Compatible Sony"/>
        <s v="boAt Type-c A400"/>
        <s v="Zoul Type C"/>
        <s v="TP-LINK AC1300 Archer"/>
        <s v="LRIPL Mi Remote"/>
        <s v="TP-Link Nano USB"/>
        <s v="Kodak 80 cm"/>
        <s v="Ambrane Fast 100W"/>
        <s v="BlueRigger Digital Optical"/>
        <s v="Duracell Type-C To"/>
        <s v="VU 138 cm"/>
        <s v="Zoul USB Type"/>
        <s v="MI Xiaomi USB"/>
        <s v="GENERIC Ultra-Mini Bluetooth"/>
        <s v="EGate i9 Pro-Max"/>
        <s v="ZEBRONICS HAA2021 HDMI"/>
        <s v="AmazonBasics Digital Optical"/>
        <s v="Ambrane BCL-15 Lightning"/>
        <s v="Belkin USB C"/>
        <s v="LOHAYA Television Remote"/>
        <s v="realme 10W Fast"/>
        <s v="TP-Link AC1300 USB"/>
        <s v="Acer 139 cm"/>
        <s v="Syncwire LTG to"/>
        <s v="Skadioo WiFi Adapter"/>
        <s v="FLiX (Beetel Flow"/>
        <s v="7SEVEN¬Æ Bluetooth Voice"/>
        <s v="Sony TV -"/>
        <s v="Storite USB 3.0"/>
        <s v="boAt LTG 500"/>
        <s v="AmazonBasics USB C"/>
        <s v="AmazonBasics Double Braided"/>
        <s v="Wayona Usb C"/>
        <s v="Karbonn 80 cm"/>
        <s v="VW 60 cm"/>
        <s v="Samsung 138 cm"/>
        <s v="Duracell Micro USB"/>
        <s v="Zebronics CU3100V Fast"/>
        <s v="Time Office Scanner"/>
        <s v="Caldipree Silicone Case"/>
        <s v="Storite USB 2.0"/>
        <s v="Universal Remote Control"/>
        <s v="Cotbolt Silicone Case"/>
        <s v="BlueRigger High Speed"/>
        <s v="Amkette 30 Pin"/>
        <s v="POPIO Type C"/>
        <s v="MYVN LTG to"/>
        <s v="WZATCO Pixel |"/>
        <s v="7SEVEN¬Æ Compatible Tata"/>
        <s v="Crypo‚Ñ¢ Universal Remote"/>
        <s v="OnePlus 138.7 cm"/>
        <s v="Posh 1.5 Meter"/>
        <s v="Amazon Basics HDMI"/>
        <s v="boAt LTG 550v3"/>
        <s v="Astigo Compatible Remote"/>
        <s v="Caprigo Heavy Duty"/>
        <s v="TATA SKY HD"/>
        <s v="Remote Compatible for"/>
        <s v="SoniVision SA-D10 SA-D100"/>
        <s v="Rts‚Ñ¢ High Speed"/>
        <s v="Agaro Blaze USBA"/>
        <s v="AmazonBasics 6 Feet"/>
        <s v="Sansui 140cm (55"/>
        <s v="LOHAYA LCD/LED Remote"/>
        <s v="7SEVEN¬Æ TCL Remote"/>
        <s v="Wayona 3in1 Nylon"/>
        <s v="Hi-Mobiler iPhone Charger"/>
        <s v="Amazon Basics 16-Gauge"/>
        <s v="Smashtronics¬Æ - Case"/>
        <s v="pTron Solero M241"/>
        <s v="Croma 3A Fast"/>
        <s v="Sony Bravia 164"/>
        <s v="7SEVEN¬Æ Compatible Vu"/>
        <s v="Storite High Speed"/>
        <s v="FLiX (Beetel) 3in1"/>
        <s v="SVM Products Unbreakable"/>
        <s v="VU 164 cm"/>
        <s v="CableCreation RCA to"/>
        <s v="AmazonBasics - High-Speed"/>
        <s v="7SEVEN Compatible LG"/>
        <s v="Realme Smart TV"/>
        <s v="Acer 100 cm"/>
        <s v="Lapster usb 2.0"/>
        <s v="AmazonBasics High-Speed Braided"/>
        <s v="Cubetek 3 in"/>
        <s v="KRISONS Thunder Speaker,"/>
        <s v="Airtel Digital TV"/>
        <s v="LOHAYA Voice Assistant"/>
        <s v="Amazon Brand -"/>
        <s v="Toshiba 108 cm"/>
        <s v="Lenovo USB A"/>
        <s v="LG 139 cm"/>
        <s v="Tata Sky Digital"/>
        <s v="VU 108 cm"/>
        <s v="Storite Super Speed"/>
        <s v="AmazonBasics 10.2 Gbps"/>
        <s v="Hisense 126 cm"/>
        <s v="Tuarso 8K HDMI"/>
        <s v="Kodak 139 cm"/>
        <s v="7SEVEN¬Æ Suitable Sony"/>
        <s v="PROLEGEND¬Æ PL-T002 Universal"/>
        <s v="WANBO X1 Pro"/>
        <s v="Lava Charging Adapter"/>
        <s v="Technotech High Speed"/>
        <s v="NK STAR 950"/>
        <s v="LS LAPSTER Quality"/>
        <s v="Amazon Basics 10.2"/>
        <s v="Kodak 126 cm"/>
        <s v="ZORBES¬Æ Wall Adapter"/>
        <s v="Sansui 80cm (32"/>
        <s v="Synqe USB Type"/>
        <s v="Bestor ¬Æ 8K"/>
        <s v="Irusu Play VR"/>
        <s v="Synqe USB C"/>
        <s v="Shopoflux Silicone Remote"/>
        <s v="EYNK Extra Long"/>
        <s v="LUNAGARIYA¬Æ, Protective Case"/>
        <s v="7SEVEN¬Æ Compatible with"/>
        <s v="PRUSHTI COVER AND"/>
        <s v="Aine HDMI Male"/>
        <s v="TCL 108 cm"/>
        <s v="OnePlus 163.8 cm"/>
        <s v="AmazonBasics 108 cm"/>
        <s v="Synqe Type C"/>
        <s v="Airtel DigitalTV HD"/>
        <s v="ESR USB C"/>
        <s v="MI 138.8 cm"/>
        <s v="Storite USB Extension"/>
        <s v="Fire-Boltt Ninja Call"/>
        <s v="Fire-Boltt Phoenix Smart"/>
        <s v="boAt Wave Call"/>
        <s v="MI Power Bank"/>
        <s v="Redmi A1 (Light"/>
        <s v="OnePlus Nord 2T"/>
        <s v="Redmi A1 (Black,"/>
        <s v="SanDisk Ultra¬Æ microSDXC‚Ñ¢"/>
        <s v="Noise Pulse Go"/>
        <s v="Nokia 105 Single"/>
        <s v="boAt Wave Lite"/>
        <s v="JBL C100SI Wired"/>
        <s v="Samsung Galaxy M04"/>
        <s v="PTron Tangentbeat in-Ear"/>
        <s v="Redmi 10A (Charcoal"/>
        <s v="pTron Bullet Pro"/>
        <s v="boAt Bassheads 100"/>
        <s v="MI 10000mAh Lithium"/>
        <s v="Mi 10000mAH Li-Polymer,"/>
        <s v="ELV Car Mount"/>
        <s v="Samsung 25W USB"/>
        <s v="Noise ColorFit Pulse"/>
        <s v="Fire-Boltt Ninja 3"/>
        <s v="Samsung Galaxy M33"/>
        <s v="SanDisk Ultra microSD"/>
        <s v="Samsung Galaxy M13"/>
        <s v="Fire-Boltt India's No"/>
        <s v="iQOO vivo Z6"/>
        <s v="Redmi 9 Activ"/>
        <s v="Redmi 9A Sport"/>
        <s v="Redmi 10A (Sea"/>
        <s v="AGARO Blaze USB"/>
        <s v="Fire-Boltt Visionary 1.78&quot;"/>
        <s v="Noise ColorFit Pro"/>
        <s v="iQOO Z6 Lite"/>
        <s v="Redmi 10A (Slate"/>
        <s v="Duracell 38W Fast"/>
        <s v="realme narzo 50"/>
        <s v="WeCool Bluetooth Extendable"/>
        <s v="OPPO A74 5G"/>
        <s v="Redmi Note 11"/>
        <s v="Samsung Original 25W"/>
        <s v="realme Buds Classic"/>
        <s v="iQOO Neo 6"/>
        <s v="boAt Xtend Smartwatch"/>
        <s v="Tygot Bluetooth Extendable"/>
        <s v="Samsung EVO Plus"/>
        <s v="Portronics Adapto 20"/>
        <s v="iQOO Z6 44W"/>
        <s v="Fire-Boltt Gladiator 1.96&quot;"/>
        <s v="STRIFF PS2_01 Multi"/>
        <s v="Samsung Galaxy Buds"/>
        <s v="Sounce Spiral Charger"/>
        <s v="PTron Boom Ultima"/>
        <s v="OnePlus 10R 5G"/>
        <s v="Ambrane Mobile Holding"/>
        <s v="Ambrane 10000mAh Slim"/>
        <s v="PTron Tangent Lite"/>
        <s v="Ambrane 20000mAh Power"/>
        <s v="MI Xiaomi 22.5W"/>
        <s v="Gizga Essentials Spiral"/>
        <s v="USB Charger, Oraimo"/>
        <s v="Goldmedal Curve Plus"/>
        <s v="WeCool C1 Car"/>
        <s v="HP 32GB Class"/>
        <s v="boAt Bassheads 242"/>
        <s v="Portronics MODESK POR-122"/>
        <s v="realme narzo 50i"/>
        <s v="MI 10000mAh 3i"/>
        <s v="Nokia 105 Plus"/>
        <s v="Spigen EZ Fit"/>
        <s v="iQOO Z6 Pro"/>
        <s v="MI 33W SonicCharge"/>
        <s v="OPPO A31 (Mystery"/>
        <s v="Motorola a10 Dual"/>
        <s v="KINGONE Upgraded Stylus"/>
        <s v="Portronics CarPower Mini"/>
        <s v="boAt Newly Launched"/>
        <s v="PTron Newly Launched"/>
        <s v="Samsung Ehs64 Ehs64Avfwecinu"/>
        <s v="SWAPKART Flexible Mobile"/>
        <s v="Fire-Boltt Ring 3"/>
        <s v="Amozo Ultra Hybrid"/>
        <s v="ELV Aluminum Adjustable"/>
        <s v="Tecno Spark 9"/>
        <s v="Tukzer Capacitive Stylus"/>
        <s v="Mi 10W Wall"/>
        <s v="STRIFF 12 Pieces"/>
        <s v="Elv Mobile Phone"/>
        <s v="Redmi 11 Prime"/>
        <s v="Noise Pulse Buzz"/>
        <s v="Portronics CLAMP X"/>
        <s v="pTron Volta Dual"/>
        <s v="boAt Flash Edition"/>
        <s v="Samsung Galaxy M32"/>
        <s v="Redmi Note 11T"/>
        <s v="Noise Pulse 2"/>
        <s v="Myvn 30W Warp/20W"/>
        <s v="Newly Launched Boult"/>
        <s v="OnePlus Nord Watch"/>
        <s v="Noise Agile 2"/>
        <s v="Flix (Beetel) Bolt"/>
        <s v="Kyosei Advanced Tempered"/>
        <s v="Samsung Original EHS64"/>
        <s v="STRIFF Multi Angle"/>
        <s v="WeCool B1 Mobile"/>
        <s v="Sounce 360 Adjustable"/>
        <s v="OpenTech¬Æ Military-Grade Tempered"/>
        <s v="EN LIGNE Adjustable"/>
        <s v="Tecno Spark 8T"/>
        <s v="URBN 20000 mAh"/>
        <s v="OnePlus 10T 5G"/>
        <s v="Nokia 150 (2020)"/>
        <s v="Noise ColorFit Ultra"/>
        <s v="boAt Rockerz 400"/>
        <s v="iPhone Original 20W"/>
        <s v="LIRAMARK Webcam Cover"/>
        <s v="Nokia 8210 4G"/>
        <s v="Sounce Protective Case"/>
        <s v="Samsung Galaxy M53"/>
        <s v="iQOO 9 SE"/>
        <s v="SHREENOVA ID116 Plus"/>
        <s v="POCO C31 (Shadow"/>
        <s v="Noise_Colorfit Smart Watch"/>
        <s v="POPIO Tempered Glass"/>
        <s v="10WeRun Id-116 Bluetooth"/>
        <s v="Tokdis MX-1 Pro"/>
        <s v="Sounce Gold Plated"/>
        <s v="Spigen Ultra Hybrid"/>
        <s v="Oraimo 18W USB"/>
        <s v="LAPSTER 12pcs Spiral"/>
        <s v="MI REDMI 9i"/>
        <s v="Lava A1 Josh"/>
        <s v="FLiX Usb Charger,Flix"/>
        <s v="Prolet Classic Bumper"/>
        <s v="Samsung Galaxy S20"/>
        <s v="WeCool S5 Long"/>
        <s v="POCO C31 (Royal"/>
        <s v="Amazon Basics 2"/>
        <s v="Mobilife Bluetooth Extendable"/>
        <s v="Ambrane 27000mAh Power"/>
        <s v="STRIFF Wall Mount"/>
        <s v="Fire-Boltt Tank 1.85&quot;"/>
        <s v="Elv Aluminium Adjustable"/>
        <s v="DYAZO USB 3.0"/>
        <s v="KINGONE Wireless Charging"/>
        <s v="boAt Airdopes 141"/>
        <s v="SanDisk Cruzer Blade"/>
        <s v="Logitech B170 Wireless"/>
        <s v="Storio Kids Toys"/>
        <s v="boAt Airdopes 121v2"/>
        <s v="SKE Bed Study"/>
        <s v="boAt Rockerz 255"/>
        <s v="STRIFF Adjustable Laptop"/>
        <s v="ZEBRONICS Zeb-Bro in"/>
        <s v="boAt Rockerz 450"/>
        <s v="JBL C50HI, Wired"/>
        <s v="LAPSTER Spiral Charger"/>
        <s v="HP v236w USB"/>
        <s v="HP X1000 Wired"/>
        <s v="Portronics Toad 23"/>
        <s v="Boult Audio BassBuds"/>
        <s v="Dell KB216 Wired"/>
        <s v="Dell MS116 1000Dpi"/>
        <s v="Boya ByM1 Auxiliary"/>
        <s v="Duracell Ultra Alkaline"/>
        <s v="Classmate Octane Neon-"/>
        <s v="3M Scotch Double"/>
        <s v="boAt Bassheads 152"/>
        <s v="boAt BassHeads 122"/>
        <s v="Dell USB Wireless"/>
        <s v="Seagate Expansion 1TB"/>
        <s v="HP w100 480P"/>
        <s v="ZEBRONICS Zeb-Dash Plus"/>
        <s v="Zebronics Zeb-Companion 107"/>
        <s v="SYVO WT 3130"/>
        <s v="Boult Audio Airbass"/>
        <s v="SanDisk Ultra Flair"/>
        <s v="boAt Rockerz 330"/>
        <s v="Casio FX-991ES Plus-2nd"/>
        <s v="TP-Link AC750 Wifi"/>
        <s v="DIGITEK¬Æ (DTR 260"/>
        <s v="HP 805 Black"/>
        <s v="GIZGA essentials Universal"/>
        <s v="SanDisk Ultra 128"/>
        <s v="Boult Audio ZCharge"/>
        <s v="Dell WM118 Wireless"/>
        <s v="Eveready 1015 Carbon"/>
        <s v="Zebronics Zeb-Transformer-M Optical"/>
        <s v="PIDILITE Fevicryl Acrylic"/>
        <s v="STRIFF Mpad Mouse"/>
        <s v="Gizga Essentials Hard"/>
        <s v="Boult Audio FXCharge"/>
        <s v="Boult Audio Probass"/>
        <s v="Casio FX-82MS 2nd"/>
        <s v="Tygot 10 Inches"/>
        <s v="HP X200 Wireless"/>
        <s v="Oakter Mini UPS"/>
        <s v="TP-Link Archer AC1200"/>
        <s v="boAt Rockerz 550"/>
        <s v="Xiaomi Mi Wired"/>
        <s v="Zodo 8. 5"/>
        <s v="Zebronics ZEB-KM2100 Multimedia"/>
        <s v="ZEBRONICS Zeb-Comfort Wired"/>
        <s v="boAt Rockerz 370"/>
        <s v="ZEBRONICS Zeb-Astra 20"/>
        <s v="Panasonic CR-2032/5BE Lithium"/>
        <s v="MemeHo¬Æ Smart Standard"/>
        <s v="SanDisk Ultra Dual"/>
        <s v="Tizum Mouse Pad/"/>
        <s v="Epson 003 65"/>
        <s v="ZEBRONICS Zeb-Thunder Bluetooth"/>
        <s v="Quantum QHM-7406 Full-Sized"/>
        <s v="STRIFF Laptop Tabletop"/>
        <s v="Logitech M221 Wireless"/>
        <s v="Classmate Soft Cover"/>
        <s v="HP 150 Wireless"/>
        <s v="Duracell Rechargeable AA"/>
        <s v="boAt Airdopes 181"/>
        <s v="TP-Link USB Bluetooth"/>
        <s v="rts [2 Pack]"/>
        <s v="HP 682 Black"/>
        <s v="Logitech H111 Wired"/>
        <s v="Digitek DTR 550"/>
        <s v="TP-Link TL-WA850RE Single_Band"/>
        <s v="COI Note Pad/Memo"/>
        <s v="Fujifilm Instax Mini"/>
        <s v="Samsung Galaxy Watch4"/>
        <s v="Noise Buds Vs104"/>
        <s v="JBL C200SI, Premium"/>
        <s v="Acer EK220Q 21.5"/>
        <s v="E-COSMOS 5V 1.2W"/>
        <s v="boAt Dual Port"/>
        <s v="Zebronics ZEB-COUNTY 3W"/>
        <s v="Zebronics Wired Keyboard"/>
        <s v="JBL Tune 215BT,"/>
        <s v="Gizga Essentials Professional"/>
        <s v="TP-Link Tapo 360¬∞"/>
        <s v="boAt Airdopes 171"/>
        <s v="Duracell Plus AAA"/>
        <s v="Logitech B100 Wired"/>
        <s v="Classmate 2100117 Soft"/>
        <s v="AirCase Rugged Hard"/>
        <s v="Noise Buds VS402"/>
        <s v="JBL Go 2,"/>
        <s v="Robustrion Tempered Glass"/>
        <s v="Redgear Pro Wireless"/>
        <s v="Logitech M235 Wireless"/>
        <s v="TP-link N300 WiFi"/>
        <s v="Logitech MK240 Nano"/>
        <s v="Callas Multipurpose Foldable"/>
        <s v="Casio MJ-12D 150"/>
        <s v="Amazon Basics Multipurpose"/>
        <s v="Kanget [2 Pack]"/>
        <s v="Amazon Basics Magic"/>
        <s v="Zebronics ZEB-90HB USB"/>
        <s v="Zebronics Zeb Buds"/>
        <s v="Redgear A-15 Wired"/>
        <s v="JBL Commercial CSLM20B"/>
        <s v="Eveready Red 1012"/>
        <s v="SanDisk Extreme microSD"/>
        <s v="Portronics MPORT 31C"/>
        <s v="Infinity (JBL Fuze"/>
        <s v="AirCase Protective Laptop"/>
        <s v="Brand Conquer 6"/>
        <s v="TP-Link AC750 Dual"/>
        <s v="Parker Quink Ink"/>
        <s v="STRIFF Laptop Stand"/>
        <s v="Logitech MK215 Wireless"/>
        <s v="boAt Bassheads 225"/>
        <s v="Luxor 5 Subject"/>
        <s v="Duracell Chhota Power"/>
        <s v="Zebronics Zeb-Transformer Gaming"/>
        <s v="SanDisk Ultra 64"/>
        <s v="Parker Classic Gold"/>
        <s v="Tarkan Portable Folding"/>
        <s v="Quantum RJ45 Ethernet"/>
        <s v="HP USB Wireless"/>
        <s v="HUMBLE Dynamic Lapel"/>
        <s v="Boult Audio Omega"/>
        <s v="STRIFF UPH2W Multi"/>
        <s v="Amazon Basics Wireless"/>
        <s v="Crucial RAM 8GB"/>
        <s v="APC Back-UPS BX600C-IN"/>
        <s v="Zebronics Zeb-Jaguar Wireless"/>
        <s v="Boult Audio Truebuds"/>
        <s v="Wembley LCD Writing"/>
        <s v="Gizga Essentials Multi-Purpose"/>
        <s v="E-COSMOS Plug in"/>
        <s v="Noise Buds VS201"/>
        <s v="Lapster Gel Mouse"/>
        <s v="Gizga Essentials Earphone"/>
        <s v="SanDisk Ultra SDHC"/>
        <s v="DIGITEK¬Æ (DRL-14C) Professional"/>
        <s v="Classmate Long Notebook"/>
        <s v="Lenovo 300 Wired"/>
        <s v="Dyazo 6 Angles"/>
        <s v="Western Digital WD"/>
        <s v="Logitech C270 Digital"/>
        <s v="Portronics MPORT 31"/>
        <s v="Zinq Five Fan"/>
        <s v="Gizga Essentials Webcam"/>
        <s v="HP Z3700 Wireless"/>
        <s v="MAONO AU-400 Lavalier"/>
        <s v="TABLE MAGIC Multipurpose"/>
        <s v="GIZGA Essentials Portable"/>
        <s v="boAt Stone 650"/>
        <s v="ESnipe Mart Worldwide"/>
        <s v="boAt Stone 180"/>
        <s v="Portronics Ruffpad 8.5M"/>
        <s v="BRUSTRO Copytinta Coloured"/>
        <s v="Cuzor 12V Mini"/>
        <s v="Crucial BX500 240GB"/>
        <s v="Classmate Pulse Spiral"/>
        <s v="Portronics My buddy"/>
        <s v="ZEBRONICS Zeb-Evolve Wireless"/>
        <s v="INOVERA World Map"/>
        <s v="Seagate One Touch"/>
        <s v="ZEBRONICS Zeb-Fame 5watts"/>
        <s v="TVARA LCD Writing"/>
        <s v="Redgear MP35 Speed-Type"/>
        <s v="Lenovo 400 Wireless"/>
        <s v="Logitech K480 Wireless"/>
        <s v="RESONATE RouterUPS CRU12V2A"/>
        <s v="3M Post-it Sticky"/>
        <s v="OFIXO Multi-Purpose Laptop"/>
        <s v="Fire-Boltt Ninja Calling"/>
        <s v="Airtel AMF-311WW Data"/>
        <s v="Gizga Essentials Laptop"/>
        <s v="Logitech MK270r USB"/>
        <s v="DIGITEK¬Æ (DTR-200MT) (18"/>
        <s v="FEDUS Cat6 Ethernet"/>
        <s v="Kingston DataTraveler Exodia"/>
        <s v="ENVIE¬Æ (AA10004PLNi-CD) AA"/>
        <s v="ZEBRONICS Zeb-Buds 30"/>
        <s v="LAPSTER Accessories Power"/>
        <s v="Portronics Ruffpad 12E"/>
        <s v="Verilux¬Æ USB C"/>
        <s v="Zebronics Zeb Wonderbar"/>
        <s v="HP Wired Mouse"/>
        <s v="Anjaney Enterprise Smart"/>
        <s v="ENVIE ECR-20 Charger"/>
        <s v="ProElite Faux Leather"/>
        <s v="Classmate Pulse 6"/>
        <s v="Pentonic Multicolor Ball"/>
        <s v="Logitech Pebble M350"/>
        <s v="Apsara Platinum Pencils"/>
        <s v="Zebronics Zeb-Power Wired"/>
        <s v="Ant Esports GM320"/>
        <s v="Pilot V7 Liquid"/>
        <s v="boAt Airdopes 191G"/>
        <s v="IT2M Designer Mouse"/>
        <s v="Lapster Caddy for"/>
        <s v="SanDisk Extreme SD"/>
        <s v="Fire-Boltt Ring Pro"/>
        <s v="Lenovo 600 Bluetooth"/>
        <s v="KLAM LCD Writing"/>
        <s v="CP PLUS 2MP"/>
        <s v="HP Deskjet 2331"/>
        <s v="D-Link DIR-615 Wi-fi"/>
        <s v="RPM Euro Games"/>
        <s v="Wacom One by"/>
        <s v="Lenovo 300 FHD"/>
        <s v="Sony WI-C100 Wireless"/>
        <s v="Zebronics, ZEB-NC3300 USB"/>
        <s v="Tukzer Gel Mouse"/>
        <s v="Infinity (JBL Glide"/>
        <s v="Robustrion Smart Trifold"/>
        <s v="Logitech M331 Silent"/>
        <s v="Camel Artist Acrylic"/>
        <s v="Portronics Key2 Combo"/>
        <s v="SupCares Laptop Stand"/>
        <s v="ZEBRONICS Zeb-Sound Bomb"/>
        <s v="Classmate Octane Colour"/>
        <s v="Tukzer Stylus Pen,"/>
        <s v="Logitech G102 USB"/>
        <s v="Zebronics ZEB-VITA Wireless"/>
        <s v="URBN 10000 mAh"/>
        <s v="Qubo Smart Cam"/>
        <s v="Duracell CR2025 3V"/>
        <s v="Camel Fabrica Acrylic"/>
        <s v="Lenovo GX20L29764 65W"/>
        <s v="Hp Wired On"/>
        <s v="Redragon K617 Fizz"/>
        <s v="HP GT 53"/>
        <s v="Zebronics Zeb-JUKEBAR 3900,"/>
        <s v="boAt Bassheads 102"/>
        <s v="Duracell CR2016 3V"/>
        <s v="MI 360¬∞ Home"/>
        <s v="ZEBRONICS Zeb-100HB 4"/>
        <s v="Boult Audio Bass"/>
        <s v="ESR Screen Protector"/>
        <s v="Parker Vector Standard"/>
        <s v="Silicone Rubber Earbuds"/>
        <s v="Canon PIXMA MG2577s"/>
        <s v="Samsung 24-inch(60.46cm) FHD"/>
        <s v="Faber-Castell Connector Pen"/>
        <s v="Zinq UPS for"/>
        <s v="SaleOn‚Ñ¢ Portable Storage"/>
        <s v="realme Buds Wireless"/>
        <s v="Wings Phantom Pro"/>
        <s v="Robustrion [Anti-Scratch] &amp;"/>
        <s v="Cablet 2.5 Inch"/>
        <s v="SanDisk 1TB Extreme"/>
        <s v="ZEBRONICS Zeb-Warrior II"/>
        <s v="TP-Link UE300C USB"/>
        <s v="Wecool Moonwalk M1"/>
        <s v="HP 330 Wireless"/>
        <s v="RC PRINT GI"/>
        <s v="Redgear Cloak Wired"/>
        <s v="Amazfit GTS2 Mini"/>
        <s v="Tabelito¬Æ Polyester Foam,"/>
        <s v="Robustrion Anti-Scratch &amp;"/>
        <s v="Portronics Ruffpad 15"/>
        <s v="DIGITEK¬Æ (DLS-9FT) Lightweight"/>
        <s v="Classmate Pulse 1"/>
        <s v="Scarters Mouse Pad,"/>
        <s v="Casio MJ-120D 150"/>
        <s v="Parker Vector Camouflage"/>
        <s v="TP-Link AC1200 Archer"/>
        <s v="HP Deskjet 2723"/>
        <s v="Xiaomi Mi 4A"/>
        <s v="SLOVIC¬Æ Tripod Mount"/>
        <s v="Orico 2.5&quot;(6.3cm) USB"/>
        <s v="Logitech G402 Hyperion"/>
        <s v="Panasonic Eneloop BQ-CC55N"/>
        <s v="Logitech K380 Wireless"/>
        <s v="Canon PIXMA E477"/>
        <s v="Redgear Cosmo 7,1"/>
        <s v="Belkin Essential Series"/>
        <s v="Classmate Long Book"/>
        <s v="Artis AR-45W-MG2 45"/>
        <s v="Imou 360¬∞ 1080P"/>
        <s v="Xiaomi Pad 5|"/>
        <s v="Sennheiser CX 80S"/>
        <s v="HB Plus Folding"/>
        <s v="HP 65W AC"/>
        <s v="Tukzer Fully Foldable"/>
        <s v="Gizga Essentials Cable"/>
        <s v="Camel Oil Pastel"/>
        <s v="HP M270 Backlit"/>
        <s v="Foxin FTC 12A"/>
        <s v="PC SQUARE Laptop"/>
        <s v="Lenovo 130 Wireless"/>
        <s v="Pilot Frixion Clicker"/>
        <s v="ZEBRONICS Aluminium Alloy"/>
        <s v="HP K500F Backlit"/>
        <s v="GIZGA Club-laptop Neoprene"/>
        <s v="Inventis 5V 1.2W"/>
        <s v="TP-Link TL-WA855RE 300"/>
        <s v="boAt Stone 250"/>
        <s v="Offbeat¬Æ - DASH"/>
        <s v="Classmate Drawing Book"/>
        <s v="HP GK320 Wired"/>
        <s v="Parker Moments Vector"/>
        <s v="Camlin Elegante Fountain"/>
        <s v="CARECASE¬Æ Optical Bay"/>
        <s v="Canon E4570 All-in-One"/>
        <s v="Crucial P3 500GB"/>
        <s v="HP v222w 64GB"/>
        <s v="BESTOR¬Æ LCD Writing"/>
        <s v="Lenovo IdeaPad 3"/>
        <s v="boAt BassHeads 900"/>
        <s v="Zebronics Astra 10"/>
        <s v="SWAPKART Portable Flexible"/>
        <s v="Pigeon by Stovekraft"/>
        <s v="USHA Quartz Room"/>
        <s v="StyleHouse Lint Remover"/>
        <s v="beatXP Kitchen Scale"/>
        <s v="Glun Multipurpose Portable"/>
        <s v="Pigeon Polypropylene Mini"/>
        <s v="Prestige 1.5 Litre"/>
        <s v="Bajaj RHX-2 800-Watt"/>
        <s v="Prestige Electric Kettle"/>
        <s v="Prestige PKGSS 1.7L"/>
        <s v="SHOPTOSHOP Electric Lint"/>
        <s v="Orpat OEH-1260 2000-Watt"/>
        <s v="PRO365 Indo Mocktails/Coffee"/>
        <s v="Bajaj DX-6 1000W"/>
        <s v="Croma 500W Mixer"/>
        <s v="Havells Instanio 3-Litre"/>
        <s v="Morphy Richards OFR"/>
        <s v="Havells Aqua Plus"/>
        <s v="Bajaj Splendora 3"/>
        <s v="KENT 16052 Elegant"/>
        <s v="Bajaj New Shakti"/>
        <s v="Lifelong LLMG23 Power"/>
        <s v="Bajaj Majesty DX-11"/>
        <s v="Bajaj Rex 500W"/>
        <s v="Lifelong LLEK15 Electric"/>
        <s v="Lifelong LLQH922 Regalia"/>
        <s v="R B Nova"/>
        <s v="Bajaj Immersion Rod"/>
        <s v="INALSA Electric Kettle"/>
        <s v="Prestige PIC 20"/>
        <s v="Pigeon Healthifry Digital"/>
        <s v="PrettyKrafts Laundry Basket"/>
        <s v="Philips GC1905 1440-Watt"/>
        <s v="Havells Immersion HB15"/>
        <s v="AGARO LR2007 Lint"/>
        <s v="Pigeon 1.5 litre"/>
        <s v="NutriPro Juicer Mixer"/>
        <s v="Philips GC026/30 Fabric"/>
        <s v="Havells Cista Room"/>
        <s v="AGARO Regal 800"/>
        <s v="Philips Viva Collection"/>
        <s v="AGARO Esteem Multi"/>
        <s v="Bajaj Minor 1000"/>
        <s v="Butterfly Jet Elite"/>
        <s v="SOFLIN Egg Boiler"/>
        <s v="Lifelong LLQH925 Dyno"/>
        <s v="Amazon Basics 1500"/>
        <s v="Prestige Sandwich Maker"/>
        <s v="Orient Electric Fabrijoy"/>
        <s v="Lifelong LLFH921 Regalia"/>
        <s v="Philips GC181 Heavy"/>
        <s v="Bulfyss USB Rechargeable"/>
        <s v="Bajaj DX-7 1000W"/>
        <s v="PHILIPS Handheld Garment"/>
        <s v="Room Heater Warmer"/>
        <s v="Wonderchef Nutri-blend Mixer,"/>
        <s v="USHA Armor AR1100WB"/>
        <s v="Butterfly EKN 1.5-Litre"/>
        <s v="Crompton Arno Neo"/>
        <s v="Borosil Chef Delite"/>
        <s v="KENT 16055 Amaze"/>
        <s v="Prestige IRIS Plus"/>
        <s v="Simxen Egg Boiler"/>
        <s v="Amazon Basics 2000/1000"/>
        <s v="HealthSense Weight Machine"/>
        <s v="Bosch Pro 1000W"/>
        <s v="Bulfyss Stainless Steel"/>
        <s v="VR 18 Pcs"/>
        <s v="Orient Electric Apex-FX"/>
        <s v="PrettyKrafts Folding Laundry"/>
        <s v="Bajaj Majesty RX11"/>
        <s v="Eureka Forbes Trendy"/>
        <s v="Maharaja Whiteline Lava"/>
        <s v="Crompton Gracee 5-L"/>
        <s v="Bajaj DX-2 600W"/>
        <s v="Bajaj Waterproof 1500"/>
        <s v="AGARO Supreme High"/>
        <s v="Bajaj Deluxe 2000"/>
        <s v="Orpat HHB-100E WOB"/>
        <s v="GILTON Egg Boiler"/>
        <s v="HealthSense Chef-Mate KS"/>
        <s v="PHILIPS Digital Air"/>
        <s v="Milton Go Electro"/>
        <s v="Philips Daily Collection"/>
        <s v="Crompton Insta Comfy"/>
        <s v="USHA Heat Convector"/>
        <s v="Philips HL7756/00 Mixer"/>
        <s v="Kuber Industries Waterproof"/>
        <s v="Lifelong LLMG93 500"/>
        <s v="IKEA Frother for"/>
        <s v="Crompton Insta Comfort"/>
        <s v="Lint Remover Woolen"/>
        <s v="Pigeon Kessel Multipurpose"/>
        <s v="C (DEVICE) Lint"/>
        <s v="Bajaj OFR Room"/>
        <s v="Luminous Vento Deluxe"/>
        <s v="Wipro Vesta 1.8"/>
        <s v="Kitchen Mart Stainless"/>
        <s v="Ikea 903.391.72 Polypropylene"/>
        <s v="HUL Pureit Germkill"/>
        <s v="Prestige Iris 750"/>
        <s v="Preethi Blue Leaf"/>
        <s v="Themisto 350 Watts"/>
        <s v="Butterfly Smart Mixer"/>
        <s v="KENT Smart Multi"/>
        <s v="InstaCuppa Portable Blender"/>
        <s v="USHA EI 1602"/>
        <s v="KENT 16044 Hand"/>
        <s v="White Feather Portable"/>
        <s v="Crompton IHL 152"/>
        <s v="InstaCuppa Rechargeable Mini"/>
        <s v="Philips PowerPro FC9352/01"/>
        <s v="SAIELLIN Electric Lint"/>
        <s v="Cookwell Bullet Mixer"/>
        <s v="Prestige PRWO 1.8-2"/>
        <s v="Swiffer Instant Electric"/>
        <s v="Lifelong LLWH106 Flash"/>
        <s v="Hindware Atlantic Compacto"/>
        <s v="ATOM Selves-MH 200"/>
        <s v="Crompton InstaBliss 3-L"/>
        <s v="Croma 1100 W"/>
        <s v="Lint Roller with"/>
        <s v="Portable Lint Remover"/>
        <s v="atomberg Renesa 1200mm"/>
        <s v="Usha CookJoy (CJ1600WPC)"/>
        <s v="Reffair AX30 [MAX]"/>
        <s v="!!1000 Watt/2000-Watt Room"/>
        <s v="Eureka Forbes Wet"/>
        <s v="Activa Heat-Max 2000"/>
        <s v="PHILIPS HL1655/00 Hand"/>
        <s v="V-Guard Zio Instant"/>
        <s v="Homeistic Applience‚Ñ¢ Instant"/>
        <s v="Kitchenwell 18Pc Plastic"/>
        <s v="Havells Instanio 10"/>
        <s v="Prestige PIC 16.0+"/>
        <s v="AGARO 33398 Rapid"/>
        <s v="KENT 16026 Electric"/>
        <s v="SKYTONE Stainless Steel"/>
        <s v="KENT 16088 Vogue"/>
        <s v="Eureka Forbes Supervac"/>
        <s v="Mi Air Purifier"/>
        <s v="Tata Swach Bulb"/>
        <s v="Havells Ambrose 1200mm"/>
        <s v="PrettyKrafts Laundry Bag"/>
        <s v="FABWARE Lint Remover"/>
        <s v="Brayden Fito Atom"/>
        <s v="Bajaj Frore 1200"/>
        <s v="Venus Digital Kitchen"/>
        <s v="Bajaj ATX 4"/>
        <s v="Coway Professional Air"/>
        <s v="KENT Gold Optima"/>
        <s v="HOMEPACK 750W Radiant"/>
        <s v="Bajaj Rex 750W"/>
        <s v="Heart Home Waterproof"/>
        <s v="MILTON Smart Egg"/>
        <s v="iBELL SEK15L Premium"/>
        <s v="Tosaa T2STSR Sandwich"/>
        <s v="V-Guard Divino 5"/>
        <s v="Akiara¬Æ - Makes"/>
        <s v="Usha Steam Pro"/>
        <s v="Wonderchef Nutri-blend Complete"/>
        <s v="WIDEWINGS Electric Handheld"/>
        <s v="Morphy Richards Icon"/>
        <s v="Vedini Transparent Empty"/>
        <s v="Crompton Sea Sapphira"/>
        <s v="JM SELLER 180"/>
        <s v="Oratech Coffee Frother"/>
        <s v="Havells Glaze 74W"/>
        <s v="Pick Ur Needs¬Æ"/>
        <s v="Rico Japanese Technology"/>
        <s v="Butterfly Smart Wet"/>
        <s v="AGARO Marvel 9"/>
        <s v="Philips GC1920/28 1440-Watt"/>
        <s v="Havells OFR 13"/>
        <s v="Bajaj DHX-9 1000W"/>
        <s v="Aquasure From Aquaguard"/>
        <s v="ROYAL STEP Portable"/>
        <s v="KENT 16068 Zoom"/>
        <s v="ENEM Sealing Machine"/>
        <s v="Wipro Vesta 1200"/>
        <s v="VRPRIME Lint Roller"/>
        <s v="Philips AC1215/20 Air"/>
        <s v="Eopora PTC Ceramic"/>
        <s v="Usha Goliath GO1200WG"/>
        <s v="Wipro Vesta Electric"/>
        <s v="Kitchenwell Multipurpose Portable"/>
        <s v="FIGMENT Handheld Milk"/>
        <s v="Balzano High Speed"/>
        <s v="Swiss Military VC03"/>
        <s v="Zuvexa USB Rechargeable"/>
        <s v="Usha IH2415 1500-Watt"/>
        <s v="ACTIVA Instant 3"/>
        <s v="Havells Instanio 1-Litre"/>
        <s v="Lifelong 2-in1 Egg"/>
        <s v="INDIAS¬Æ‚Ñ¢ Electro-Instant Water"/>
        <s v="AmazonBasics Induction Cooktop"/>
        <s v="Sui Generis Electric"/>
        <s v="Philips Air Purifier"/>
        <s v="Esquire Laundry Basket"/>
        <s v="PHILIPS Air Fryer"/>
        <s v="Havells Bero Quartz"/>
        <s v="Philips EasyTouch Plus"/>
        <s v="Brayden Chopro, Electric"/>
        <s v="Usha Janome Dream"/>
        <s v="Black+Decker Handheld Portable"/>
        <s v="Personal Size Blender,"/>
        <s v="Sujata Powermatic Plus"/>
        <s v="Sure From Aquaguard"/>
        <s v="Dr Trust Electronic"/>
        <s v="Tesora - Inspired"/>
        <s v="AGARO Ace 1600"/>
        <s v="INALSA Hand Blender"/>
        <s v="akiara - Makes"/>
        <s v="Philips EasySpeed Plus"/>
        <s v="INALSA Electric Chopper"/>
        <s v="Borosil Electric Egg"/>
        <s v="Wipro Vesta Grill"/>
        <s v="Rico IRPRO 1500"/>
        <s v="Eureka Forbes Active"/>
        <s v="CSI INTERNATIONAL¬Æ Instant"/>
        <s v="Hindware Atlantic Xceed"/>
        <s v="Morphy Richards New"/>
        <s v="Lifelong Power -"/>
        <s v="iBELL Castor CTEK15L"/>
        <s v="BAJAJ PYGMY MINI"/>
        <s v="Crompton InstaGlide 1000-Watts"/>
        <s v="Prestige Clean Home"/>
        <s v="Morphy Richards Aristo"/>
        <s v="Gadgetronics Digital Kitchen"/>
        <s v="Tom &amp; Jerry"/>
        <s v="Ikea Little Loved"/>
        <s v="House of Quirk"/>
        <s v="Allin Exporters J66"/>
        <s v="Multifunctional 2 in"/>
        <s v="Maharaja Whiteline Nano"/>
        <s v="KENT Electric Chopper-B"/>
        <s v="Crompton Amica 15-L"/>
        <s v="KENT 16025 Sandwich"/>
        <s v="Candes Gloster All"/>
        <s v="Inalsa Electric Fan"/>
        <s v="Havells Zella Flap"/>
        <s v="iBELL SM1301 3-in-1"/>
        <s v="Inalsa Vacuum Cleaner"/>
        <s v="MR. BRAND Portable"/>
        <s v="Crompton Hill Briz"/>
        <s v="Sujata Powermatic Plus,"/>
        <s v="Aquadpure Copper +"/>
        <s v="Amazon Basics 650"/>
        <s v="Crompton Insta Delight"/>
        <s v="!!HANEUL!!1000 Watt/2000-Watt Room"/>
        <s v="Melbon VM-905 2000-Watt"/>
        <s v="Cello Eliza Plastic"/>
        <s v="ACTIVA 1200 MM"/>
        <s v="Shakti Technology S5"/>
        <s v="AMERICAN MICRONIC- Imported"/>
        <s v="Demokrazy New Nova"/>
        <s v="Instant Pot Air"/>
        <s v="HUL Pureit Eco"/>
        <s v="Livpure Glo Star"/>
        <s v="Philips Hi113 1000-Watt"/>
        <s v="Kuber Industries Round"/>
        <s v="Preethi MGA-502 0.4-Litre"/>
        <s v="Usha Aurora 1000"/>
        <s v="ECOVACS DEEBOT N8"/>
        <s v="Kent Gold, Optima,"/>
        <s v="AVNISH Tap Water"/>
        <s v="Khaitan ORFin Fan"/>
        <s v="USHA RapidMix 500-Watt"/>
        <s v="Havells Gatik Neo"/>
        <s v="INALSA Upright Vacuum"/>
        <s v="ROYAL STEP -"/>
        <s v="Nirdambhay Mini Bag"/>
        <s v="Cello Non-Stick Aluminium"/>
        <s v="Proven¬Æ Copper +"/>
        <s v="Morphy Richards Daisy"/>
        <s v="Zuvexa Egg Boiler"/>
        <s v="AO Smith HSE-VAS-X-015"/>
        <s v="Havells Festiva 1200mm"/>
        <s v="INALSA Vaccum Cleaner"/>
        <s v="iBELL SM1515NEW Sandwich"/>
        <s v="Aquaguard Aura RO+UV+UF+Taste"/>
        <s v="Milk Frother, Immersion"/>
        <s v="Panasonic SR-WA22H (E)"/>
        <s v="InstaCuppa Milk Frother"/>
        <s v="Goodscity Garment Steamer"/>
        <s v="Solidaire 550-Watt Mixer"/>
        <s v="Amazon Basics 300"/>
        <s v="Orpat HHB-100E 250-Watt"/>
        <s v="HealthSense Rechargeable Lint"/>
        <s v="AGARO Classic Portable"/>
        <s v="AGARO Imperial 240-Watt"/>
        <s v="Wipro Smartlife Super"/>
        <s v="AmazonBasics Cylinder Bagless"/>
        <s v="Crompton IHL 251"/>
        <s v="SaiEllin Room Heater"/>
        <s v="Bajaj Majesty Duetto"/>
        <s v="Black + Decker"/>
        <s v="Inalsa Hand Blender|"/>
        <s v="Longway Blaze 2"/>
        <s v="Prestige PWG 07"/>
        <s v="Pigeon Zest Mixer"/>
        <s v="Borosil Volcano 13"/>
        <s v="Crompton Solarium Qube"/>
        <s v="Singer Aroma 1.8"/>
        <s v="Orient Electric Aura"/>
        <s v="Crompton Brio 1000-Watts"/>
        <s v="Butterfly Hero Mixer"/>
        <s v="Racold Eterno Pro"/>
        <s v="LG 1.5 Ton"/>
        <s v="Eureka Forbes Aquasure"/>
        <s v="Green Tales Heat"/>
        <s v="SaleOn Instant Coal"/>
        <s v="Sujata Chutney Steel"/>
        <s v="KHAITAN AVAANTE KA-2013"/>
        <s v="Kenstar 2400 Watts"/>
        <s v="NEXOMS Instant Heating"/>
        <s v="JIALTO Mini Waffle"/>
        <s v="Candes BlowHot All"/>
        <s v="Ionix Jewellery Scale"/>
        <s v="Kitchen Kit Electric"/>
        <s v="Racold Pronto Pro"/>
        <s v="ESN 999 Supreme"/>
        <s v="Pajaka¬Æ South Indian"/>
        <s v="Saiyam Stainless Steel"/>
        <s v="KONVIO NEER 10"/>
        <s v="Havells Glydo 1000"/>
        <s v="Raffles Premium Stainless"/>
        <s v="IONIX Activated Carbon"/>
        <s v="KNYUC MART Mini"/>
        <s v="INKULTURE Stainless_Steel Measuring"/>
        <s v="Macmillan Aquafresh 5"/>
        <s v="Havells D'zire 1000"/>
        <s v="TE‚Ñ¢ Instant Electric"/>
        <s v="ZIGMA WinoteK WinoteK"/>
        <s v="KENT 11054 Alkaline"/>
        <s v="Sujata Dynamix DX"/>
        <s v="Lifelong LLMG74 750"/>
        <s v="TTK Prestige Limited"/>
        <s v="AGARO Regal Electric"/>
        <s v="VAPJA¬Æ Portable Mini"/>
        <s v="Philips HD6975/00 25"/>
        <s v="Usha EI 3710"/>
        <s v="Campfire Spring Chef"/>
        <s v="Themisto TH-WS20 Digital"/>
        <s v="FYA Handheld Vacuum"/>
        <s v="Lifelong LLSM120G Sandwich"/>
        <s v="Kuber Industries Nylon"/>
        <s v="Bulfyss Plastic Sticky"/>
        <s v="T TOPLINE 180"/>
        <s v="Empty Mist Trigger"/>
        <s v="LONAXA Mini Travel"/>
        <s v="AGARO Royal Double"/>
        <s v="Cafe JEI French"/>
        <s v="Borosil Prime Grill"/>
        <s v="Candes 10 Litre"/>
        <s v="Prestige PSMFB 800"/>
        <s v="iBELL MPK120L Premium"/>
        <s v="Maharaja Whiteline Odacio"/>
        <s v="Shakti Technology S3"/>
        <s v="Cello Quick Boil"/>
        <s v="AGARO Glory Cool"/>
        <s v="Wolpin 1 Lint"/>
        <s v="Abode Kitchen Essential"/>
        <s v="Sujata Supermix, Mixer"/>
        <s v="CARDEX Digital Kitchen"/>
        <s v="V-Guard Zenora RO+UF+MB"/>
        <s v="Bajaj Rex DLX"/>
        <s v="KENT 16051 Hand"/>
        <s v="Prestige PIC 15.0+"/>
        <s v="Aqua d pure"/>
        <s v="PrettyKrafts Laundry Square"/>
        <s v="Libra Roti Maker"/>
        <s v="Glen 3 in"/>
        <s v="Dynore Stainless Steel"/>
        <s v="Lint Remover For"/>
        <s v="Monitor AC Stand/Heavy"/>
        <s v="iBELL Induction Cooktop,"/>
        <s v="KENT POWP-Sediment Filter"/>
        <s v="LACOPINE Mini Pocket"/>
        <s v="iBELL SEK170BM Premium"/>
        <s v="Activa Easy Mix"/>
        <s v="Sujata Dynamix, Mixer"/>
        <s v="Wipro Vesta 1380W"/>
        <s v="Mi Robot Vacuum-Mop"/>
        <s v="Havells Ventil Air"/>
        <s v="AGARO Royal Stand"/>
        <s v="Crompton Highspeed Markle"/>
        <s v="Lifelong LLWM105 750-Watt"/>
        <s v="Portable, Handy Compact"/>
        <s v="Karcher WD3 EU"/>
        <s v="INALSA Air Fryer"/>
        <s v="AmazonBasics High Speed"/>
        <s v="Eco Crystal J"/>
        <s v="Borosil Rio 1.5"/>
        <s v="PHILIPS Drip Coffee"/>
        <s v="Eureka Forbes Euroclean"/>
        <s v="Larrito wooden Cool"/>
        <s v="Hilton Quartz Heater"/>
        <s v="Syska SDI-07 1000"/>
        <s v="IKEA Milk Frother"/>
        <s v="IONIX Tap filter"/>
        <s v="Kitchengenix's Mini Waffle"/>
        <s v="Bajaj HM-01 Powerful"/>
        <s v="KNOWZA Electric Handheld"/>
        <s v="Usha Hc 812"/>
        <s v="USHA 1212 PTC"/>
        <s v="4 in 1"/>
        <s v="Philips HD9306/06 1.5-Litre"/>
        <s v="Libra Room Heater"/>
        <s v="NGI Store 2"/>
        <s v="Noir Aqua -"/>
        <s v="Prestige Delight PRWO"/>
        <s v="Bajaj Majesty RX10"/>
        <s v="Borosil Jumbo 1000-Watt"/>
      </sharedItems>
    </cacheField>
    <cacheField name="category" numFmtId="0">
      <sharedItems/>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_range_buclet" numFmtId="0">
      <sharedItems count="3">
        <s v="₹200-₹500"/>
        <s v="&lt;₹200"/>
        <s v="&gt;₹500"/>
      </sharedItems>
    </cacheField>
    <cacheField name="discount_percentage" numFmtId="9">
      <sharedItems containsSemiMixedTypes="0" containsString="0" containsNumber="1" minValue="0" maxValue="0.94"/>
    </cacheField>
    <cacheField name="discount_bucket" numFmtId="9">
      <sharedItems/>
    </cacheField>
    <cacheField name="discount_percentage above 50%"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0">
      <sharedItems containsSemiMixedTypes="0" containsString="0" containsNumber="1" containsInteger="1" minValue="2" maxValue="426973"/>
    </cacheField>
    <cacheField name="rating_review_factor" numFmtId="0">
      <sharedItems containsSemiMixedTypes="0" containsString="0" containsNumber="1" minValue="2.0019999999999998" maxValue="431.37299999999999"/>
    </cacheField>
    <cacheField name="reviews_below_1000" numFmtId="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Field1" numFmtId="0" formula="IF(discount_percentage&gt;= 50, &quot;1&quot;, &quot;0&quot;)" databaseField="0"/>
    <cacheField name="Potential Revenue" numFmtId="0" formula="actual_price*rating_count" databaseField="0"/>
  </cacheFields>
  <extLst>
    <ext xmlns:x14="http://schemas.microsoft.com/office/spreadsheetml/2009/9/main" uri="{725AE2AE-9491-48be-B2B4-4EB974FC3084}">
      <x14:pivotCacheDefinition pivotCacheId="594577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JW9H4J1"/>
    <x v="0"/>
    <x v="0"/>
    <s v="Computers&amp;Accessories|Accessories&amp;Peripherals|Cables&amp;Accessories|Cables|USBCables"/>
    <x v="0"/>
    <n v="399"/>
    <n v="1099"/>
    <x v="0"/>
    <n v="0.64"/>
    <s v="61-70%"/>
    <s v="Yes"/>
    <x v="0"/>
    <n v="24269"/>
    <n v="28.468999999999998"/>
    <s v="No"/>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1"/>
    <s v="Computers&amp;Accessories|Accessories&amp;Peripherals|Cables&amp;Accessories|Cables|USBCables"/>
    <x v="0"/>
    <n v="199"/>
    <n v="349"/>
    <x v="1"/>
    <n v="0.43"/>
    <s v="41-50%"/>
    <s v="No"/>
    <x v="1"/>
    <n v="43994"/>
    <n v="47.994"/>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2"/>
    <s v="Computers&amp;Accessories|Accessories&amp;Peripherals|Cables&amp;Accessories|Cables|USBCables"/>
    <x v="0"/>
    <n v="199"/>
    <n v="1899"/>
    <x v="1"/>
    <n v="0.9"/>
    <s v="81-90%"/>
    <s v="Yes"/>
    <x v="2"/>
    <n v="7928"/>
    <n v="11.827999999999999"/>
    <s v="No"/>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3"/>
    <s v="Computers&amp;Accessories|Accessories&amp;Peripherals|Cables&amp;Accessories|Cables|USBCables"/>
    <x v="0"/>
    <n v="329"/>
    <n v="699"/>
    <x v="0"/>
    <n v="0.53"/>
    <s v="51-60%"/>
    <s v="Yes"/>
    <x v="0"/>
    <n v="94363"/>
    <n v="98.563000000000002"/>
    <s v="No"/>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4"/>
    <s v="Computers&amp;Accessories|Accessories&amp;Peripherals|Cables&amp;Accessories|Cables|USBCables"/>
    <x v="0"/>
    <n v="154"/>
    <n v="399"/>
    <x v="1"/>
    <n v="0.61"/>
    <s v="61-70%"/>
    <s v="Yes"/>
    <x v="0"/>
    <n v="16905"/>
    <n v="21.105"/>
    <s v="No"/>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5"/>
    <s v="Computers&amp;Accessories|Accessories&amp;Peripherals|Cables&amp;Accessories|Cables|USBCables"/>
    <x v="0"/>
    <n v="149"/>
    <n v="1000"/>
    <x v="1"/>
    <n v="0.85"/>
    <s v="81-90%"/>
    <s v="Yes"/>
    <x v="2"/>
    <n v="24871"/>
    <n v="28.770999999999997"/>
    <s v="No"/>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6"/>
    <s v="Computers&amp;Accessories|Accessories&amp;Peripherals|Cables&amp;Accessories|Cables|USBCables"/>
    <x v="0"/>
    <n v="176.63"/>
    <n v="499"/>
    <x v="1"/>
    <n v="0.65"/>
    <s v="61-70%"/>
    <s v="Yes"/>
    <x v="3"/>
    <n v="15188"/>
    <n v="19.288"/>
    <s v="No"/>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7"/>
    <s v="Computers&amp;Accessories|Accessories&amp;Peripherals|Cables&amp;Accessories|Cables|USBCables"/>
    <x v="0"/>
    <n v="229"/>
    <n v="299"/>
    <x v="0"/>
    <n v="0.23"/>
    <s v="21-30%"/>
    <s v="No"/>
    <x v="4"/>
    <n v="30411"/>
    <n v="34.71099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8"/>
    <s v="Computers&amp;Accessories|NetworkingDevices|NetworkAdapters|WirelessUSBAdapters"/>
    <x v="0"/>
    <n v="499"/>
    <n v="999"/>
    <x v="0"/>
    <n v="0.5"/>
    <s v="41-50%"/>
    <s v="Yes"/>
    <x v="0"/>
    <n v="179691"/>
    <n v="183.89099999999999"/>
    <s v="No"/>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1"/>
    <s v="Computers&amp;Accessories|Accessories&amp;Peripherals|Cables&amp;Accessories|Cables|USBCables"/>
    <x v="0"/>
    <n v="199"/>
    <n v="299"/>
    <x v="1"/>
    <n v="0.33"/>
    <s v="31-40%"/>
    <s v="No"/>
    <x v="1"/>
    <n v="43994"/>
    <n v="47.994"/>
    <s v="No"/>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4"/>
    <s v="Computers&amp;Accessories|Accessories&amp;Peripherals|Cables&amp;Accessories|Cables|USBCables"/>
    <x v="0"/>
    <n v="154"/>
    <n v="339"/>
    <x v="1"/>
    <n v="0.55000000000000004"/>
    <s v="51-60%"/>
    <s v="Yes"/>
    <x v="4"/>
    <n v="13391"/>
    <n v="17.690999999999999"/>
    <s v="No"/>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9"/>
    <s v="Computers&amp;Accessories|Accessories&amp;Peripherals|Cables&amp;Accessories|Cables|USBCables"/>
    <x v="0"/>
    <n v="299"/>
    <n v="799"/>
    <x v="0"/>
    <n v="0.63"/>
    <s v="61-70%"/>
    <s v="Yes"/>
    <x v="0"/>
    <n v="94363"/>
    <n v="98.563000000000002"/>
    <s v="No"/>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0"/>
    <s v="Electronics|HomeTheater,TV&amp;Video|Accessories|Cables|HDMICables"/>
    <x v="1"/>
    <n v="219"/>
    <n v="700"/>
    <x v="0"/>
    <n v="0.69"/>
    <s v="61-70%"/>
    <s v="Yes"/>
    <x v="5"/>
    <n v="426973"/>
    <n v="431.37299999999999"/>
    <s v="No"/>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11"/>
    <s v="Computers&amp;Accessories|Accessories&amp;Peripherals|Cables&amp;Accessories|Cables|USBCables"/>
    <x v="0"/>
    <n v="350"/>
    <n v="899"/>
    <x v="0"/>
    <n v="0.61"/>
    <s v="61-70%"/>
    <s v="Yes"/>
    <x v="0"/>
    <n v="2262"/>
    <n v="6.4619999999999997"/>
    <s v="No"/>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4"/>
    <s v="Computers&amp;Accessories|Accessories&amp;Peripherals|Cables&amp;Accessories|Cables|USBCables"/>
    <x v="0"/>
    <n v="159"/>
    <n v="399"/>
    <x v="1"/>
    <n v="0.6"/>
    <s v="51-60%"/>
    <s v="Yes"/>
    <x v="3"/>
    <n v="4768"/>
    <n v="8.8679999999999986"/>
    <s v="No"/>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12"/>
    <s v="Computers&amp;Accessories|Accessories&amp;Peripherals|Cables&amp;Accessories|Cables|USBCables"/>
    <x v="0"/>
    <n v="349"/>
    <n v="399"/>
    <x v="0"/>
    <n v="0.13"/>
    <s v="11-20%"/>
    <s v="No"/>
    <x v="5"/>
    <n v="18757"/>
    <n v="23.157000000000004"/>
    <s v="No"/>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3"/>
    <s v="Electronics|HomeTheater,TV&amp;Video|Televisions|SmartTelevisions"/>
    <x v="1"/>
    <n v="13999"/>
    <n v="24999"/>
    <x v="2"/>
    <n v="0.44"/>
    <s v="41-50%"/>
    <s v="No"/>
    <x v="0"/>
    <n v="32840"/>
    <n v="37.040000000000006"/>
    <s v="No"/>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1"/>
    <s v="Computers&amp;Accessories|Accessories&amp;Peripherals|Cables&amp;Accessories|Cables|USBCables"/>
    <x v="0"/>
    <n v="249"/>
    <n v="399"/>
    <x v="0"/>
    <n v="0.38"/>
    <s v="31-40%"/>
    <s v="No"/>
    <x v="1"/>
    <n v="43994"/>
    <n v="47.994"/>
    <s v="No"/>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14"/>
    <s v="Computers&amp;Accessories|Accessories&amp;Peripherals|Cables&amp;Accessories|Cables|USBCables"/>
    <x v="0"/>
    <n v="199"/>
    <n v="499"/>
    <x v="1"/>
    <n v="0.6"/>
    <s v="51-60%"/>
    <s v="Yes"/>
    <x v="3"/>
    <n v="13045"/>
    <n v="17.145"/>
    <s v="No"/>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5"/>
    <s v="Electronics|HomeTheater,TV&amp;Video|Televisions|SmartTelevisions"/>
    <x v="1"/>
    <n v="13490"/>
    <n v="21990"/>
    <x v="2"/>
    <n v="0.39"/>
    <s v="31-40%"/>
    <s v="No"/>
    <x v="4"/>
    <n v="11976"/>
    <n v="16.276"/>
    <s v="No"/>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16"/>
    <s v="Computers&amp;Accessories|Accessories&amp;Peripherals|Cables&amp;Accessories|Cables|USBCables"/>
    <x v="0"/>
    <n v="970"/>
    <n v="1799"/>
    <x v="2"/>
    <n v="0.46"/>
    <s v="41-50%"/>
    <s v="No"/>
    <x v="6"/>
    <n v="815"/>
    <n v="5.3149999999999995"/>
    <s v="Ye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7"/>
    <s v="Electronics|HomeTheater,TV&amp;Video|Accessories|Cables|HDMICables"/>
    <x v="1"/>
    <n v="279"/>
    <n v="499"/>
    <x v="0"/>
    <n v="0.44"/>
    <s v="41-50%"/>
    <s v="No"/>
    <x v="7"/>
    <n v="10962"/>
    <n v="14.661999999999999"/>
    <s v="No"/>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8"/>
    <s v="Electronics|HomeTheater,TV&amp;Video|Televisions|SmartTelevisions"/>
    <x v="1"/>
    <n v="13490"/>
    <n v="22900"/>
    <x v="2"/>
    <n v="0.41"/>
    <s v="41-50%"/>
    <s v="No"/>
    <x v="4"/>
    <n v="16299"/>
    <n v="20.599"/>
    <s v="No"/>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19"/>
    <s v="Computers&amp;Accessories|Accessories&amp;Peripherals|Cables&amp;Accessories|Cables|USBCables"/>
    <x v="0"/>
    <n v="59"/>
    <n v="199"/>
    <x v="1"/>
    <n v="0.7"/>
    <s v="61-70%"/>
    <s v="Yes"/>
    <x v="1"/>
    <n v="9378"/>
    <n v="13.378"/>
    <s v="No"/>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20"/>
    <s v="Electronics|HomeTheater,TV&amp;Video|Televisions|SmartTelevisions"/>
    <x v="1"/>
    <n v="11499"/>
    <n v="19990"/>
    <x v="2"/>
    <n v="0.42"/>
    <s v="41-50%"/>
    <s v="No"/>
    <x v="4"/>
    <n v="4703"/>
    <n v="9.0030000000000001"/>
    <s v="No"/>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1"/>
    <s v="Electronics|HomeTheater,TV&amp;Video|Accessories|Cables|HDMICables"/>
    <x v="1"/>
    <n v="199"/>
    <n v="699"/>
    <x v="1"/>
    <n v="0.72"/>
    <s v="71-80%"/>
    <s v="Yes"/>
    <x v="0"/>
    <n v="12153"/>
    <n v="16.353000000000002"/>
    <s v="No"/>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22"/>
    <s v="Electronics|HomeTheater,TV&amp;Video|Televisions|SmartTelevisions"/>
    <x v="1"/>
    <n v="14999"/>
    <n v="19999"/>
    <x v="2"/>
    <n v="0.25"/>
    <s v="21-30%"/>
    <s v="No"/>
    <x v="0"/>
    <n v="34899"/>
    <n v="39.099000000000004"/>
    <s v="No"/>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23"/>
    <s v="Computers&amp;Accessories|Accessories&amp;Peripherals|Cables&amp;Accessories|Cables|USBCables"/>
    <x v="0"/>
    <n v="299"/>
    <n v="399"/>
    <x v="0"/>
    <n v="0.25"/>
    <s v="21-30%"/>
    <s v="No"/>
    <x v="1"/>
    <n v="2766"/>
    <n v="6.766"/>
    <s v="No"/>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24"/>
    <s v="Computers&amp;Accessories|Accessories&amp;Peripherals|Cables&amp;Accessories|Cables|USBCables"/>
    <x v="0"/>
    <n v="970"/>
    <n v="1999"/>
    <x v="2"/>
    <n v="0.51"/>
    <s v="51-60%"/>
    <s v="Yes"/>
    <x v="5"/>
    <n v="184"/>
    <n v="4.5840000000000005"/>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25"/>
    <s v="Computers&amp;Accessories|Accessories&amp;Peripherals|Cables&amp;Accessories|Cables|USBCables"/>
    <x v="0"/>
    <n v="299"/>
    <n v="999"/>
    <x v="0"/>
    <n v="0.7"/>
    <s v="61-70%"/>
    <s v="Yes"/>
    <x v="4"/>
    <n v="20850"/>
    <n v="25.150000000000002"/>
    <s v="No"/>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26"/>
    <s v="Computers&amp;Accessories|Accessories&amp;Peripherals|Cables&amp;Accessories|Cables|USBCables"/>
    <x v="0"/>
    <n v="199"/>
    <n v="750"/>
    <x v="1"/>
    <n v="0.73"/>
    <s v="71-80%"/>
    <s v="Yes"/>
    <x v="6"/>
    <n v="74976"/>
    <n v="79.475999999999999"/>
    <s v="No"/>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27"/>
    <s v="Computers&amp;Accessories|Accessories&amp;Peripherals|Cables&amp;Accessories|Cables|USBCables"/>
    <x v="0"/>
    <n v="179"/>
    <n v="499"/>
    <x v="1"/>
    <n v="0.64"/>
    <s v="61-70%"/>
    <s v="Yes"/>
    <x v="1"/>
    <n v="1934"/>
    <n v="5.9340000000000002"/>
    <s v="No"/>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28"/>
    <s v="Computers&amp;Accessories|Accessories&amp;Peripherals|Cables&amp;Accessories|Cables|USBCables"/>
    <x v="0"/>
    <n v="389"/>
    <n v="1099"/>
    <x v="0"/>
    <n v="0.65"/>
    <s v="61-70%"/>
    <s v="Yes"/>
    <x v="4"/>
    <n v="974"/>
    <n v="5.274"/>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29"/>
    <s v="Computers&amp;Accessories|Accessories&amp;Peripherals|Cables&amp;Accessories|Cables|USBCables"/>
    <x v="0"/>
    <n v="599"/>
    <n v="599"/>
    <x v="2"/>
    <n v="0"/>
    <s v="0-10%"/>
    <s v="No"/>
    <x v="4"/>
    <n v="355"/>
    <n v="4.6549999999999994"/>
    <s v="Yes"/>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30"/>
    <s v="Computers&amp;Accessories|Accessories&amp;Peripherals|Cables&amp;Accessories|Cables|USBCables"/>
    <x v="0"/>
    <n v="199"/>
    <n v="999"/>
    <x v="1"/>
    <n v="0.8"/>
    <s v="71-80%"/>
    <s v="Yes"/>
    <x v="2"/>
    <n v="1075"/>
    <n v="4.9749999999999996"/>
    <s v="No"/>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31"/>
    <s v="Computers&amp;Accessories|Accessories&amp;Peripherals|Cables&amp;Accessories|Cables|USBCables"/>
    <x v="0"/>
    <n v="99"/>
    <n v="666.66"/>
    <x v="1"/>
    <n v="0.85"/>
    <s v="81-90%"/>
    <s v="Yes"/>
    <x v="2"/>
    <n v="24871"/>
    <n v="28.770999999999997"/>
    <s v="No"/>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32"/>
    <s v="Computers&amp;Accessories|Accessories&amp;Peripherals|Cables&amp;Accessories|Cables|USBCables"/>
    <x v="0"/>
    <n v="899"/>
    <n v="1900"/>
    <x v="2"/>
    <n v="0.53"/>
    <s v="51-60%"/>
    <s v="Yes"/>
    <x v="5"/>
    <n v="13552"/>
    <n v="17.951999999999998"/>
    <s v="No"/>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33"/>
    <s v="Computers&amp;Accessories|Accessories&amp;Peripherals|Cables&amp;Accessories|Cables|USBCables"/>
    <x v="0"/>
    <n v="199"/>
    <n v="999"/>
    <x v="1"/>
    <n v="0.8"/>
    <s v="71-80%"/>
    <s v="Yes"/>
    <x v="1"/>
    <n v="576"/>
    <n v="4.5759999999999996"/>
    <s v="Y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4"/>
    <s v="Electronics|HomeTheater,TV&amp;Video|Televisions|SmartTelevisions"/>
    <x v="1"/>
    <n v="32999"/>
    <n v="45999"/>
    <x v="2"/>
    <n v="0.28000000000000003"/>
    <s v="21-30%"/>
    <s v="No"/>
    <x v="0"/>
    <n v="7298"/>
    <n v="11.498000000000001"/>
    <s v="No"/>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35"/>
    <s v="Computers&amp;Accessories|Accessories&amp;Peripherals|Cables&amp;Accessories|Cables|USBCables"/>
    <x v="0"/>
    <n v="970"/>
    <n v="1999"/>
    <x v="2"/>
    <n v="0.51"/>
    <s v="51-60%"/>
    <s v="Yes"/>
    <x v="0"/>
    <n v="462"/>
    <n v="4.6619999999999999"/>
    <s v="Ye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26"/>
    <s v="Computers&amp;Accessories|Accessories&amp;Peripherals|Cables&amp;Accessories|Cables|USBCables"/>
    <x v="0"/>
    <n v="209"/>
    <n v="695"/>
    <x v="0"/>
    <n v="0.7"/>
    <s v="61-70%"/>
    <s v="Yes"/>
    <x v="6"/>
    <n v="107687"/>
    <n v="112.187"/>
    <s v="No"/>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6"/>
    <s v="Electronics|HomeTheater,TV&amp;Video|Televisions|SmartTelevisions"/>
    <x v="1"/>
    <n v="19999"/>
    <n v="34999"/>
    <x v="2"/>
    <n v="0.43"/>
    <s v="41-50%"/>
    <s v="No"/>
    <x v="4"/>
    <n v="27151"/>
    <n v="31.451000000000001"/>
    <s v="No"/>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s v="Computers&amp;Accessories|Accessories&amp;Peripherals|Cables&amp;Accessories|Cables|USBCables"/>
    <x v="0"/>
    <n v="399"/>
    <n v="1099"/>
    <x v="0"/>
    <n v="0.64"/>
    <s v="61-70%"/>
    <s v="Yes"/>
    <x v="0"/>
    <n v="24269"/>
    <n v="28.468999999999998"/>
    <s v="No"/>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37"/>
    <s v="Computers&amp;Accessories|NetworkingDevices|NetworkAdapters|WirelessUSBAdapters"/>
    <x v="0"/>
    <n v="999"/>
    <n v="1599"/>
    <x v="2"/>
    <n v="0.38"/>
    <s v="31-40%"/>
    <s v="No"/>
    <x v="4"/>
    <n v="12093"/>
    <n v="16.393000000000001"/>
    <s v="No"/>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38"/>
    <s v="Computers&amp;Accessories|Accessories&amp;Peripherals|Cables&amp;Accessories|Cables|USBCables"/>
    <x v="0"/>
    <n v="59"/>
    <n v="199"/>
    <x v="1"/>
    <n v="0.7"/>
    <s v="61-70%"/>
    <s v="Yes"/>
    <x v="1"/>
    <n v="9378"/>
    <n v="13.378"/>
    <s v="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39"/>
    <s v="Computers&amp;Accessories|Accessories&amp;Peripherals|Cables&amp;Accessories|Cables|USBCables"/>
    <x v="0"/>
    <n v="333"/>
    <n v="999"/>
    <x v="0"/>
    <n v="0.67"/>
    <s v="61-70%"/>
    <s v="Yes"/>
    <x v="8"/>
    <n v="9792"/>
    <n v="13.091999999999999"/>
    <s v="No"/>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40"/>
    <s v="Computers&amp;Accessories|NetworkingDevices|NetworkAdapters|WirelessUSBAdapters"/>
    <x v="0"/>
    <n v="507"/>
    <n v="1208"/>
    <x v="2"/>
    <n v="0.57999999999999996"/>
    <s v="51-60%"/>
    <s v="Yes"/>
    <x v="3"/>
    <n v="8131"/>
    <n v="12.231"/>
    <s v="No"/>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41"/>
    <s v="Electronics|HomeTheater,TV&amp;Video|Accessories|Cables|HDMICables"/>
    <x v="1"/>
    <n v="309"/>
    <n v="475"/>
    <x v="0"/>
    <n v="0.35"/>
    <s v="31-40%"/>
    <s v="No"/>
    <x v="5"/>
    <n v="426973"/>
    <n v="431.37299999999999"/>
    <s v="No"/>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2"/>
    <s v="Electronics|HomeTheater,TV&amp;Video|Accessories|RemoteControls"/>
    <x v="1"/>
    <n v="399"/>
    <n v="999"/>
    <x v="0"/>
    <n v="0.6"/>
    <s v="51-60%"/>
    <s v="Yes"/>
    <x v="9"/>
    <n v="493"/>
    <n v="4.093"/>
    <s v="Yes"/>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43"/>
    <s v="Computers&amp;Accessories|Accessories&amp;Peripherals|Cables&amp;Accessories|Cables|USBCables"/>
    <x v="0"/>
    <n v="199"/>
    <n v="395"/>
    <x v="1"/>
    <n v="0.5"/>
    <s v="41-50%"/>
    <s v="Yes"/>
    <x v="0"/>
    <n v="92595"/>
    <n v="96.795000000000002"/>
    <s v="No"/>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44"/>
    <s v="Computers&amp;Accessories|NetworkingDevices|NetworkAdapters|WirelessUSBAdapters"/>
    <x v="0"/>
    <n v="1199"/>
    <n v="2199"/>
    <x v="2"/>
    <n v="0.45"/>
    <s v="41-50%"/>
    <s v="No"/>
    <x v="5"/>
    <n v="24780"/>
    <n v="29.18"/>
    <s v="No"/>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43"/>
    <s v="Computers&amp;Accessories|Accessories&amp;Peripherals|Cables&amp;Accessories|Cables|USBCables"/>
    <x v="0"/>
    <n v="179"/>
    <n v="500"/>
    <x v="1"/>
    <n v="0.64"/>
    <s v="61-70%"/>
    <s v="Yes"/>
    <x v="0"/>
    <n v="92595"/>
    <n v="96.795000000000002"/>
    <s v="No"/>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45"/>
    <s v="Computers&amp;Accessories|Accessories&amp;Peripherals|Cables&amp;Accessories|Cables|USBCables"/>
    <x v="0"/>
    <n v="799"/>
    <n v="2100"/>
    <x v="2"/>
    <n v="0.62"/>
    <s v="61-70%"/>
    <s v="Yes"/>
    <x v="4"/>
    <n v="8188"/>
    <n v="12.488"/>
    <s v="No"/>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46"/>
    <s v="Electronics|HomeTheater,TV&amp;Video|Televisions|StandardTelevisions"/>
    <x v="1"/>
    <n v="6999"/>
    <n v="12999"/>
    <x v="2"/>
    <n v="0.46"/>
    <s v="41-50%"/>
    <s v="No"/>
    <x v="0"/>
    <n v="4003"/>
    <n v="8.2029999999999994"/>
    <s v="No"/>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47"/>
    <s v="Computers&amp;Accessories|Accessories&amp;Peripherals|Cables&amp;Accessories|Cables|USBCables"/>
    <x v="0"/>
    <n v="199"/>
    <n v="349"/>
    <x v="1"/>
    <n v="0.43"/>
    <s v="41-50%"/>
    <s v="No"/>
    <x v="3"/>
    <n v="314"/>
    <n v="4.4139999999999997"/>
    <s v="Ye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8"/>
    <s v="Electronics|HomeTheater,TV&amp;Video|Accessories|RemoteControls"/>
    <x v="1"/>
    <n v="230"/>
    <n v="499"/>
    <x v="0"/>
    <n v="0.54"/>
    <s v="51-60%"/>
    <s v="Yes"/>
    <x v="7"/>
    <n v="2960"/>
    <n v="6.66"/>
    <s v="No"/>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49"/>
    <s v="Computers&amp;Accessories|NetworkingDevices|NetworkAdapters|WirelessUSBAdapters"/>
    <x v="0"/>
    <n v="649"/>
    <n v="1399"/>
    <x v="2"/>
    <n v="0.54"/>
    <s v="51-60%"/>
    <s v="Yes"/>
    <x v="0"/>
    <n v="179691"/>
    <n v="183.89099999999999"/>
    <s v="No"/>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22"/>
    <s v="Electronics|HomeTheater,TV&amp;Video|Televisions|SmartTelevisions"/>
    <x v="1"/>
    <n v="15999"/>
    <n v="21999"/>
    <x v="2"/>
    <n v="0.27"/>
    <s v="21-30%"/>
    <s v="No"/>
    <x v="0"/>
    <n v="34899"/>
    <n v="39.099000000000004"/>
    <s v="No"/>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50"/>
    <s v="Computers&amp;Accessories|Accessories&amp;Peripherals|Cables&amp;Accessories|Cables|USBCables"/>
    <x v="0"/>
    <n v="348"/>
    <n v="1499"/>
    <x v="0"/>
    <n v="0.77"/>
    <s v="71-80%"/>
    <s v="Yes"/>
    <x v="0"/>
    <n v="656"/>
    <n v="4.8559999999999999"/>
    <s v="Ye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4"/>
    <s v="Computers&amp;Accessories|Accessories&amp;Peripherals|Cables&amp;Accessories|Cables|USBCables"/>
    <x v="0"/>
    <n v="154"/>
    <n v="349"/>
    <x v="1"/>
    <n v="0.56000000000000005"/>
    <s v="51-60%"/>
    <s v="Yes"/>
    <x v="4"/>
    <n v="7064"/>
    <n v="11.364000000000001"/>
    <s v="No"/>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51"/>
    <s v="Electronics|HomeTheater,TV&amp;Video|Accessories|RemoteControls"/>
    <x v="1"/>
    <n v="179"/>
    <n v="799"/>
    <x v="1"/>
    <n v="0.78"/>
    <s v="71-80%"/>
    <s v="Yes"/>
    <x v="7"/>
    <n v="2201"/>
    <n v="5.9009999999999998"/>
    <s v="No"/>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52"/>
    <s v="Electronics|HomeTheater,TV&amp;Video|Televisions|SmartTelevisions"/>
    <x v="1"/>
    <n v="32990"/>
    <n v="47900"/>
    <x v="2"/>
    <n v="0.31"/>
    <s v="31-40%"/>
    <s v="No"/>
    <x v="4"/>
    <n v="7109"/>
    <n v="11.408999999999999"/>
    <s v="No"/>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53"/>
    <s v="Computers&amp;Accessories|Accessories&amp;Peripherals|Cables&amp;Accessories|Cables|USBCables"/>
    <x v="0"/>
    <n v="139"/>
    <n v="999"/>
    <x v="1"/>
    <n v="0.86"/>
    <s v="81-90%"/>
    <s v="Yes"/>
    <x v="1"/>
    <n v="1313"/>
    <n v="5.3129999999999997"/>
    <s v="No"/>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54"/>
    <s v="Computers&amp;Accessories|Accessories&amp;Peripherals|Cables&amp;Accessories|Cables|USBCables"/>
    <x v="0"/>
    <n v="329"/>
    <n v="845"/>
    <x v="0"/>
    <n v="0.61"/>
    <s v="61-70%"/>
    <s v="Yes"/>
    <x v="0"/>
    <n v="29746"/>
    <n v="33.945999999999998"/>
    <s v="No"/>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55"/>
    <s v="Electronics|HomeTheater,TV&amp;Video|Televisions|SmartTelevisions"/>
    <x v="1"/>
    <n v="13999"/>
    <n v="24999"/>
    <x v="2"/>
    <n v="0.44"/>
    <s v="41-50%"/>
    <s v="No"/>
    <x v="0"/>
    <n v="45238"/>
    <n v="49.438000000000002"/>
    <s v="No"/>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41"/>
    <s v="Electronics|HomeTheater,TV&amp;Video|Accessories|Cables|HDMICables"/>
    <x v="1"/>
    <n v="309"/>
    <n v="1400"/>
    <x v="0"/>
    <n v="0.78"/>
    <s v="71-80%"/>
    <s v="Yes"/>
    <x v="5"/>
    <n v="426973"/>
    <n v="431.37299999999999"/>
    <s v="No"/>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4"/>
    <s v="Computers&amp;Accessories|Accessories&amp;Peripherals|Cables&amp;Accessories|Cables|USBCables"/>
    <x v="0"/>
    <n v="263"/>
    <n v="699"/>
    <x v="0"/>
    <n v="0.62"/>
    <s v="61-70%"/>
    <s v="Yes"/>
    <x v="3"/>
    <n v="450"/>
    <n v="4.55"/>
    <s v="Ye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20"/>
    <s v="Electronics|HomeTheater,TV&amp;Video|Televisions|StandardTelevisions"/>
    <x v="1"/>
    <n v="7999"/>
    <n v="14990"/>
    <x v="2"/>
    <n v="0.47"/>
    <s v="41-50%"/>
    <s v="No"/>
    <x v="4"/>
    <n v="457"/>
    <n v="4.7569999999999997"/>
    <s v="Yes"/>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56"/>
    <s v="Electronics|HomeTheater,TV&amp;Video|Accessories|TVMounts,Stands&amp;Turntables|TVWall&amp;CeilingMounts"/>
    <x v="1"/>
    <n v="1599"/>
    <n v="2999"/>
    <x v="2"/>
    <n v="0.47"/>
    <s v="41-50%"/>
    <s v="No"/>
    <x v="0"/>
    <n v="2727"/>
    <n v="6.9269999999999996"/>
    <s v="No"/>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57"/>
    <s v="Computers&amp;Accessories|Accessories&amp;Peripherals|Cables&amp;Accessories|Cables|USBCables"/>
    <x v="0"/>
    <n v="219"/>
    <n v="700"/>
    <x v="0"/>
    <n v="0.69"/>
    <s v="61-70%"/>
    <s v="Yes"/>
    <x v="4"/>
    <n v="20053"/>
    <n v="24.353000000000002"/>
    <s v="No"/>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58"/>
    <s v="Computers&amp;Accessories|Accessories&amp;Peripherals|Cables&amp;Accessories|Cables|USBCables"/>
    <x v="0"/>
    <n v="349"/>
    <n v="899"/>
    <x v="0"/>
    <n v="0.61"/>
    <s v="61-70%"/>
    <s v="Yes"/>
    <x v="6"/>
    <n v="149"/>
    <n v="4.649"/>
    <s v="Ye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59"/>
    <s v="Computers&amp;Accessories|Accessories&amp;Peripherals|Cables&amp;Accessories|Cables|USBCables"/>
    <x v="0"/>
    <n v="349"/>
    <n v="599"/>
    <x v="0"/>
    <n v="0.42"/>
    <s v="41-50%"/>
    <s v="No"/>
    <x v="3"/>
    <n v="210"/>
    <n v="4.3099999999999996"/>
    <s v="Yes"/>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60"/>
    <s v="Electronics|HomeTheater,TV&amp;Video|Televisions|SmartTelevisions"/>
    <x v="1"/>
    <n v="26999"/>
    <n v="42999"/>
    <x v="2"/>
    <n v="0.37"/>
    <s v="31-40%"/>
    <s v="No"/>
    <x v="0"/>
    <n v="45238"/>
    <n v="49.438000000000002"/>
    <s v="No"/>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61"/>
    <s v="Computers&amp;Accessories|Accessories&amp;Peripherals|Cables&amp;Accessories|Cables|USBCables"/>
    <x v="0"/>
    <n v="115"/>
    <n v="499"/>
    <x v="1"/>
    <n v="0.77"/>
    <s v="71-80%"/>
    <s v="Yes"/>
    <x v="1"/>
    <n v="7732"/>
    <n v="11.731999999999999"/>
    <s v="No"/>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14"/>
    <s v="Computers&amp;Accessories|Accessories&amp;Peripherals|Cables&amp;Accessories|Cables|USBCables"/>
    <x v="0"/>
    <n v="399"/>
    <n v="999"/>
    <x v="0"/>
    <n v="0.6"/>
    <s v="51-60%"/>
    <s v="Yes"/>
    <x v="3"/>
    <n v="1780"/>
    <n v="5.88"/>
    <s v="No"/>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62"/>
    <s v="Computers&amp;Accessories|Accessories&amp;Peripherals|Cables&amp;Accessories|Cables|USBCables"/>
    <x v="0"/>
    <n v="199"/>
    <n v="499"/>
    <x v="1"/>
    <n v="0.6"/>
    <s v="51-60%"/>
    <s v="Yes"/>
    <x v="3"/>
    <n v="602"/>
    <n v="4.702"/>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27"/>
    <s v="Computers&amp;Accessories|Accessories&amp;Peripherals|Cables&amp;Accessories|Cables|USBCables"/>
    <x v="0"/>
    <n v="179"/>
    <n v="399"/>
    <x v="1"/>
    <n v="0.55000000000000004"/>
    <s v="51-60%"/>
    <s v="Yes"/>
    <x v="1"/>
    <n v="1423"/>
    <n v="5.423"/>
    <s v="No"/>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63"/>
    <s v="Electronics|HomeTheater,TV&amp;Video|Televisions|SmartTelevisions"/>
    <x v="1"/>
    <n v="10901"/>
    <n v="30990"/>
    <x v="2"/>
    <n v="0.65"/>
    <s v="61-70%"/>
    <s v="Yes"/>
    <x v="3"/>
    <n v="398"/>
    <n v="4.4979999999999993"/>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64"/>
    <s v="Computers&amp;Accessories|Accessories&amp;Peripherals|Cables&amp;Accessories|Cables|USBCables"/>
    <x v="0"/>
    <n v="209"/>
    <n v="499"/>
    <x v="0"/>
    <n v="0.57999999999999996"/>
    <s v="51-60%"/>
    <s v="Yes"/>
    <x v="2"/>
    <n v="536"/>
    <n v="4.4359999999999999"/>
    <s v="Ye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65"/>
    <s v="Electronics|HomeTheater,TV&amp;Video|Accessories|RemoteControls"/>
    <x v="1"/>
    <n v="1434"/>
    <n v="3999"/>
    <x v="2"/>
    <n v="0.64"/>
    <s v="61-70%"/>
    <s v="Yes"/>
    <x v="1"/>
    <n v="32"/>
    <n v="4.032"/>
    <s v="Yes"/>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66"/>
    <s v="Computers&amp;Accessories|Accessories&amp;Peripherals|Cables&amp;Accessories|Cables|USBCables"/>
    <x v="0"/>
    <n v="399"/>
    <n v="1099"/>
    <x v="0"/>
    <n v="0.64"/>
    <s v="61-70%"/>
    <s v="Yes"/>
    <x v="0"/>
    <n v="24269"/>
    <n v="28.468999999999998"/>
    <s v="No"/>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67"/>
    <s v="Computers&amp;Accessories|Accessories&amp;Peripherals|Cables&amp;Accessories|Cables|USBCables"/>
    <x v="0"/>
    <n v="139"/>
    <n v="249"/>
    <x v="1"/>
    <n v="0.44"/>
    <s v="41-50%"/>
    <s v="No"/>
    <x v="1"/>
    <n v="9378"/>
    <n v="13.378"/>
    <s v="No"/>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68"/>
    <s v="Electronics|HomeTheater,TV&amp;Video|Televisions|SmartTelevisions"/>
    <x v="1"/>
    <n v="7299"/>
    <n v="19125"/>
    <x v="2"/>
    <n v="0.62"/>
    <s v="61-70%"/>
    <s v="Yes"/>
    <x v="10"/>
    <n v="902"/>
    <n v="4.3019999999999996"/>
    <s v="Yes"/>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69"/>
    <s v="Computers&amp;Accessories|Accessories&amp;Peripherals|Cables&amp;Accessories|Cables|USBCables"/>
    <x v="0"/>
    <n v="299"/>
    <n v="799"/>
    <x v="0"/>
    <n v="0.63"/>
    <s v="61-70%"/>
    <s v="Yes"/>
    <x v="5"/>
    <n v="28791"/>
    <n v="33.191000000000003"/>
    <s v="No"/>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70"/>
    <s v="Computers&amp;Accessories|Accessories&amp;Peripherals|Cables&amp;Accessories|Cables|USBCables"/>
    <x v="0"/>
    <n v="325"/>
    <n v="1299"/>
    <x v="0"/>
    <n v="0.75"/>
    <s v="71-80%"/>
    <s v="Yes"/>
    <x v="0"/>
    <n v="10576"/>
    <n v="14.776"/>
    <s v="No"/>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71"/>
    <s v="Electronics|HomeTheater,TV&amp;Video|Televisions|SmartTelevisions"/>
    <x v="1"/>
    <n v="29999"/>
    <n v="39999"/>
    <x v="2"/>
    <n v="0.25"/>
    <s v="21-30%"/>
    <s v="No"/>
    <x v="0"/>
    <n v="7298"/>
    <n v="11.498000000000001"/>
    <s v="No"/>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72"/>
    <s v="Electronics|HomeTheater,TV&amp;Video|Televisions|SmartTelevisions"/>
    <x v="1"/>
    <n v="27999"/>
    <n v="40990"/>
    <x v="2"/>
    <n v="0.32"/>
    <s v="31-40%"/>
    <s v="No"/>
    <x v="4"/>
    <n v="4703"/>
    <n v="9.0030000000000001"/>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52"/>
    <s v="Electronics|HomeTheater,TV&amp;Video|Televisions|SmartTelevisions"/>
    <x v="1"/>
    <n v="30990"/>
    <n v="52900"/>
    <x v="2"/>
    <n v="0.41"/>
    <s v="41-50%"/>
    <s v="No"/>
    <x v="4"/>
    <n v="7109"/>
    <n v="11.408999999999999"/>
    <s v="No"/>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73"/>
    <s v="Computers&amp;Accessories|Accessories&amp;Peripherals|Cables&amp;Accessories|Cables|USBCables"/>
    <x v="0"/>
    <n v="199"/>
    <n v="999"/>
    <x v="1"/>
    <n v="0.8"/>
    <s v="71-80%"/>
    <s v="Yes"/>
    <x v="6"/>
    <n v="127"/>
    <n v="4.6269999999999998"/>
    <s v="Y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s v="Computers&amp;Accessories|Accessories&amp;Peripherals|Cables&amp;Accessories|Cables|USBCables"/>
    <x v="0"/>
    <n v="649"/>
    <n v="1999"/>
    <x v="2"/>
    <n v="0.68"/>
    <s v="61-70%"/>
    <s v="Yes"/>
    <x v="0"/>
    <n v="24269"/>
    <n v="28.468999999999998"/>
    <s v="No"/>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74"/>
    <s v="Computers&amp;Accessories|NetworkingDevices|NetworkAdapters|WirelessUSBAdapters"/>
    <x v="0"/>
    <n v="269"/>
    <n v="800"/>
    <x v="0"/>
    <n v="0.66"/>
    <s v="61-70%"/>
    <s v="Yes"/>
    <x v="9"/>
    <n v="10134"/>
    <n v="13.734"/>
    <s v="No"/>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71"/>
    <s v="Electronics|HomeTheater,TV&amp;Video|Televisions|SmartTelevisions"/>
    <x v="1"/>
    <n v="24999"/>
    <n v="31999"/>
    <x v="2"/>
    <n v="0.22"/>
    <s v="21-30%"/>
    <s v="No"/>
    <x v="0"/>
    <n v="34899"/>
    <n v="39.099000000000004"/>
    <s v="No"/>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3"/>
    <s v="Computers&amp;Accessories|Accessories&amp;Peripherals|Cables&amp;Accessories|Cables|USBCables"/>
    <x v="0"/>
    <n v="299"/>
    <n v="699"/>
    <x v="0"/>
    <n v="0.56999999999999995"/>
    <s v="51-60%"/>
    <s v="Yes"/>
    <x v="0"/>
    <n v="94363"/>
    <n v="98.563000000000002"/>
    <s v="No"/>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75"/>
    <s v="Computers&amp;Accessories|Accessories&amp;Peripherals|Cables&amp;Accessories|Cables|USBCables"/>
    <x v="0"/>
    <n v="199"/>
    <n v="999"/>
    <x v="1"/>
    <n v="0.8"/>
    <s v="71-80%"/>
    <s v="Yes"/>
    <x v="3"/>
    <n v="425"/>
    <n v="4.5249999999999995"/>
    <s v="Yes"/>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76"/>
    <s v="Electronics|HomeTheater,TV&amp;Video|Televisions|SmartTelevisions"/>
    <x v="1"/>
    <n v="18990"/>
    <n v="40990"/>
    <x v="2"/>
    <n v="0.54"/>
    <s v="51-60%"/>
    <s v="Yes"/>
    <x v="0"/>
    <n v="6659"/>
    <n v="10.859"/>
    <s v="No"/>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77"/>
    <s v="Computers&amp;Accessories|NetworkingDevices|NetworkAdapters|WirelessUSBAdapters"/>
    <x v="0"/>
    <n v="290"/>
    <n v="349"/>
    <x v="0"/>
    <n v="0.17"/>
    <s v="11-20%"/>
    <s v="No"/>
    <x v="7"/>
    <n v="1977"/>
    <n v="5.6770000000000005"/>
    <s v="No"/>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78"/>
    <s v="Electronics|HomeTheater,TV&amp;Video|Accessories|RemoteControls"/>
    <x v="1"/>
    <n v="249"/>
    <n v="799"/>
    <x v="0"/>
    <n v="0.69"/>
    <s v="61-70%"/>
    <s v="Yes"/>
    <x v="11"/>
    <n v="1079"/>
    <n v="4.8789999999999996"/>
    <s v="No"/>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79"/>
    <s v="Computers&amp;Accessories|Accessories&amp;Peripherals|Cables&amp;Accessories|Cables|USBCables"/>
    <x v="0"/>
    <n v="345"/>
    <n v="999"/>
    <x v="0"/>
    <n v="0.65"/>
    <s v="61-70%"/>
    <s v="Yes"/>
    <x v="7"/>
    <n v="1097"/>
    <n v="4.7970000000000006"/>
    <s v="No"/>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80"/>
    <s v="Computers&amp;Accessories|NetworkingDevices|NetworkAdapters|WirelessUSBAdapters"/>
    <x v="0"/>
    <n v="1099"/>
    <n v="1899"/>
    <x v="2"/>
    <n v="0.42"/>
    <s v="41-50%"/>
    <s v="No"/>
    <x v="6"/>
    <n v="22420"/>
    <n v="26.92"/>
    <s v="No"/>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81"/>
    <s v="Computers&amp;Accessories|Accessories&amp;Peripherals|Cables&amp;Accessories|Cables|USBCables"/>
    <x v="0"/>
    <n v="719"/>
    <n v="1499"/>
    <x v="2"/>
    <n v="0.52"/>
    <s v="51-60%"/>
    <s v="Yes"/>
    <x v="3"/>
    <n v="1045"/>
    <n v="5.1449999999999996"/>
    <s v="No"/>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82"/>
    <s v="Electronics|HomeTheater,TV&amp;Video|Accessories|RemoteControls"/>
    <x v="1"/>
    <n v="349"/>
    <n v="1499"/>
    <x v="0"/>
    <n v="0.77"/>
    <s v="71-80%"/>
    <s v="Yes"/>
    <x v="4"/>
    <n v="4145"/>
    <n v="8.4450000000000003"/>
    <s v="No"/>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83"/>
    <s v="Computers&amp;Accessories|Accessories&amp;Peripherals|Cables&amp;Accessories|Cables|USBCables"/>
    <x v="0"/>
    <n v="849"/>
    <n v="1809"/>
    <x v="2"/>
    <n v="0.53"/>
    <s v="51-60%"/>
    <s v="Yes"/>
    <x v="4"/>
    <n v="6547"/>
    <n v="10.847"/>
    <s v="No"/>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84"/>
    <s v="Electronics|HomeTheater,TV&amp;Video|Accessories|RemoteControls"/>
    <x v="1"/>
    <n v="299"/>
    <n v="899"/>
    <x v="0"/>
    <n v="0.67"/>
    <s v="61-70%"/>
    <s v="Yes"/>
    <x v="1"/>
    <n v="1588"/>
    <n v="5.5880000000000001"/>
    <s v="No"/>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85"/>
    <s v="Electronics|HomeTheater,TV&amp;Video|Televisions|SmartTelevisions"/>
    <x v="1"/>
    <n v="21999"/>
    <n v="29999"/>
    <x v="2"/>
    <n v="0.27"/>
    <s v="21-30%"/>
    <s v="No"/>
    <x v="0"/>
    <n v="32840"/>
    <n v="37.040000000000006"/>
    <s v="No"/>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s v="Computers&amp;Accessories|Accessories&amp;Peripherals|Cables&amp;Accessories|Cables|USBCables"/>
    <x v="0"/>
    <n v="349"/>
    <n v="999"/>
    <x v="0"/>
    <n v="0.65"/>
    <s v="61-70%"/>
    <s v="Yes"/>
    <x v="0"/>
    <n v="13120"/>
    <n v="17.32"/>
    <s v="No"/>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81"/>
    <s v="Computers&amp;Accessories|Accessories&amp;Peripherals|Cables&amp;Accessories|Cables|USBCables"/>
    <x v="0"/>
    <n v="399"/>
    <n v="999"/>
    <x v="0"/>
    <n v="0.6"/>
    <s v="51-60%"/>
    <s v="Yes"/>
    <x v="4"/>
    <n v="2806"/>
    <n v="7.1059999999999999"/>
    <s v="No"/>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s v="Computers&amp;Accessories|Accessories&amp;Peripherals|Cables&amp;Accessories|Cables|USBCables"/>
    <x v="0"/>
    <n v="449"/>
    <n v="1299"/>
    <x v="0"/>
    <n v="0.65"/>
    <s v="61-70%"/>
    <s v="Yes"/>
    <x v="0"/>
    <n v="24269"/>
    <n v="28.468999999999998"/>
    <s v="No"/>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86"/>
    <s v="Computers&amp;Accessories|Accessories&amp;Peripherals|Cables&amp;Accessories|Cables|USBCables"/>
    <x v="0"/>
    <n v="299"/>
    <n v="999"/>
    <x v="0"/>
    <n v="0.7"/>
    <s v="61-70%"/>
    <s v="Yes"/>
    <x v="4"/>
    <n v="766"/>
    <n v="5.0659999999999998"/>
    <s v="Ye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87"/>
    <s v="Electronics|HomeTheater,TV&amp;Video|Televisions|SmartTelevisions"/>
    <x v="1"/>
    <n v="37999"/>
    <n v="65000"/>
    <x v="2"/>
    <n v="0.42"/>
    <s v="41-50%"/>
    <s v="No"/>
    <x v="4"/>
    <n v="3587"/>
    <n v="7.8870000000000005"/>
    <s v="No"/>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88"/>
    <s v="Computers&amp;Accessories|Accessories&amp;Peripherals|Cables&amp;Accessories|Cables|USBCables"/>
    <x v="0"/>
    <n v="99"/>
    <n v="800"/>
    <x v="1"/>
    <n v="0.88"/>
    <s v="81-90%"/>
    <s v="Yes"/>
    <x v="2"/>
    <n v="24871"/>
    <n v="28.770999999999997"/>
    <s v="No"/>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89"/>
    <s v="Electronics|HomeTheater,TV&amp;Video|Televisions|StandardTelevisions"/>
    <x v="1"/>
    <n v="7390"/>
    <n v="20000"/>
    <x v="2"/>
    <n v="0.63"/>
    <s v="61-70%"/>
    <s v="Yes"/>
    <x v="3"/>
    <n v="2581"/>
    <n v="6.6809999999999992"/>
    <s v="No"/>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90"/>
    <s v="Computers&amp;Accessories|Accessories&amp;Peripherals|Cables&amp;Accessories|Cables|USBCables"/>
    <x v="0"/>
    <n v="273.10000000000002"/>
    <n v="999"/>
    <x v="0"/>
    <n v="0.73"/>
    <s v="71-80%"/>
    <s v="Yes"/>
    <x v="4"/>
    <n v="20850"/>
    <n v="25.150000000000002"/>
    <s v="No"/>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5"/>
    <s v="Electronics|HomeTheater,TV&amp;Video|Televisions|SmartTelevisions"/>
    <x v="1"/>
    <n v="15990"/>
    <n v="23990"/>
    <x v="2"/>
    <n v="0.33"/>
    <s v="31-40%"/>
    <s v="No"/>
    <x v="4"/>
    <n v="1035"/>
    <n v="5.335"/>
    <s v="No"/>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14"/>
    <s v="Computers&amp;Accessories|Accessories&amp;Peripherals|Cables&amp;Accessories|Cables|USBCables"/>
    <x v="0"/>
    <n v="399"/>
    <n v="999"/>
    <x v="0"/>
    <n v="0.6"/>
    <s v="51-60%"/>
    <s v="Yes"/>
    <x v="3"/>
    <n v="1780"/>
    <n v="5.88"/>
    <s v="No"/>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91"/>
    <s v="Electronics|HomeTheater,TV&amp;Video|Accessories|RemoteControls"/>
    <x v="1"/>
    <n v="399"/>
    <n v="1999"/>
    <x v="0"/>
    <n v="0.8"/>
    <s v="71-80%"/>
    <s v="Yes"/>
    <x v="6"/>
    <n v="505"/>
    <n v="5.0049999999999999"/>
    <s v="Yes"/>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4"/>
    <s v="Computers&amp;Accessories|Accessories&amp;Peripherals|Cables&amp;Accessories|Cables|USBCables"/>
    <x v="0"/>
    <n v="210"/>
    <n v="399"/>
    <x v="0"/>
    <n v="0.47"/>
    <s v="41-50%"/>
    <s v="No"/>
    <x v="3"/>
    <n v="1717"/>
    <n v="5.8170000000000002"/>
    <s v="No"/>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92"/>
    <s v="Electronics|HomeTheater,TV&amp;Video|Accessories|RemoteControls"/>
    <x v="1"/>
    <n v="1299"/>
    <n v="1999"/>
    <x v="2"/>
    <n v="0.35"/>
    <s v="31-40%"/>
    <s v="No"/>
    <x v="9"/>
    <n v="590"/>
    <n v="4.1900000000000004"/>
    <s v="Yes"/>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93"/>
    <s v="Computers&amp;Accessories|Accessories&amp;Peripherals|Cables&amp;Accessories|Cables|USBCables"/>
    <x v="0"/>
    <n v="347"/>
    <n v="999"/>
    <x v="0"/>
    <n v="0.65"/>
    <s v="61-70%"/>
    <s v="Yes"/>
    <x v="12"/>
    <n v="1121"/>
    <n v="4.6210000000000004"/>
    <s v="No"/>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94"/>
    <s v="Computers&amp;Accessories|Accessories&amp;Peripherals|Cables&amp;Accessories|Cables|USBCables"/>
    <x v="0"/>
    <n v="149"/>
    <n v="999"/>
    <x v="1"/>
    <n v="0.85"/>
    <s v="81-90%"/>
    <s v="Yes"/>
    <x v="1"/>
    <n v="1313"/>
    <n v="5.3129999999999997"/>
    <s v="No"/>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95"/>
    <s v="Computers&amp;Accessories|Accessories&amp;Peripherals|Cables&amp;Accessories|Cables|USBCables"/>
    <x v="0"/>
    <n v="228"/>
    <n v="899"/>
    <x v="0"/>
    <n v="0.75"/>
    <s v="71-80%"/>
    <s v="Yes"/>
    <x v="11"/>
    <n v="132"/>
    <n v="3.9319999999999999"/>
    <s v="Yes"/>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96"/>
    <s v="Computers&amp;Accessories|Accessories&amp;Peripherals|Cables&amp;Accessories|Cables|USBCables"/>
    <x v="0"/>
    <n v="1599"/>
    <n v="1999"/>
    <x v="2"/>
    <n v="0.2"/>
    <s v="11-20%"/>
    <s v="No"/>
    <x v="5"/>
    <n v="1951"/>
    <n v="6.3510000000000009"/>
    <s v="No"/>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97"/>
    <s v="Electronics|HomeTheater,TV&amp;Video|Accessories|RemoteControls"/>
    <x v="1"/>
    <n v="1499"/>
    <n v="3999"/>
    <x v="2"/>
    <n v="0.63"/>
    <s v="61-70%"/>
    <s v="Yes"/>
    <x v="7"/>
    <n v="37"/>
    <n v="3.7370000000000001"/>
    <s v="Yes"/>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46"/>
    <s v="Electronics|HomeTheater,TV&amp;Video|Televisions|SmartTelevisions"/>
    <x v="1"/>
    <n v="8499"/>
    <n v="15999"/>
    <x v="2"/>
    <n v="0.47"/>
    <s v="41-50%"/>
    <s v="No"/>
    <x v="4"/>
    <n v="592"/>
    <n v="4.8919999999999995"/>
    <s v="Yes"/>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98"/>
    <s v="Electronics|HomeTheater,TV&amp;Video|Televisions|SmartTelevisions"/>
    <x v="1"/>
    <n v="20990"/>
    <n v="44990"/>
    <x v="2"/>
    <n v="0.53"/>
    <s v="51-60%"/>
    <s v="Yes"/>
    <x v="3"/>
    <n v="1259"/>
    <n v="5.359"/>
    <s v="No"/>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99"/>
    <s v="Electronics|HomeTheater,TV&amp;Video|Televisions|SmartTelevisions"/>
    <x v="1"/>
    <n v="32999"/>
    <n v="44999"/>
    <x v="2"/>
    <n v="0.27"/>
    <s v="21-30%"/>
    <s v="No"/>
    <x v="0"/>
    <n v="45238"/>
    <n v="49.438000000000002"/>
    <s v="No"/>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00"/>
    <s v="Electronics|HomeTheater,TV&amp;Video|Accessories|Cables|HDMICables"/>
    <x v="1"/>
    <n v="799"/>
    <n v="1700"/>
    <x v="2"/>
    <n v="0.53"/>
    <s v="51-60%"/>
    <s v="Yes"/>
    <x v="3"/>
    <n v="28638"/>
    <n v="32.738"/>
    <s v="No"/>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01"/>
    <s v="Electronics|HomeTheater,TV&amp;Video|Accessories|Cables|HDMICables"/>
    <x v="1"/>
    <n v="229"/>
    <n v="595"/>
    <x v="0"/>
    <n v="0.62"/>
    <s v="61-70%"/>
    <s v="Yes"/>
    <x v="4"/>
    <n v="12835"/>
    <n v="17.135000000000002"/>
    <s v="No"/>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02"/>
    <s v="Electronics|HomeTheater,TV&amp;Video|Televisions|SmartTelevisions"/>
    <x v="1"/>
    <n v="9999"/>
    <n v="27990"/>
    <x v="2"/>
    <n v="0.64"/>
    <s v="61-70%"/>
    <s v="Yes"/>
    <x v="0"/>
    <n v="1269"/>
    <n v="5.4690000000000003"/>
    <s v="No"/>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03"/>
    <s v="Electronics|HomeTheater,TV&amp;Video|Accessories|RemoteControls"/>
    <x v="1"/>
    <n v="349"/>
    <n v="599"/>
    <x v="0"/>
    <n v="0.42"/>
    <s v="41-50%"/>
    <s v="No"/>
    <x v="0"/>
    <n v="284"/>
    <n v="4.484"/>
    <s v="Yes"/>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04"/>
    <s v="Electronics|HomeTheater,TV&amp;Video|Accessories|Cables|RCACables"/>
    <x v="1"/>
    <n v="489"/>
    <n v="1200"/>
    <x v="0"/>
    <n v="0.59"/>
    <s v="51-60%"/>
    <s v="Yes"/>
    <x v="5"/>
    <n v="69538"/>
    <n v="73.938000000000002"/>
    <s v="No"/>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05"/>
    <s v="Electronics|HomeTheater,TV&amp;Video|Televisions|SmartTelevisions"/>
    <x v="1"/>
    <n v="23999"/>
    <n v="34990"/>
    <x v="2"/>
    <n v="0.31"/>
    <s v="31-40%"/>
    <s v="No"/>
    <x v="4"/>
    <n v="4703"/>
    <n v="9.0030000000000001"/>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70"/>
    <s v="Computers&amp;Accessories|Accessories&amp;Peripherals|Cables&amp;Accessories|Cables|USBCables"/>
    <x v="0"/>
    <n v="399"/>
    <n v="999"/>
    <x v="0"/>
    <n v="0.6"/>
    <s v="51-60%"/>
    <s v="Yes"/>
    <x v="4"/>
    <n v="2806"/>
    <n v="7.1059999999999999"/>
    <s v="No"/>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06"/>
    <s v="Electronics|HomeAudio|Accessories|SpeakerAccessories|Mounts"/>
    <x v="1"/>
    <n v="349"/>
    <n v="1299"/>
    <x v="0"/>
    <n v="0.73"/>
    <s v="71-80%"/>
    <s v="Yes"/>
    <x v="1"/>
    <n v="3295"/>
    <n v="7.2949999999999999"/>
    <s v="No"/>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107"/>
    <s v="Computers&amp;Accessories|Accessories&amp;Peripherals|Cables&amp;Accessories|Cables|USBCables"/>
    <x v="0"/>
    <n v="179"/>
    <n v="299"/>
    <x v="1"/>
    <n v="0.4"/>
    <s v="31-40%"/>
    <s v="No"/>
    <x v="2"/>
    <n v="81"/>
    <n v="3.9809999999999999"/>
    <s v="Yes"/>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45"/>
    <s v="Computers&amp;Accessories|Accessories&amp;Peripherals|Cables&amp;Accessories|Cables|USBCables"/>
    <x v="0"/>
    <n v="689"/>
    <n v="1500"/>
    <x v="2"/>
    <n v="0.54"/>
    <s v="51-60%"/>
    <s v="Yes"/>
    <x v="0"/>
    <n v="42301"/>
    <n v="46.501000000000005"/>
    <s v="No"/>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08"/>
    <s v="Electronics|HomeTheater,TV&amp;Video|Televisions|SmartTelevisions"/>
    <x v="1"/>
    <n v="30990"/>
    <n v="49990"/>
    <x v="2"/>
    <n v="0.38"/>
    <s v="31-40%"/>
    <s v="No"/>
    <x v="4"/>
    <n v="1376"/>
    <n v="5.6760000000000002"/>
    <s v="No"/>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109"/>
    <s v="Computers&amp;Accessories|Accessories&amp;Peripherals|Cables&amp;Accessories|Cables|USBCables"/>
    <x v="0"/>
    <n v="249"/>
    <n v="931"/>
    <x v="0"/>
    <n v="0.73"/>
    <s v="71-80%"/>
    <s v="Yes"/>
    <x v="2"/>
    <n v="1075"/>
    <n v="4.9749999999999996"/>
    <s v="No"/>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110"/>
    <s v="Electronics|HomeTheater,TV&amp;Video|Accessories|Cables|HDMICables"/>
    <x v="1"/>
    <n v="999"/>
    <n v="2399"/>
    <x v="2"/>
    <n v="0.57999999999999996"/>
    <s v="51-60%"/>
    <s v="Yes"/>
    <x v="13"/>
    <n v="3664"/>
    <n v="8.2639999999999993"/>
    <s v="No"/>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11"/>
    <s v="Electronics|HomeTheater,TV&amp;Video|Accessories|RemoteControls"/>
    <x v="1"/>
    <n v="399"/>
    <n v="399"/>
    <x v="0"/>
    <n v="0"/>
    <s v="0-10%"/>
    <s v="No"/>
    <x v="2"/>
    <n v="1951"/>
    <n v="5.851"/>
    <s v="No"/>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112"/>
    <s v="Computers&amp;Accessories|Accessories&amp;Peripherals|Cables&amp;Accessories|Cables|USBCables"/>
    <x v="0"/>
    <n v="349"/>
    <n v="699"/>
    <x v="0"/>
    <n v="0.5"/>
    <s v="41-50%"/>
    <s v="Yes"/>
    <x v="4"/>
    <n v="20850"/>
    <n v="25.150000000000002"/>
    <s v="No"/>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113"/>
    <s v="Computers&amp;Accessories|Accessories&amp;Peripherals|Cables&amp;Accessories|Cables|USBCables"/>
    <x v="0"/>
    <n v="399"/>
    <n v="1099"/>
    <x v="0"/>
    <n v="0.64"/>
    <s v="61-70%"/>
    <s v="Yes"/>
    <x v="3"/>
    <n v="2685"/>
    <n v="6.7850000000000001"/>
    <s v="No"/>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14"/>
    <s v="Computers&amp;Accessories|NetworkingDevices|NetworkAdapters|WirelessUSBAdapters"/>
    <x v="0"/>
    <n v="1699"/>
    <n v="2999"/>
    <x v="2"/>
    <n v="0.43"/>
    <s v="41-50%"/>
    <s v="No"/>
    <x v="5"/>
    <n v="24780"/>
    <n v="29.18"/>
    <s v="No"/>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15"/>
    <s v="Electronics|HomeTheater,TV&amp;Video|Accessories|RemoteControls"/>
    <x v="1"/>
    <n v="655"/>
    <n v="1099"/>
    <x v="2"/>
    <n v="0.4"/>
    <s v="31-40%"/>
    <s v="No"/>
    <x v="14"/>
    <n v="285"/>
    <n v="3.4850000000000003"/>
    <s v="Yes"/>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16"/>
    <s v="Computers&amp;Accessories|NetworkingDevices|NetworkAdapters|WirelessUSBAdapters"/>
    <x v="0"/>
    <n v="749"/>
    <n v="1339"/>
    <x v="2"/>
    <n v="0.44"/>
    <s v="41-50%"/>
    <s v="No"/>
    <x v="0"/>
    <n v="179692"/>
    <n v="183.892"/>
    <s v="No"/>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17"/>
    <s v="Electronics|HomeTheater,TV&amp;Video|Televisions|SmartTelevisions"/>
    <x v="1"/>
    <n v="9999"/>
    <n v="12999"/>
    <x v="2"/>
    <n v="0.23"/>
    <s v="21-30%"/>
    <s v="No"/>
    <x v="0"/>
    <n v="6088"/>
    <n v="10.288"/>
    <s v="No"/>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51"/>
    <s v="Electronics|HomeTheater,TV&amp;Video|Accessories|RemoteControls"/>
    <x v="1"/>
    <n v="195"/>
    <n v="499"/>
    <x v="1"/>
    <n v="0.61"/>
    <s v="61-70%"/>
    <s v="Yes"/>
    <x v="7"/>
    <n v="1383"/>
    <n v="5.0830000000000002"/>
    <s v="No"/>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45"/>
    <s v="Computers&amp;Accessories|Accessories&amp;Peripherals|Cables&amp;Accessories|Cables|USBCables"/>
    <x v="0"/>
    <n v="999"/>
    <n v="2100"/>
    <x v="2"/>
    <n v="0.52"/>
    <s v="51-60%"/>
    <s v="Yes"/>
    <x v="6"/>
    <n v="5492"/>
    <n v="9.9920000000000009"/>
    <s v="No"/>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118"/>
    <s v="Computers&amp;Accessories|Accessories&amp;Peripherals|Cables&amp;Accessories|Cables|USBCables"/>
    <x v="0"/>
    <n v="499"/>
    <n v="899"/>
    <x v="0"/>
    <n v="0.44"/>
    <s v="41-50%"/>
    <s v="No"/>
    <x v="0"/>
    <n v="919"/>
    <n v="5.1189999999999998"/>
    <s v="Ye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19"/>
    <s v="Electronics|HomeTheater,TV&amp;Video|Accessories|Cables|OpticalCables"/>
    <x v="1"/>
    <n v="416"/>
    <n v="599"/>
    <x v="0"/>
    <n v="0.31"/>
    <s v="31-40%"/>
    <s v="No"/>
    <x v="0"/>
    <n v="30023"/>
    <n v="34.222999999999999"/>
    <s v="No"/>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120"/>
    <s v="Computers&amp;Accessories|Accessories&amp;Peripherals|Cables&amp;Accessories|Cables|USBCables"/>
    <x v="0"/>
    <n v="368"/>
    <n v="699"/>
    <x v="0"/>
    <n v="0.47"/>
    <s v="41-50%"/>
    <s v="No"/>
    <x v="0"/>
    <n v="387"/>
    <n v="4.5869999999999997"/>
    <s v="Ye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21"/>
    <s v="Electronics|HomeTheater,TV&amp;Video|Televisions|SmartTelevisions"/>
    <x v="1"/>
    <n v="29990"/>
    <n v="65000"/>
    <x v="2"/>
    <n v="0.54"/>
    <s v="51-60%"/>
    <s v="Yes"/>
    <x v="3"/>
    <n v="211"/>
    <n v="4.3109999999999999"/>
    <s v="Ye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122"/>
    <s v="Computers&amp;Accessories|Accessories&amp;Peripherals|Cables&amp;Accessories|Cables|USBCables"/>
    <x v="0"/>
    <n v="339"/>
    <n v="1099"/>
    <x v="0"/>
    <n v="0.69"/>
    <s v="61-70%"/>
    <s v="Yes"/>
    <x v="4"/>
    <n v="974"/>
    <n v="5.274"/>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8"/>
    <s v="Electronics|HomeTheater,TV&amp;Video|Televisions|SmartTelevisions"/>
    <x v="1"/>
    <n v="15490"/>
    <n v="20900"/>
    <x v="2"/>
    <n v="0.26"/>
    <s v="21-30%"/>
    <s v="No"/>
    <x v="4"/>
    <n v="16299"/>
    <n v="20.599"/>
    <s v="No"/>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123"/>
    <s v="Computers&amp;Accessories|Accessories&amp;Peripherals|Cables&amp;Accessories|Cables|USBCables"/>
    <x v="0"/>
    <n v="499"/>
    <n v="1299"/>
    <x v="0"/>
    <n v="0.62"/>
    <s v="61-70%"/>
    <s v="Yes"/>
    <x v="4"/>
    <n v="30411"/>
    <n v="34.710999999999999"/>
    <s v="No"/>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24"/>
    <s v="Computers&amp;Accessories|NetworkingDevices|NetworkAdapters|WirelessUSBAdapters"/>
    <x v="0"/>
    <n v="249"/>
    <n v="399"/>
    <x v="0"/>
    <n v="0.38"/>
    <s v="31-40%"/>
    <s v="No"/>
    <x v="10"/>
    <n v="4642"/>
    <n v="8.0419999999999998"/>
    <s v="No"/>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2"/>
    <s v="Electronics|HomeTheater,TV&amp;Video|Accessories|RemoteControls"/>
    <x v="1"/>
    <n v="399"/>
    <n v="799"/>
    <x v="0"/>
    <n v="0.5"/>
    <s v="41-50%"/>
    <s v="Yes"/>
    <x v="4"/>
    <n v="12"/>
    <n v="4.3119999999999994"/>
    <s v="Yes"/>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96"/>
    <s v="Computers&amp;Accessories|Accessories&amp;Peripherals|Cables&amp;Accessories|Cables|USBCables"/>
    <x v="0"/>
    <n v="1499"/>
    <n v="1999"/>
    <x v="2"/>
    <n v="0.25"/>
    <s v="21-30%"/>
    <s v="No"/>
    <x v="5"/>
    <n v="1951"/>
    <n v="6.3510000000000009"/>
    <s v="No"/>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25"/>
    <s v="Electronics|HomeTheater,TV&amp;Video|Projectors"/>
    <x v="1"/>
    <n v="9490"/>
    <n v="15990"/>
    <x v="2"/>
    <n v="0.41"/>
    <s v="41-50%"/>
    <s v="No"/>
    <x v="2"/>
    <n v="10480"/>
    <n v="14.38"/>
    <s v="No"/>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26"/>
    <s v="Electronics|HomeTheater,TV&amp;Video|Accessories|Cables|HDMICables"/>
    <x v="1"/>
    <n v="637"/>
    <n v="1499"/>
    <x v="2"/>
    <n v="0.57999999999999996"/>
    <s v="51-60%"/>
    <s v="Yes"/>
    <x v="3"/>
    <n v="24"/>
    <n v="4.1239999999999997"/>
    <s v="Yes"/>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2"/>
    <s v="Electronics|HomeTheater,TV&amp;Video|Accessories|RemoteControls"/>
    <x v="1"/>
    <n v="399"/>
    <n v="899"/>
    <x v="0"/>
    <n v="0.56000000000000005"/>
    <s v="51-60%"/>
    <s v="Yes"/>
    <x v="2"/>
    <n v="254"/>
    <n v="4.1539999999999999"/>
    <s v="Ye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27"/>
    <s v="Electronics|HomeTheater,TV&amp;Video|Accessories|Cables|OpticalCables"/>
    <x v="1"/>
    <n v="1089"/>
    <n v="1600"/>
    <x v="2"/>
    <n v="0.32"/>
    <s v="31-40%"/>
    <s v="No"/>
    <x v="1"/>
    <n v="3565"/>
    <n v="7.5649999999999995"/>
    <s v="No"/>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81"/>
    <s v="Computers&amp;Accessories|Accessories&amp;Peripherals|Cables&amp;Accessories|Cables|USBCables"/>
    <x v="0"/>
    <n v="339"/>
    <n v="999"/>
    <x v="0"/>
    <n v="0.66"/>
    <s v="61-70%"/>
    <s v="Yes"/>
    <x v="4"/>
    <n v="6255"/>
    <n v="10.555"/>
    <s v="No"/>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61"/>
    <s v="Computers&amp;Accessories|Accessories&amp;Peripherals|Cables&amp;Accessories|Cables|USBCables"/>
    <x v="0"/>
    <n v="149"/>
    <n v="499"/>
    <x v="1"/>
    <n v="0.7"/>
    <s v="61-70%"/>
    <s v="Yes"/>
    <x v="1"/>
    <n v="7732"/>
    <n v="11.731999999999999"/>
    <s v="No"/>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128"/>
    <s v="Computers&amp;Accessories|Accessories&amp;Peripherals|Cables&amp;Accessories|Cables|USBCables"/>
    <x v="0"/>
    <n v="149"/>
    <n v="399"/>
    <x v="1"/>
    <n v="0.63"/>
    <s v="61-70%"/>
    <s v="Yes"/>
    <x v="2"/>
    <n v="57"/>
    <n v="3.9569999999999999"/>
    <s v="Yes"/>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129"/>
    <s v="Computers&amp;Accessories|Accessories&amp;Peripherals|Cables&amp;Accessories|Cables|USBCables"/>
    <x v="0"/>
    <n v="599"/>
    <n v="849"/>
    <x v="2"/>
    <n v="0.28999999999999998"/>
    <s v="21-30%"/>
    <s v="No"/>
    <x v="6"/>
    <n v="577"/>
    <n v="5.077"/>
    <s v="Ye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30"/>
    <s v="Electronics|HomeTheater,TV&amp;Video|Accessories|RemoteControls"/>
    <x v="1"/>
    <n v="299"/>
    <n v="1199"/>
    <x v="0"/>
    <n v="0.75"/>
    <s v="71-80%"/>
    <s v="Yes"/>
    <x v="2"/>
    <n v="1193"/>
    <n v="5.093"/>
    <s v="No"/>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s v="Computers&amp;Accessories|Accessories&amp;Peripherals|Cables&amp;Accessories|Cables|USBCables"/>
    <x v="0"/>
    <n v="399"/>
    <n v="1299"/>
    <x v="0"/>
    <n v="0.69"/>
    <s v="61-70%"/>
    <s v="Yes"/>
    <x v="0"/>
    <n v="13120"/>
    <n v="17.32"/>
    <s v="No"/>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92"/>
    <s v="Electronics|HomeTheater,TV&amp;Video|Accessories|RemoteControls"/>
    <x v="1"/>
    <n v="339"/>
    <n v="1999"/>
    <x v="0"/>
    <n v="0.83"/>
    <s v="81-90%"/>
    <s v="Yes"/>
    <x v="1"/>
    <n v="343"/>
    <n v="4.343"/>
    <s v="Yes"/>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20"/>
    <s v="Electronics|HomeTheater,TV&amp;Video|Televisions|SmartTelevisions"/>
    <x v="1"/>
    <n v="12499"/>
    <n v="22990"/>
    <x v="2"/>
    <n v="0.46"/>
    <s v="41-50%"/>
    <s v="No"/>
    <x v="4"/>
    <n v="1611"/>
    <n v="5.9109999999999996"/>
    <s v="No"/>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131"/>
    <s v="Computers&amp;Accessories|Accessories&amp;Peripherals|Cables&amp;Accessories|Cables|USBCables"/>
    <x v="0"/>
    <n v="249"/>
    <n v="399"/>
    <x v="0"/>
    <n v="0.38"/>
    <s v="31-40%"/>
    <s v="No"/>
    <x v="1"/>
    <n v="6558"/>
    <n v="10.558"/>
    <s v="No"/>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32"/>
    <s v="Computers&amp;Accessories|NetworkingDevices|NetworkAdapters|WirelessUSBAdapters"/>
    <x v="0"/>
    <n v="1399"/>
    <n v="2499"/>
    <x v="2"/>
    <n v="0.44"/>
    <s v="41-50%"/>
    <s v="No"/>
    <x v="5"/>
    <n v="23169"/>
    <n v="27.569000000000003"/>
    <s v="No"/>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33"/>
    <s v="Electronics|HomeTheater,TV&amp;Video|Televisions|SmartTelevisions"/>
    <x v="1"/>
    <n v="32999"/>
    <n v="47990"/>
    <x v="2"/>
    <n v="0.31"/>
    <s v="31-40%"/>
    <s v="No"/>
    <x v="4"/>
    <n v="4703"/>
    <n v="9.0030000000000001"/>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27"/>
    <s v="Computers&amp;Accessories|Accessories&amp;Peripherals|Cables&amp;Accessories|Cables|USBCables"/>
    <x v="0"/>
    <n v="149"/>
    <n v="399"/>
    <x v="1"/>
    <n v="0.63"/>
    <s v="61-70%"/>
    <s v="Yes"/>
    <x v="1"/>
    <n v="1423"/>
    <n v="5.423"/>
    <s v="No"/>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70"/>
    <s v="Computers&amp;Accessories|Accessories&amp;Peripherals|Cables&amp;Accessories|Cables|USBCables"/>
    <x v="0"/>
    <n v="325"/>
    <n v="999"/>
    <x v="0"/>
    <n v="0.67"/>
    <s v="61-70%"/>
    <s v="Yes"/>
    <x v="4"/>
    <n v="2651"/>
    <n v="6.9509999999999996"/>
    <s v="No"/>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134"/>
    <s v="Computers&amp;Accessories|Accessories&amp;Peripherals|Cables&amp;Accessories|Cables|USBCables"/>
    <x v="0"/>
    <n v="399"/>
    <n v="1999"/>
    <x v="0"/>
    <n v="0.8"/>
    <s v="71-80%"/>
    <s v="Yes"/>
    <x v="15"/>
    <n v="5"/>
    <n v="5.0049999999999999"/>
    <s v="Ye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35"/>
    <s v="Computers&amp;Accessories|NetworkingDevices|NetworkAdapters|WirelessUSBAdapters"/>
    <x v="0"/>
    <n v="199"/>
    <n v="499"/>
    <x v="1"/>
    <n v="0.6"/>
    <s v="51-60%"/>
    <s v="Yes"/>
    <x v="7"/>
    <n v="612"/>
    <n v="4.3120000000000003"/>
    <s v="Ye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38"/>
    <s v="Computers&amp;Accessories|Accessories&amp;Peripherals|Cables&amp;Accessories|Cables|USBCables"/>
    <x v="0"/>
    <n v="88"/>
    <n v="299"/>
    <x v="1"/>
    <n v="0.71"/>
    <s v="71-80%"/>
    <s v="Yes"/>
    <x v="1"/>
    <n v="9378"/>
    <n v="13.378"/>
    <s v="No"/>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28"/>
    <s v="Computers&amp;Accessories|Accessories&amp;Peripherals|Cables&amp;Accessories|Cables|USBCables"/>
    <x v="0"/>
    <n v="399"/>
    <n v="1099"/>
    <x v="0"/>
    <n v="0.64"/>
    <s v="61-70%"/>
    <s v="Yes"/>
    <x v="3"/>
    <n v="2685"/>
    <n v="6.7850000000000001"/>
    <s v="No"/>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136"/>
    <s v="Computers&amp;Accessories|Accessories&amp;Peripherals|Cables&amp;Accessories|Cables|USBCables"/>
    <x v="0"/>
    <n v="57.89"/>
    <n v="199"/>
    <x v="1"/>
    <n v="0.71"/>
    <s v="71-80%"/>
    <s v="Yes"/>
    <x v="1"/>
    <n v="9378"/>
    <n v="13.378"/>
    <s v="No"/>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37"/>
    <s v="Electronics|HomeTheater,TV&amp;Video|Accessories|RemoteControls"/>
    <x v="1"/>
    <n v="799"/>
    <n v="1999"/>
    <x v="2"/>
    <n v="0.6"/>
    <s v="51-60%"/>
    <s v="Yes"/>
    <x v="8"/>
    <n v="576"/>
    <n v="3.8759999999999999"/>
    <s v="Yes"/>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38"/>
    <s v="Electronics|HomeTheater,TV&amp;Video|Accessories|RemoteControls"/>
    <x v="1"/>
    <n v="205"/>
    <n v="499"/>
    <x v="0"/>
    <n v="0.59"/>
    <s v="51-60%"/>
    <s v="Yes"/>
    <x v="11"/>
    <n v="313"/>
    <n v="4.1129999999999995"/>
    <s v="Yes"/>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139"/>
    <s v="Computers&amp;Accessories|Accessories&amp;Peripherals|Cables&amp;Accessories|Cables|USBCables"/>
    <x v="0"/>
    <n v="299"/>
    <n v="699"/>
    <x v="0"/>
    <n v="0.56999999999999995"/>
    <s v="51-60%"/>
    <s v="Yes"/>
    <x v="3"/>
    <n v="2957"/>
    <n v="7.0569999999999995"/>
    <s v="No"/>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140"/>
    <s v="Computers&amp;Accessories|Accessories&amp;Peripherals|Cables&amp;Accessories|Cables|USBCables"/>
    <x v="0"/>
    <n v="849"/>
    <n v="999"/>
    <x v="2"/>
    <n v="0.15"/>
    <s v="11-20%"/>
    <s v="No"/>
    <x v="3"/>
    <n v="6736"/>
    <n v="10.835999999999999"/>
    <s v="No"/>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141"/>
    <s v="Computers&amp;Accessories|Accessories&amp;Peripherals|Cables&amp;Accessories|Cables|USBCables"/>
    <x v="0"/>
    <n v="949"/>
    <n v="1999"/>
    <x v="2"/>
    <n v="0.53"/>
    <s v="51-60%"/>
    <s v="Yes"/>
    <x v="5"/>
    <n v="13552"/>
    <n v="17.951999999999998"/>
    <s v="No"/>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142"/>
    <s v="Computers&amp;Accessories|Accessories&amp;Peripherals|Cables&amp;Accessories|Cables|USBCables"/>
    <x v="0"/>
    <n v="499"/>
    <n v="1200"/>
    <x v="0"/>
    <n v="0.57999999999999996"/>
    <s v="51-60%"/>
    <s v="Yes"/>
    <x v="4"/>
    <n v="5451"/>
    <n v="9.7509999999999994"/>
    <s v="No"/>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57"/>
    <s v="Computers&amp;Accessories|Accessories&amp;Peripherals|Cables&amp;Accessories|Cables|USBCables"/>
    <x v="0"/>
    <n v="299"/>
    <n v="485"/>
    <x v="0"/>
    <n v="0.38"/>
    <s v="31-40%"/>
    <s v="No"/>
    <x v="4"/>
    <n v="10911"/>
    <n v="15.210999999999999"/>
    <s v="No"/>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141"/>
    <s v="Computers&amp;Accessories|Accessories&amp;Peripherals|Cables&amp;Accessories|Cables|USBCables"/>
    <x v="0"/>
    <n v="949"/>
    <n v="1999"/>
    <x v="2"/>
    <n v="0.53"/>
    <s v="51-60%"/>
    <s v="Yes"/>
    <x v="5"/>
    <n v="13552"/>
    <n v="17.951999999999998"/>
    <s v="No"/>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143"/>
    <s v="Computers&amp;Accessories|Accessories&amp;Peripherals|Cables&amp;Accessories|Cables|USBCables"/>
    <x v="0"/>
    <n v="379"/>
    <n v="1099"/>
    <x v="0"/>
    <n v="0.66"/>
    <s v="61-70%"/>
    <s v="Yes"/>
    <x v="4"/>
    <n v="2806"/>
    <n v="7.1059999999999999"/>
    <s v="No"/>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44"/>
    <s v="Electronics|HomeTheater,TV&amp;Video|Televisions|SmartTelevisions"/>
    <x v="1"/>
    <n v="8990"/>
    <n v="18990"/>
    <x v="2"/>
    <n v="0.53"/>
    <s v="51-60%"/>
    <s v="Yes"/>
    <x v="2"/>
    <n v="350"/>
    <n v="4.25"/>
    <s v="Yes"/>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19"/>
    <s v="Electronics|HomeTheater,TV&amp;Video|Accessories|Cables|OpticalCables"/>
    <x v="1"/>
    <n v="486"/>
    <n v="1999"/>
    <x v="0"/>
    <n v="0.76"/>
    <s v="71-80%"/>
    <s v="Yes"/>
    <x v="0"/>
    <n v="30023"/>
    <n v="34.222999999999999"/>
    <s v="No"/>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45"/>
    <s v="Electronics|HomeTheater,TV&amp;Video|Televisions|StandardTelevisions"/>
    <x v="1"/>
    <n v="5699"/>
    <n v="11000"/>
    <x v="2"/>
    <n v="0.48"/>
    <s v="41-50%"/>
    <s v="No"/>
    <x v="0"/>
    <n v="4003"/>
    <n v="8.2029999999999994"/>
    <s v="No"/>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57"/>
    <s v="Computers&amp;Accessories|Accessories&amp;Peripherals|Cables&amp;Accessories|Cables|USBCables"/>
    <x v="0"/>
    <n v="709"/>
    <n v="1999"/>
    <x v="2"/>
    <n v="0.65"/>
    <s v="61-70%"/>
    <s v="Yes"/>
    <x v="3"/>
    <n v="178817"/>
    <n v="182.917"/>
    <s v="No"/>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46"/>
    <s v="Electronics|HomeTheater,TV&amp;Video|Televisions|SmartTelevisions"/>
    <x v="1"/>
    <n v="47990"/>
    <n v="70900"/>
    <x v="2"/>
    <n v="0.32"/>
    <s v="31-40%"/>
    <s v="No"/>
    <x v="4"/>
    <n v="7109"/>
    <n v="11.408999999999999"/>
    <s v="No"/>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30"/>
    <s v="Electronics|HomeTheater,TV&amp;Video|Accessories|RemoteControls"/>
    <x v="1"/>
    <n v="299"/>
    <n v="1199"/>
    <x v="0"/>
    <n v="0.75"/>
    <s v="71-80%"/>
    <s v="Yes"/>
    <x v="7"/>
    <n v="490"/>
    <n v="4.1900000000000004"/>
    <s v="Yes"/>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147"/>
    <s v="Computers&amp;Accessories|Accessories&amp;Peripherals|Cables&amp;Accessories|Cables|USBCables"/>
    <x v="0"/>
    <n v="320"/>
    <n v="599"/>
    <x v="0"/>
    <n v="0.47"/>
    <s v="41-50%"/>
    <s v="No"/>
    <x v="3"/>
    <n v="491"/>
    <n v="4.5909999999999993"/>
    <s v="Ye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148"/>
    <s v="Computers&amp;Accessories|Accessories&amp;Peripherals|Cables&amp;Accessories|Cables|USBCables"/>
    <x v="0"/>
    <n v="139"/>
    <n v="549"/>
    <x v="1"/>
    <n v="0.75"/>
    <s v="71-80%"/>
    <s v="Yes"/>
    <x v="2"/>
    <n v="61"/>
    <n v="3.9609999999999999"/>
    <s v="Y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67"/>
    <s v="Computers&amp;Accessories|Accessories&amp;Peripherals|Cables&amp;Accessories|Cables|USBCables"/>
    <x v="0"/>
    <n v="129"/>
    <n v="249"/>
    <x v="1"/>
    <n v="0.48"/>
    <s v="41-50%"/>
    <s v="No"/>
    <x v="1"/>
    <n v="9378"/>
    <n v="13.378"/>
    <s v="No"/>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6"/>
    <s v="Electronics|HomeTheater,TV&amp;Video|Televisions|SmartTelevisions"/>
    <x v="1"/>
    <n v="24999"/>
    <n v="35999"/>
    <x v="2"/>
    <n v="0.31"/>
    <s v="31-40%"/>
    <s v="No"/>
    <x v="0"/>
    <n v="32840"/>
    <n v="37.040000000000006"/>
    <s v="No"/>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96"/>
    <s v="Computers&amp;Accessories|Accessories&amp;Peripherals|Cables&amp;Accessories|Cables|USBCables"/>
    <x v="0"/>
    <n v="999"/>
    <n v="1699"/>
    <x v="2"/>
    <n v="0.41"/>
    <s v="41-50%"/>
    <s v="No"/>
    <x v="5"/>
    <n v="7318"/>
    <n v="11.718"/>
    <s v="No"/>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149"/>
    <s v="Computers&amp;Accessories|Accessories&amp;Peripherals|Cables&amp;Accessories|Cables|USBCables"/>
    <x v="0"/>
    <n v="225"/>
    <n v="499"/>
    <x v="0"/>
    <n v="0.55000000000000004"/>
    <s v="51-60%"/>
    <s v="Yes"/>
    <x v="3"/>
    <n v="789"/>
    <n v="4.8889999999999993"/>
    <s v="Yes"/>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50"/>
    <s v="Electronics|HomeTheater,TV&amp;Video|Accessories|RemoteControls"/>
    <x v="1"/>
    <n v="547"/>
    <n v="2999"/>
    <x v="2"/>
    <n v="0.82"/>
    <s v="81-90%"/>
    <s v="Yes"/>
    <x v="4"/>
    <n v="407"/>
    <n v="4.7069999999999999"/>
    <s v="Yes"/>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151"/>
    <s v="Computers&amp;Accessories|Accessories&amp;Peripherals|Cables&amp;Accessories|Cables|USBCables"/>
    <x v="0"/>
    <n v="259"/>
    <n v="699"/>
    <x v="0"/>
    <n v="0.63"/>
    <s v="61-70%"/>
    <s v="Yes"/>
    <x v="11"/>
    <n v="2399"/>
    <n v="6.1989999999999998"/>
    <s v="No"/>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52"/>
    <s v="Electronics|HomeTheater,TV&amp;Video|Accessories|RemoteControls"/>
    <x v="1"/>
    <n v="239"/>
    <n v="699"/>
    <x v="0"/>
    <n v="0.66"/>
    <s v="61-70%"/>
    <s v="Yes"/>
    <x v="5"/>
    <n v="2640"/>
    <n v="7.0400000000000009"/>
    <s v="No"/>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153"/>
    <s v="Electronics|HomeTheater,TV&amp;Video|Accessories|RemoteControls"/>
    <x v="1"/>
    <n v="349"/>
    <n v="999"/>
    <x v="0"/>
    <n v="0.65"/>
    <s v="61-70%"/>
    <s v="Yes"/>
    <x v="1"/>
    <n v="839"/>
    <n v="4.8390000000000004"/>
    <s v="Yes"/>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54"/>
    <s v="Electronics|HomeTheater,TV&amp;Video|Accessories|Cables|HDMICables"/>
    <x v="1"/>
    <n v="467"/>
    <n v="599"/>
    <x v="0"/>
    <n v="0.22"/>
    <s v="21-30%"/>
    <s v="No"/>
    <x v="5"/>
    <n v="44054"/>
    <n v="48.454000000000001"/>
    <s v="No"/>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155"/>
    <s v="Computers&amp;Accessories|Accessories&amp;Peripherals|Cables&amp;Accessories|Cables|USBCables"/>
    <x v="0"/>
    <n v="449"/>
    <n v="599"/>
    <x v="0"/>
    <n v="0.25"/>
    <s v="21-30%"/>
    <s v="No"/>
    <x v="1"/>
    <n v="3231"/>
    <n v="7.2309999999999999"/>
    <s v="No"/>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63"/>
    <s v="Electronics|HomeTheater,TV&amp;Video|Televisions|SmartTelevisions"/>
    <x v="1"/>
    <n v="11990"/>
    <n v="31990"/>
    <x v="2"/>
    <n v="0.63"/>
    <s v="61-70%"/>
    <s v="Yes"/>
    <x v="0"/>
    <n v="64"/>
    <n v="4.2640000000000002"/>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156"/>
    <s v="Computers&amp;Accessories|Accessories&amp;Peripherals|Cables&amp;Accessories|Cables|USBCables"/>
    <x v="0"/>
    <n v="350"/>
    <n v="599"/>
    <x v="0"/>
    <n v="0.42"/>
    <s v="41-50%"/>
    <s v="No"/>
    <x v="2"/>
    <n v="8314"/>
    <n v="12.214"/>
    <s v="No"/>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157"/>
    <s v="Computers&amp;Accessories|Accessories&amp;Peripherals|Cables&amp;Accessories|Cables|USBCables"/>
    <x v="0"/>
    <n v="252"/>
    <n v="999"/>
    <x v="0"/>
    <n v="0.75"/>
    <s v="71-80%"/>
    <s v="Yes"/>
    <x v="7"/>
    <n v="2249"/>
    <n v="5.9489999999999998"/>
    <s v="No"/>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8"/>
    <s v="Electronics|HomeTheater,TV&amp;Video|Accessories|RemoteControls"/>
    <x v="1"/>
    <n v="204"/>
    <n v="599"/>
    <x v="0"/>
    <n v="0.66"/>
    <s v="61-70%"/>
    <s v="Yes"/>
    <x v="9"/>
    <n v="339"/>
    <n v="3.9390000000000001"/>
    <s v="Yes"/>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58"/>
    <s v="Electronics|HomeTheater,TV&amp;Video|Projectors"/>
    <x v="1"/>
    <n v="6490"/>
    <n v="9990"/>
    <x v="2"/>
    <n v="0.35"/>
    <s v="31-40%"/>
    <s v="No"/>
    <x v="1"/>
    <n v="27"/>
    <n v="4.0270000000000001"/>
    <s v="Yes"/>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159"/>
    <s v="Electronics|HomeTheater,TV&amp;Video|Accessories|RemoteControls"/>
    <x v="1"/>
    <n v="235"/>
    <n v="599"/>
    <x v="0"/>
    <n v="0.61"/>
    <s v="61-70%"/>
    <s v="Yes"/>
    <x v="12"/>
    <n v="197"/>
    <n v="3.6970000000000001"/>
    <s v="Ye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26"/>
    <s v="Computers&amp;Accessories|Accessories&amp;Peripherals|Cables&amp;Accessories|Cables|USBCables"/>
    <x v="0"/>
    <n v="299"/>
    <n v="800"/>
    <x v="0"/>
    <n v="0.63"/>
    <s v="61-70%"/>
    <s v="Yes"/>
    <x v="6"/>
    <n v="74977"/>
    <n v="79.477000000000004"/>
    <s v="No"/>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57"/>
    <s v="Computers&amp;Accessories|Accessories&amp;Peripherals|Cables&amp;Accessories|Cables|USBCables"/>
    <x v="0"/>
    <n v="799"/>
    <n v="1999"/>
    <x v="2"/>
    <n v="0.6"/>
    <s v="51-60%"/>
    <s v="Yes"/>
    <x v="0"/>
    <n v="8583"/>
    <n v="12.783000000000001"/>
    <s v="No"/>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160"/>
    <s v="Electronics|HomeTheater,TV&amp;Video|Accessories|RemoteControls"/>
    <x v="1"/>
    <n v="299"/>
    <n v="999"/>
    <x v="0"/>
    <n v="0.7"/>
    <s v="61-70%"/>
    <s v="Yes"/>
    <x v="11"/>
    <n v="928"/>
    <n v="4.7279999999999998"/>
    <s v="Y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144"/>
    <s v="Electronics|HomeTheater,TV&amp;Video|Televisions|StandardTelevisions"/>
    <x v="1"/>
    <n v="6999"/>
    <n v="16990"/>
    <x v="2"/>
    <n v="0.59"/>
    <s v="51-60%"/>
    <s v="Yes"/>
    <x v="11"/>
    <n v="110"/>
    <n v="3.9099999999999997"/>
    <s v="Yes"/>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61"/>
    <s v="Electronics|HomeTheater,TV&amp;Video|Televisions|SmartTelevisions"/>
    <x v="1"/>
    <n v="42999"/>
    <n v="59999"/>
    <x v="2"/>
    <n v="0.28000000000000003"/>
    <s v="21-30%"/>
    <s v="No"/>
    <x v="3"/>
    <n v="6753"/>
    <n v="10.853"/>
    <s v="No"/>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62"/>
    <s v="Electronics|HomeTheater,TV&amp;Video|Accessories|Cables|HDMICables"/>
    <x v="1"/>
    <n v="173"/>
    <n v="999"/>
    <x v="1"/>
    <n v="0.83"/>
    <s v="81-90%"/>
    <s v="Yes"/>
    <x v="4"/>
    <n v="1237"/>
    <n v="5.5369999999999999"/>
    <s v="No"/>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63"/>
    <s v="Electronics|HomeAudio|Accessories|Adapters"/>
    <x v="1"/>
    <n v="209"/>
    <n v="600"/>
    <x v="0"/>
    <n v="0.65"/>
    <s v="61-70%"/>
    <s v="Yes"/>
    <x v="5"/>
    <n v="18872"/>
    <n v="23.271999999999998"/>
    <s v="No"/>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164"/>
    <s v="Computers&amp;Accessories|Accessories&amp;Peripherals|Cables&amp;Accessories|Cables|USBCables"/>
    <x v="0"/>
    <n v="848.99"/>
    <n v="1490"/>
    <x v="2"/>
    <n v="0.43"/>
    <s v="41-50%"/>
    <s v="No"/>
    <x v="2"/>
    <n v="356"/>
    <n v="4.2560000000000002"/>
    <s v="Yes"/>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s v="Computers&amp;Accessories|Accessories&amp;Peripherals|Cables&amp;Accessories|Cables|USBCables"/>
    <x v="0"/>
    <n v="649"/>
    <n v="1999"/>
    <x v="2"/>
    <n v="0.68"/>
    <s v="61-70%"/>
    <s v="Yes"/>
    <x v="0"/>
    <n v="24269"/>
    <n v="28.468999999999998"/>
    <s v="No"/>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65"/>
    <s v="Electronics|HomeTheater,TV&amp;Video|Accessories|RemoteControls"/>
    <x v="1"/>
    <n v="299"/>
    <n v="899"/>
    <x v="0"/>
    <n v="0.67"/>
    <s v="61-70%"/>
    <s v="Yes"/>
    <x v="11"/>
    <n v="425"/>
    <n v="4.2249999999999996"/>
    <s v="Yes"/>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66"/>
    <s v="Electronics|HomeTheater,TV&amp;Video|Accessories|TVMounts,Stands&amp;Turntables|TVWall&amp;CeilingMounts"/>
    <x v="1"/>
    <n v="399"/>
    <n v="799"/>
    <x v="0"/>
    <n v="0.5"/>
    <s v="41-50%"/>
    <s v="Yes"/>
    <x v="3"/>
    <n v="1161"/>
    <n v="5.2609999999999992"/>
    <s v="No"/>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4"/>
    <s v="Computers&amp;Accessories|Accessories&amp;Peripherals|Cables&amp;Accessories|Cables|USBCables"/>
    <x v="0"/>
    <n v="249"/>
    <n v="499"/>
    <x v="0"/>
    <n v="0.5"/>
    <s v="41-50%"/>
    <s v="Yes"/>
    <x v="3"/>
    <n v="1508"/>
    <n v="5.6079999999999997"/>
    <s v="No"/>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67"/>
    <s v="Electronics|HomeTheater,TV&amp;Video|SatelliteEquipment|SatelliteReceivers"/>
    <x v="1"/>
    <n v="1249"/>
    <n v="2299"/>
    <x v="2"/>
    <n v="0.46"/>
    <s v="41-50%"/>
    <s v="No"/>
    <x v="4"/>
    <n v="7636"/>
    <n v="11.936"/>
    <s v="No"/>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68"/>
    <s v="Electronics|HomeTheater,TV&amp;Video|Accessories|RemoteControls"/>
    <x v="1"/>
    <n v="213"/>
    <n v="499"/>
    <x v="0"/>
    <n v="0.56999999999999995"/>
    <s v="51-60%"/>
    <s v="Yes"/>
    <x v="7"/>
    <n v="246"/>
    <n v="3.9460000000000002"/>
    <s v="Yes"/>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69"/>
    <s v="Electronics|HomeTheater,TV&amp;Video|Accessories|RemoteControls"/>
    <x v="1"/>
    <n v="209"/>
    <n v="499"/>
    <x v="0"/>
    <n v="0.57999999999999996"/>
    <s v="51-60%"/>
    <s v="Yes"/>
    <x v="1"/>
    <n v="479"/>
    <n v="4.4790000000000001"/>
    <s v="Yes"/>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70"/>
    <s v="Electronics|HomeTheater,TV&amp;Video|Accessories|Cables|HDMICables"/>
    <x v="1"/>
    <n v="598"/>
    <n v="4999"/>
    <x v="2"/>
    <n v="0.88"/>
    <s v="81-90%"/>
    <s v="Yes"/>
    <x v="0"/>
    <n v="910"/>
    <n v="5.1100000000000003"/>
    <s v="Ye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140"/>
    <s v="Computers&amp;Accessories|Accessories&amp;Peripherals|Cables&amp;Accessories|Cables|USBCables"/>
    <x v="0"/>
    <n v="799"/>
    <n v="1749"/>
    <x v="2"/>
    <n v="0.54"/>
    <s v="51-60%"/>
    <s v="Yes"/>
    <x v="3"/>
    <n v="5626"/>
    <n v="9.7259999999999991"/>
    <s v="No"/>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171"/>
    <s v="Computers&amp;Accessories|Accessories&amp;Peripherals|Cables&amp;Accessories|Cables|USBCables"/>
    <x v="0"/>
    <n v="159"/>
    <n v="595"/>
    <x v="1"/>
    <n v="0.73"/>
    <s v="71-80%"/>
    <s v="Yes"/>
    <x v="4"/>
    <n v="14184"/>
    <n v="18.483999999999998"/>
    <s v="No"/>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72"/>
    <s v="Computers&amp;Accessories|Accessories&amp;Peripherals|Cables&amp;Accessories|Cables|DVICables"/>
    <x v="0"/>
    <n v="499"/>
    <n v="1100"/>
    <x v="0"/>
    <n v="0.55000000000000004"/>
    <s v="51-60%"/>
    <s v="Yes"/>
    <x v="5"/>
    <n v="25177"/>
    <n v="29.576999999999998"/>
    <s v="No"/>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6"/>
    <s v="Electronics|HomeTheater,TV&amp;Video|Televisions|SmartTelevisions"/>
    <x v="1"/>
    <n v="31999"/>
    <n v="49999"/>
    <x v="2"/>
    <n v="0.36"/>
    <s v="31-40%"/>
    <s v="No"/>
    <x v="4"/>
    <n v="21252"/>
    <n v="25.552"/>
    <s v="No"/>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73"/>
    <s v="Electronics|HomeTheater,TV&amp;Video|Televisions|SmartTelevisions"/>
    <x v="1"/>
    <n v="32990"/>
    <n v="56790"/>
    <x v="2"/>
    <n v="0.42"/>
    <s v="41-50%"/>
    <s v="No"/>
    <x v="4"/>
    <n v="567"/>
    <n v="4.867"/>
    <s v="Yes"/>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74"/>
    <s v="Electronics|HomeTheater,TV&amp;Video|Accessories|RemoteControls"/>
    <x v="1"/>
    <n v="299"/>
    <n v="1199"/>
    <x v="0"/>
    <n v="0.75"/>
    <s v="71-80%"/>
    <s v="Yes"/>
    <x v="12"/>
    <n v="466"/>
    <n v="3.9660000000000002"/>
    <s v="Yes"/>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148"/>
    <s v="Computers&amp;Accessories|Accessories&amp;Peripherals|Cables&amp;Accessories|Cables|USBCables"/>
    <x v="0"/>
    <n v="128.31"/>
    <n v="549"/>
    <x v="1"/>
    <n v="0.77"/>
    <s v="71-80%"/>
    <s v="Yes"/>
    <x v="2"/>
    <n v="61"/>
    <n v="3.9609999999999999"/>
    <s v="Y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129"/>
    <s v="Computers&amp;Accessories|Accessories&amp;Peripherals|Cables&amp;Accessories|Cables|USBCables"/>
    <x v="0"/>
    <n v="599"/>
    <n v="849"/>
    <x v="2"/>
    <n v="0.28999999999999998"/>
    <s v="21-30%"/>
    <s v="No"/>
    <x v="6"/>
    <n v="474"/>
    <n v="4.9740000000000002"/>
    <s v="Ye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75"/>
    <s v="Electronics|HomeTheater,TV&amp;Video|Accessories|RemoteControls"/>
    <x v="1"/>
    <n v="399"/>
    <n v="899"/>
    <x v="0"/>
    <n v="0.56000000000000005"/>
    <s v="51-60%"/>
    <s v="Yes"/>
    <x v="10"/>
    <n v="431"/>
    <n v="3.831"/>
    <s v="Yes"/>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176"/>
    <s v="Computers&amp;Accessories|Accessories&amp;Peripherals|Cables&amp;Accessories|Cables|USBCables"/>
    <x v="0"/>
    <n v="449"/>
    <n v="1099"/>
    <x v="0"/>
    <n v="0.59"/>
    <s v="51-60%"/>
    <s v="Yes"/>
    <x v="1"/>
    <n v="242"/>
    <n v="4.242"/>
    <s v="Yes"/>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177"/>
    <s v="Computers&amp;Accessories|Accessories&amp;Peripherals|Cables&amp;Accessories|Cables|USBCables"/>
    <x v="0"/>
    <n v="254"/>
    <n v="799"/>
    <x v="0"/>
    <n v="0.68"/>
    <s v="61-70%"/>
    <s v="Yes"/>
    <x v="1"/>
    <n v="2905"/>
    <n v="6.9049999999999994"/>
    <s v="No"/>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78"/>
    <s v="Electronics|HomeTheater,TV&amp;Video|Accessories|Cables|SpeakerCables"/>
    <x v="1"/>
    <n v="399"/>
    <n v="795"/>
    <x v="0"/>
    <n v="0.5"/>
    <s v="41-50%"/>
    <s v="Yes"/>
    <x v="5"/>
    <n v="12091"/>
    <n v="16.491"/>
    <s v="No"/>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27"/>
    <s v="Computers&amp;Accessories|Accessories&amp;Peripherals|Cables&amp;Accessories|Cables|USBCables"/>
    <x v="0"/>
    <n v="179"/>
    <n v="399"/>
    <x v="1"/>
    <n v="0.55000000000000004"/>
    <s v="51-60%"/>
    <s v="Yes"/>
    <x v="1"/>
    <n v="1423"/>
    <n v="5.423"/>
    <s v="No"/>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70"/>
    <s v="Computers&amp;Accessories|Accessories&amp;Peripherals|Cables&amp;Accessories|Cables|USBCables"/>
    <x v="0"/>
    <n v="339"/>
    <n v="999"/>
    <x v="0"/>
    <n v="0.66"/>
    <s v="61-70%"/>
    <s v="Yes"/>
    <x v="4"/>
    <n v="6255"/>
    <n v="10.555"/>
    <s v="No"/>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66"/>
    <s v="Electronics|HomeTheater,TV&amp;Video|Accessories|TVMounts,Stands&amp;Turntables|TVWall&amp;CeilingMounts"/>
    <x v="1"/>
    <n v="399"/>
    <n v="999"/>
    <x v="0"/>
    <n v="0.6"/>
    <s v="51-60%"/>
    <s v="Yes"/>
    <x v="1"/>
    <n v="1236"/>
    <n v="5.2359999999999998"/>
    <s v="No"/>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79"/>
    <s v="Electronics|HomeTheater,TV&amp;Video|Accessories|RemoteControls"/>
    <x v="1"/>
    <n v="199"/>
    <n v="399"/>
    <x v="1"/>
    <n v="0.5"/>
    <s v="41-50%"/>
    <s v="Yes"/>
    <x v="0"/>
    <n v="1335"/>
    <n v="5.5350000000000001"/>
    <s v="No"/>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92"/>
    <s v="Electronics|HomeTheater,TV&amp;Video|Accessories|RemoteControls"/>
    <x v="1"/>
    <n v="349"/>
    <n v="1999"/>
    <x v="0"/>
    <n v="0.83"/>
    <s v="81-90%"/>
    <s v="Yes"/>
    <x v="11"/>
    <n v="197"/>
    <n v="3.9969999999999999"/>
    <s v="Ye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69"/>
    <s v="Computers&amp;Accessories|Accessories&amp;Peripherals|Cables&amp;Accessories|Cables|USBCables"/>
    <x v="0"/>
    <n v="299"/>
    <n v="798"/>
    <x v="0"/>
    <n v="0.63"/>
    <s v="61-70%"/>
    <s v="Yes"/>
    <x v="5"/>
    <n v="28791"/>
    <n v="33.191000000000003"/>
    <s v="No"/>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180"/>
    <s v="Computers&amp;Accessories|Accessories&amp;Peripherals|Cables&amp;Accessories|Cables|USBCables"/>
    <x v="0"/>
    <n v="89"/>
    <n v="800"/>
    <x v="1"/>
    <n v="0.89"/>
    <s v="81-90%"/>
    <s v="Yes"/>
    <x v="2"/>
    <n v="1075"/>
    <n v="4.9749999999999996"/>
    <s v="No"/>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54"/>
    <s v="Computers&amp;Accessories|Accessories&amp;Peripherals|Cables&amp;Accessories|Cables|USBCables"/>
    <x v="0"/>
    <n v="549"/>
    <n v="995"/>
    <x v="2"/>
    <n v="0.45"/>
    <s v="41-50%"/>
    <s v="No"/>
    <x v="0"/>
    <n v="29746"/>
    <n v="33.945999999999998"/>
    <s v="No"/>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181"/>
    <s v="Computers&amp;Accessories|Accessories&amp;Peripherals|Cables&amp;Accessories|Cables|USBCables"/>
    <x v="0"/>
    <n v="129"/>
    <n v="1000"/>
    <x v="1"/>
    <n v="0.87"/>
    <s v="81-90%"/>
    <s v="Yes"/>
    <x v="2"/>
    <n v="295"/>
    <n v="4.1950000000000003"/>
    <s v="Yes"/>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82"/>
    <s v="Electronics|HomeTheater,TV&amp;Video|Televisions|SmartTelevisions"/>
    <x v="1"/>
    <n v="77990"/>
    <n v="139900"/>
    <x v="2"/>
    <n v="0.44"/>
    <s v="41-50%"/>
    <s v="No"/>
    <x v="16"/>
    <n v="5935"/>
    <n v="10.635"/>
    <s v="No"/>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2"/>
    <s v="Electronics|HomeTheater,TV&amp;Video|Accessories|RemoteControls"/>
    <x v="1"/>
    <n v="349"/>
    <n v="799"/>
    <x v="0"/>
    <n v="0.56000000000000005"/>
    <s v="51-60%"/>
    <s v="Yes"/>
    <x v="9"/>
    <n v="323"/>
    <n v="3.923"/>
    <s v="Yes"/>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183"/>
    <s v="Electronics|HomeTheater,TV&amp;Video|Accessories|RemoteControls"/>
    <x v="1"/>
    <n v="499"/>
    <n v="899"/>
    <x v="0"/>
    <n v="0.44"/>
    <s v="41-50%"/>
    <s v="No"/>
    <x v="7"/>
    <n v="185"/>
    <n v="3.8850000000000002"/>
    <s v="Ye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184"/>
    <s v="Computers&amp;Accessories|Accessories&amp;Peripherals|Cables&amp;Accessories|Cables|USBCables"/>
    <x v="0"/>
    <n v="299"/>
    <n v="799"/>
    <x v="0"/>
    <n v="0.63"/>
    <s v="61-70%"/>
    <s v="Yes"/>
    <x v="0"/>
    <n v="2117"/>
    <n v="6.3170000000000002"/>
    <s v="No"/>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185"/>
    <s v="Computers&amp;Accessories|Accessories&amp;Peripherals|Cables&amp;Accessories|Cables|USBCables"/>
    <x v="0"/>
    <n v="182"/>
    <n v="599"/>
    <x v="1"/>
    <n v="0.7"/>
    <s v="61-70%"/>
    <s v="Yes"/>
    <x v="1"/>
    <n v="9378"/>
    <n v="13.378"/>
    <s v="No"/>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86"/>
    <s v="Electronics|HomeTheater,TV&amp;Video|Accessories|TVMounts,Stands&amp;Turntables|TVWall&amp;CeilingMounts"/>
    <x v="1"/>
    <n v="96"/>
    <n v="399"/>
    <x v="1"/>
    <n v="0.76"/>
    <s v="71-80%"/>
    <s v="Yes"/>
    <x v="9"/>
    <n v="1796"/>
    <n v="5.3959999999999999"/>
    <s v="No"/>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87"/>
    <s v="Electronics|HomeTheater,TV&amp;Video|Televisions|SmartTelevisions"/>
    <x v="1"/>
    <n v="54990"/>
    <n v="85000"/>
    <x v="2"/>
    <n v="0.35"/>
    <s v="31-40%"/>
    <s v="No"/>
    <x v="4"/>
    <n v="3587"/>
    <n v="7.8870000000000005"/>
    <s v="No"/>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88"/>
    <s v="Electronics|HomeTheater,TV&amp;Video|Accessories|Cables|RCACables"/>
    <x v="1"/>
    <n v="439"/>
    <n v="758"/>
    <x v="0"/>
    <n v="0.42"/>
    <s v="41-50%"/>
    <s v="No"/>
    <x v="0"/>
    <n v="4296"/>
    <n v="8.4960000000000004"/>
    <s v="No"/>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70"/>
    <s v="Computers&amp;Accessories|Accessories&amp;Peripherals|Cables&amp;Accessories|Cables|USBCables"/>
    <x v="0"/>
    <n v="299"/>
    <n v="999"/>
    <x v="0"/>
    <n v="0.7"/>
    <s v="61-70%"/>
    <s v="Yes"/>
    <x v="4"/>
    <n v="2651"/>
    <n v="6.9509999999999996"/>
    <s v="No"/>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9"/>
    <s v="Computers&amp;Accessories|Accessories&amp;Peripherals|Cables&amp;Accessories|Cables|USBCables"/>
    <x v="0"/>
    <n v="299"/>
    <n v="799"/>
    <x v="0"/>
    <n v="0.63"/>
    <s v="61-70%"/>
    <s v="Yes"/>
    <x v="0"/>
    <n v="94363"/>
    <n v="98.563000000000002"/>
    <s v="No"/>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57"/>
    <s v="Computers&amp;Accessories|Accessories&amp;Peripherals|Cables&amp;Accessories|Cables|USBCables"/>
    <x v="0"/>
    <n v="789"/>
    <n v="1999"/>
    <x v="2"/>
    <n v="0.61"/>
    <s v="61-70%"/>
    <s v="Yes"/>
    <x v="0"/>
    <n v="34540"/>
    <n v="38.74"/>
    <s v="No"/>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89"/>
    <s v="Electronics|HomeTheater,TV&amp;Video|Accessories|Cables|HDMICables"/>
    <x v="1"/>
    <n v="299"/>
    <n v="700"/>
    <x v="0"/>
    <n v="0.56999999999999995"/>
    <s v="51-60%"/>
    <s v="Yes"/>
    <x v="5"/>
    <n v="8714"/>
    <n v="13.114000000000001"/>
    <s v="No"/>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s v="Computers&amp;Accessories|Accessories&amp;Peripherals|Cables&amp;Accessories|Cables|USBCables"/>
    <x v="0"/>
    <n v="325"/>
    <n v="1099"/>
    <x v="0"/>
    <n v="0.7"/>
    <s v="61-70%"/>
    <s v="Yes"/>
    <x v="0"/>
    <n v="10576"/>
    <n v="14.776"/>
    <s v="No"/>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96"/>
    <s v="Computers&amp;Accessories|Accessories&amp;Peripherals|Cables&amp;Accessories|Cables|USBCables"/>
    <x v="0"/>
    <n v="1299"/>
    <n v="1999"/>
    <x v="2"/>
    <n v="0.35"/>
    <s v="31-40%"/>
    <s v="No"/>
    <x v="5"/>
    <n v="7318"/>
    <n v="11.718"/>
    <s v="No"/>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90"/>
    <s v="Electronics|HomeTheater,TV&amp;Video|Accessories|RemoteControls"/>
    <x v="1"/>
    <n v="790"/>
    <n v="1999"/>
    <x v="2"/>
    <n v="0.6"/>
    <s v="51-60%"/>
    <s v="Yes"/>
    <x v="17"/>
    <n v="103"/>
    <n v="3.1030000000000002"/>
    <s v="Ye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91"/>
    <s v="Electronics|HomeAudio|MediaStreamingDevices|StreamingClients"/>
    <x v="1"/>
    <n v="4699"/>
    <n v="4699"/>
    <x v="2"/>
    <n v="0"/>
    <s v="0-10%"/>
    <s v="No"/>
    <x v="6"/>
    <n v="224"/>
    <n v="4.7240000000000002"/>
    <s v="Yes"/>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92"/>
    <s v="Electronics|HomeTheater,TV&amp;Video|Televisions|SmartTelevisions"/>
    <x v="1"/>
    <n v="18999"/>
    <n v="24990"/>
    <x v="2"/>
    <n v="0.24"/>
    <s v="21-30%"/>
    <s v="No"/>
    <x v="4"/>
    <n v="4702"/>
    <n v="9.0019999999999989"/>
    <s v="No"/>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193"/>
    <s v="Computers&amp;Accessories|Accessories&amp;Peripherals|Cables&amp;Accessories|Cables|USBCables"/>
    <x v="0"/>
    <n v="199"/>
    <n v="999"/>
    <x v="1"/>
    <n v="0.8"/>
    <s v="71-80%"/>
    <s v="Yes"/>
    <x v="0"/>
    <n v="85"/>
    <n v="4.2850000000000001"/>
    <s v="Yes"/>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94"/>
    <s v="Electronics|HomeTheater,TV&amp;Video|Accessories|Cables|HDMICables"/>
    <x v="1"/>
    <n v="269"/>
    <n v="650"/>
    <x v="0"/>
    <n v="0.59"/>
    <s v="51-60%"/>
    <s v="Yes"/>
    <x v="5"/>
    <n v="35877"/>
    <n v="40.277000000000001"/>
    <s v="No"/>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95"/>
    <s v="Electronics|HomeTheater,TV&amp;Video|AVReceivers&amp;Amplifiers"/>
    <x v="1"/>
    <n v="1990"/>
    <n v="3100"/>
    <x v="2"/>
    <n v="0.36"/>
    <s v="31-40%"/>
    <s v="No"/>
    <x v="1"/>
    <n v="897"/>
    <n v="4.8970000000000002"/>
    <s v="Ye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96"/>
    <s v="Electronics|HomeAudio|Speakers|TowerSpeakers"/>
    <x v="1"/>
    <n v="2299"/>
    <n v="3999"/>
    <x v="2"/>
    <n v="0.43"/>
    <s v="41-50%"/>
    <s v="No"/>
    <x v="11"/>
    <n v="282"/>
    <n v="4.0819999999999999"/>
    <s v="Yes"/>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33"/>
    <s v="Electronics|HomeTheater,TV&amp;Video|Televisions|SmartTelevisions"/>
    <x v="1"/>
    <n v="35999"/>
    <n v="49990"/>
    <x v="2"/>
    <n v="0.28000000000000003"/>
    <s v="21-30%"/>
    <s v="No"/>
    <x v="4"/>
    <n v="1611"/>
    <n v="5.9109999999999996"/>
    <s v="No"/>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82"/>
    <s v="Electronics|HomeTheater,TV&amp;Video|Accessories|RemoteControls"/>
    <x v="1"/>
    <n v="349"/>
    <n v="999"/>
    <x v="0"/>
    <n v="0.65"/>
    <s v="61-70%"/>
    <s v="Yes"/>
    <x v="0"/>
    <n v="513"/>
    <n v="4.7130000000000001"/>
    <s v="Yes"/>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81"/>
    <s v="Computers&amp;Accessories|Accessories&amp;Peripherals|Cables&amp;Accessories|Cables|USBCables"/>
    <x v="0"/>
    <n v="719"/>
    <n v="1499"/>
    <x v="2"/>
    <n v="0.52"/>
    <s v="51-60%"/>
    <s v="Yes"/>
    <x v="3"/>
    <n v="1045"/>
    <n v="5.1449999999999996"/>
    <s v="No"/>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46"/>
    <s v="Electronics|HomeTheater,TV&amp;Video|Televisions|SmartTelevisions"/>
    <x v="1"/>
    <n v="8999"/>
    <n v="18999"/>
    <x v="2"/>
    <n v="0.53"/>
    <s v="51-60%"/>
    <s v="Yes"/>
    <x v="1"/>
    <n v="6347"/>
    <n v="10.347000000000001"/>
    <s v="No"/>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97"/>
    <s v="Electronics|HomeTheater,TV&amp;Video|SatelliteEquipment|SatelliteReceivers"/>
    <x v="1"/>
    <n v="917"/>
    <n v="2299"/>
    <x v="2"/>
    <n v="0.6"/>
    <s v="51-60%"/>
    <s v="Yes"/>
    <x v="0"/>
    <n v="3300"/>
    <n v="7.5"/>
    <s v="No"/>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98"/>
    <s v="Electronics|HomeTheater,TV&amp;Video|Accessories|RemoteControls"/>
    <x v="1"/>
    <n v="399"/>
    <n v="999"/>
    <x v="0"/>
    <n v="0.6"/>
    <s v="51-60%"/>
    <s v="Yes"/>
    <x v="8"/>
    <n v="23"/>
    <n v="3.323"/>
    <s v="Yes"/>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46"/>
    <s v="Electronics|HomeTheater,TV&amp;Video|Televisions|SmartTelevisions"/>
    <x v="1"/>
    <n v="45999"/>
    <n v="69900"/>
    <x v="2"/>
    <n v="0.34"/>
    <s v="31-40%"/>
    <s v="No"/>
    <x v="4"/>
    <n v="7109"/>
    <n v="11.408999999999999"/>
    <s v="No"/>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199"/>
    <s v="Computers&amp;Accessories|Accessories&amp;Peripherals|Cables&amp;Accessories|Cables|USBCables"/>
    <x v="0"/>
    <n v="119"/>
    <n v="299"/>
    <x v="1"/>
    <n v="0.6"/>
    <s v="51-60%"/>
    <s v="Yes"/>
    <x v="11"/>
    <n v="51"/>
    <n v="3.851"/>
    <s v="Yes"/>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85"/>
    <s v="Electronics|HomeTheater,TV&amp;Video|Televisions|SmartTelevisions"/>
    <x v="1"/>
    <n v="21999"/>
    <n v="29999"/>
    <x v="2"/>
    <n v="0.27"/>
    <s v="21-30%"/>
    <s v="No"/>
    <x v="0"/>
    <n v="32840"/>
    <n v="37.040000000000006"/>
    <s v="No"/>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165"/>
    <s v="Electronics|HomeTheater,TV&amp;Video|Accessories|RemoteControls"/>
    <x v="1"/>
    <n v="299"/>
    <n v="599"/>
    <x v="0"/>
    <n v="0.5"/>
    <s v="41-50%"/>
    <s v="Yes"/>
    <x v="7"/>
    <n v="708"/>
    <n v="4.4080000000000004"/>
    <s v="Ye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200"/>
    <s v="Electronics|HomeTheater,TV&amp;Video|Televisions|SmartTelevisions"/>
    <x v="1"/>
    <n v="21990"/>
    <n v="34990"/>
    <x v="2"/>
    <n v="0.37"/>
    <s v="31-40%"/>
    <s v="No"/>
    <x v="4"/>
    <n v="1657"/>
    <n v="5.9569999999999999"/>
    <s v="No"/>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201"/>
    <s v="Computers&amp;Accessories|Accessories&amp;Peripherals|Cables&amp;Accessories|Cables|USBCables"/>
    <x v="0"/>
    <n v="417.44"/>
    <n v="670"/>
    <x v="0"/>
    <n v="0.38"/>
    <s v="31-40%"/>
    <s v="No"/>
    <x v="2"/>
    <n v="523"/>
    <n v="4.423"/>
    <s v="Yes"/>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x v="282"/>
    <x v="202"/>
    <s v="Electronics|HomeTheater,TV&amp;Video|Televisions|SmartTelevisions"/>
    <x v="1"/>
    <n v="47990"/>
    <n v="79990"/>
    <x v="2"/>
    <n v="0.4"/>
    <s v="31-40%"/>
    <s v="No"/>
    <x v="4"/>
    <n v="1376"/>
    <n v="5.6760000000000002"/>
    <s v="No"/>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3"/>
    <x v="203"/>
    <s v="Electronics|HomeTheater,TV&amp;Video|Accessories|RemoteControls"/>
    <x v="1"/>
    <n v="215"/>
    <n v="499"/>
    <x v="0"/>
    <n v="0.56999999999999995"/>
    <s v="51-60%"/>
    <s v="Yes"/>
    <x v="12"/>
    <n v="121"/>
    <n v="3.621"/>
    <s v="Yes"/>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4"/>
    <x v="88"/>
    <s v="Computers&amp;Accessories|Accessories&amp;Peripherals|Cables&amp;Accessories|Cables|USBCables"/>
    <x v="0"/>
    <n v="99"/>
    <n v="800"/>
    <x v="1"/>
    <n v="0.88"/>
    <s v="81-90%"/>
    <s v="Yes"/>
    <x v="2"/>
    <n v="1075"/>
    <n v="4.9749999999999996"/>
    <s v="No"/>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5"/>
    <x v="204"/>
    <s v="Electronics|HomeTheater,TV&amp;Video|Televisions|SmartTelevisions"/>
    <x v="1"/>
    <n v="18999"/>
    <n v="35000"/>
    <x v="2"/>
    <n v="0.46"/>
    <s v="41-50%"/>
    <s v="No"/>
    <x v="1"/>
    <n v="1001"/>
    <n v="5.0009999999999994"/>
    <s v="No"/>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6"/>
    <x v="205"/>
    <s v="Computers&amp;Accessories|Accessories&amp;Peripherals|Cables&amp;Accessories|Cables|USBCables"/>
    <x v="0"/>
    <n v="249"/>
    <n v="999"/>
    <x v="0"/>
    <n v="0.75"/>
    <s v="71-80%"/>
    <s v="Yes"/>
    <x v="4"/>
    <n v="112"/>
    <n v="4.4119999999999999"/>
    <s v="Yes"/>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7"/>
    <x v="117"/>
    <s v="Electronics|HomeTheater,TV&amp;Video|Televisions|StandardTelevisions"/>
    <x v="1"/>
    <n v="7999"/>
    <n v="15999"/>
    <x v="2"/>
    <n v="0.5"/>
    <s v="41-50%"/>
    <s v="Yes"/>
    <x v="11"/>
    <n v="3022"/>
    <n v="6.8219999999999992"/>
    <s v="No"/>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8"/>
    <x v="142"/>
    <s v="Computers&amp;Accessories|Accessories&amp;Peripherals|Cables&amp;Accessories|Cables|USBCables"/>
    <x v="0"/>
    <n v="649"/>
    <n v="1600"/>
    <x v="2"/>
    <n v="0.59"/>
    <s v="51-60%"/>
    <s v="Yes"/>
    <x v="4"/>
    <n v="5451"/>
    <n v="9.7509999999999994"/>
    <s v="No"/>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65"/>
    <s v="Electronics|HomeTheater,TV&amp;Video|Accessories|RemoteControls"/>
    <x v="1"/>
    <n v="1289"/>
    <n v="2499"/>
    <x v="2"/>
    <n v="0.48"/>
    <s v="41-50%"/>
    <s v="No"/>
    <x v="8"/>
    <n v="73"/>
    <n v="3.3729999999999998"/>
    <s v="Yes"/>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89"/>
    <x v="206"/>
    <s v="Electronics|HomeTheater,TV&amp;Video|Accessories|Cables|HDMICables"/>
    <x v="1"/>
    <n v="609"/>
    <n v="1500"/>
    <x v="2"/>
    <n v="0.59"/>
    <s v="51-60%"/>
    <s v="Yes"/>
    <x v="6"/>
    <n v="1029"/>
    <n v="5.5289999999999999"/>
    <s v="No"/>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0"/>
    <x v="207"/>
    <s v="Electronics|HomeTheater,TV&amp;Video|Televisions|SmartTelevisions"/>
    <x v="1"/>
    <n v="32990"/>
    <n v="54990"/>
    <x v="2"/>
    <n v="0.4"/>
    <s v="31-40%"/>
    <s v="No"/>
    <x v="3"/>
    <n v="1555"/>
    <n v="5.6549999999999994"/>
    <s v="No"/>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1"/>
    <x v="208"/>
    <s v="Electronics|HomeTheater,TV&amp;Video|Accessories|Cables|HDMICables"/>
    <x v="1"/>
    <n v="599"/>
    <n v="1999"/>
    <x v="2"/>
    <n v="0.7"/>
    <s v="61-70%"/>
    <s v="Yes"/>
    <x v="0"/>
    <n v="47"/>
    <n v="4.2469999999999999"/>
    <s v="Yes"/>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2"/>
    <x v="54"/>
    <s v="Computers&amp;Accessories|Accessories&amp;Peripherals|Cables&amp;Accessories|Cables|USBCables"/>
    <x v="0"/>
    <n v="349"/>
    <n v="899"/>
    <x v="0"/>
    <n v="0.61"/>
    <s v="61-70%"/>
    <s v="Yes"/>
    <x v="3"/>
    <n v="14896"/>
    <n v="18.996000000000002"/>
    <s v="No"/>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3"/>
    <x v="209"/>
    <s v="Electronics|HomeTheater,TV&amp;Video|Televisions|SmartTelevisions"/>
    <x v="1"/>
    <n v="29999"/>
    <n v="50999"/>
    <x v="2"/>
    <n v="0.41"/>
    <s v="41-50%"/>
    <s v="No"/>
    <x v="5"/>
    <n v="1712"/>
    <n v="6.1120000000000001"/>
    <s v="No"/>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79"/>
    <s v="Electronics|HomeTheater,TV&amp;Video|Accessories|RemoteControls"/>
    <x v="1"/>
    <n v="199"/>
    <n v="399"/>
    <x v="1"/>
    <n v="0.5"/>
    <s v="41-50%"/>
    <s v="Yes"/>
    <x v="0"/>
    <n v="1335"/>
    <n v="5.5350000000000001"/>
    <s v="No"/>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4"/>
    <x v="210"/>
    <s v="Electronics|HomeTheater,TV&amp;Video|Accessories|RemoteControls"/>
    <x v="1"/>
    <n v="349"/>
    <n v="699"/>
    <x v="0"/>
    <n v="0.5"/>
    <s v="41-50%"/>
    <s v="Yes"/>
    <x v="2"/>
    <n v="214"/>
    <n v="4.1139999999999999"/>
    <s v="Yes"/>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5"/>
    <x v="211"/>
    <s v="Electronics|HomeTheater,TV&amp;Video|Accessories|TVMounts,Stands&amp;Turntables|TVWall&amp;CeilingMounts"/>
    <x v="1"/>
    <n v="1850"/>
    <n v="4500"/>
    <x v="2"/>
    <n v="0.59"/>
    <s v="51-60%"/>
    <s v="Yes"/>
    <x v="1"/>
    <n v="184"/>
    <n v="4.1840000000000002"/>
    <s v="Yes"/>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6"/>
    <x v="212"/>
    <s v="Electronics|HomeTheater,TV&amp;Video|Projectors"/>
    <x v="1"/>
    <n v="13990"/>
    <n v="28900"/>
    <x v="2"/>
    <n v="0.52"/>
    <s v="51-60%"/>
    <s v="Yes"/>
    <x v="6"/>
    <n v="7"/>
    <n v="4.5069999999999997"/>
    <s v="Yes"/>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7"/>
    <x v="213"/>
    <s v="Computers&amp;Accessories|Accessories&amp;Peripherals|Cables&amp;Accessories|Cables|USBCables"/>
    <x v="0"/>
    <n v="129"/>
    <n v="449"/>
    <x v="1"/>
    <n v="0.71"/>
    <s v="71-80%"/>
    <s v="Yes"/>
    <x v="7"/>
    <n v="41"/>
    <n v="3.7410000000000001"/>
    <s v="Y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8"/>
    <x v="21"/>
    <s v="Electronics|HomeTheater,TV&amp;Video|Accessories|Cables|HDMICables"/>
    <x v="1"/>
    <n v="379"/>
    <n v="999"/>
    <x v="0"/>
    <n v="0.62"/>
    <s v="61-70%"/>
    <s v="Yes"/>
    <x v="0"/>
    <n v="12153"/>
    <n v="16.353000000000002"/>
    <s v="No"/>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299"/>
    <x v="214"/>
    <s v="Electronics|HomeTheater,TV&amp;Video|Accessories|Cables|HDMICables"/>
    <x v="1"/>
    <n v="185"/>
    <n v="499"/>
    <x v="1"/>
    <n v="0.63"/>
    <s v="61-70%"/>
    <s v="Yes"/>
    <x v="0"/>
    <n v="25"/>
    <n v="4.2250000000000005"/>
    <s v="Yes"/>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0"/>
    <x v="215"/>
    <s v="Computers&amp;Accessories|NetworkingDevices|NetworkAdapters|WirelessUSBAdapters"/>
    <x v="0"/>
    <n v="218"/>
    <n v="999"/>
    <x v="0"/>
    <n v="0.78"/>
    <s v="71-80%"/>
    <s v="Yes"/>
    <x v="0"/>
    <n v="163"/>
    <n v="4.3630000000000004"/>
    <s v="Ye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1"/>
    <x v="216"/>
    <s v="Computers&amp;Accessories|Accessories&amp;Peripherals|Cables&amp;Accessories|Cables|USBCables"/>
    <x v="0"/>
    <n v="199"/>
    <n v="999"/>
    <x v="1"/>
    <n v="0.8"/>
    <s v="71-80%"/>
    <s v="Yes"/>
    <x v="4"/>
    <n v="87"/>
    <n v="4.3869999999999996"/>
    <s v="Yes"/>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2"/>
    <x v="217"/>
    <s v="Electronics|HomeTheater,TV&amp;Video|Accessories|Cables|HDMICables"/>
    <x v="1"/>
    <n v="499"/>
    <n v="900"/>
    <x v="0"/>
    <n v="0.45"/>
    <s v="41-50%"/>
    <s v="No"/>
    <x v="5"/>
    <n v="2165"/>
    <n v="6.5650000000000004"/>
    <s v="No"/>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3"/>
    <x v="218"/>
    <s v="Electronics|HomeTheater,TV&amp;Video|Televisions|SmartTelevisions"/>
    <x v="1"/>
    <n v="26999"/>
    <n v="42999"/>
    <x v="2"/>
    <n v="0.37"/>
    <s v="31-40%"/>
    <s v="No"/>
    <x v="0"/>
    <n v="1510"/>
    <n v="5.71"/>
    <s v="No"/>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4"/>
    <x v="219"/>
    <s v="Electronics|HomeTheater,TV&amp;Video|Accessories|TVMounts,Stands&amp;Turntables|TVWall&amp;CeilingMounts"/>
    <x v="1"/>
    <n v="893"/>
    <n v="1052"/>
    <x v="2"/>
    <n v="0.15"/>
    <s v="11-20%"/>
    <s v="No"/>
    <x v="4"/>
    <n v="106"/>
    <n v="4.4059999999999997"/>
    <s v="Yes"/>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5"/>
    <x v="220"/>
    <s v="Electronics|HomeTheater,TV&amp;Video|Televisions|SmartTelevisions"/>
    <x v="1"/>
    <n v="10990"/>
    <n v="19990"/>
    <x v="2"/>
    <n v="0.45"/>
    <s v="41-50%"/>
    <s v="No"/>
    <x v="7"/>
    <n v="129"/>
    <n v="3.8290000000000002"/>
    <s v="Yes"/>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6"/>
    <x v="221"/>
    <s v="Computers&amp;Accessories|Accessories&amp;Peripherals|Cables&amp;Accessories|Cables|USBCables"/>
    <x v="0"/>
    <n v="379"/>
    <n v="1099"/>
    <x v="0"/>
    <n v="0.66"/>
    <s v="61-70%"/>
    <s v="Yes"/>
    <x v="4"/>
    <n v="3049"/>
    <n v="7.3490000000000002"/>
    <s v="No"/>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7"/>
    <x v="13"/>
    <s v="Electronics|HomeTheater,TV&amp;Video|Televisions|SmartTelevisions"/>
    <x v="1"/>
    <n v="16999"/>
    <n v="25999"/>
    <x v="2"/>
    <n v="0.35"/>
    <s v="31-40%"/>
    <s v="No"/>
    <x v="0"/>
    <n v="32840"/>
    <n v="37.040000000000006"/>
    <s v="No"/>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8"/>
    <x v="222"/>
    <s v="Electronics|HomeTheater,TV&amp;Video|Accessories|Cables|HDMICables"/>
    <x v="1"/>
    <n v="699"/>
    <n v="1899"/>
    <x v="2"/>
    <n v="0.63"/>
    <s v="61-70%"/>
    <s v="Yes"/>
    <x v="5"/>
    <n v="390"/>
    <n v="4.79"/>
    <s v="Yes"/>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09"/>
    <x v="223"/>
    <s v="Electronics|HomeTheater,TV&amp;Video|Accessories|3DGlasses"/>
    <x v="1"/>
    <n v="2699"/>
    <n v="3500"/>
    <x v="2"/>
    <n v="0.23"/>
    <s v="21-30%"/>
    <s v="No"/>
    <x v="12"/>
    <n v="621"/>
    <n v="4.1210000000000004"/>
    <s v="Yes"/>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0"/>
    <x v="199"/>
    <s v="Computers&amp;Accessories|Accessories&amp;Peripherals|Cables&amp;Accessories|Cables|USBCables"/>
    <x v="0"/>
    <n v="129"/>
    <n v="599"/>
    <x v="1"/>
    <n v="0.78"/>
    <s v="71-80%"/>
    <s v="Yes"/>
    <x v="3"/>
    <n v="265"/>
    <n v="4.3649999999999993"/>
    <s v="Yes"/>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1"/>
    <x v="224"/>
    <s v="Computers&amp;Accessories|Accessories&amp;Peripherals|Cables&amp;Accessories|Cables|USBCables"/>
    <x v="0"/>
    <n v="389"/>
    <n v="999"/>
    <x v="0"/>
    <n v="0.61"/>
    <s v="61-70%"/>
    <s v="Yes"/>
    <x v="4"/>
    <n v="838"/>
    <n v="5.1379999999999999"/>
    <s v="Yes"/>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2"/>
    <x v="225"/>
    <s v="Electronics|HomeTheater,TV&amp;Video|Accessories|RemoteControls"/>
    <x v="1"/>
    <n v="246"/>
    <n v="600"/>
    <x v="0"/>
    <n v="0.59"/>
    <s v="51-60%"/>
    <s v="Yes"/>
    <x v="0"/>
    <n v="143"/>
    <n v="4.343"/>
    <s v="Ye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3"/>
    <x v="226"/>
    <s v="Computers&amp;Accessories|Accessories&amp;Peripherals|Cables&amp;Accessories|Cables|USBCables"/>
    <x v="0"/>
    <n v="299"/>
    <n v="799"/>
    <x v="0"/>
    <n v="0.63"/>
    <s v="61-70%"/>
    <s v="Yes"/>
    <x v="1"/>
    <n v="151"/>
    <n v="4.1509999999999998"/>
    <s v="Y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4"/>
    <x v="227"/>
    <s v="Electronics|HomeTheater,TV&amp;Video|Accessories|RemoteControls"/>
    <x v="1"/>
    <n v="247"/>
    <n v="399"/>
    <x v="0"/>
    <n v="0.38"/>
    <s v="31-40%"/>
    <s v="No"/>
    <x v="2"/>
    <n v="200"/>
    <n v="4.0999999999999996"/>
    <s v="Yes"/>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5"/>
    <x v="228"/>
    <s v="Electronics|HomeTheater,TV&amp;Video|Accessories|RemoteControls"/>
    <x v="1"/>
    <n v="1369"/>
    <n v="2999"/>
    <x v="2"/>
    <n v="0.54"/>
    <s v="51-60%"/>
    <s v="Yes"/>
    <x v="8"/>
    <n v="227"/>
    <n v="3.5269999999999997"/>
    <s v="Ye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6"/>
    <x v="229"/>
    <s v="Electronics|HomeTheater,TV&amp;Video|Accessories|RemoteControls"/>
    <x v="1"/>
    <n v="199"/>
    <n v="499"/>
    <x v="1"/>
    <n v="0.6"/>
    <s v="51-60%"/>
    <s v="Yes"/>
    <x v="11"/>
    <n v="538"/>
    <n v="4.3380000000000001"/>
    <s v="Yes"/>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7"/>
    <x v="230"/>
    <s v="Electronics|HomeTheater,TV&amp;Video|Accessories|Cables|HDMICables"/>
    <x v="1"/>
    <n v="299"/>
    <n v="599"/>
    <x v="0"/>
    <n v="0.5"/>
    <s v="41-50%"/>
    <s v="Yes"/>
    <x v="1"/>
    <n v="171"/>
    <n v="4.1710000000000003"/>
    <s v="Yes"/>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8"/>
    <x v="13"/>
    <s v="Electronics|HomeTheater,TV&amp;Video|Televisions|SmartTelevisions"/>
    <x v="1"/>
    <n v="14999"/>
    <n v="14999"/>
    <x v="2"/>
    <n v="0"/>
    <s v="0-10%"/>
    <s v="No"/>
    <x v="4"/>
    <n v="27508"/>
    <n v="31.808"/>
    <s v="No"/>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19"/>
    <x v="151"/>
    <s v="Computers&amp;Accessories|Accessories&amp;Peripherals|Cables&amp;Accessories|Cables|USBCables"/>
    <x v="0"/>
    <n v="299"/>
    <n v="699"/>
    <x v="0"/>
    <n v="0.56999999999999995"/>
    <s v="51-60%"/>
    <s v="Yes"/>
    <x v="2"/>
    <n v="1454"/>
    <n v="5.3540000000000001"/>
    <s v="No"/>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0"/>
    <x v="231"/>
    <s v="Electronics|HomeTheater,TV&amp;Video|Televisions|SmartTelevisions"/>
    <x v="1"/>
    <n v="24990"/>
    <n v="51990"/>
    <x v="2"/>
    <n v="0.52"/>
    <s v="51-60%"/>
    <s v="Yes"/>
    <x v="0"/>
    <n v="2951"/>
    <n v="7.1509999999999998"/>
    <s v="No"/>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x v="321"/>
    <x v="232"/>
    <s v="Electronics|HomeTheater,TV&amp;Video|Televisions|SmartTelevisions"/>
    <x v="1"/>
    <n v="61999"/>
    <n v="69999"/>
    <x v="2"/>
    <n v="0.11"/>
    <s v="11-20%"/>
    <s v="No"/>
    <x v="3"/>
    <n v="6753"/>
    <n v="10.853"/>
    <s v="No"/>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2"/>
    <x v="233"/>
    <s v="Electronics|HomeTheater,TV&amp;Video|Televisions|SmartTelevisions"/>
    <x v="1"/>
    <n v="24499"/>
    <n v="50000"/>
    <x v="2"/>
    <n v="0.51"/>
    <s v="51-60%"/>
    <s v="Yes"/>
    <x v="2"/>
    <n v="3518"/>
    <n v="7.4179999999999993"/>
    <s v="No"/>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3"/>
    <x v="117"/>
    <s v="Electronics|HomeTheater,TV&amp;Video|Televisions|SmartTelevisions"/>
    <x v="1"/>
    <n v="10499"/>
    <n v="19499"/>
    <x v="2"/>
    <n v="0.46"/>
    <s v="41-50%"/>
    <s v="No"/>
    <x v="0"/>
    <n v="1510"/>
    <n v="5.71"/>
    <s v="No"/>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4"/>
    <x v="234"/>
    <s v="Computers&amp;Accessories|Accessories&amp;Peripherals|Cables&amp;Accessories|Cables|USBCables"/>
    <x v="0"/>
    <n v="349"/>
    <n v="999"/>
    <x v="0"/>
    <n v="0.65"/>
    <s v="61-70%"/>
    <s v="Yes"/>
    <x v="4"/>
    <n v="838"/>
    <n v="5.1379999999999999"/>
    <s v="Ye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5"/>
    <x v="235"/>
    <s v="Electronics|HomeTheater,TV&amp;Video|Accessories|RemoteControls"/>
    <x v="1"/>
    <n v="197"/>
    <n v="499"/>
    <x v="1"/>
    <n v="0.61"/>
    <s v="61-70%"/>
    <s v="Yes"/>
    <x v="11"/>
    <n v="136"/>
    <n v="3.9359999999999999"/>
    <s v="Ye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6"/>
    <x v="197"/>
    <s v="Electronics|HomeTheater,TV&amp;Video|SatelliteEquipment|SatelliteReceivers"/>
    <x v="1"/>
    <n v="1299"/>
    <n v="2499"/>
    <x v="2"/>
    <n v="0.48"/>
    <s v="41-50%"/>
    <s v="No"/>
    <x v="4"/>
    <n v="301"/>
    <n v="4.601"/>
    <s v="Ye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7"/>
    <x v="236"/>
    <s v="Computers&amp;Accessories|Accessories&amp;Peripherals|Cables&amp;Accessories|Cables|USBCables"/>
    <x v="0"/>
    <n v="1519"/>
    <n v="1899"/>
    <x v="2"/>
    <n v="0.2"/>
    <s v="11-20%"/>
    <s v="No"/>
    <x v="5"/>
    <n v="19763"/>
    <n v="24.163000000000004"/>
    <s v="No"/>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28"/>
    <x v="237"/>
    <s v="Electronics|HomeTheater,TV&amp;Video|Televisions|SmartTelevisions"/>
    <x v="1"/>
    <n v="46999"/>
    <n v="69999"/>
    <x v="2"/>
    <n v="0.33"/>
    <s v="31-40%"/>
    <s v="No"/>
    <x v="4"/>
    <n v="21252"/>
    <n v="25.552"/>
    <s v="No"/>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29"/>
    <x v="238"/>
    <s v="Computers&amp;Accessories|Accessories&amp;Peripherals|Cables&amp;Accessories|Cables|USBCables"/>
    <x v="0"/>
    <n v="299"/>
    <n v="799"/>
    <x v="0"/>
    <n v="0.63"/>
    <s v="61-70%"/>
    <s v="Yes"/>
    <x v="4"/>
    <n v="1902"/>
    <n v="6.202"/>
    <s v="No"/>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0"/>
    <x v="239"/>
    <s v="Electronics|WearableTechnology|SmartWatches"/>
    <x v="1"/>
    <n v="1799"/>
    <n v="19999"/>
    <x v="2"/>
    <n v="0.91"/>
    <s v="91-100%"/>
    <s v="Yes"/>
    <x v="0"/>
    <n v="13937"/>
    <n v="18.137"/>
    <s v="No"/>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1"/>
    <x v="240"/>
    <s v="Electronics|WearableTechnology|SmartWatches"/>
    <x v="1"/>
    <n v="1998"/>
    <n v="9999"/>
    <x v="2"/>
    <n v="0.8"/>
    <s v="71-80%"/>
    <s v="Yes"/>
    <x v="4"/>
    <n v="27696"/>
    <n v="31.996000000000002"/>
    <s v="No"/>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2"/>
    <x v="241"/>
    <s v="Electronics|WearableTechnology|SmartWatches"/>
    <x v="1"/>
    <n v="1999"/>
    <n v="7990"/>
    <x v="2"/>
    <n v="0.75"/>
    <s v="71-80%"/>
    <s v="Yes"/>
    <x v="11"/>
    <n v="17831"/>
    <n v="21.631"/>
    <s v="No"/>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3"/>
    <x v="242"/>
    <s v="Electronics|Mobiles&amp;Accessories|MobileAccessories|Chargers|PowerBanks"/>
    <x v="1"/>
    <n v="2049"/>
    <n v="2199"/>
    <x v="2"/>
    <n v="7.0000000000000007E-2"/>
    <s v="0-10%"/>
    <s v="No"/>
    <x v="4"/>
    <n v="178912"/>
    <n v="183.21200000000002"/>
    <s v="No"/>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4"/>
    <x v="243"/>
    <s v="Electronics|Mobiles&amp;Accessories|Smartphones&amp;BasicMobiles|Smartphones"/>
    <x v="1"/>
    <n v="6499"/>
    <n v="8999"/>
    <x v="2"/>
    <n v="0.28000000000000003"/>
    <s v="21-30%"/>
    <s v="No"/>
    <x v="1"/>
    <n v="7807"/>
    <n v="11.807"/>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5"/>
    <x v="244"/>
    <s v="Electronics|Mobiles&amp;Accessories|Smartphones&amp;BasicMobiles|Smartphones"/>
    <x v="1"/>
    <n v="28999"/>
    <n v="28999"/>
    <x v="2"/>
    <n v="0"/>
    <s v="0-10%"/>
    <s v="No"/>
    <x v="4"/>
    <n v="17415"/>
    <n v="21.71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6"/>
    <x v="244"/>
    <s v="Electronics|Mobiles&amp;Accessories|Smartphones&amp;BasicMobiles|Smartphones"/>
    <x v="1"/>
    <n v="28999"/>
    <n v="28999"/>
    <x v="2"/>
    <n v="0"/>
    <s v="0-10%"/>
    <s v="No"/>
    <x v="4"/>
    <n v="17415"/>
    <n v="21.71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7"/>
    <x v="245"/>
    <s v="Electronics|Mobiles&amp;Accessories|Smartphones&amp;BasicMobiles|Smartphones"/>
    <x v="1"/>
    <n v="6499"/>
    <n v="8999"/>
    <x v="2"/>
    <n v="0.28000000000000003"/>
    <s v="21-30%"/>
    <s v="No"/>
    <x v="1"/>
    <n v="7807"/>
    <n v="11.807"/>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38"/>
    <x v="243"/>
    <s v="Electronics|Mobiles&amp;Accessories|Smartphones&amp;BasicMobiles|Smartphones"/>
    <x v="1"/>
    <n v="6499"/>
    <n v="8999"/>
    <x v="2"/>
    <n v="0.28000000000000003"/>
    <s v="21-30%"/>
    <s v="No"/>
    <x v="1"/>
    <n v="7807"/>
    <n v="11.807"/>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39"/>
    <x v="246"/>
    <s v="Electronics|Accessories|MemoryCards|MicroSD"/>
    <x v="1"/>
    <n v="569"/>
    <n v="1000"/>
    <x v="2"/>
    <n v="0.43"/>
    <s v="41-50%"/>
    <s v="No"/>
    <x v="5"/>
    <n v="67259"/>
    <n v="71.659000000000006"/>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0"/>
    <x v="247"/>
    <s v="Electronics|WearableTechnology|SmartWatches"/>
    <x v="1"/>
    <n v="1898"/>
    <n v="4999"/>
    <x v="2"/>
    <n v="0.62"/>
    <s v="61-70%"/>
    <s v="Yes"/>
    <x v="3"/>
    <n v="10689"/>
    <n v="14.789"/>
    <s v="No"/>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1"/>
    <x v="248"/>
    <s v="Electronics|Mobiles&amp;Accessories|Smartphones&amp;BasicMobiles|BasicMobiles"/>
    <x v="1"/>
    <n v="1299"/>
    <n v="1599"/>
    <x v="2"/>
    <n v="0.19"/>
    <s v="11-20%"/>
    <s v="No"/>
    <x v="1"/>
    <n v="128311"/>
    <n v="132.31100000000001"/>
    <s v="No"/>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2"/>
    <x v="249"/>
    <s v="Electronics|WearableTechnology|SmartWatches"/>
    <x v="1"/>
    <n v="1499"/>
    <n v="6990"/>
    <x v="2"/>
    <n v="0.79"/>
    <s v="71-80%"/>
    <s v="Yes"/>
    <x v="2"/>
    <n v="21796"/>
    <n v="25.695999999999998"/>
    <s v="No"/>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3"/>
    <x v="250"/>
    <s v="Electronics|Headphones,Earbuds&amp;Accessories|Headphones|In-Ear"/>
    <x v="1"/>
    <n v="599"/>
    <n v="999"/>
    <x v="2"/>
    <n v="0.4"/>
    <s v="31-40%"/>
    <s v="No"/>
    <x v="3"/>
    <n v="192590"/>
    <n v="196.69"/>
    <s v="No"/>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4"/>
    <x v="251"/>
    <s v="Electronics|Mobiles&amp;Accessories|Smartphones&amp;BasicMobiles|Smartphones"/>
    <x v="1"/>
    <n v="9499"/>
    <n v="11999"/>
    <x v="2"/>
    <n v="0.21"/>
    <s v="21-30%"/>
    <s v="No"/>
    <x v="0"/>
    <n v="284"/>
    <n v="4.484"/>
    <s v="Ye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5"/>
    <x v="252"/>
    <s v="Electronics|Headphones,Earbuds&amp;Accessories|Headphones|In-Ear"/>
    <x v="1"/>
    <n v="599"/>
    <n v="2499"/>
    <x v="2"/>
    <n v="0.76"/>
    <s v="71-80%"/>
    <s v="Yes"/>
    <x v="2"/>
    <n v="58162"/>
    <n v="62.061999999999998"/>
    <s v="No"/>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6"/>
    <x v="253"/>
    <s v="Electronics|Mobiles&amp;Accessories|Smartphones&amp;BasicMobiles|Smartphones"/>
    <x v="1"/>
    <n v="8999"/>
    <n v="11999"/>
    <x v="2"/>
    <n v="0.25"/>
    <s v="21-30%"/>
    <s v="No"/>
    <x v="1"/>
    <n v="12796"/>
    <n v="16.795999999999999"/>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7"/>
    <x v="254"/>
    <s v="Electronics|Mobiles&amp;Accessories|MobileAccessories|Chargers|AutomobileChargers"/>
    <x v="1"/>
    <n v="349"/>
    <n v="1299"/>
    <x v="0"/>
    <n v="0.73"/>
    <s v="71-80%"/>
    <s v="Yes"/>
    <x v="1"/>
    <n v="14282"/>
    <n v="18.282"/>
    <s v="No"/>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48"/>
    <x v="255"/>
    <s v="Electronics|Headphones,Earbuds&amp;Accessories|Headphones|In-Ear"/>
    <x v="1"/>
    <n v="349"/>
    <n v="999"/>
    <x v="0"/>
    <n v="0.65"/>
    <s v="61-70%"/>
    <s v="Yes"/>
    <x v="3"/>
    <n v="363713"/>
    <n v="367.81300000000005"/>
    <s v="No"/>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49"/>
    <x v="246"/>
    <s v="Electronics|Accessories|MemoryCards|MicroSD"/>
    <x v="1"/>
    <n v="959"/>
    <n v="1800"/>
    <x v="2"/>
    <n v="0.47"/>
    <s v="41-50%"/>
    <s v="No"/>
    <x v="5"/>
    <n v="67259"/>
    <n v="71.659000000000006"/>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0"/>
    <x v="251"/>
    <s v="Electronics|Mobiles&amp;Accessories|Smartphones&amp;BasicMobiles|Smartphones"/>
    <x v="1"/>
    <n v="9499"/>
    <n v="11999"/>
    <x v="2"/>
    <n v="0.21"/>
    <s v="21-30%"/>
    <s v="No"/>
    <x v="0"/>
    <n v="284"/>
    <n v="4.484"/>
    <s v="Ye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1"/>
    <x v="256"/>
    <s v="Electronics|Mobiles&amp;Accessories|MobileAccessories|Chargers|PowerBanks"/>
    <x v="1"/>
    <n v="1499"/>
    <n v="2499"/>
    <x v="2"/>
    <n v="0.4"/>
    <s v="31-40%"/>
    <s v="No"/>
    <x v="4"/>
    <n v="15970"/>
    <n v="20.27"/>
    <s v="No"/>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2"/>
    <x v="257"/>
    <s v="Electronics|Mobiles&amp;Accessories|MobileAccessories|Chargers|PowerBanks"/>
    <x v="1"/>
    <n v="1149"/>
    <n v="2199"/>
    <x v="2"/>
    <n v="0.48"/>
    <s v="41-50%"/>
    <s v="No"/>
    <x v="4"/>
    <n v="178912"/>
    <n v="183.21200000000002"/>
    <s v="No"/>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3"/>
    <x v="258"/>
    <s v="Electronics|Mobiles&amp;Accessories|MobileAccessories|AutomobileAccessories|Cradles"/>
    <x v="1"/>
    <n v="349"/>
    <n v="999"/>
    <x v="0"/>
    <n v="0.65"/>
    <s v="61-70%"/>
    <s v="Yes"/>
    <x v="2"/>
    <n v="46399"/>
    <n v="50.298999999999999"/>
    <s v="No"/>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4"/>
    <x v="259"/>
    <s v="Electronics|Mobiles&amp;Accessories|MobileAccessories|Chargers|WallChargers"/>
    <x v="1"/>
    <n v="1219"/>
    <n v="1699"/>
    <x v="2"/>
    <n v="0.28000000000000003"/>
    <s v="21-30%"/>
    <s v="No"/>
    <x v="5"/>
    <n v="8891"/>
    <n v="13.291"/>
    <s v="No"/>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5"/>
    <x v="260"/>
    <s v="Electronics|WearableTechnology|SmartWatches"/>
    <x v="1"/>
    <n v="1599"/>
    <n v="3999"/>
    <x v="2"/>
    <n v="0.6"/>
    <s v="51-60%"/>
    <s v="Yes"/>
    <x v="1"/>
    <n v="30254"/>
    <n v="34.254000000000005"/>
    <s v="No"/>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6"/>
    <x v="261"/>
    <s v="Electronics|WearableTechnology|SmartWatches"/>
    <x v="1"/>
    <n v="1499"/>
    <n v="7999"/>
    <x v="2"/>
    <n v="0.81"/>
    <s v="81-90%"/>
    <s v="Yes"/>
    <x v="0"/>
    <n v="22636"/>
    <n v="26.835999999999999"/>
    <s v="No"/>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7"/>
    <x v="262"/>
    <s v="Electronics|Mobiles&amp;Accessories|Smartphones&amp;BasicMobiles|Smartphones"/>
    <x v="1"/>
    <n v="18499"/>
    <n v="25999"/>
    <x v="2"/>
    <n v="0.28999999999999998"/>
    <s v="21-30%"/>
    <s v="No"/>
    <x v="3"/>
    <n v="22318"/>
    <n v="26.417999999999999"/>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58"/>
    <x v="263"/>
    <s v="Electronics|Accessories|MemoryCards|MicroSD"/>
    <x v="1"/>
    <n v="369"/>
    <n v="700"/>
    <x v="0"/>
    <n v="0.47"/>
    <s v="41-50%"/>
    <s v="No"/>
    <x v="5"/>
    <n v="67259"/>
    <n v="71.659000000000006"/>
    <s v="No"/>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59"/>
    <x v="264"/>
    <s v="Electronics|Mobiles&amp;Accessories|Smartphones&amp;BasicMobiles|Smartphones"/>
    <x v="1"/>
    <n v="12999"/>
    <n v="17999"/>
    <x v="2"/>
    <n v="0.28000000000000003"/>
    <s v="21-30%"/>
    <s v="No"/>
    <x v="3"/>
    <n v="18998"/>
    <n v="23.097999999999999"/>
    <s v="No"/>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0"/>
    <x v="239"/>
    <s v="Electronics|WearableTechnology|SmartWatches"/>
    <x v="1"/>
    <n v="1799"/>
    <n v="19999"/>
    <x v="2"/>
    <n v="0.91"/>
    <s v="91-100%"/>
    <s v="Yes"/>
    <x v="0"/>
    <n v="13937"/>
    <n v="18.137"/>
    <s v="No"/>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0"/>
    <x v="265"/>
    <s v="Electronics|WearableTechnology|SmartWatches"/>
    <x v="1"/>
    <n v="2199"/>
    <n v="9999"/>
    <x v="2"/>
    <n v="0.78"/>
    <s v="71-80%"/>
    <s v="Yes"/>
    <x v="0"/>
    <n v="29471"/>
    <n v="33.670999999999999"/>
    <s v="No"/>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1"/>
    <x v="262"/>
    <s v="Electronics|Mobiles&amp;Accessories|Smartphones&amp;BasicMobiles|Smartphones"/>
    <x v="1"/>
    <n v="16999"/>
    <n v="24999"/>
    <x v="2"/>
    <n v="0.32"/>
    <s v="31-40%"/>
    <s v="No"/>
    <x v="3"/>
    <n v="22318"/>
    <n v="26.417999999999999"/>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2"/>
    <x v="266"/>
    <s v="Electronics|Mobiles&amp;Accessories|Smartphones&amp;BasicMobiles|Smartphones"/>
    <x v="1"/>
    <n v="16499"/>
    <n v="20999"/>
    <x v="2"/>
    <n v="0.21"/>
    <s v="21-30%"/>
    <s v="No"/>
    <x v="1"/>
    <n v="21350"/>
    <n v="25.35"/>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0"/>
    <x v="239"/>
    <s v="Electronics|WearableTechnology|SmartWatches"/>
    <x v="1"/>
    <n v="1799"/>
    <n v="19999"/>
    <x v="2"/>
    <n v="0.91"/>
    <s v="91-100%"/>
    <s v="Yes"/>
    <x v="0"/>
    <n v="13937"/>
    <n v="18.137"/>
    <s v="No"/>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3"/>
    <x v="267"/>
    <s v="Electronics|Mobiles&amp;Accessories|Smartphones&amp;BasicMobiles|Smartphones"/>
    <x v="1"/>
    <n v="8499"/>
    <n v="10999"/>
    <x v="2"/>
    <n v="0.23"/>
    <s v="21-30%"/>
    <s v="No"/>
    <x v="3"/>
    <n v="313836"/>
    <n v="317.93600000000004"/>
    <s v="No"/>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4"/>
    <x v="268"/>
    <s v="Electronics|Mobiles&amp;Accessories|Smartphones&amp;BasicMobiles|Smartphones"/>
    <x v="1"/>
    <n v="6499"/>
    <n v="8499"/>
    <x v="2"/>
    <n v="0.24"/>
    <s v="21-30%"/>
    <s v="No"/>
    <x v="3"/>
    <n v="313836"/>
    <n v="317.93600000000004"/>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0"/>
    <x v="239"/>
    <s v="Electronics|WearableTechnology|SmartWatches"/>
    <x v="1"/>
    <n v="1799"/>
    <n v="19999"/>
    <x v="2"/>
    <n v="0.91"/>
    <s v="91-100%"/>
    <s v="Yes"/>
    <x v="0"/>
    <n v="13937"/>
    <n v="18.137"/>
    <s v="No"/>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5"/>
    <x v="269"/>
    <s v="Electronics|Mobiles&amp;Accessories|Smartphones&amp;BasicMobiles|Smartphones"/>
    <x v="1"/>
    <n v="8999"/>
    <n v="11999"/>
    <x v="2"/>
    <n v="0.25"/>
    <s v="21-30%"/>
    <s v="No"/>
    <x v="1"/>
    <n v="12796"/>
    <n v="16.795999999999999"/>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6"/>
    <x v="270"/>
    <s v="Electronics|Mobiles&amp;Accessories|MobileAccessories|Cables&amp;Adapters|OTGAdapters"/>
    <x v="1"/>
    <n v="139"/>
    <n v="495"/>
    <x v="1"/>
    <n v="0.72"/>
    <s v="71-80%"/>
    <s v="Yes"/>
    <x v="4"/>
    <n v="14185"/>
    <n v="18.484999999999999"/>
    <s v="No"/>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7"/>
    <x v="271"/>
    <s v="Electronics|WearableTechnology|SmartWatches"/>
    <x v="1"/>
    <n v="3999"/>
    <n v="16999"/>
    <x v="2"/>
    <n v="0.76"/>
    <s v="71-80%"/>
    <s v="Yes"/>
    <x v="4"/>
    <n v="17159"/>
    <n v="21.459"/>
    <s v="No"/>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68"/>
    <x v="272"/>
    <s v="Electronics|WearableTechnology|SmartWatches"/>
    <x v="1"/>
    <n v="2998"/>
    <n v="5999"/>
    <x v="2"/>
    <n v="0.5"/>
    <s v="41-50%"/>
    <s v="Yes"/>
    <x v="3"/>
    <n v="5179"/>
    <n v="9.2789999999999999"/>
    <s v="No"/>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69"/>
    <x v="273"/>
    <s v="Electronics|Mobiles&amp;Accessories|Smartphones&amp;BasicMobiles|Smartphones"/>
    <x v="1"/>
    <n v="15499"/>
    <n v="18999"/>
    <x v="2"/>
    <n v="0.18"/>
    <s v="11-20%"/>
    <s v="No"/>
    <x v="3"/>
    <n v="19252"/>
    <n v="23.351999999999997"/>
    <s v="No"/>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0"/>
    <x v="239"/>
    <s v="Electronics|WearableTechnology|SmartWatches"/>
    <x v="1"/>
    <n v="1799"/>
    <n v="19999"/>
    <x v="2"/>
    <n v="0.91"/>
    <s v="91-100%"/>
    <s v="Yes"/>
    <x v="0"/>
    <n v="13937"/>
    <n v="18.137"/>
    <s v="No"/>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0"/>
    <x v="274"/>
    <s v="Electronics|Mobiles&amp;Accessories|Smartphones&amp;BasicMobiles|Smartphones"/>
    <x v="1"/>
    <n v="8999"/>
    <n v="11999"/>
    <x v="2"/>
    <n v="0.25"/>
    <s v="21-30%"/>
    <s v="No"/>
    <x v="1"/>
    <n v="12796"/>
    <n v="16.795999999999999"/>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1"/>
    <x v="275"/>
    <s v="Electronics|Mobiles&amp;Accessories|MobileAccessories|Chargers|AutomobileChargers"/>
    <x v="1"/>
    <n v="873"/>
    <n v="1699"/>
    <x v="2"/>
    <n v="0.49"/>
    <s v="41-50%"/>
    <s v="No"/>
    <x v="5"/>
    <n v="1680"/>
    <n v="6.08"/>
    <s v="No"/>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2"/>
    <x v="276"/>
    <s v="Electronics|Mobiles&amp;Accessories|Smartphones&amp;BasicMobiles|Smartphones"/>
    <x v="1"/>
    <n v="12999"/>
    <n v="15999"/>
    <x v="2"/>
    <n v="0.19"/>
    <s v="11-20%"/>
    <s v="No"/>
    <x v="0"/>
    <n v="13246"/>
    <n v="17.446000000000002"/>
    <s v="No"/>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3"/>
    <x v="277"/>
    <s v="Electronics|Mobiles&amp;Accessories|MobileAccessories|Photo&amp;VideoAccessories|Tripods"/>
    <x v="1"/>
    <n v="539"/>
    <n v="1599"/>
    <x v="2"/>
    <n v="0.66"/>
    <s v="61-70%"/>
    <s v="Yes"/>
    <x v="11"/>
    <n v="14648"/>
    <n v="18.448"/>
    <s v="No"/>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1"/>
    <x v="240"/>
    <s v="Electronics|WearableTechnology|SmartWatches"/>
    <x v="1"/>
    <n v="1999"/>
    <n v="9999"/>
    <x v="2"/>
    <n v="0.8"/>
    <s v="71-80%"/>
    <s v="Yes"/>
    <x v="4"/>
    <n v="27696"/>
    <n v="31.996000000000002"/>
    <s v="No"/>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4"/>
    <x v="278"/>
    <s v="Electronics|Mobiles&amp;Accessories|Smartphones&amp;BasicMobiles|Smartphones"/>
    <x v="1"/>
    <n v="15490"/>
    <n v="20990"/>
    <x v="2"/>
    <n v="0.26"/>
    <s v="21-30%"/>
    <s v="No"/>
    <x v="0"/>
    <n v="32916"/>
    <n v="37.116"/>
    <s v="No"/>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5"/>
    <x v="279"/>
    <s v="Electronics|Mobiles&amp;Accessories|Smartphones&amp;BasicMobiles|Smartphones"/>
    <x v="1"/>
    <n v="19999"/>
    <n v="24999"/>
    <x v="2"/>
    <n v="0.2"/>
    <s v="11-20%"/>
    <s v="No"/>
    <x v="2"/>
    <n v="25824"/>
    <n v="29.724"/>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6"/>
    <x v="280"/>
    <s v="Electronics|Mobiles&amp;Accessories|MobileAccessories|Chargers|WallChargers"/>
    <x v="1"/>
    <n v="1075"/>
    <n v="1699"/>
    <x v="2"/>
    <n v="0.37"/>
    <s v="31-40%"/>
    <s v="No"/>
    <x v="5"/>
    <n v="7462"/>
    <n v="11.862"/>
    <s v="No"/>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7"/>
    <x v="281"/>
    <s v="Electronics|Headphones,Earbuds&amp;Accessories|Headphones|In-Ear"/>
    <x v="1"/>
    <n v="399"/>
    <n v="699"/>
    <x v="0"/>
    <n v="0.43"/>
    <s v="41-50%"/>
    <s v="No"/>
    <x v="1"/>
    <n v="37817"/>
    <n v="41.817"/>
    <s v="No"/>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78"/>
    <x v="260"/>
    <s v="Electronics|WearableTechnology|SmartWatches"/>
    <x v="1"/>
    <n v="1999"/>
    <n v="3990"/>
    <x v="2"/>
    <n v="0.5"/>
    <s v="41-50%"/>
    <s v="Yes"/>
    <x v="1"/>
    <n v="30254"/>
    <n v="34.254000000000005"/>
    <s v="No"/>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79"/>
    <x v="241"/>
    <s v="Electronics|WearableTechnology|SmartWatches"/>
    <x v="1"/>
    <n v="1999"/>
    <n v="7990"/>
    <x v="2"/>
    <n v="0.75"/>
    <s v="71-80%"/>
    <s v="Yes"/>
    <x v="11"/>
    <n v="17831"/>
    <n v="21.631"/>
    <s v="No"/>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0"/>
    <x v="282"/>
    <s v="Electronics|Mobiles&amp;Accessories|Smartphones&amp;BasicMobiles|Smartphones"/>
    <x v="1"/>
    <n v="28999"/>
    <n v="34999"/>
    <x v="2"/>
    <n v="0.17"/>
    <s v="11-20%"/>
    <s v="No"/>
    <x v="5"/>
    <n v="20311"/>
    <n v="24.710999999999999"/>
    <s v="No"/>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1"/>
    <x v="283"/>
    <s v="Electronics|WearableTechnology|SmartWatches"/>
    <x v="1"/>
    <n v="2299"/>
    <n v="7990"/>
    <x v="2"/>
    <n v="0.71"/>
    <s v="71-80%"/>
    <s v="Yes"/>
    <x v="0"/>
    <n v="69622"/>
    <n v="73.822000000000003"/>
    <s v="No"/>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2"/>
    <x v="284"/>
    <s v="Electronics|Mobiles&amp;Accessories|MobileAccessories|Photo&amp;VideoAccessories|SelfieSticks"/>
    <x v="1"/>
    <n v="399"/>
    <n v="1999"/>
    <x v="0"/>
    <n v="0.8"/>
    <s v="71-80%"/>
    <s v="Yes"/>
    <x v="1"/>
    <n v="3382"/>
    <n v="7.3819999999999997"/>
    <s v="No"/>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3"/>
    <x v="285"/>
    <s v="Electronics|Accessories|MemoryCards|MicroSD"/>
    <x v="1"/>
    <n v="1149"/>
    <n v="3999"/>
    <x v="2"/>
    <n v="0.71"/>
    <s v="71-80%"/>
    <s v="Yes"/>
    <x v="4"/>
    <n v="140036"/>
    <n v="144.33600000000001"/>
    <s v="No"/>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4"/>
    <x v="286"/>
    <s v="Electronics|Mobiles&amp;Accessories|MobileAccessories|Chargers|WallChargers"/>
    <x v="1"/>
    <n v="529"/>
    <n v="1499"/>
    <x v="2"/>
    <n v="0.65"/>
    <s v="61-70%"/>
    <s v="Yes"/>
    <x v="3"/>
    <n v="8599"/>
    <n v="12.699"/>
    <s v="No"/>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5"/>
    <x v="264"/>
    <s v="Electronics|Mobiles&amp;Accessories|Smartphones&amp;BasicMobiles|Smartphones"/>
    <x v="1"/>
    <n v="13999"/>
    <n v="19499"/>
    <x v="2"/>
    <n v="0.28000000000000003"/>
    <s v="21-30%"/>
    <s v="No"/>
    <x v="3"/>
    <n v="18998"/>
    <n v="23.097999999999999"/>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6"/>
    <x v="255"/>
    <s v="Electronics|Headphones,Earbuds&amp;Accessories|Headphones|In-Ear"/>
    <x v="1"/>
    <n v="379"/>
    <n v="999"/>
    <x v="0"/>
    <n v="0.62"/>
    <s v="61-70%"/>
    <s v="Yes"/>
    <x v="3"/>
    <n v="363713"/>
    <n v="367.81300000000005"/>
    <s v="No"/>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7"/>
    <x v="287"/>
    <s v="Electronics|Mobiles&amp;Accessories|Smartphones&amp;BasicMobiles|Smartphones"/>
    <x v="1"/>
    <n v="13999"/>
    <n v="19999"/>
    <x v="2"/>
    <n v="0.3"/>
    <s v="21-30%"/>
    <s v="No"/>
    <x v="3"/>
    <n v="19252"/>
    <n v="23.351999999999997"/>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88"/>
    <x v="288"/>
    <s v="Electronics|WearableTechnology|SmartWatches"/>
    <x v="1"/>
    <n v="3999"/>
    <n v="9999"/>
    <x v="2"/>
    <n v="0.6"/>
    <s v="51-60%"/>
    <s v="Yes"/>
    <x v="5"/>
    <n v="73"/>
    <n v="4.4730000000000008"/>
    <s v="Yes"/>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89"/>
    <x v="289"/>
    <s v="Electronics|Mobiles&amp;Accessories|MobileAccessories|Stands"/>
    <x v="1"/>
    <n v="99"/>
    <n v="499"/>
    <x v="1"/>
    <n v="0.8"/>
    <s v="71-80%"/>
    <s v="Yes"/>
    <x v="4"/>
    <n v="42641"/>
    <n v="46.940999999999995"/>
    <s v="No"/>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0"/>
    <x v="290"/>
    <s v="Electronics|Headphones,Earbuds&amp;Accessories|Headphones|In-Ear"/>
    <x v="1"/>
    <n v="4790"/>
    <n v="15990"/>
    <x v="2"/>
    <n v="0.7"/>
    <s v="61-70%"/>
    <s v="Yes"/>
    <x v="1"/>
    <n v="4390"/>
    <n v="8.39"/>
    <s v="No"/>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1"/>
    <x v="244"/>
    <s v="Electronics|Mobiles&amp;Accessories|Smartphones&amp;BasicMobiles|Smartphones"/>
    <x v="1"/>
    <n v="33999"/>
    <n v="33999"/>
    <x v="2"/>
    <n v="0"/>
    <s v="0-10%"/>
    <s v="No"/>
    <x v="4"/>
    <n v="17415"/>
    <n v="21.71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2"/>
    <x v="291"/>
    <s v="Computers&amp;Accessories|Accessories&amp;Peripherals|Cables&amp;Accessories|CableConnectionProtectors"/>
    <x v="0"/>
    <n v="99"/>
    <n v="999"/>
    <x v="1"/>
    <n v="0.9"/>
    <s v="81-90%"/>
    <s v="Yes"/>
    <x v="1"/>
    <n v="1396"/>
    <n v="5.3959999999999999"/>
    <s v="No"/>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3"/>
    <x v="292"/>
    <s v="Electronics|Headphones,Earbuds&amp;Accessories|Headphones|In-Ear"/>
    <x v="1"/>
    <n v="299"/>
    <n v="1900"/>
    <x v="0"/>
    <n v="0.84"/>
    <s v="81-90%"/>
    <s v="Yes"/>
    <x v="9"/>
    <n v="18202"/>
    <n v="21.802000000000003"/>
    <s v="No"/>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4"/>
    <x v="264"/>
    <s v="Electronics|Mobiles&amp;Accessories|Smartphones&amp;BasicMobiles|Smartphones"/>
    <x v="1"/>
    <n v="10999"/>
    <n v="14999"/>
    <x v="2"/>
    <n v="0.27"/>
    <s v="21-30%"/>
    <s v="No"/>
    <x v="3"/>
    <n v="18998"/>
    <n v="23.097999999999999"/>
    <s v="No"/>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5"/>
    <x v="293"/>
    <s v="Electronics|Mobiles&amp;Accessories|Smartphones&amp;BasicMobiles|Smartphones"/>
    <x v="1"/>
    <n v="34999"/>
    <n v="38999"/>
    <x v="2"/>
    <n v="0.1"/>
    <s v="0-10%"/>
    <s v="No"/>
    <x v="0"/>
    <n v="11029"/>
    <n v="15.228999999999999"/>
    <s v="No"/>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1"/>
    <x v="262"/>
    <s v="Electronics|Mobiles&amp;Accessories|Smartphones&amp;BasicMobiles|Smartphones"/>
    <x v="1"/>
    <n v="16999"/>
    <n v="24999"/>
    <x v="2"/>
    <n v="0.32"/>
    <s v="31-40%"/>
    <s v="No"/>
    <x v="3"/>
    <n v="22318"/>
    <n v="26.417999999999999"/>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6"/>
    <x v="294"/>
    <s v="Electronics|Mobiles&amp;Accessories|MobileAccessories|Stands"/>
    <x v="1"/>
    <n v="199"/>
    <n v="499"/>
    <x v="1"/>
    <n v="0.6"/>
    <s v="51-60%"/>
    <s v="Yes"/>
    <x v="3"/>
    <n v="1786"/>
    <n v="5.8859999999999992"/>
    <s v="No"/>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7"/>
    <x v="295"/>
    <s v="Electronics|Mobiles&amp;Accessories|MobileAccessories|Chargers|PowerBanks"/>
    <x v="1"/>
    <n v="999"/>
    <n v="1599"/>
    <x v="2"/>
    <n v="0.38"/>
    <s v="31-40%"/>
    <s v="No"/>
    <x v="1"/>
    <n v="7222"/>
    <n v="11.222000000000001"/>
    <s v="No"/>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398"/>
    <x v="248"/>
    <s v="Electronics|Mobiles&amp;Accessories|Smartphones&amp;BasicMobiles|BasicMobiles"/>
    <x v="1"/>
    <n v="1299"/>
    <n v="1599"/>
    <x v="2"/>
    <n v="0.19"/>
    <s v="11-20%"/>
    <s v="No"/>
    <x v="1"/>
    <n v="128311"/>
    <n v="132.31100000000001"/>
    <s v="No"/>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399"/>
    <x v="296"/>
    <s v="Electronics|Headphones,Earbuds&amp;Accessories|Headphones|In-Ear"/>
    <x v="1"/>
    <n v="599"/>
    <n v="1800"/>
    <x v="2"/>
    <n v="0.67"/>
    <s v="61-70%"/>
    <s v="Yes"/>
    <x v="12"/>
    <n v="83996"/>
    <n v="87.495999999999995"/>
    <s v="No"/>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0"/>
    <x v="285"/>
    <s v="Electronics|Accessories|MemoryCards|MicroSD"/>
    <x v="1"/>
    <n v="599"/>
    <n v="1899"/>
    <x v="2"/>
    <n v="0.68"/>
    <s v="61-70%"/>
    <s v="Yes"/>
    <x v="4"/>
    <n v="140036"/>
    <n v="144.33600000000001"/>
    <s v="No"/>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1"/>
    <x v="297"/>
    <s v="Electronics|Mobiles&amp;Accessories|MobileAccessories|Chargers|PowerBanks"/>
    <x v="1"/>
    <n v="1799"/>
    <n v="2499"/>
    <x v="2"/>
    <n v="0.28000000000000003"/>
    <s v="21-30%"/>
    <s v="No"/>
    <x v="3"/>
    <n v="18678"/>
    <n v="22.777999999999999"/>
    <s v="No"/>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2"/>
    <x v="264"/>
    <s v="Electronics|Mobiles&amp;Accessories|Smartphones&amp;BasicMobiles|Smartphones"/>
    <x v="1"/>
    <n v="10999"/>
    <n v="14999"/>
    <x v="2"/>
    <n v="0.27"/>
    <s v="21-30%"/>
    <s v="No"/>
    <x v="3"/>
    <n v="18998"/>
    <n v="23.097999999999999"/>
    <s v="No"/>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3"/>
    <x v="283"/>
    <s v="Electronics|WearableTechnology|SmartWatches"/>
    <x v="1"/>
    <n v="2999"/>
    <n v="7990"/>
    <x v="2"/>
    <n v="0.62"/>
    <s v="61-70%"/>
    <s v="Yes"/>
    <x v="3"/>
    <n v="48449"/>
    <n v="52.548999999999999"/>
    <s v="No"/>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4"/>
    <x v="241"/>
    <s v="Electronics|WearableTechnology|SmartWatches"/>
    <x v="1"/>
    <n v="1999"/>
    <n v="7990"/>
    <x v="2"/>
    <n v="0.75"/>
    <s v="71-80%"/>
    <s v="Yes"/>
    <x v="11"/>
    <n v="17831"/>
    <n v="21.631"/>
    <s v="No"/>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5"/>
    <x v="298"/>
    <s v="Electronics|Mobiles&amp;Accessories|MobileAccessories|Chargers|WallChargers"/>
    <x v="1"/>
    <n v="649"/>
    <n v="999"/>
    <x v="2"/>
    <n v="0.35"/>
    <s v="31-40%"/>
    <s v="No"/>
    <x v="0"/>
    <n v="1315"/>
    <n v="5.5150000000000006"/>
    <s v="No"/>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5"/>
    <x v="264"/>
    <s v="Electronics|Mobiles&amp;Accessories|Smartphones&amp;BasicMobiles|Smartphones"/>
    <x v="1"/>
    <n v="13999"/>
    <n v="19499"/>
    <x v="2"/>
    <n v="0.28000000000000003"/>
    <s v="21-30%"/>
    <s v="No"/>
    <x v="3"/>
    <n v="18998"/>
    <n v="23.097999999999999"/>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6"/>
    <x v="299"/>
    <s v="Electronics|Mobiles&amp;Accessories|MobileAccessories|D√©cor"/>
    <x v="1"/>
    <n v="119"/>
    <n v="299"/>
    <x v="1"/>
    <n v="0.6"/>
    <s v="51-60%"/>
    <s v="Yes"/>
    <x v="3"/>
    <n v="5999"/>
    <n v="10.099"/>
    <s v="No"/>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7"/>
    <x v="279"/>
    <s v="Electronics|Mobiles&amp;Accessories|Smartphones&amp;BasicMobiles|Smartphones"/>
    <x v="1"/>
    <n v="12999"/>
    <n v="17999"/>
    <x v="2"/>
    <n v="0.28000000000000003"/>
    <s v="21-30%"/>
    <s v="No"/>
    <x v="3"/>
    <n v="50772"/>
    <n v="54.872"/>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08"/>
    <x v="279"/>
    <s v="Electronics|Mobiles&amp;Accessories|Smartphones&amp;BasicMobiles|Smartphones"/>
    <x v="1"/>
    <n v="20999"/>
    <n v="26999"/>
    <x v="2"/>
    <n v="0.22"/>
    <s v="21-30%"/>
    <s v="No"/>
    <x v="2"/>
    <n v="25824"/>
    <n v="29.724"/>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09"/>
    <x v="300"/>
    <s v="Electronics|Mobiles&amp;Accessories|MobileAccessories|Chargers|WallChargers"/>
    <x v="1"/>
    <n v="249"/>
    <n v="649"/>
    <x v="0"/>
    <n v="0.62"/>
    <s v="61-70%"/>
    <s v="Yes"/>
    <x v="1"/>
    <n v="14404"/>
    <n v="18.404"/>
    <s v="No"/>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0"/>
    <x v="301"/>
    <s v="Electronics|Mobiles&amp;Accessories|MobileAccessories|Chargers|WallChargers"/>
    <x v="1"/>
    <n v="99"/>
    <n v="171"/>
    <x v="1"/>
    <n v="0.42"/>
    <s v="41-50%"/>
    <s v="No"/>
    <x v="6"/>
    <n v="11339"/>
    <n v="15.839"/>
    <s v="No"/>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1"/>
    <x v="302"/>
    <s v="Electronics|Mobiles&amp;Accessories|MobileAccessories|AutomobileAccessories|Cradles"/>
    <x v="1"/>
    <n v="489"/>
    <n v="1999"/>
    <x v="0"/>
    <n v="0.76"/>
    <s v="71-80%"/>
    <s v="Yes"/>
    <x v="1"/>
    <n v="3626"/>
    <n v="7.6259999999999994"/>
    <s v="No"/>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2"/>
    <x v="303"/>
    <s v="Electronics|Accessories|MemoryCards|MicroSD"/>
    <x v="1"/>
    <n v="369"/>
    <n v="1600"/>
    <x v="0"/>
    <n v="0.77"/>
    <s v="71-80%"/>
    <s v="Yes"/>
    <x v="1"/>
    <n v="32625"/>
    <n v="36.625"/>
    <s v="No"/>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3"/>
    <x v="287"/>
    <s v="Electronics|Mobiles&amp;Accessories|Smartphones&amp;BasicMobiles|Smartphones"/>
    <x v="1"/>
    <n v="15499"/>
    <n v="20999"/>
    <x v="2"/>
    <n v="0.26"/>
    <s v="21-30%"/>
    <s v="No"/>
    <x v="3"/>
    <n v="19252"/>
    <n v="23.351999999999997"/>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4"/>
    <x v="273"/>
    <s v="Electronics|Mobiles&amp;Accessories|Smartphones&amp;BasicMobiles|Smartphones"/>
    <x v="1"/>
    <n v="15499"/>
    <n v="18999"/>
    <x v="2"/>
    <n v="0.18"/>
    <s v="11-20%"/>
    <s v="No"/>
    <x v="3"/>
    <n v="19252"/>
    <n v="23.351999999999997"/>
    <s v="No"/>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5"/>
    <x v="279"/>
    <s v="Electronics|Mobiles&amp;Accessories|Smartphones&amp;BasicMobiles|Smartphones"/>
    <x v="1"/>
    <n v="22999"/>
    <n v="28999"/>
    <x v="2"/>
    <n v="0.21"/>
    <s v="21-30%"/>
    <s v="No"/>
    <x v="2"/>
    <n v="25824"/>
    <n v="29.724"/>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6"/>
    <x v="304"/>
    <s v="Electronics|Headphones,Earbuds&amp;Accessories|Headphones|In-Ear"/>
    <x v="1"/>
    <n v="599"/>
    <n v="1490"/>
    <x v="2"/>
    <n v="0.6"/>
    <s v="51-60%"/>
    <s v="Yes"/>
    <x v="3"/>
    <n v="161679"/>
    <n v="165.779"/>
    <s v="No"/>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7"/>
    <x v="305"/>
    <s v="Electronics|Mobiles&amp;Accessories|MobileAccessories|Stands"/>
    <x v="1"/>
    <n v="134"/>
    <n v="699"/>
    <x v="1"/>
    <n v="0.81"/>
    <s v="81-90%"/>
    <s v="Yes"/>
    <x v="3"/>
    <n v="16685"/>
    <n v="20.784999999999997"/>
    <s v="No"/>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18"/>
    <x v="306"/>
    <s v="Electronics|Mobiles&amp;Accessories|Smartphones&amp;BasicMobiles|Smartphones"/>
    <x v="1"/>
    <n v="7499"/>
    <n v="7999"/>
    <x v="2"/>
    <n v="0.06"/>
    <s v="0-10%"/>
    <s v="No"/>
    <x v="1"/>
    <n v="30907"/>
    <n v="34.906999999999996"/>
    <s v="No"/>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19"/>
    <x v="307"/>
    <s v="Electronics|Mobiles&amp;Accessories|MobileAccessories|Chargers|PowerBanks"/>
    <x v="1"/>
    <n v="1149"/>
    <n v="2199"/>
    <x v="2"/>
    <n v="0.48"/>
    <s v="41-50%"/>
    <s v="No"/>
    <x v="4"/>
    <n v="178912"/>
    <n v="183.21200000000002"/>
    <s v="No"/>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0"/>
    <x v="308"/>
    <s v="Electronics|Mobiles&amp;Accessories|Smartphones&amp;BasicMobiles|BasicMobiles"/>
    <x v="1"/>
    <n v="1324"/>
    <n v="1699"/>
    <x v="2"/>
    <n v="0.22"/>
    <s v="21-30%"/>
    <s v="No"/>
    <x v="1"/>
    <n v="128311"/>
    <n v="132.31100000000001"/>
    <s v="No"/>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1"/>
    <x v="287"/>
    <s v="Electronics|Mobiles&amp;Accessories|Smartphones&amp;BasicMobiles|Smartphones"/>
    <x v="1"/>
    <n v="13999"/>
    <n v="19999"/>
    <x v="2"/>
    <n v="0.3"/>
    <s v="21-30%"/>
    <s v="No"/>
    <x v="3"/>
    <n v="19252"/>
    <n v="23.351999999999997"/>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2"/>
    <x v="295"/>
    <s v="Electronics|Mobiles&amp;Accessories|MobileAccessories|Chargers|PowerBanks"/>
    <x v="1"/>
    <n v="999"/>
    <n v="1599"/>
    <x v="2"/>
    <n v="0.38"/>
    <s v="31-40%"/>
    <s v="No"/>
    <x v="1"/>
    <n v="7222"/>
    <n v="11.222000000000001"/>
    <s v="No"/>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3"/>
    <x v="264"/>
    <s v="Electronics|Mobiles&amp;Accessories|Smartphones&amp;BasicMobiles|Smartphones"/>
    <x v="1"/>
    <n v="12999"/>
    <n v="17999"/>
    <x v="2"/>
    <n v="0.28000000000000003"/>
    <s v="21-30%"/>
    <s v="No"/>
    <x v="3"/>
    <n v="18998"/>
    <n v="23.097999999999999"/>
    <s v="No"/>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4"/>
    <x v="278"/>
    <s v="Electronics|Mobiles&amp;Accessories|Smartphones&amp;BasicMobiles|Smartphones"/>
    <x v="1"/>
    <n v="15490"/>
    <n v="20990"/>
    <x v="2"/>
    <n v="0.26"/>
    <s v="21-30%"/>
    <s v="No"/>
    <x v="0"/>
    <n v="32916"/>
    <n v="37.116"/>
    <s v="No"/>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5"/>
    <x v="309"/>
    <s v="Electronics|Mobiles&amp;Accessories|MobileAccessories|Maintenance,Upkeep&amp;Repairs|ScreenProtectors"/>
    <x v="1"/>
    <n v="999"/>
    <n v="2899"/>
    <x v="2"/>
    <n v="0.66"/>
    <s v="61-70%"/>
    <s v="Yes"/>
    <x v="13"/>
    <n v="26603"/>
    <n v="31.203000000000003"/>
    <s v="No"/>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6"/>
    <x v="260"/>
    <s v="Electronics|WearableTechnology|SmartWatches"/>
    <x v="1"/>
    <n v="1599"/>
    <n v="4999"/>
    <x v="2"/>
    <n v="0.68"/>
    <s v="61-70%"/>
    <s v="Yes"/>
    <x v="1"/>
    <n v="67950"/>
    <n v="71.95"/>
    <s v="No"/>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7"/>
    <x v="308"/>
    <s v="Electronics|Mobiles&amp;Accessories|Smartphones&amp;BasicMobiles|BasicMobiles"/>
    <x v="1"/>
    <n v="1324"/>
    <n v="1699"/>
    <x v="2"/>
    <n v="0.22"/>
    <s v="21-30%"/>
    <s v="No"/>
    <x v="1"/>
    <n v="128311"/>
    <n v="132.31100000000001"/>
    <s v="No"/>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28"/>
    <x v="310"/>
    <s v="Electronics|Mobiles&amp;Accessories|Smartphones&amp;BasicMobiles|Smartphones"/>
    <x v="1"/>
    <n v="20999"/>
    <n v="29990"/>
    <x v="2"/>
    <n v="0.3"/>
    <s v="21-30%"/>
    <s v="No"/>
    <x v="4"/>
    <n v="9499"/>
    <n v="13.798999999999999"/>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29"/>
    <x v="311"/>
    <s v="Electronics|Mobiles&amp;Accessories|MobileAccessories|Chargers|WallChargers"/>
    <x v="1"/>
    <n v="999"/>
    <n v="1999"/>
    <x v="2"/>
    <n v="0.5"/>
    <s v="41-50%"/>
    <s v="Yes"/>
    <x v="4"/>
    <n v="1777"/>
    <n v="6.077"/>
    <s v="No"/>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0"/>
    <x v="312"/>
    <s v="Electronics|Mobiles&amp;Accessories|Smartphones&amp;BasicMobiles|Smartphones"/>
    <x v="1"/>
    <n v="12490"/>
    <n v="15990"/>
    <x v="2"/>
    <n v="0.22"/>
    <s v="21-30%"/>
    <s v="No"/>
    <x v="0"/>
    <n v="58506"/>
    <n v="62.706000000000003"/>
    <s v="No"/>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1"/>
    <x v="266"/>
    <s v="Electronics|Mobiles&amp;Accessories|Smartphones&amp;BasicMobiles|Smartphones"/>
    <x v="1"/>
    <n v="17999"/>
    <n v="21990"/>
    <x v="2"/>
    <n v="0.18"/>
    <s v="11-20%"/>
    <s v="No"/>
    <x v="1"/>
    <n v="21350"/>
    <n v="25.35"/>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2"/>
    <x v="313"/>
    <s v="Electronics|Mobiles&amp;Accessories|Smartphones&amp;BasicMobiles|BasicMobiles"/>
    <x v="1"/>
    <n v="1399"/>
    <n v="1630"/>
    <x v="2"/>
    <n v="0.14000000000000001"/>
    <s v="11-20%"/>
    <s v="No"/>
    <x v="1"/>
    <n v="9378"/>
    <n v="13.378"/>
    <s v="No"/>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3"/>
    <x v="249"/>
    <s v="Electronics|WearableTechnology|SmartWatches"/>
    <x v="1"/>
    <n v="1499"/>
    <n v="6990"/>
    <x v="2"/>
    <n v="0.79"/>
    <s v="71-80%"/>
    <s v="Yes"/>
    <x v="2"/>
    <n v="21796"/>
    <n v="25.695999999999998"/>
    <s v="No"/>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4"/>
    <x v="241"/>
    <s v="Electronics|WearableTechnology|SmartWatches"/>
    <x v="1"/>
    <n v="1999"/>
    <n v="7990"/>
    <x v="2"/>
    <n v="0.75"/>
    <s v="71-80%"/>
    <s v="Yes"/>
    <x v="11"/>
    <n v="17833"/>
    <n v="21.632999999999999"/>
    <s v="No"/>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5"/>
    <x v="309"/>
    <s v="Electronics|Mobiles&amp;Accessories|MobileAccessories|Maintenance,Upkeep&amp;Repairs|ScreenProtectors"/>
    <x v="1"/>
    <n v="999"/>
    <n v="2899"/>
    <x v="2"/>
    <n v="0.66"/>
    <s v="61-70%"/>
    <s v="Yes"/>
    <x v="16"/>
    <n v="7779"/>
    <n v="12.478999999999999"/>
    <s v="No"/>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6"/>
    <x v="314"/>
    <s v="Electronics|Mobiles&amp;Accessories|MobileAccessories|StylusPens"/>
    <x v="1"/>
    <n v="2099"/>
    <n v="5999"/>
    <x v="2"/>
    <n v="0.65"/>
    <s v="61-70%"/>
    <s v="Yes"/>
    <x v="4"/>
    <n v="17129"/>
    <n v="21.429000000000002"/>
    <s v="No"/>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7"/>
    <x v="315"/>
    <s v="Electronics|Mobiles&amp;Accessories|MobileAccessories|Chargers|AutomobileChargers"/>
    <x v="1"/>
    <n v="337"/>
    <n v="699"/>
    <x v="0"/>
    <n v="0.52"/>
    <s v="51-60%"/>
    <s v="Yes"/>
    <x v="0"/>
    <n v="4969"/>
    <n v="9.1690000000000005"/>
    <s v="No"/>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38"/>
    <x v="316"/>
    <s v="Electronics|WearableTechnology|SmartWatches"/>
    <x v="1"/>
    <n v="2999"/>
    <n v="7990"/>
    <x v="2"/>
    <n v="0.62"/>
    <s v="61-70%"/>
    <s v="Yes"/>
    <x v="3"/>
    <n v="154"/>
    <n v="4.2539999999999996"/>
    <s v="Ye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39"/>
    <x v="317"/>
    <s v="Electronics|WearableTechnology|SmartWatches"/>
    <x v="1"/>
    <n v="1299"/>
    <n v="5999"/>
    <x v="2"/>
    <n v="0.78"/>
    <s v="71-80%"/>
    <s v="Yes"/>
    <x v="8"/>
    <n v="4415"/>
    <n v="7.7149999999999999"/>
    <s v="No"/>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0"/>
    <x v="266"/>
    <s v="Electronics|Mobiles&amp;Accessories|Smartphones&amp;BasicMobiles|Smartphones"/>
    <x v="1"/>
    <n v="16499"/>
    <n v="20990"/>
    <x v="2"/>
    <n v="0.21"/>
    <s v="21-30%"/>
    <s v="No"/>
    <x v="1"/>
    <n v="21350"/>
    <n v="25.35"/>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1"/>
    <x v="318"/>
    <s v="Electronics|Headphones,Earbuds&amp;Accessories|Headphones|In-Ear"/>
    <x v="1"/>
    <n v="499"/>
    <n v="499"/>
    <x v="0"/>
    <n v="0"/>
    <s v="0-10%"/>
    <s v="No"/>
    <x v="0"/>
    <n v="31539"/>
    <n v="35.739000000000004"/>
    <s v="No"/>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2"/>
    <x v="309"/>
    <s v="Electronics|Mobiles&amp;Accessories|MobileAccessories|Maintenance,Upkeep&amp;Repairs|ScreenProtectors"/>
    <x v="1"/>
    <n v="999"/>
    <n v="2899"/>
    <x v="2"/>
    <n v="0.66"/>
    <s v="61-70%"/>
    <s v="Yes"/>
    <x v="13"/>
    <n v="6129"/>
    <n v="10.728999999999999"/>
    <s v="No"/>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3"/>
    <x v="251"/>
    <s v="Electronics|Mobiles&amp;Accessories|Smartphones&amp;BasicMobiles|Smartphones"/>
    <x v="1"/>
    <n v="10499"/>
    <n v="13499"/>
    <x v="2"/>
    <n v="0.22"/>
    <s v="21-30%"/>
    <s v="No"/>
    <x v="0"/>
    <n v="284"/>
    <n v="4.484"/>
    <s v="Ye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4"/>
    <x v="319"/>
    <s v="Electronics|Mobiles&amp;Accessories|MobileAccessories|Mounts|Bedstand&amp;DeskMounts"/>
    <x v="1"/>
    <n v="251"/>
    <n v="999"/>
    <x v="0"/>
    <n v="0.75"/>
    <s v="71-80%"/>
    <s v="Yes"/>
    <x v="7"/>
    <n v="3234"/>
    <n v="6.9340000000000002"/>
    <s v="No"/>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5"/>
    <x v="268"/>
    <s v="Electronics|Mobiles&amp;Accessories|Smartphones&amp;BasicMobiles|Smartphones"/>
    <x v="1"/>
    <n v="6499"/>
    <n v="7999"/>
    <x v="2"/>
    <n v="0.19"/>
    <s v="11-20%"/>
    <s v="No"/>
    <x v="3"/>
    <n v="313832"/>
    <n v="317.93200000000002"/>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6"/>
    <x v="320"/>
    <s v="Electronics|WearableTechnology|SmartWatches"/>
    <x v="1"/>
    <n v="2999"/>
    <n v="9999"/>
    <x v="2"/>
    <n v="0.7"/>
    <s v="61-70%"/>
    <s v="Yes"/>
    <x v="0"/>
    <n v="20879"/>
    <n v="25.079000000000001"/>
    <s v="No"/>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7"/>
    <x v="321"/>
    <s v="Electronics|Mobiles&amp;Accessories|MobileAccessories|Cases&amp;Covers|BasicCases"/>
    <x v="1"/>
    <n v="279"/>
    <n v="1499"/>
    <x v="0"/>
    <n v="0.81"/>
    <s v="81-90%"/>
    <s v="Yes"/>
    <x v="0"/>
    <n v="2646"/>
    <n v="6.8460000000000001"/>
    <s v="No"/>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48"/>
    <x v="322"/>
    <s v="Electronics|Mobiles&amp;Accessories|MobileAccessories|Stands"/>
    <x v="1"/>
    <n v="269"/>
    <n v="1499"/>
    <x v="0"/>
    <n v="0.82"/>
    <s v="81-90%"/>
    <s v="Yes"/>
    <x v="6"/>
    <n v="28978"/>
    <n v="33.478000000000002"/>
    <s v="No"/>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49"/>
    <x v="323"/>
    <s v="Electronics|Mobiles&amp;Accessories|Smartphones&amp;BasicMobiles|Smartphones"/>
    <x v="1"/>
    <n v="8999"/>
    <n v="13499"/>
    <x v="2"/>
    <n v="0.33"/>
    <s v="31-40%"/>
    <s v="No"/>
    <x v="11"/>
    <n v="3145"/>
    <n v="6.9450000000000003"/>
    <s v="No"/>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0"/>
    <x v="250"/>
    <s v="Electronics|Headphones,Earbuds&amp;Accessories|Headphones|In-Ear"/>
    <x v="1"/>
    <n v="599"/>
    <n v="1299"/>
    <x v="2"/>
    <n v="0.54"/>
    <s v="51-60%"/>
    <s v="Yes"/>
    <x v="3"/>
    <n v="192589"/>
    <n v="196.68899999999999"/>
    <s v="No"/>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1"/>
    <x v="324"/>
    <s v="Electronics|Mobiles&amp;Accessories|MobileAccessories|StylusPens"/>
    <x v="1"/>
    <n v="349"/>
    <n v="999"/>
    <x v="0"/>
    <n v="0.65"/>
    <s v="61-70%"/>
    <s v="Yes"/>
    <x v="11"/>
    <n v="16557"/>
    <n v="20.356999999999999"/>
    <s v="No"/>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5"/>
    <x v="264"/>
    <s v="Electronics|Mobiles&amp;Accessories|Smartphones&amp;BasicMobiles|Smartphones"/>
    <x v="1"/>
    <n v="13999"/>
    <n v="19499"/>
    <x v="2"/>
    <n v="0.28000000000000003"/>
    <s v="21-30%"/>
    <s v="No"/>
    <x v="3"/>
    <n v="18998"/>
    <n v="23.097999999999999"/>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2"/>
    <x v="324"/>
    <s v="Electronics|Mobiles&amp;Accessories|MobileAccessories|StylusPens"/>
    <x v="1"/>
    <n v="349"/>
    <n v="999"/>
    <x v="0"/>
    <n v="0.65"/>
    <s v="61-70%"/>
    <s v="Yes"/>
    <x v="11"/>
    <n v="16557"/>
    <n v="20.356999999999999"/>
    <s v="No"/>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3"/>
    <x v="325"/>
    <s v="Electronics|Mobiles&amp;Accessories|MobileAccessories|Chargers|WallChargers"/>
    <x v="1"/>
    <n v="499"/>
    <n v="599"/>
    <x v="0"/>
    <n v="0.17"/>
    <s v="11-20%"/>
    <s v="No"/>
    <x v="0"/>
    <n v="21916"/>
    <n v="26.116"/>
    <s v="No"/>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0"/>
    <x v="265"/>
    <s v="Electronics|WearableTechnology|SmartWatches"/>
    <x v="1"/>
    <n v="2199"/>
    <n v="9999"/>
    <x v="2"/>
    <n v="0.78"/>
    <s v="71-80%"/>
    <s v="Yes"/>
    <x v="0"/>
    <n v="29472"/>
    <n v="33.672000000000004"/>
    <s v="No"/>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4"/>
    <x v="326"/>
    <s v="Electronics|Mobiles&amp;Accessories|MobileAccessories|D√©cor"/>
    <x v="1"/>
    <n v="95"/>
    <n v="499"/>
    <x v="1"/>
    <n v="0.81"/>
    <s v="81-90%"/>
    <s v="Yes"/>
    <x v="0"/>
    <n v="1949"/>
    <n v="6.149"/>
    <s v="No"/>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5"/>
    <x v="67"/>
    <s v="Computers&amp;Accessories|Accessories&amp;Peripherals|Cables&amp;Accessories|Cables|USBCables"/>
    <x v="0"/>
    <n v="139"/>
    <n v="249"/>
    <x v="1"/>
    <n v="0.44"/>
    <s v="41-50%"/>
    <s v="No"/>
    <x v="1"/>
    <n v="9377"/>
    <n v="13.377000000000001"/>
    <s v="No"/>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6"/>
    <x v="272"/>
    <s v="Electronics|WearableTechnology|SmartWatches"/>
    <x v="1"/>
    <n v="4499"/>
    <n v="7999"/>
    <x v="2"/>
    <n v="0.44"/>
    <s v="41-50%"/>
    <s v="No"/>
    <x v="12"/>
    <n v="37"/>
    <n v="3.5369999999999999"/>
    <s v="Yes"/>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7"/>
    <x v="327"/>
    <s v="Electronics|Mobiles&amp;Accessories|MobileAccessories|Stands"/>
    <x v="1"/>
    <n v="89"/>
    <n v="599"/>
    <x v="1"/>
    <n v="0.85"/>
    <s v="81-90%"/>
    <s v="Yes"/>
    <x v="4"/>
    <n v="2351"/>
    <n v="6.6509999999999998"/>
    <s v="No"/>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58"/>
    <x v="287"/>
    <s v="Electronics|Mobiles&amp;Accessories|Smartphones&amp;BasicMobiles|Smartphones"/>
    <x v="1"/>
    <n v="15499"/>
    <n v="20999"/>
    <x v="2"/>
    <n v="0.26"/>
    <s v="21-30%"/>
    <s v="No"/>
    <x v="3"/>
    <n v="19253"/>
    <n v="23.35300000000000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59"/>
    <x v="328"/>
    <s v="Electronics|Mobiles&amp;Accessories|Smartphones&amp;BasicMobiles|Smartphones"/>
    <x v="1"/>
    <n v="13999"/>
    <n v="15999"/>
    <x v="2"/>
    <n v="0.13"/>
    <s v="11-20%"/>
    <s v="No"/>
    <x v="2"/>
    <n v="2180"/>
    <n v="6.08"/>
    <s v="N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0"/>
    <x v="329"/>
    <s v="Electronics|WearableTechnology|SmartWatches"/>
    <x v="1"/>
    <n v="1999"/>
    <n v="4999"/>
    <x v="2"/>
    <n v="0.6"/>
    <s v="51-60%"/>
    <s v="Yes"/>
    <x v="2"/>
    <n v="7571"/>
    <n v="11.471"/>
    <s v="No"/>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1"/>
    <x v="317"/>
    <s v="Electronics|WearableTechnology|SmartWatches"/>
    <x v="1"/>
    <n v="1399"/>
    <n v="5999"/>
    <x v="2"/>
    <n v="0.77"/>
    <s v="71-80%"/>
    <s v="Yes"/>
    <x v="8"/>
    <n v="4415"/>
    <n v="7.7149999999999999"/>
    <s v="No"/>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2"/>
    <x v="330"/>
    <s v="Electronics|Mobiles&amp;Accessories|MobileAccessories|AutomobileAccessories|Cradles"/>
    <x v="1"/>
    <n v="599"/>
    <n v="999"/>
    <x v="2"/>
    <n v="0.4"/>
    <s v="31-40%"/>
    <s v="No"/>
    <x v="1"/>
    <n v="18654"/>
    <n v="22.654"/>
    <s v="No"/>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3"/>
    <x v="331"/>
    <s v="Electronics|Mobiles&amp;Accessories|MobileAccessories|Chargers|WallChargers"/>
    <x v="1"/>
    <n v="199"/>
    <n v="1099"/>
    <x v="1"/>
    <n v="0.82"/>
    <s v="81-90%"/>
    <s v="Yes"/>
    <x v="1"/>
    <n v="3197"/>
    <n v="7.1970000000000001"/>
    <s v="No"/>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4"/>
    <x v="332"/>
    <s v="Electronics|WearableTechnology|SmartWatches"/>
    <x v="1"/>
    <n v="1799"/>
    <n v="6990"/>
    <x v="2"/>
    <n v="0.74"/>
    <s v="71-80%"/>
    <s v="Yes"/>
    <x v="1"/>
    <n v="26880"/>
    <n v="30.88"/>
    <s v="No"/>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5"/>
    <x v="249"/>
    <s v="Electronics|WearableTechnology|SmartWatches"/>
    <x v="1"/>
    <n v="1499"/>
    <n v="6990"/>
    <x v="2"/>
    <n v="0.79"/>
    <s v="71-80%"/>
    <s v="Yes"/>
    <x v="2"/>
    <n v="21796"/>
    <n v="25.695999999999998"/>
    <s v="No"/>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6"/>
    <x v="310"/>
    <s v="Electronics|Mobiles&amp;Accessories|Smartphones&amp;BasicMobiles|Smartphones"/>
    <x v="1"/>
    <n v="20999"/>
    <n v="29990"/>
    <x v="2"/>
    <n v="0.3"/>
    <s v="21-30%"/>
    <s v="No"/>
    <x v="4"/>
    <n v="9499"/>
    <n v="13.798999999999999"/>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7"/>
    <x v="333"/>
    <s v="Electronics|Mobiles&amp;Accessories|Smartphones&amp;BasicMobiles|Smartphones"/>
    <x v="1"/>
    <n v="12999"/>
    <n v="13499"/>
    <x v="2"/>
    <n v="0.04"/>
    <s v="0-10%"/>
    <s v="No"/>
    <x v="3"/>
    <n v="56098"/>
    <n v="60.198"/>
    <s v="No"/>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68"/>
    <x v="334"/>
    <s v="Electronics|Mobiles&amp;Accessories|Smartphones&amp;BasicMobiles|Smartphones"/>
    <x v="1"/>
    <n v="16999"/>
    <n v="20999"/>
    <x v="2"/>
    <n v="0.19"/>
    <s v="11-20%"/>
    <s v="No"/>
    <x v="3"/>
    <n v="31822"/>
    <n v="35.921999999999997"/>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69"/>
    <x v="310"/>
    <s v="Electronics|Mobiles&amp;Accessories|Smartphones&amp;BasicMobiles|Smartphones"/>
    <x v="1"/>
    <n v="19999"/>
    <n v="27990"/>
    <x v="2"/>
    <n v="0.28999999999999998"/>
    <s v="21-30%"/>
    <s v="No"/>
    <x v="4"/>
    <n v="9499"/>
    <n v="13.798999999999999"/>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0"/>
    <x v="279"/>
    <s v="Electronics|Mobiles&amp;Accessories|Smartphones&amp;BasicMobiles|Smartphones"/>
    <x v="1"/>
    <n v="12999"/>
    <n v="18999"/>
    <x v="2"/>
    <n v="0.32"/>
    <s v="31-40%"/>
    <s v="No"/>
    <x v="3"/>
    <n v="50772"/>
    <n v="54.872"/>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1"/>
    <x v="335"/>
    <s v="Electronics|WearableTechnology|SmartWatches"/>
    <x v="1"/>
    <n v="2999"/>
    <n v="5999"/>
    <x v="2"/>
    <n v="0.5"/>
    <s v="41-50%"/>
    <s v="Yes"/>
    <x v="3"/>
    <n v="7148"/>
    <n v="11.247999999999999"/>
    <s v="No"/>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2"/>
    <x v="336"/>
    <s v="Electronics|Mobiles&amp;Accessories|MobileAccessories|Chargers|WallChargers"/>
    <x v="1"/>
    <n v="329"/>
    <n v="999"/>
    <x v="0"/>
    <n v="0.67"/>
    <s v="61-70%"/>
    <s v="Yes"/>
    <x v="0"/>
    <n v="3492"/>
    <n v="7.6920000000000002"/>
    <s v="No"/>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3"/>
    <x v="317"/>
    <s v="Electronics|WearableTechnology|SmartWatches"/>
    <x v="1"/>
    <n v="1299"/>
    <n v="5999"/>
    <x v="2"/>
    <n v="0.78"/>
    <s v="71-80%"/>
    <s v="Yes"/>
    <x v="8"/>
    <n v="4415"/>
    <n v="7.7149999999999999"/>
    <s v="No"/>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4"/>
    <x v="246"/>
    <s v="Electronics|Accessories|MemoryCards|MicroSD"/>
    <x v="1"/>
    <n v="1989"/>
    <n v="3500"/>
    <x v="2"/>
    <n v="0.43"/>
    <s v="41-50%"/>
    <s v="No"/>
    <x v="5"/>
    <n v="67260"/>
    <n v="71.660000000000011"/>
    <s v="No"/>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1"/>
    <x v="240"/>
    <s v="Electronics|WearableTechnology|SmartWatches"/>
    <x v="1"/>
    <n v="1999"/>
    <n v="9999"/>
    <x v="2"/>
    <n v="0.8"/>
    <s v="71-80%"/>
    <s v="Yes"/>
    <x v="4"/>
    <n v="27704"/>
    <n v="32.003999999999998"/>
    <s v="No"/>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5"/>
    <x v="279"/>
    <s v="Electronics|Mobiles&amp;Accessories|Smartphones&amp;BasicMobiles|Smartphones"/>
    <x v="1"/>
    <n v="12999"/>
    <n v="18999"/>
    <x v="2"/>
    <n v="0.32"/>
    <s v="31-40%"/>
    <s v="No"/>
    <x v="3"/>
    <n v="50772"/>
    <n v="54.872"/>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6"/>
    <x v="272"/>
    <s v="Electronics|WearableTechnology|SmartWatches"/>
    <x v="1"/>
    <n v="1499"/>
    <n v="4999"/>
    <x v="2"/>
    <n v="0.7"/>
    <s v="61-70%"/>
    <s v="Yes"/>
    <x v="1"/>
    <n v="92588"/>
    <n v="96.587999999999994"/>
    <s v="No"/>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7"/>
    <x v="334"/>
    <s v="Electronics|Mobiles&amp;Accessories|Smartphones&amp;BasicMobiles|Smartphones"/>
    <x v="1"/>
    <n v="16999"/>
    <n v="20999"/>
    <x v="2"/>
    <n v="0.19"/>
    <s v="11-20%"/>
    <s v="No"/>
    <x v="3"/>
    <n v="31822"/>
    <n v="35.921999999999997"/>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78"/>
    <x v="337"/>
    <s v="Electronics|WearableTechnology|SmartWatches"/>
    <x v="1"/>
    <n v="1999"/>
    <n v="8499"/>
    <x v="2"/>
    <n v="0.76"/>
    <s v="71-80%"/>
    <s v="Yes"/>
    <x v="4"/>
    <n v="240"/>
    <n v="4.54"/>
    <s v="Yes"/>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79"/>
    <x v="338"/>
    <s v="Electronics|WearableTechnology|SmartWatches"/>
    <x v="1"/>
    <n v="4999"/>
    <n v="6999"/>
    <x v="2"/>
    <n v="0.28999999999999998"/>
    <s v="21-30%"/>
    <s v="No"/>
    <x v="11"/>
    <n v="758"/>
    <n v="4.5579999999999998"/>
    <s v="Ye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0"/>
    <x v="339"/>
    <s v="Electronics|WearableTechnology|SmartWatches"/>
    <x v="1"/>
    <n v="2499"/>
    <n v="5999"/>
    <x v="2"/>
    <n v="0.57999999999999996"/>
    <s v="51-60%"/>
    <s v="Yes"/>
    <x v="7"/>
    <n v="828"/>
    <n v="4.5280000000000005"/>
    <s v="Y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1"/>
    <x v="313"/>
    <s v="Electronics|Mobiles&amp;Accessories|Smartphones&amp;BasicMobiles|BasicMobiles"/>
    <x v="1"/>
    <n v="1399"/>
    <n v="1630"/>
    <x v="2"/>
    <n v="0.14000000000000001"/>
    <s v="11-20%"/>
    <s v="No"/>
    <x v="1"/>
    <n v="9378"/>
    <n v="13.378"/>
    <s v="No"/>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2"/>
    <x v="261"/>
    <s v="Electronics|WearableTechnology|SmartWatches"/>
    <x v="1"/>
    <n v="1499"/>
    <n v="9999"/>
    <x v="2"/>
    <n v="0.85"/>
    <s v="81-90%"/>
    <s v="Yes"/>
    <x v="0"/>
    <n v="22638"/>
    <n v="26.838000000000001"/>
    <s v="No"/>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3"/>
    <x v="340"/>
    <s v="Electronics|Mobiles&amp;Accessories|MobileAccessories|Chargers|WallChargers"/>
    <x v="1"/>
    <n v="249"/>
    <n v="599"/>
    <x v="0"/>
    <n v="0.57999999999999996"/>
    <s v="51-60%"/>
    <s v="Yes"/>
    <x v="2"/>
    <n v="2147"/>
    <n v="6.0469999999999997"/>
    <s v="No"/>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4"/>
    <x v="341"/>
    <s v="Electronics|Mobiles&amp;Accessories|MobileAccessories|Maintenance,Upkeep&amp;Repairs|ScreenProtectors"/>
    <x v="1"/>
    <n v="299"/>
    <n v="1199"/>
    <x v="0"/>
    <n v="0.75"/>
    <s v="71-80%"/>
    <s v="Yes"/>
    <x v="6"/>
    <n v="596"/>
    <n v="5.0960000000000001"/>
    <s v="Y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5"/>
    <x v="326"/>
    <s v="Electronics|Mobiles&amp;Accessories|MobileAccessories|D√©cor"/>
    <x v="1"/>
    <n v="79"/>
    <n v="499"/>
    <x v="1"/>
    <n v="0.84"/>
    <s v="81-90%"/>
    <s v="Yes"/>
    <x v="0"/>
    <n v="1949"/>
    <n v="6.149"/>
    <s v="No"/>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6"/>
    <x v="328"/>
    <s v="Electronics|Mobiles&amp;Accessories|Smartphones&amp;BasicMobiles|Smartphones"/>
    <x v="1"/>
    <n v="13999"/>
    <n v="15999"/>
    <x v="2"/>
    <n v="0.13"/>
    <s v="11-20%"/>
    <s v="No"/>
    <x v="2"/>
    <n v="2180"/>
    <n v="6.08"/>
    <s v="N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7"/>
    <x v="342"/>
    <s v="Electronics|Headphones,Earbuds&amp;Accessories|Headphones|In-Ear"/>
    <x v="1"/>
    <n v="949"/>
    <n v="999"/>
    <x v="2"/>
    <n v="0.05"/>
    <s v="0-10%"/>
    <s v="No"/>
    <x v="0"/>
    <n v="31539"/>
    <n v="35.739000000000004"/>
    <s v="No"/>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88"/>
    <x v="343"/>
    <s v="Electronics|Mobiles&amp;Accessories|MobileAccessories|Stands"/>
    <x v="1"/>
    <n v="99"/>
    <n v="499"/>
    <x v="1"/>
    <n v="0.8"/>
    <s v="71-80%"/>
    <s v="Yes"/>
    <x v="3"/>
    <n v="2451"/>
    <n v="6.5510000000000002"/>
    <s v="No"/>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89"/>
    <x v="316"/>
    <s v="Electronics|WearableTechnology|SmartWatches"/>
    <x v="1"/>
    <n v="2499"/>
    <n v="7990"/>
    <x v="2"/>
    <n v="0.69"/>
    <s v="61-70%"/>
    <s v="Yes"/>
    <x v="3"/>
    <n v="154"/>
    <n v="4.2539999999999996"/>
    <s v="Ye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0"/>
    <x v="344"/>
    <s v="Electronics|Mobiles&amp;Accessories|MobileAccessories|Mounts|HandlebarMounts"/>
    <x v="1"/>
    <n v="689"/>
    <n v="1999"/>
    <x v="2"/>
    <n v="0.66"/>
    <s v="61-70%"/>
    <s v="Yes"/>
    <x v="4"/>
    <n v="1193"/>
    <n v="5.4930000000000003"/>
    <s v="No"/>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1"/>
    <x v="345"/>
    <s v="Electronics|Mobiles&amp;Accessories|MobileAccessories|Mounts|Bedstand&amp;DeskMounts"/>
    <x v="1"/>
    <n v="499"/>
    <n v="1899"/>
    <x v="0"/>
    <n v="0.74"/>
    <s v="71-80%"/>
    <s v="Yes"/>
    <x v="3"/>
    <n v="1475"/>
    <n v="5.5749999999999993"/>
    <s v="No"/>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2"/>
    <x v="346"/>
    <s v="Electronics|Mobiles&amp;Accessories|MobileAccessories|Maintenance,Upkeep&amp;Repairs|ScreenProtectors"/>
    <x v="1"/>
    <n v="299"/>
    <n v="999"/>
    <x v="0"/>
    <n v="0.7"/>
    <s v="61-70%"/>
    <s v="Yes"/>
    <x v="4"/>
    <n v="8891"/>
    <n v="13.190999999999999"/>
    <s v="No"/>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3"/>
    <x v="347"/>
    <s v="Electronics|Mobiles&amp;Accessories|MobileAccessories|Stands"/>
    <x v="1"/>
    <n v="209"/>
    <n v="499"/>
    <x v="0"/>
    <n v="0.57999999999999996"/>
    <s v="51-60%"/>
    <s v="Yes"/>
    <x v="9"/>
    <n v="104"/>
    <n v="3.7040000000000002"/>
    <s v="Y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4"/>
    <x v="348"/>
    <s v="Electronics|Mobiles&amp;Accessories|Smartphones&amp;BasicMobiles|Smartphones"/>
    <x v="1"/>
    <n v="8499"/>
    <n v="12999"/>
    <x v="2"/>
    <n v="0.35"/>
    <s v="31-40%"/>
    <s v="No"/>
    <x v="3"/>
    <n v="6662"/>
    <n v="10.762"/>
    <s v="No"/>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5"/>
    <x v="349"/>
    <s v="Electronics|Mobiles&amp;Accessories|MobileAccessories|Chargers|PowerBanks"/>
    <x v="1"/>
    <n v="2179"/>
    <n v="3999"/>
    <x v="2"/>
    <n v="0.46"/>
    <s v="41-50%"/>
    <s v="No"/>
    <x v="1"/>
    <n v="8380"/>
    <n v="12.38"/>
    <s v="No"/>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6"/>
    <x v="334"/>
    <s v="Electronics|Mobiles&amp;Accessories|Smartphones&amp;BasicMobiles|Smartphones"/>
    <x v="1"/>
    <n v="16999"/>
    <n v="20999"/>
    <x v="2"/>
    <n v="0.19"/>
    <s v="11-20%"/>
    <s v="No"/>
    <x v="3"/>
    <n v="31822"/>
    <n v="35.921999999999997"/>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7"/>
    <x v="350"/>
    <s v="Electronics|Mobiles&amp;Accessories|Smartphones&amp;BasicMobiles|Smartphones"/>
    <x v="1"/>
    <n v="44999"/>
    <n v="49999"/>
    <x v="2"/>
    <n v="0.1"/>
    <s v="0-10%"/>
    <s v="No"/>
    <x v="4"/>
    <n v="3075"/>
    <n v="7.375"/>
    <s v="No"/>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498"/>
    <x v="351"/>
    <s v="Electronics|Mobiles&amp;Accessories|Smartphones&amp;BasicMobiles|BasicMobiles"/>
    <x v="1"/>
    <n v="2599"/>
    <n v="2999"/>
    <x v="2"/>
    <n v="0.13"/>
    <s v="11-20%"/>
    <s v="No"/>
    <x v="2"/>
    <n v="14266"/>
    <n v="18.166"/>
    <s v="No"/>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499"/>
    <x v="352"/>
    <s v="Electronics|WearableTechnology|SmartWatches"/>
    <x v="1"/>
    <n v="2799"/>
    <n v="6499"/>
    <x v="2"/>
    <n v="0.56999999999999995"/>
    <s v="51-60%"/>
    <s v="Yes"/>
    <x v="3"/>
    <n v="38879"/>
    <n v="42.978999999999999"/>
    <s v="N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0"/>
    <x v="353"/>
    <s v="Electronics|Headphones,Earbuds&amp;Accessories|Headphones|On-Ear"/>
    <x v="1"/>
    <n v="1399"/>
    <n v="2990"/>
    <x v="2"/>
    <n v="0.53"/>
    <s v="51-60%"/>
    <s v="Yes"/>
    <x v="3"/>
    <n v="97175"/>
    <n v="101.27499999999999"/>
    <s v="No"/>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1"/>
    <x v="263"/>
    <s v="Electronics|Accessories|MemoryCards|MicroSD"/>
    <x v="1"/>
    <n v="649"/>
    <n v="2400"/>
    <x v="2"/>
    <n v="0.73"/>
    <s v="71-80%"/>
    <s v="Yes"/>
    <x v="5"/>
    <n v="67260"/>
    <n v="71.660000000000011"/>
    <s v="No"/>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2"/>
    <x v="354"/>
    <s v="Electronics|Mobiles&amp;Accessories|MobileAccessories|Chargers|WallChargers"/>
    <x v="1"/>
    <n v="799"/>
    <n v="3990"/>
    <x v="2"/>
    <n v="0.8"/>
    <s v="71-80%"/>
    <s v="Yes"/>
    <x v="11"/>
    <n v="119"/>
    <n v="3.9189999999999996"/>
    <s v="Yes"/>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3"/>
    <x v="355"/>
    <s v="Computers&amp;Accessories|Accessories&amp;Peripherals|LaptopAccessories|CameraPrivacyCovers"/>
    <x v="0"/>
    <n v="149"/>
    <n v="149"/>
    <x v="1"/>
    <n v="0"/>
    <s v="0-10%"/>
    <s v="No"/>
    <x v="4"/>
    <n v="10833"/>
    <n v="15.132999999999999"/>
    <s v="No"/>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4"/>
    <x v="356"/>
    <s v="Electronics|Mobiles&amp;Accessories|Smartphones&amp;BasicMobiles|BasicMobiles"/>
    <x v="1"/>
    <n v="3799"/>
    <n v="5299"/>
    <x v="2"/>
    <n v="0.28000000000000003"/>
    <s v="21-30%"/>
    <s v="No"/>
    <x v="12"/>
    <n v="1641"/>
    <n v="5.141"/>
    <s v="No"/>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5"/>
    <x v="357"/>
    <s v="Electronics|Mobiles&amp;Accessories|MobileAccessories|Cases&amp;Covers|BasicCases"/>
    <x v="1"/>
    <n v="199"/>
    <n v="1899"/>
    <x v="1"/>
    <n v="0.9"/>
    <s v="81-90%"/>
    <s v="Yes"/>
    <x v="1"/>
    <n v="4740"/>
    <n v="8.74"/>
    <s v="No"/>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6"/>
    <x v="358"/>
    <s v="Electronics|Mobiles&amp;Accessories|Smartphones&amp;BasicMobiles|Smartphones"/>
    <x v="1"/>
    <n v="23999"/>
    <n v="32999"/>
    <x v="2"/>
    <n v="0.27"/>
    <s v="21-30%"/>
    <s v="No"/>
    <x v="2"/>
    <n v="8866"/>
    <n v="12.766"/>
    <s v="No"/>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7"/>
    <x v="359"/>
    <s v="Electronics|Mobiles&amp;Accessories|Smartphones&amp;BasicMobiles|Smartphones"/>
    <x v="1"/>
    <n v="29990"/>
    <n v="39990"/>
    <x v="2"/>
    <n v="0.25"/>
    <s v="21-30%"/>
    <s v="No"/>
    <x v="4"/>
    <n v="8399"/>
    <n v="12.698999999999998"/>
    <s v="No"/>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08"/>
    <x v="360"/>
    <s v="Electronics|WearableTechnology|SmartWatches"/>
    <x v="1"/>
    <n v="281"/>
    <n v="1999"/>
    <x v="0"/>
    <n v="0.86"/>
    <s v="81-90%"/>
    <s v="Yes"/>
    <x v="18"/>
    <n v="87"/>
    <n v="2.887"/>
    <s v="Yes"/>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09"/>
    <x v="361"/>
    <s v="Electronics|Mobiles&amp;Accessories|Smartphones&amp;BasicMobiles|Smartphones"/>
    <x v="1"/>
    <n v="7998"/>
    <n v="11999"/>
    <x v="2"/>
    <n v="0.33"/>
    <s v="31-40%"/>
    <s v="No"/>
    <x v="11"/>
    <n v="125"/>
    <n v="3.9249999999999998"/>
    <s v="Yes"/>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0"/>
    <x v="362"/>
    <s v="Electronics|WearableTechnology|SmartWatches"/>
    <x v="1"/>
    <n v="249"/>
    <n v="999"/>
    <x v="0"/>
    <n v="0.75"/>
    <s v="71-80%"/>
    <s v="Yes"/>
    <x v="6"/>
    <n v="38"/>
    <n v="4.5380000000000003"/>
    <s v="Yes"/>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1"/>
    <x v="363"/>
    <s v="Electronics|Mobiles&amp;Accessories|MobileAccessories|Maintenance,Upkeep&amp;Repairs|ScreenProtectors"/>
    <x v="1"/>
    <n v="299"/>
    <n v="599"/>
    <x v="0"/>
    <n v="0.5"/>
    <s v="41-50%"/>
    <s v="Yes"/>
    <x v="4"/>
    <n v="4674"/>
    <n v="8.9740000000000002"/>
    <s v="No"/>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2"/>
    <x v="364"/>
    <s v="Electronics|WearableTechnology|SmartWatches"/>
    <x v="1"/>
    <n v="499"/>
    <n v="1899"/>
    <x v="0"/>
    <n v="0.74"/>
    <s v="71-80%"/>
    <s v="Yes"/>
    <x v="3"/>
    <n v="412"/>
    <n v="4.5119999999999996"/>
    <s v="Y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3"/>
    <x v="365"/>
    <s v="Electronics|WearableTechnology|SmartWatches"/>
    <x v="1"/>
    <n v="899"/>
    <n v="3499"/>
    <x v="2"/>
    <n v="0.74"/>
    <s v="71-80%"/>
    <s v="Yes"/>
    <x v="17"/>
    <n v="681"/>
    <n v="3.681"/>
    <s v="Yes"/>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4"/>
    <x v="349"/>
    <s v="Electronics|Mobiles&amp;Accessories|MobileAccessories|Chargers|PowerBanks"/>
    <x v="1"/>
    <n v="1599"/>
    <n v="3499"/>
    <x v="2"/>
    <n v="0.54"/>
    <s v="51-60%"/>
    <s v="Yes"/>
    <x v="1"/>
    <n v="36384"/>
    <n v="40.384"/>
    <s v="No"/>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5"/>
    <x v="366"/>
    <s v="Electronics|Headphones,Earbuds&amp;Accessories|Adapters"/>
    <x v="1"/>
    <n v="120"/>
    <n v="999"/>
    <x v="1"/>
    <n v="0.88"/>
    <s v="81-90%"/>
    <s v="Yes"/>
    <x v="2"/>
    <n v="6491"/>
    <n v="10.391"/>
    <s v="No"/>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6"/>
    <x v="352"/>
    <s v="Electronics|WearableTechnology|SmartWatches"/>
    <x v="1"/>
    <n v="3999"/>
    <n v="6999"/>
    <x v="2"/>
    <n v="0.43"/>
    <s v="41-50%"/>
    <s v="No"/>
    <x v="3"/>
    <n v="10229"/>
    <n v="14.328999999999999"/>
    <s v="No"/>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0"/>
    <x v="279"/>
    <s v="Electronics|Mobiles&amp;Accessories|Smartphones&amp;BasicMobiles|Smartphones"/>
    <x v="1"/>
    <n v="12999"/>
    <n v="18999"/>
    <x v="2"/>
    <n v="0.32"/>
    <s v="31-40%"/>
    <s v="No"/>
    <x v="3"/>
    <n v="50772"/>
    <n v="54.872"/>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7"/>
    <x v="367"/>
    <s v="Electronics|Mobiles&amp;Accessories|MobileAccessories|Cases&amp;Covers|BasicCases"/>
    <x v="1"/>
    <n v="1599"/>
    <n v="2599"/>
    <x v="2"/>
    <n v="0.38"/>
    <s v="31-40%"/>
    <s v="No"/>
    <x v="4"/>
    <n v="1801"/>
    <n v="6.101"/>
    <s v="No"/>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18"/>
    <x v="368"/>
    <s v="Electronics|Mobiles&amp;Accessories|MobileAccessories|Chargers|WallChargers"/>
    <x v="1"/>
    <n v="699"/>
    <n v="1199"/>
    <x v="2"/>
    <n v="0.42"/>
    <s v="41-50%"/>
    <s v="No"/>
    <x v="1"/>
    <n v="14404"/>
    <n v="18.404"/>
    <s v="No"/>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19"/>
    <x v="369"/>
    <s v="Electronics|Mobiles&amp;Accessories|MobileAccessories|D√©cor|PhoneCharms"/>
    <x v="1"/>
    <n v="99"/>
    <n v="999"/>
    <x v="1"/>
    <n v="0.9"/>
    <s v="81-90%"/>
    <s v="Yes"/>
    <x v="5"/>
    <n v="305"/>
    <n v="4.7050000000000001"/>
    <s v="Ye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0"/>
    <x v="370"/>
    <s v="Electronics|Mobiles&amp;Accessories|Smartphones&amp;BasicMobiles|Smartphones"/>
    <x v="1"/>
    <n v="7915"/>
    <n v="9999"/>
    <x v="2"/>
    <n v="0.21"/>
    <s v="21-30%"/>
    <s v="No"/>
    <x v="4"/>
    <n v="1376"/>
    <n v="5.6760000000000002"/>
    <s v="No"/>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1"/>
    <x v="261"/>
    <s v="Electronics|WearableTechnology|SmartWatches"/>
    <x v="1"/>
    <n v="1499"/>
    <n v="7999"/>
    <x v="2"/>
    <n v="0.81"/>
    <s v="81-90%"/>
    <s v="Yes"/>
    <x v="0"/>
    <n v="22638"/>
    <n v="26.838000000000001"/>
    <s v="No"/>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2"/>
    <x v="371"/>
    <s v="Electronics|Mobiles&amp;Accessories|Smartphones&amp;BasicMobiles|BasicMobiles"/>
    <x v="1"/>
    <n v="1055"/>
    <n v="1249"/>
    <x v="2"/>
    <n v="0.16"/>
    <s v="11-20%"/>
    <s v="No"/>
    <x v="11"/>
    <n v="2352"/>
    <n v="6.1519999999999992"/>
    <s v="No"/>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3"/>
    <x v="363"/>
    <s v="Electronics|Mobiles&amp;Accessories|MobileAccessories|Maintenance,Upkeep&amp;Repairs|ScreenProtectors"/>
    <x v="1"/>
    <n v="150"/>
    <n v="599"/>
    <x v="1"/>
    <n v="0.75"/>
    <s v="71-80%"/>
    <s v="Yes"/>
    <x v="4"/>
    <n v="714"/>
    <n v="5.0139999999999993"/>
    <s v="Yes"/>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4"/>
    <x v="321"/>
    <s v="Electronics|Mobiles&amp;Accessories|MobileAccessories|Cases&amp;Covers|BasicCases"/>
    <x v="1"/>
    <n v="474"/>
    <n v="1799"/>
    <x v="0"/>
    <n v="0.74"/>
    <s v="71-80%"/>
    <s v="Yes"/>
    <x v="4"/>
    <n v="1454"/>
    <n v="5.7539999999999996"/>
    <s v="No"/>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5"/>
    <x v="372"/>
    <s v="Electronics|Mobiles&amp;Accessories|MobileAccessories|Chargers|WallChargers"/>
    <x v="1"/>
    <n v="239"/>
    <n v="599"/>
    <x v="0"/>
    <n v="0.6"/>
    <s v="51-60%"/>
    <s v="Yes"/>
    <x v="2"/>
    <n v="2147"/>
    <n v="6.0469999999999997"/>
    <s v="No"/>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6"/>
    <x v="268"/>
    <s v="Electronics|Mobiles&amp;Accessories|Smartphones&amp;BasicMobiles|Smartphones"/>
    <x v="1"/>
    <n v="7499"/>
    <n v="9499"/>
    <x v="2"/>
    <n v="0.21"/>
    <s v="21-30%"/>
    <s v="No"/>
    <x v="3"/>
    <n v="313832"/>
    <n v="317.93200000000002"/>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7"/>
    <x v="373"/>
    <s v="Electronics|WearableTechnology|SmartWatches"/>
    <x v="1"/>
    <n v="265"/>
    <n v="999"/>
    <x v="0"/>
    <n v="0.73"/>
    <s v="71-80%"/>
    <s v="Yes"/>
    <x v="7"/>
    <n v="465"/>
    <n v="4.165"/>
    <s v="Yes"/>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28"/>
    <x v="374"/>
    <s v="Electronics|Mobiles&amp;Accessories|Smartphones&amp;BasicMobiles|Smartphones"/>
    <x v="1"/>
    <n v="37990"/>
    <n v="74999"/>
    <x v="2"/>
    <n v="0.49"/>
    <s v="41-50%"/>
    <s v="No"/>
    <x v="0"/>
    <n v="27790"/>
    <n v="31.99"/>
    <s v="No"/>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29"/>
    <x v="375"/>
    <s v="Electronics|Mobiles&amp;Accessories|MobileAccessories|Photo&amp;VideoAccessories|SelfieSticks"/>
    <x v="1"/>
    <n v="1799"/>
    <n v="3999"/>
    <x v="2"/>
    <n v="0.55000000000000004"/>
    <s v="51-60%"/>
    <s v="Yes"/>
    <x v="13"/>
    <n v="245"/>
    <n v="4.8449999999999998"/>
    <s v="Ye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0"/>
    <x v="376"/>
    <s v="Electronics|Mobiles&amp;Accessories|Smartphones&amp;BasicMobiles|Smartphones"/>
    <x v="1"/>
    <n v="8499"/>
    <n v="11999"/>
    <x v="2"/>
    <n v="0.28999999999999998"/>
    <s v="21-30%"/>
    <s v="No"/>
    <x v="2"/>
    <n v="276"/>
    <n v="4.1760000000000002"/>
    <s v="Yes"/>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1"/>
    <x v="260"/>
    <s v="Electronics|WearableTechnology|SmartWatches"/>
    <x v="1"/>
    <n v="1999"/>
    <n v="3999"/>
    <x v="2"/>
    <n v="0.5"/>
    <s v="41-50%"/>
    <s v="Yes"/>
    <x v="1"/>
    <n v="30254"/>
    <n v="34.254000000000005"/>
    <s v="No"/>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7"/>
    <x v="271"/>
    <s v="Electronics|WearableTechnology|SmartWatches"/>
    <x v="1"/>
    <n v="3999"/>
    <n v="17999"/>
    <x v="2"/>
    <n v="0.78"/>
    <s v="71-80%"/>
    <s v="Yes"/>
    <x v="4"/>
    <n v="17161"/>
    <n v="21.461000000000002"/>
    <s v="No"/>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2"/>
    <x v="377"/>
    <s v="Electronics|Mobiles&amp;Accessories|MobileAccessories|Chargers|WallChargers"/>
    <x v="1"/>
    <n v="219"/>
    <n v="499"/>
    <x v="0"/>
    <n v="0.56000000000000005"/>
    <s v="51-60%"/>
    <s v="Yes"/>
    <x v="5"/>
    <n v="14"/>
    <n v="4.4140000000000006"/>
    <s v="Ye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3"/>
    <x v="378"/>
    <s v="Electronics|Mobiles&amp;Accessories|MobileAccessories|Photo&amp;VideoAccessories|SelfieSticks"/>
    <x v="1"/>
    <n v="599"/>
    <n v="1399"/>
    <x v="2"/>
    <n v="0.56999999999999995"/>
    <s v="51-60%"/>
    <s v="Yes"/>
    <x v="3"/>
    <n v="14560"/>
    <n v="18.66"/>
    <s v="No"/>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4"/>
    <x v="379"/>
    <s v="Electronics|Mobiles&amp;Accessories|MobileAccessories|Chargers|PowerBanks"/>
    <x v="1"/>
    <n v="2499"/>
    <n v="2999"/>
    <x v="2"/>
    <n v="0.17"/>
    <s v="11-20%"/>
    <s v="No"/>
    <x v="3"/>
    <n v="3156"/>
    <n v="7.2560000000000002"/>
    <s v="No"/>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5"/>
    <x v="380"/>
    <s v="Electronics|Mobiles&amp;Accessories|MobileAccessories|Mounts|Shower&amp;WallMounts"/>
    <x v="1"/>
    <n v="89"/>
    <n v="499"/>
    <x v="1"/>
    <n v="0.82"/>
    <s v="81-90%"/>
    <s v="Yes"/>
    <x v="3"/>
    <n v="9340"/>
    <n v="13.44"/>
    <s v="No"/>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6"/>
    <x v="381"/>
    <s v="Electronics|WearableTechnology|SmartWatches"/>
    <x v="1"/>
    <n v="2999"/>
    <n v="11999"/>
    <x v="2"/>
    <n v="0.75"/>
    <s v="71-80%"/>
    <s v="Yes"/>
    <x v="5"/>
    <n v="768"/>
    <n v="5.1680000000000001"/>
    <s v="Yes"/>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7"/>
    <x v="382"/>
    <s v="Electronics|Mobiles&amp;Accessories|MobileAccessories|Stands"/>
    <x v="1"/>
    <n v="314"/>
    <n v="1499"/>
    <x v="0"/>
    <n v="0.79"/>
    <s v="71-80%"/>
    <s v="Yes"/>
    <x v="6"/>
    <n v="28978"/>
    <n v="33.478000000000002"/>
    <s v="No"/>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38"/>
    <x v="264"/>
    <s v="Electronics|Mobiles&amp;Accessories|Smartphones&amp;BasicMobiles|Smartphones"/>
    <x v="1"/>
    <n v="13999"/>
    <n v="19499"/>
    <x v="2"/>
    <n v="0.28000000000000003"/>
    <s v="21-30%"/>
    <s v="No"/>
    <x v="3"/>
    <n v="18998"/>
    <n v="23.097999999999999"/>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39"/>
    <x v="383"/>
    <s v="Electronics|Mobiles&amp;Accessories|MobileAccessories|Cables&amp;Adapters|OTGAdapters"/>
    <x v="1"/>
    <n v="139"/>
    <n v="499"/>
    <x v="1"/>
    <n v="0.72"/>
    <s v="71-80%"/>
    <s v="Yes"/>
    <x v="0"/>
    <n v="4971"/>
    <n v="9.1709999999999994"/>
    <s v="No"/>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0"/>
    <x v="384"/>
    <s v="Electronics|Mobiles&amp;Accessories|MobileAccessories|StylusPens"/>
    <x v="1"/>
    <n v="2599"/>
    <n v="6999"/>
    <x v="2"/>
    <n v="0.63"/>
    <s v="61-70%"/>
    <s v="Yes"/>
    <x v="6"/>
    <n v="1526"/>
    <n v="6.0259999999999998"/>
    <s v="No"/>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1"/>
    <x v="255"/>
    <s v="Electronics|Headphones,Earbuds&amp;Accessories|Headphones|In-Ear"/>
    <x v="1"/>
    <n v="365"/>
    <n v="999"/>
    <x v="0"/>
    <n v="0.63"/>
    <s v="61-70%"/>
    <s v="Yes"/>
    <x v="3"/>
    <n v="363711"/>
    <n v="367.81100000000004"/>
    <s v="No"/>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2"/>
    <x v="385"/>
    <s v="Electronics|Headphones,Earbuds&amp;Accessories|Headphones|In-Ear"/>
    <x v="1"/>
    <n v="1499"/>
    <n v="4490"/>
    <x v="2"/>
    <n v="0.67"/>
    <s v="61-70%"/>
    <s v="Yes"/>
    <x v="2"/>
    <n v="136954"/>
    <n v="140.85400000000001"/>
    <s v="No"/>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3"/>
    <x v="386"/>
    <s v="Computers&amp;Accessories|ExternalDevices&amp;DataStorage|PenDrives"/>
    <x v="0"/>
    <n v="289"/>
    <n v="650"/>
    <x v="0"/>
    <n v="0.56000000000000005"/>
    <s v="51-60%"/>
    <s v="Yes"/>
    <x v="4"/>
    <n v="253105"/>
    <n v="257.40499999999997"/>
    <s v="No"/>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4"/>
    <x v="387"/>
    <s v="Computers&amp;Accessories|Accessories&amp;Peripherals|Keyboards,Mice&amp;InputDevices|Mice"/>
    <x v="0"/>
    <n v="599"/>
    <n v="895"/>
    <x v="2"/>
    <n v="0.33"/>
    <s v="31-40%"/>
    <s v="No"/>
    <x v="5"/>
    <n v="61314"/>
    <n v="65.713999999999999"/>
    <s v="No"/>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5"/>
    <x v="388"/>
    <s v="Computers&amp;Accessories|Accessories&amp;Peripherals|Keyboards,Mice&amp;InputDevices|GraphicTablets"/>
    <x v="0"/>
    <n v="217"/>
    <n v="237"/>
    <x v="0"/>
    <n v="0.08"/>
    <s v="0-10%"/>
    <s v="No"/>
    <x v="11"/>
    <n v="7354"/>
    <n v="11.154"/>
    <s v="No"/>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6"/>
    <x v="389"/>
    <s v="Electronics|Headphones,Earbuds&amp;Accessories|Headphones|In-Ear"/>
    <x v="1"/>
    <n v="1299"/>
    <n v="2990"/>
    <x v="2"/>
    <n v="0.56999999999999995"/>
    <s v="51-60%"/>
    <s v="Yes"/>
    <x v="11"/>
    <n v="180998"/>
    <n v="184.798"/>
    <s v="No"/>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7"/>
    <x v="390"/>
    <s v="Computers&amp;Accessories|Accessories&amp;Peripherals|LaptopAccessories|Lapdesks"/>
    <x v="0"/>
    <n v="263"/>
    <n v="699"/>
    <x v="0"/>
    <n v="0.62"/>
    <s v="61-70%"/>
    <s v="Yes"/>
    <x v="12"/>
    <n v="690"/>
    <n v="4.1899999999999995"/>
    <s v="Ye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48"/>
    <x v="391"/>
    <s v="Electronics|Headphones,Earbuds&amp;Accessories|Headphones|In-Ear"/>
    <x v="1"/>
    <n v="1399"/>
    <n v="3990"/>
    <x v="2"/>
    <n v="0.65"/>
    <s v="61-70%"/>
    <s v="Yes"/>
    <x v="3"/>
    <n v="141841"/>
    <n v="145.941"/>
    <s v="No"/>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49"/>
    <x v="392"/>
    <s v="Computers&amp;Accessories|Accessories&amp;Peripherals|LaptopAccessories|NotebookComputerStands"/>
    <x v="0"/>
    <n v="349"/>
    <n v="1499"/>
    <x v="0"/>
    <n v="0.77"/>
    <s v="71-80%"/>
    <s v="Yes"/>
    <x v="4"/>
    <n v="24791"/>
    <n v="29.091000000000001"/>
    <s v="No"/>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0"/>
    <x v="393"/>
    <s v="Electronics|Headphones,Earbuds&amp;Accessories|Headphones|In-Ear"/>
    <x v="1"/>
    <n v="149"/>
    <n v="399"/>
    <x v="1"/>
    <n v="0.63"/>
    <s v="61-70%"/>
    <s v="Yes"/>
    <x v="12"/>
    <n v="21764"/>
    <n v="25.263999999999999"/>
    <s v="No"/>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1"/>
    <x v="394"/>
    <s v="Electronics|Headphones,Earbuds&amp;Accessories|Headphones|On-Ear"/>
    <x v="1"/>
    <n v="1220"/>
    <n v="3990"/>
    <x v="2"/>
    <n v="0.69"/>
    <s v="61-70%"/>
    <s v="Yes"/>
    <x v="3"/>
    <n v="107151"/>
    <n v="111.25099999999999"/>
    <s v="No"/>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2"/>
    <x v="395"/>
    <s v="Electronics|Headphones,Earbuds&amp;Accessories|Headphones|In-Ear"/>
    <x v="1"/>
    <n v="499"/>
    <n v="999"/>
    <x v="0"/>
    <n v="0.5"/>
    <s v="41-50%"/>
    <s v="Yes"/>
    <x v="2"/>
    <n v="92995"/>
    <n v="96.89500000000001"/>
    <s v="No"/>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3"/>
    <x v="396"/>
    <s v="Computers&amp;Accessories|Accessories&amp;Peripherals|Cables&amp;Accessories|CableConnectionProtectors"/>
    <x v="0"/>
    <n v="99"/>
    <n v="999"/>
    <x v="1"/>
    <n v="0.9"/>
    <s v="81-90%"/>
    <s v="Yes"/>
    <x v="3"/>
    <n v="8751"/>
    <n v="12.850999999999999"/>
    <s v="No"/>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4"/>
    <x v="397"/>
    <s v="Computers&amp;Accessories|ExternalDevices&amp;DataStorage|PenDrives"/>
    <x v="0"/>
    <n v="475"/>
    <n v="1500"/>
    <x v="0"/>
    <n v="0.68"/>
    <s v="61-70%"/>
    <s v="Yes"/>
    <x v="0"/>
    <n v="64273"/>
    <n v="68.472999999999999"/>
    <s v="No"/>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5"/>
    <x v="398"/>
    <s v="Computers&amp;Accessories|Accessories&amp;Peripherals|Keyboards,Mice&amp;InputDevices|Mice"/>
    <x v="0"/>
    <n v="269"/>
    <n v="649"/>
    <x v="0"/>
    <n v="0.59"/>
    <s v="51-60%"/>
    <s v="Yes"/>
    <x v="4"/>
    <n v="54315"/>
    <n v="58.614999999999995"/>
    <s v="No"/>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6"/>
    <x v="399"/>
    <s v="Computers&amp;Accessories|Accessories&amp;Peripherals|Keyboards,Mice&amp;InputDevices|Mice"/>
    <x v="0"/>
    <n v="299"/>
    <n v="599"/>
    <x v="0"/>
    <n v="0.5"/>
    <s v="41-50%"/>
    <s v="Yes"/>
    <x v="3"/>
    <n v="1597"/>
    <n v="5.6969999999999992"/>
    <s v="No"/>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7"/>
    <x v="400"/>
    <s v="Electronics|Headphones,Earbuds&amp;Accessories|Headphones|In-Ear"/>
    <x v="1"/>
    <n v="329"/>
    <n v="999"/>
    <x v="0"/>
    <n v="0.67"/>
    <s v="61-70%"/>
    <s v="Yes"/>
    <x v="2"/>
    <n v="77027"/>
    <n v="80.927000000000007"/>
    <s v="No"/>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58"/>
    <x v="401"/>
    <s v="Computers&amp;Accessories|Accessories&amp;Peripherals|Keyboards,Mice&amp;InputDevices|Keyboards"/>
    <x v="0"/>
    <n v="549"/>
    <n v="1799"/>
    <x v="2"/>
    <n v="0.69"/>
    <s v="61-70%"/>
    <s v="Yes"/>
    <x v="4"/>
    <n v="28829"/>
    <n v="33.128999999999998"/>
    <s v="No"/>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59"/>
    <x v="402"/>
    <s v="Computers&amp;Accessories|Accessories&amp;Peripherals|Keyboards,Mice&amp;InputDevices|Mice"/>
    <x v="0"/>
    <n v="299"/>
    <n v="650"/>
    <x v="0"/>
    <n v="0.54"/>
    <s v="51-60%"/>
    <s v="Yes"/>
    <x v="6"/>
    <n v="33176"/>
    <n v="37.676000000000002"/>
    <s v="No"/>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0"/>
    <x v="403"/>
    <s v="MusicalInstruments|Microphones|Condenser"/>
    <x v="2"/>
    <n v="798"/>
    <n v="1995"/>
    <x v="2"/>
    <n v="0.6"/>
    <s v="51-60%"/>
    <s v="Yes"/>
    <x v="1"/>
    <n v="68664"/>
    <n v="72.664000000000001"/>
    <s v="No"/>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1"/>
    <x v="404"/>
    <s v="Electronics|GeneralPurposeBatteries&amp;BatteryChargers|DisposableBatteries"/>
    <x v="1"/>
    <n v="266"/>
    <n v="315"/>
    <x v="0"/>
    <n v="0.16"/>
    <s v="11-20%"/>
    <s v="No"/>
    <x v="6"/>
    <n v="28030"/>
    <n v="32.53"/>
    <s v="No"/>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2"/>
    <x v="405"/>
    <s v="OfficeProducts|OfficePaperProducts|Paper|Stationery|Pens,Pencils&amp;WritingSupplies|Pens&amp;Refills|GelInkRollerballPens"/>
    <x v="3"/>
    <n v="50"/>
    <n v="50"/>
    <x v="1"/>
    <n v="0"/>
    <s v="0-10%"/>
    <s v="No"/>
    <x v="4"/>
    <n v="5792"/>
    <n v="10.091999999999999"/>
    <s v="No"/>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3"/>
    <x v="406"/>
    <s v="Home&amp;Kitchen|CraftMaterials|Scrapbooking|Tape"/>
    <x v="4"/>
    <n v="130"/>
    <n v="165"/>
    <x v="1"/>
    <n v="0.21"/>
    <s v="21-30%"/>
    <s v="No"/>
    <x v="2"/>
    <n v="14778"/>
    <n v="18.678000000000001"/>
    <s v="No"/>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4"/>
    <x v="407"/>
    <s v="Electronics|Headphones,Earbuds&amp;Accessories|Headphones|In-Ear"/>
    <x v="1"/>
    <n v="449"/>
    <n v="1290"/>
    <x v="0"/>
    <n v="0.65"/>
    <s v="61-70%"/>
    <s v="Yes"/>
    <x v="3"/>
    <n v="91770"/>
    <n v="95.86999999999999"/>
    <s v="No"/>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5"/>
    <x v="408"/>
    <s v="Electronics|Headphones,Earbuds&amp;Accessories|Headphones|In-Ear"/>
    <x v="1"/>
    <n v="399"/>
    <n v="1290"/>
    <x v="0"/>
    <n v="0.69"/>
    <s v="61-70%"/>
    <s v="Yes"/>
    <x v="0"/>
    <n v="206"/>
    <n v="4.4060000000000006"/>
    <s v="Yes"/>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6"/>
    <x v="409"/>
    <s v="Computers&amp;Accessories|Accessories&amp;Peripherals|Keyboards,Mice&amp;InputDevices|Keyboard&amp;MouseSets"/>
    <x v="0"/>
    <n v="1399"/>
    <n v="2498"/>
    <x v="2"/>
    <n v="0.44"/>
    <s v="41-50%"/>
    <s v="No"/>
    <x v="0"/>
    <n v="33717"/>
    <n v="37.917000000000002"/>
    <s v="No"/>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7"/>
    <x v="410"/>
    <s v="Computers&amp;Accessories|ExternalDevices&amp;DataStorage|ExternalHardDisks"/>
    <x v="0"/>
    <n v="4098"/>
    <n v="4999"/>
    <x v="2"/>
    <n v="0.18"/>
    <s v="11-20%"/>
    <s v="No"/>
    <x v="6"/>
    <n v="50810"/>
    <n v="55.31"/>
    <s v="N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68"/>
    <x v="411"/>
    <s v="Electronics|Cameras&amp;Photography|VideoCameras"/>
    <x v="1"/>
    <n v="499"/>
    <n v="1999"/>
    <x v="0"/>
    <n v="0.75"/>
    <s v="71-80%"/>
    <s v="Yes"/>
    <x v="7"/>
    <n v="3369"/>
    <n v="7.0690000000000008"/>
    <s v="No"/>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69"/>
    <x v="412"/>
    <s v="Computers&amp;Accessories|Accessories&amp;Peripherals|Keyboards,Mice&amp;InputDevices|Mice"/>
    <x v="0"/>
    <n v="299"/>
    <n v="449"/>
    <x v="0"/>
    <n v="0.33"/>
    <s v="31-40%"/>
    <s v="No"/>
    <x v="12"/>
    <n v="11827"/>
    <n v="15.327"/>
    <s v="No"/>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0"/>
    <x v="413"/>
    <s v="Computers&amp;Accessories|Accessories&amp;Peripherals|Keyboards,Mice&amp;InputDevices|Keyboard&amp;MouseSets"/>
    <x v="0"/>
    <n v="699"/>
    <n v="999"/>
    <x v="2"/>
    <n v="0.3"/>
    <s v="21-30%"/>
    <s v="No"/>
    <x v="12"/>
    <n v="15295"/>
    <n v="18.795000000000002"/>
    <s v="No"/>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1"/>
    <x v="414"/>
    <s v="Electronics|Cameras&amp;Photography|Accessories|Tripods&amp;Monopods|Tabletop&amp;TravelTripods"/>
    <x v="1"/>
    <n v="799"/>
    <n v="3990"/>
    <x v="2"/>
    <n v="0.8"/>
    <s v="71-80%"/>
    <s v="Yes"/>
    <x v="4"/>
    <n v="27139"/>
    <n v="31.439"/>
    <s v="No"/>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2"/>
    <x v="415"/>
    <s v="Electronics|Headphones,Earbuds&amp;Accessories|Headphones|In-Ear"/>
    <x v="1"/>
    <n v="1399"/>
    <n v="5499"/>
    <x v="2"/>
    <n v="0.75"/>
    <s v="71-80%"/>
    <s v="Yes"/>
    <x v="2"/>
    <n v="9504"/>
    <n v="13.404"/>
    <s v="No"/>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3"/>
    <x v="416"/>
    <s v="Computers&amp;Accessories|ExternalDevices&amp;DataStorage|PenDrives"/>
    <x v="0"/>
    <n v="519"/>
    <n v="1350"/>
    <x v="2"/>
    <n v="0.62"/>
    <s v="61-70%"/>
    <s v="Yes"/>
    <x v="4"/>
    <n v="30058"/>
    <n v="34.357999999999997"/>
    <s v="No"/>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4"/>
    <x v="417"/>
    <s v="Electronics|Headphones,Earbuds&amp;Accessories|Headphones|In-Ear"/>
    <x v="1"/>
    <n v="1499"/>
    <n v="3990"/>
    <x v="2"/>
    <n v="0.62"/>
    <s v="61-70%"/>
    <s v="Yes"/>
    <x v="3"/>
    <n v="109864"/>
    <n v="113.964"/>
    <s v="No"/>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5"/>
    <x v="418"/>
    <s v="OfficeProducts|OfficeElectronics|Calculators|Scientific"/>
    <x v="3"/>
    <n v="1295"/>
    <n v="1295"/>
    <x v="2"/>
    <n v="0"/>
    <s v="0-10%"/>
    <s v="No"/>
    <x v="6"/>
    <n v="5760"/>
    <n v="10.26"/>
    <s v="No"/>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6"/>
    <x v="419"/>
    <s v="Computers&amp;Accessories|NetworkingDevices|Repeaters&amp;Extenders"/>
    <x v="0"/>
    <n v="1889"/>
    <n v="5499"/>
    <x v="2"/>
    <n v="0.66"/>
    <s v="61-70%"/>
    <s v="Yes"/>
    <x v="0"/>
    <n v="49551"/>
    <n v="53.751000000000005"/>
    <s v="No"/>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7"/>
    <x v="304"/>
    <s v="Electronics|Headphones,Earbuds&amp;Accessories|Headphones|In-Ear"/>
    <x v="1"/>
    <n v="455"/>
    <n v="1490"/>
    <x v="0"/>
    <n v="0.69"/>
    <s v="61-70%"/>
    <s v="Yes"/>
    <x v="3"/>
    <n v="161677"/>
    <n v="165.77699999999999"/>
    <s v="No"/>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78"/>
    <x v="420"/>
    <s v="Electronics|Cameras&amp;Photography|Accessories|Tripods&amp;Monopods|TripodLegs"/>
    <x v="1"/>
    <n v="399"/>
    <n v="995"/>
    <x v="0"/>
    <n v="0.6"/>
    <s v="51-60%"/>
    <s v="Yes"/>
    <x v="2"/>
    <n v="21372"/>
    <n v="25.271999999999998"/>
    <s v="No"/>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79"/>
    <x v="421"/>
    <s v="Computers&amp;Accessories|Printers,Inks&amp;Accessories|Inks,Toners&amp;Cartridges|InkjetInkCartridges"/>
    <x v="0"/>
    <n v="717"/>
    <n v="761"/>
    <x v="2"/>
    <n v="0.06"/>
    <s v="0-10%"/>
    <s v="No"/>
    <x v="1"/>
    <n v="7199"/>
    <n v="11.199"/>
    <s v="No"/>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0"/>
    <x v="422"/>
    <s v="Computers&amp;Accessories|Accessories&amp;Peripherals|Keyboards,Mice&amp;InputDevices|Keyboard&amp;MiceAccessories|DustCovers"/>
    <x v="0"/>
    <n v="39"/>
    <n v="299"/>
    <x v="1"/>
    <n v="0.87"/>
    <s v="81-90%"/>
    <s v="Yes"/>
    <x v="12"/>
    <n v="15233"/>
    <n v="18.733000000000001"/>
    <s v="No"/>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1"/>
    <x v="423"/>
    <s v="Computers&amp;Accessories|ExternalDevices&amp;DataStorage|PenDrives"/>
    <x v="0"/>
    <n v="889"/>
    <n v="2500"/>
    <x v="2"/>
    <n v="0.64"/>
    <s v="61-70%"/>
    <s v="Yes"/>
    <x v="4"/>
    <n v="55747"/>
    <n v="60.046999999999997"/>
    <s v="No"/>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2"/>
    <x v="424"/>
    <s v="Electronics|Headphones,Earbuds&amp;Accessories|Headphones|In-Ear"/>
    <x v="1"/>
    <n v="1199"/>
    <n v="4999"/>
    <x v="2"/>
    <n v="0.76"/>
    <s v="71-80%"/>
    <s v="Yes"/>
    <x v="11"/>
    <n v="14961"/>
    <n v="18.760999999999999"/>
    <s v="No"/>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3"/>
    <x v="425"/>
    <s v="Computers&amp;Accessories|Accessories&amp;Peripherals|Keyboards,Mice&amp;InputDevices|Mice"/>
    <x v="0"/>
    <n v="569"/>
    <n v="1299"/>
    <x v="2"/>
    <n v="0.56000000000000005"/>
    <s v="51-60%"/>
    <s v="Yes"/>
    <x v="5"/>
    <n v="9275"/>
    <n v="13.675000000000001"/>
    <s v="No"/>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4"/>
    <x v="415"/>
    <s v="Electronics|Headphones,Earbuds&amp;Accessories|Headphones|In-Ear"/>
    <x v="1"/>
    <n v="1499"/>
    <n v="8999"/>
    <x v="2"/>
    <n v="0.83"/>
    <s v="81-90%"/>
    <s v="Yes"/>
    <x v="7"/>
    <n v="28324"/>
    <n v="32.024000000000001"/>
    <s v="No"/>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5"/>
    <x v="426"/>
    <s v="Electronics|GeneralPurposeBatteries&amp;BatteryChargers|DisposableBatteries"/>
    <x v="1"/>
    <n v="149"/>
    <n v="180"/>
    <x v="1"/>
    <n v="0.17"/>
    <s v="11-20%"/>
    <s v="No"/>
    <x v="5"/>
    <n v="644"/>
    <n v="5.0440000000000005"/>
    <s v="Yes"/>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6"/>
    <x v="427"/>
    <s v="Computers&amp;Accessories|Accessories&amp;Peripherals|PCGamingPeripherals|GamingMice"/>
    <x v="0"/>
    <n v="399"/>
    <n v="549"/>
    <x v="0"/>
    <n v="0.27"/>
    <s v="21-30%"/>
    <s v="No"/>
    <x v="5"/>
    <n v="18139"/>
    <n v="22.539000000000001"/>
    <s v="No"/>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7"/>
    <x v="428"/>
    <s v="Home&amp;Kitchen|CraftMaterials|PaintingMaterials|Paints"/>
    <x v="4"/>
    <n v="191"/>
    <n v="225"/>
    <x v="1"/>
    <n v="0.15"/>
    <s v="11-20%"/>
    <s v="No"/>
    <x v="5"/>
    <n v="7203"/>
    <n v="11.603000000000002"/>
    <s v="No"/>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88"/>
    <x v="429"/>
    <s v="Computers&amp;Accessories|Accessories&amp;Peripherals|Keyboards,Mice&amp;InputDevices|Keyboard&amp;MiceAccessories|MousePads"/>
    <x v="0"/>
    <n v="129"/>
    <n v="999"/>
    <x v="1"/>
    <n v="0.87"/>
    <s v="81-90%"/>
    <s v="Yes"/>
    <x v="0"/>
    <n v="491"/>
    <n v="4.6909999999999998"/>
    <s v="Yes"/>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89"/>
    <x v="430"/>
    <s v="Computers&amp;Accessories|Accessories&amp;Peripherals|HardDiskBags"/>
    <x v="0"/>
    <n v="199"/>
    <n v="599"/>
    <x v="1"/>
    <n v="0.67"/>
    <s v="61-70%"/>
    <s v="Yes"/>
    <x v="6"/>
    <n v="13568"/>
    <n v="18.067999999999998"/>
    <s v="No"/>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0"/>
    <x v="431"/>
    <s v="Electronics|Headphones,Earbuds&amp;Accessories|Headphones|In-Ear"/>
    <x v="1"/>
    <n v="999"/>
    <n v="4499"/>
    <x v="2"/>
    <n v="0.78"/>
    <s v="71-80%"/>
    <s v="Yes"/>
    <x v="11"/>
    <n v="3390"/>
    <n v="7.1899999999999995"/>
    <s v="No"/>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1"/>
    <x v="432"/>
    <s v="Electronics|Headphones,Earbuds&amp;Accessories|Headphones|In-Ear"/>
    <x v="1"/>
    <n v="899"/>
    <n v="4499"/>
    <x v="2"/>
    <n v="0.8"/>
    <s v="71-80%"/>
    <s v="Yes"/>
    <x v="11"/>
    <n v="103052"/>
    <n v="106.852"/>
    <s v="N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2"/>
    <x v="433"/>
    <s v="OfficeProducts|OfficeElectronics|Calculators|Scientific"/>
    <x v="3"/>
    <n v="522"/>
    <n v="550"/>
    <x v="2"/>
    <n v="0.05"/>
    <s v="0-10%"/>
    <s v="No"/>
    <x v="5"/>
    <n v="12179"/>
    <n v="16.579000000000001"/>
    <s v="No"/>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3"/>
    <x v="434"/>
    <s v="Electronics|Cameras&amp;Photography|Flashes|Macro&amp;RinglightFlashes"/>
    <x v="1"/>
    <n v="799"/>
    <n v="1999"/>
    <x v="2"/>
    <n v="0.6"/>
    <s v="51-60%"/>
    <s v="Yes"/>
    <x v="11"/>
    <n v="12958"/>
    <n v="16.757999999999999"/>
    <s v="No"/>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4"/>
    <x v="435"/>
    <s v="Computers&amp;Accessories|Accessories&amp;Peripherals|Keyboards,Mice&amp;InputDevices|Mice"/>
    <x v="0"/>
    <n v="681"/>
    <n v="1199"/>
    <x v="2"/>
    <n v="0.43"/>
    <s v="41-50%"/>
    <s v="No"/>
    <x v="0"/>
    <n v="8258"/>
    <n v="12.457999999999998"/>
    <s v="No"/>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5"/>
    <x v="436"/>
    <s v="Computers&amp;Accessories|NetworkingDevices"/>
    <x v="0"/>
    <n v="1199"/>
    <n v="3490"/>
    <x v="2"/>
    <n v="0.66"/>
    <s v="61-70%"/>
    <s v="Yes"/>
    <x v="3"/>
    <n v="11716"/>
    <n v="15.815999999999999"/>
    <s v="No"/>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6"/>
    <x v="437"/>
    <s v="Computers&amp;Accessories|NetworkingDevices|Routers"/>
    <x v="0"/>
    <n v="2499"/>
    <n v="4999"/>
    <x v="2"/>
    <n v="0.5"/>
    <s v="41-50%"/>
    <s v="Yes"/>
    <x v="5"/>
    <n v="35024"/>
    <n v="39.423999999999999"/>
    <s v="No"/>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7"/>
    <x v="438"/>
    <s v="Electronics|Headphones,Earbuds&amp;Accessories|Headphones|Over-Ear"/>
    <x v="1"/>
    <n v="1799"/>
    <n v="4999"/>
    <x v="2"/>
    <n v="0.64"/>
    <s v="61-70%"/>
    <s v="Yes"/>
    <x v="3"/>
    <n v="55192"/>
    <n v="59.292000000000002"/>
    <s v="No"/>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598"/>
    <x v="439"/>
    <s v="Electronics|Headphones,Earbuds&amp;Accessories|Headphones|In-Ear"/>
    <x v="1"/>
    <n v="429"/>
    <n v="599"/>
    <x v="0"/>
    <n v="0.28000000000000003"/>
    <s v="21-30%"/>
    <s v="No"/>
    <x v="3"/>
    <n v="119466"/>
    <n v="123.56599999999999"/>
    <s v="No"/>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599"/>
    <x v="440"/>
    <s v="Computers&amp;Accessories|Accessories&amp;Peripherals|Keyboards,Mice&amp;InputDevices|GraphicTablets"/>
    <x v="0"/>
    <n v="100"/>
    <n v="499"/>
    <x v="1"/>
    <n v="0.8"/>
    <s v="71-80%"/>
    <s v="Yes"/>
    <x v="12"/>
    <n v="9638"/>
    <n v="13.138"/>
    <s v="No"/>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0"/>
    <x v="441"/>
    <s v="Computers&amp;Accessories|Accessories&amp;Peripherals|Keyboards,Mice&amp;InputDevices|Keyboards"/>
    <x v="0"/>
    <n v="329"/>
    <n v="399"/>
    <x v="0"/>
    <n v="0.18"/>
    <s v="11-20%"/>
    <s v="No"/>
    <x v="9"/>
    <n v="33735"/>
    <n v="37.335000000000001"/>
    <s v="No"/>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1"/>
    <x v="442"/>
    <s v="Computers&amp;Accessories|Accessories&amp;Peripherals|Keyboards,Mice&amp;InputDevices|Mice"/>
    <x v="0"/>
    <n v="139"/>
    <n v="299"/>
    <x v="1"/>
    <n v="0.54"/>
    <s v="51-60%"/>
    <s v="Yes"/>
    <x v="11"/>
    <n v="3044"/>
    <n v="6.8439999999999994"/>
    <s v="No"/>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2"/>
    <x v="443"/>
    <s v="Electronics|Headphones,Earbuds&amp;Accessories|Headphones|On-Ear"/>
    <x v="1"/>
    <n v="1199"/>
    <n v="2499"/>
    <x v="2"/>
    <n v="0.52"/>
    <s v="51-60%"/>
    <s v="Yes"/>
    <x v="1"/>
    <n v="33584"/>
    <n v="37.584000000000003"/>
    <s v="No"/>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3"/>
    <x v="444"/>
    <s v="Electronics|HomeAudio|Speakers|BluetoothSpeakers"/>
    <x v="1"/>
    <n v="1049"/>
    <n v="2299"/>
    <x v="2"/>
    <n v="0.54"/>
    <s v="51-60%"/>
    <s v="Yes"/>
    <x v="2"/>
    <n v="1779"/>
    <n v="5.6790000000000003"/>
    <s v="No"/>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4"/>
    <x v="445"/>
    <s v="Electronics|GeneralPurposeBatteries&amp;BatteryChargers"/>
    <x v="1"/>
    <n v="225"/>
    <n v="250"/>
    <x v="0"/>
    <n v="0.1"/>
    <s v="0-10%"/>
    <s v="No"/>
    <x v="5"/>
    <n v="26556"/>
    <n v="30.956000000000003"/>
    <s v="No"/>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5"/>
    <x v="446"/>
    <s v="Computers&amp;Accessories|Accessories&amp;Peripherals|LaptopAccessories|Lapdesks"/>
    <x v="0"/>
    <n v="656"/>
    <n v="1499"/>
    <x v="2"/>
    <n v="0.56000000000000005"/>
    <s v="51-60%"/>
    <s v="Yes"/>
    <x v="4"/>
    <n v="25903"/>
    <n v="30.202999999999999"/>
    <s v="No"/>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6"/>
    <x v="447"/>
    <s v="Computers&amp;Accessories|ExternalDevices&amp;DataStorage|PenDrives"/>
    <x v="0"/>
    <n v="1109"/>
    <n v="2800"/>
    <x v="2"/>
    <n v="0.6"/>
    <s v="51-60%"/>
    <s v="Yes"/>
    <x v="4"/>
    <n v="53464"/>
    <n v="57.763999999999996"/>
    <s v="No"/>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7"/>
    <x v="448"/>
    <s v="Computers&amp;Accessories|Accessories&amp;Peripherals|Keyboards,Mice&amp;InputDevices|Keyboard&amp;MiceAccessories|MousePads"/>
    <x v="0"/>
    <n v="169"/>
    <n v="299"/>
    <x v="1"/>
    <n v="0.43"/>
    <s v="41-50%"/>
    <s v="No"/>
    <x v="5"/>
    <n v="5176"/>
    <n v="9.5760000000000005"/>
    <s v="N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08"/>
    <x v="449"/>
    <s v="Computers&amp;Accessories|Printers,Inks&amp;Accessories|Inks,Toners&amp;Cartridges|InkjetInkCartridges"/>
    <x v="0"/>
    <n v="309"/>
    <n v="404"/>
    <x v="0"/>
    <n v="0.24"/>
    <s v="21-30%"/>
    <s v="No"/>
    <x v="5"/>
    <n v="8614"/>
    <n v="13.014000000000001"/>
    <s v="No"/>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09"/>
    <x v="450"/>
    <s v="Electronics|Headphones,Earbuds&amp;Accessories|Headphones|On-Ear"/>
    <x v="1"/>
    <n v="599"/>
    <n v="1399"/>
    <x v="2"/>
    <n v="0.56999999999999995"/>
    <s v="51-60%"/>
    <s v="Yes"/>
    <x v="11"/>
    <n v="60026"/>
    <n v="63.826000000000001"/>
    <s v="No"/>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0"/>
    <x v="451"/>
    <s v="Computers&amp;Accessories|Accessories&amp;Peripherals|Keyboards,Mice&amp;InputDevices|Keyboards"/>
    <x v="0"/>
    <n v="299"/>
    <n v="599"/>
    <x v="0"/>
    <n v="0.5"/>
    <s v="41-50%"/>
    <s v="Yes"/>
    <x v="11"/>
    <n v="3066"/>
    <n v="6.8659999999999997"/>
    <s v="No"/>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1"/>
    <x v="452"/>
    <s v="Computers&amp;Accessories|Accessories&amp;Peripherals|LaptopAccessories|Lapdesks"/>
    <x v="0"/>
    <n v="449"/>
    <n v="999"/>
    <x v="0"/>
    <n v="0.55000000000000004"/>
    <s v="51-60%"/>
    <s v="Yes"/>
    <x v="1"/>
    <n v="2102"/>
    <n v="6.1020000000000003"/>
    <s v="No"/>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2"/>
    <x v="453"/>
    <s v="Computers&amp;Accessories|Accessories&amp;Peripherals|Keyboards,Mice&amp;InputDevices|Mice"/>
    <x v="0"/>
    <n v="799"/>
    <n v="1295"/>
    <x v="2"/>
    <n v="0.38"/>
    <s v="31-40%"/>
    <s v="No"/>
    <x v="5"/>
    <n v="34852"/>
    <n v="39.251999999999995"/>
    <s v="No"/>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3"/>
    <x v="454"/>
    <s v="OfficeProducts|OfficePaperProducts|Paper|Stationery|Notebooks,WritingPads&amp;Diaries|WireboundNotebooks"/>
    <x v="3"/>
    <n v="157"/>
    <n v="160"/>
    <x v="1"/>
    <n v="0.02"/>
    <s v="0-10%"/>
    <s v="No"/>
    <x v="6"/>
    <n v="8618"/>
    <n v="13.118"/>
    <s v="N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4"/>
    <x v="455"/>
    <s v="Computers&amp;Accessories|Accessories&amp;Peripherals|Keyboards,Mice&amp;InputDevices|Mice"/>
    <x v="0"/>
    <n v="599"/>
    <n v="899"/>
    <x v="2"/>
    <n v="0.33"/>
    <s v="31-40%"/>
    <s v="No"/>
    <x v="1"/>
    <n v="4018"/>
    <n v="8.0180000000000007"/>
    <s v="No"/>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5"/>
    <x v="456"/>
    <s v="Electronics|GeneralPurposeBatteries&amp;BatteryChargers|RechargeableBatteries"/>
    <x v="1"/>
    <n v="479"/>
    <n v="599"/>
    <x v="0"/>
    <n v="0.2"/>
    <s v="11-20%"/>
    <s v="No"/>
    <x v="4"/>
    <n v="11687"/>
    <n v="15.986999999999998"/>
    <s v="No"/>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6"/>
    <x v="457"/>
    <s v="Electronics|Headphones,Earbuds&amp;Accessories|Headphones|In-Ear"/>
    <x v="1"/>
    <n v="1598"/>
    <n v="2990"/>
    <x v="2"/>
    <n v="0.47"/>
    <s v="41-50%"/>
    <s v="No"/>
    <x v="11"/>
    <n v="11015"/>
    <n v="14.815000000000001"/>
    <s v="No"/>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7"/>
    <x v="458"/>
    <s v="Computers&amp;Accessories|NetworkingDevices|NetworkAdapters|BluetoothAdapters"/>
    <x v="0"/>
    <n v="599"/>
    <n v="899"/>
    <x v="2"/>
    <n v="0.33"/>
    <s v="31-40%"/>
    <s v="No"/>
    <x v="4"/>
    <n v="95116"/>
    <n v="99.415999999999997"/>
    <s v="N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18"/>
    <x v="447"/>
    <s v="Computers&amp;Accessories|ExternalDevices&amp;DataStorage|PenDrives"/>
    <x v="0"/>
    <n v="1299"/>
    <n v="3000"/>
    <x v="2"/>
    <n v="0.56999999999999995"/>
    <s v="51-60%"/>
    <s v="Yes"/>
    <x v="4"/>
    <n v="23022"/>
    <n v="27.321999999999999"/>
    <s v="No"/>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19"/>
    <x v="459"/>
    <s v="Computers&amp;Accessories|Accessories&amp;Peripherals|Adapters|USBtoUSBAdapters"/>
    <x v="0"/>
    <n v="294"/>
    <n v="4999"/>
    <x v="0"/>
    <n v="0.94"/>
    <s v="91-100%"/>
    <s v="Yes"/>
    <x v="4"/>
    <n v="4426"/>
    <n v="8.7259999999999991"/>
    <s v="N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0"/>
    <x v="460"/>
    <s v="Computers&amp;Accessories|Printers,Inks&amp;Accessories|Inks,Toners&amp;Cartridges|InkjetInkCartridges"/>
    <x v="0"/>
    <n v="828"/>
    <n v="861"/>
    <x v="2"/>
    <n v="0.04"/>
    <s v="0-10%"/>
    <s v="No"/>
    <x v="0"/>
    <n v="4567"/>
    <n v="8.7669999999999995"/>
    <s v="No"/>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1"/>
    <x v="461"/>
    <s v="Electronics|Headphones,Earbuds&amp;Accessories|Headphones|On-Ear"/>
    <x v="1"/>
    <n v="745"/>
    <n v="795"/>
    <x v="2"/>
    <n v="0.06"/>
    <s v="0-10%"/>
    <s v="No"/>
    <x v="1"/>
    <n v="13797"/>
    <n v="17.797000000000001"/>
    <s v="No"/>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2"/>
    <x v="462"/>
    <s v="Electronics|Cameras&amp;Photography|Accessories|Tripods&amp;Monopods|CompleteTripodUnits"/>
    <x v="1"/>
    <n v="1549"/>
    <n v="2495"/>
    <x v="2"/>
    <n v="0.38"/>
    <s v="31-40%"/>
    <s v="No"/>
    <x v="5"/>
    <n v="15137"/>
    <n v="19.536999999999999"/>
    <s v="N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3"/>
    <x v="463"/>
    <s v="Computers&amp;Accessories|NetworkingDevices|Repeaters&amp;Extenders"/>
    <x v="0"/>
    <n v="1469"/>
    <n v="2499"/>
    <x v="2"/>
    <n v="0.41"/>
    <s v="41-50%"/>
    <s v="No"/>
    <x v="0"/>
    <n v="156638"/>
    <n v="160.83799999999999"/>
    <s v="No"/>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4"/>
    <x v="464"/>
    <s v="OfficeProducts|OfficePaperProducts|Paper|Stationery|Notebooks,WritingPads&amp;Diaries|Notepads&amp;MemoBooks"/>
    <x v="3"/>
    <n v="198"/>
    <n v="800"/>
    <x v="1"/>
    <n v="0.75"/>
    <s v="71-80%"/>
    <s v="Yes"/>
    <x v="3"/>
    <n v="9344"/>
    <n v="13.443999999999999"/>
    <s v="No"/>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5"/>
    <x v="465"/>
    <s v="Electronics|Cameras&amp;Photography|Accessories|Film"/>
    <x v="1"/>
    <n v="549"/>
    <n v="549"/>
    <x v="2"/>
    <n v="0"/>
    <s v="0-10%"/>
    <s v="No"/>
    <x v="6"/>
    <n v="4875"/>
    <n v="9.375"/>
    <s v="No"/>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6"/>
    <x v="466"/>
    <s v="Electronics|WearableTechnology|SmartWatches"/>
    <x v="1"/>
    <n v="12000"/>
    <n v="29999"/>
    <x v="2"/>
    <n v="0.6"/>
    <s v="51-60%"/>
    <s v="Yes"/>
    <x v="4"/>
    <n v="4744"/>
    <n v="9.0440000000000005"/>
    <s v="No"/>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7"/>
    <x v="467"/>
    <s v="Electronics|Headphones,Earbuds&amp;Accessories|Headphones|In-Ear"/>
    <x v="1"/>
    <n v="1299"/>
    <n v="3499"/>
    <x v="2"/>
    <n v="0.63"/>
    <s v="61-70%"/>
    <s v="Yes"/>
    <x v="2"/>
    <n v="12452"/>
    <n v="16.352"/>
    <s v="No"/>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28"/>
    <x v="404"/>
    <s v="Electronics|GeneralPurposeBatteries&amp;BatteryChargers|DisposableBatteries"/>
    <x v="1"/>
    <n v="269"/>
    <n v="315"/>
    <x v="0"/>
    <n v="0.15"/>
    <s v="11-20%"/>
    <s v="No"/>
    <x v="6"/>
    <n v="17810"/>
    <n v="22.31"/>
    <s v="No"/>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29"/>
    <x v="468"/>
    <s v="Electronics|Headphones,Earbuds&amp;Accessories|Headphones|In-Ear"/>
    <x v="1"/>
    <n v="799"/>
    <n v="1499"/>
    <x v="2"/>
    <n v="0.47"/>
    <s v="41-50%"/>
    <s v="No"/>
    <x v="3"/>
    <n v="53648"/>
    <n v="57.748000000000005"/>
    <s v="No"/>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0"/>
    <x v="469"/>
    <s v="Computers&amp;Accessories|Monitors"/>
    <x v="0"/>
    <n v="6299"/>
    <n v="13750"/>
    <x v="2"/>
    <n v="0.54"/>
    <s v="51-60%"/>
    <s v="Yes"/>
    <x v="0"/>
    <n v="2014"/>
    <n v="6.2140000000000004"/>
    <s v="No"/>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1"/>
    <x v="470"/>
    <s v="Computers&amp;Accessories|Accessories&amp;Peripherals|USBGadgets|Lamps"/>
    <x v="0"/>
    <n v="59"/>
    <n v="59"/>
    <x v="1"/>
    <n v="0"/>
    <s v="0-10%"/>
    <s v="No"/>
    <x v="11"/>
    <n v="5958"/>
    <n v="9.7579999999999991"/>
    <s v="No"/>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2"/>
    <x v="471"/>
    <s v="Electronics|Mobiles&amp;Accessories|MobileAccessories|Chargers|AutomobileChargers"/>
    <x v="1"/>
    <n v="571"/>
    <n v="999"/>
    <x v="2"/>
    <n v="0.43"/>
    <s v="41-50%"/>
    <s v="No"/>
    <x v="4"/>
    <n v="38221"/>
    <n v="42.520999999999994"/>
    <s v="No"/>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3"/>
    <x v="472"/>
    <s v="Electronics|HomeAudio|Speakers|BluetoothSpeakers"/>
    <x v="1"/>
    <n v="549"/>
    <n v="999"/>
    <x v="2"/>
    <n v="0.45"/>
    <s v="41-50%"/>
    <s v="No"/>
    <x v="2"/>
    <n v="64705"/>
    <n v="68.605000000000004"/>
    <s v="No"/>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4"/>
    <x v="473"/>
    <s v="Computers&amp;Accessories|Accessories&amp;Peripherals|Keyboards,Mice&amp;InputDevices|Keyboard&amp;MouseSets"/>
    <x v="0"/>
    <n v="448"/>
    <n v="699"/>
    <x v="0"/>
    <n v="0.36"/>
    <s v="31-40%"/>
    <s v="No"/>
    <x v="2"/>
    <n v="17348"/>
    <n v="21.247999999999998"/>
    <s v="No"/>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5"/>
    <x v="474"/>
    <s v="Electronics|Headphones,Earbuds&amp;Accessories|Headphones|In-Ear"/>
    <x v="1"/>
    <n v="1499"/>
    <n v="2999"/>
    <x v="2"/>
    <n v="0.5"/>
    <s v="41-50%"/>
    <s v="Yes"/>
    <x v="7"/>
    <n v="87798"/>
    <n v="91.498000000000005"/>
    <s v="No"/>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6"/>
    <x v="475"/>
    <s v="Electronics|Cameras&amp;Photography|Accessories|Cleaners|CleaningKits"/>
    <x v="1"/>
    <n v="299"/>
    <n v="499"/>
    <x v="0"/>
    <n v="0.4"/>
    <s v="31-40%"/>
    <s v="No"/>
    <x v="0"/>
    <n v="24432"/>
    <n v="28.631999999999998"/>
    <s v="No"/>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7"/>
    <x v="447"/>
    <s v="Computers&amp;Accessories|ExternalDevices&amp;DataStorage|PenDrives"/>
    <x v="0"/>
    <n v="579"/>
    <n v="1400"/>
    <x v="2"/>
    <n v="0.59"/>
    <s v="51-60%"/>
    <s v="Yes"/>
    <x v="4"/>
    <n v="189104"/>
    <n v="193.40400000000002"/>
    <s v="No"/>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38"/>
    <x v="476"/>
    <s v="Electronics|Cameras&amp;Photography|SecurityCameras|DomeCameras"/>
    <x v="1"/>
    <n v="2499"/>
    <n v="3299"/>
    <x v="2"/>
    <n v="0.24"/>
    <s v="21-30%"/>
    <s v="No"/>
    <x v="0"/>
    <n v="93112"/>
    <n v="97.311999999999998"/>
    <s v="No"/>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39"/>
    <x v="477"/>
    <s v="Electronics|Headphones,Earbuds&amp;Accessories|Headphones|In-Ear"/>
    <x v="1"/>
    <n v="1199"/>
    <n v="5999"/>
    <x v="2"/>
    <n v="0.8"/>
    <s v="71-80%"/>
    <s v="Yes"/>
    <x v="2"/>
    <n v="47521"/>
    <n v="51.420999999999999"/>
    <s v="No"/>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0"/>
    <x v="478"/>
    <s v="Electronics|GeneralPurposeBatteries&amp;BatteryChargers|RechargeableBatteries"/>
    <x v="1"/>
    <n v="399"/>
    <n v="499"/>
    <x v="0"/>
    <n v="0.2"/>
    <s v="11-20%"/>
    <s v="No"/>
    <x v="4"/>
    <n v="27201"/>
    <n v="31.501000000000001"/>
    <s v="No"/>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1"/>
    <x v="479"/>
    <s v="Computers&amp;Accessories|Accessories&amp;Peripherals|Keyboards,Mice&amp;InputDevices|Mice"/>
    <x v="0"/>
    <n v="279"/>
    <n v="375"/>
    <x v="0"/>
    <n v="0.26"/>
    <s v="21-30%"/>
    <s v="No"/>
    <x v="4"/>
    <n v="31534"/>
    <n v="35.833999999999996"/>
    <s v="No"/>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2"/>
    <x v="329"/>
    <s v="Electronics|WearableTechnology|SmartWatches"/>
    <x v="1"/>
    <n v="2499"/>
    <n v="4999"/>
    <x v="2"/>
    <n v="0.5"/>
    <s v="41-50%"/>
    <s v="Yes"/>
    <x v="2"/>
    <n v="7571"/>
    <n v="11.471"/>
    <s v="No"/>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3"/>
    <x v="480"/>
    <s v="OfficeProducts|OfficePaperProducts|Paper|Stationery|Notebooks,WritingPads&amp;Diaries|WireboundNotebooks"/>
    <x v="3"/>
    <n v="137"/>
    <n v="160"/>
    <x v="1"/>
    <n v="0.14000000000000001"/>
    <s v="11-20%"/>
    <s v="No"/>
    <x v="5"/>
    <n v="6537"/>
    <n v="10.937000000000001"/>
    <s v="No"/>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4"/>
    <x v="481"/>
    <s v="Computers&amp;Accessories|Accessories&amp;Peripherals|HardDiskBags"/>
    <x v="0"/>
    <n v="299"/>
    <n v="499"/>
    <x v="0"/>
    <n v="0.4"/>
    <s v="31-40%"/>
    <s v="No"/>
    <x v="6"/>
    <n v="21010"/>
    <n v="25.51"/>
    <s v="No"/>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5"/>
    <x v="482"/>
    <s v="Electronics|Headphones,Earbuds&amp;Accessories|Headphones|In-Ear"/>
    <x v="1"/>
    <n v="1799"/>
    <n v="3999"/>
    <x v="2"/>
    <n v="0.55000000000000004"/>
    <s v="51-60%"/>
    <s v="Yes"/>
    <x v="2"/>
    <n v="3517"/>
    <n v="7.4169999999999998"/>
    <s v="No"/>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6"/>
    <x v="483"/>
    <s v="Electronics|HomeAudio|Speakers|BluetoothSpeakers"/>
    <x v="1"/>
    <n v="1999"/>
    <n v="2999"/>
    <x v="2"/>
    <n v="0.33"/>
    <s v="31-40%"/>
    <s v="No"/>
    <x v="4"/>
    <n v="63899"/>
    <n v="68.198999999999998"/>
    <s v="No"/>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7"/>
    <x v="484"/>
    <s v="Computers&amp;Accessories|Accessories&amp;Peripherals|TabletAccessories|ScreenProtectors"/>
    <x v="0"/>
    <n v="399"/>
    <n v="1499"/>
    <x v="0"/>
    <n v="0.73"/>
    <s v="71-80%"/>
    <s v="Yes"/>
    <x v="3"/>
    <n v="5730"/>
    <n v="9.83"/>
    <s v="No"/>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48"/>
    <x v="485"/>
    <s v="Computers&amp;Accessories|Accessories&amp;Peripherals|PCGamingPeripherals|Gamepads"/>
    <x v="0"/>
    <n v="1699"/>
    <n v="3999"/>
    <x v="2"/>
    <n v="0.57999999999999996"/>
    <s v="51-60%"/>
    <s v="Yes"/>
    <x v="0"/>
    <n v="25488"/>
    <n v="29.687999999999999"/>
    <s v="No"/>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49"/>
    <x v="486"/>
    <s v="Computers&amp;Accessories|Accessories&amp;Peripherals|Keyboards,Mice&amp;InputDevices|Mice"/>
    <x v="0"/>
    <n v="699"/>
    <n v="995"/>
    <x v="2"/>
    <n v="0.3"/>
    <s v="21-30%"/>
    <s v="No"/>
    <x v="6"/>
    <n v="54405"/>
    <n v="58.905000000000001"/>
    <s v="No"/>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0"/>
    <x v="487"/>
    <s v="Computers&amp;Accessories|NetworkingDevices|Routers"/>
    <x v="0"/>
    <n v="1149"/>
    <n v="1699"/>
    <x v="2"/>
    <n v="0.32"/>
    <s v="31-40%"/>
    <s v="No"/>
    <x v="0"/>
    <n v="122478"/>
    <n v="126.678"/>
    <s v="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1"/>
    <x v="488"/>
    <s v="Computers&amp;Accessories|Accessories&amp;Peripherals|Keyboards,Mice&amp;InputDevices|Keyboard&amp;MouseSets"/>
    <x v="0"/>
    <n v="1495"/>
    <n v="1995"/>
    <x v="2"/>
    <n v="0.25"/>
    <s v="21-30%"/>
    <s v="No"/>
    <x v="4"/>
    <n v="7241"/>
    <n v="11.541"/>
    <s v="No"/>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2"/>
    <x v="489"/>
    <s v="Computers&amp;Accessories|Accessories&amp;Peripherals|LaptopAccessories|Lapdesks"/>
    <x v="0"/>
    <n v="849"/>
    <n v="4999"/>
    <x v="2"/>
    <n v="0.83"/>
    <s v="81-90%"/>
    <s v="Yes"/>
    <x v="1"/>
    <n v="20457"/>
    <n v="24.457000000000001"/>
    <s v="No"/>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3"/>
    <x v="490"/>
    <s v="OfficeProducts|OfficeElectronics|Calculators|Basic"/>
    <x v="3"/>
    <n v="440"/>
    <n v="440"/>
    <x v="0"/>
    <n v="0"/>
    <s v="0-10%"/>
    <s v="No"/>
    <x v="6"/>
    <n v="8610"/>
    <n v="13.11"/>
    <s v="No"/>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4"/>
    <x v="491"/>
    <s v="Computers&amp;Accessories|Accessories&amp;Peripherals|LaptopAccessories|Lapdesks"/>
    <x v="0"/>
    <n v="599"/>
    <n v="3999"/>
    <x v="2"/>
    <n v="0.85"/>
    <s v="81-90%"/>
    <s v="Yes"/>
    <x v="2"/>
    <n v="1087"/>
    <n v="4.9870000000000001"/>
    <s v="No"/>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5"/>
    <x v="492"/>
    <s v="Computers&amp;Accessories|Accessories&amp;Peripherals|Adapters|USBtoUSBAdapters"/>
    <x v="0"/>
    <n v="149"/>
    <n v="399"/>
    <x v="1"/>
    <n v="0.63"/>
    <s v="61-70%"/>
    <s v="Yes"/>
    <x v="1"/>
    <n v="1540"/>
    <n v="5.54"/>
    <s v="No"/>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6"/>
    <x v="493"/>
    <s v="Computers&amp;Accessories|Accessories&amp;Peripherals|Keyboards,Mice&amp;InputDevices|GraphicTablets"/>
    <x v="0"/>
    <n v="289"/>
    <n v="999"/>
    <x v="0"/>
    <n v="0.71"/>
    <s v="71-80%"/>
    <s v="Yes"/>
    <x v="3"/>
    <n v="401"/>
    <n v="4.5009999999999994"/>
    <s v="Yes"/>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7"/>
    <x v="494"/>
    <s v="Computers&amp;Accessories|Accessories&amp;Peripherals|USBHubs"/>
    <x v="0"/>
    <n v="179"/>
    <n v="499"/>
    <x v="1"/>
    <n v="0.64"/>
    <s v="61-70%"/>
    <s v="Yes"/>
    <x v="10"/>
    <n v="9385"/>
    <n v="12.785"/>
    <s v="No"/>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58"/>
    <x v="272"/>
    <s v="Electronics|WearableTechnology|SmartWatches"/>
    <x v="1"/>
    <n v="1499"/>
    <n v="4999"/>
    <x v="2"/>
    <n v="0.7"/>
    <s v="61-70%"/>
    <s v="Yes"/>
    <x v="1"/>
    <n v="92588"/>
    <n v="96.587999999999994"/>
    <s v="No"/>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59"/>
    <x v="495"/>
    <s v="Electronics|Headphones,Earbuds&amp;Accessories|Headphones|In-Ear"/>
    <x v="1"/>
    <n v="399"/>
    <n v="699"/>
    <x v="0"/>
    <n v="0.43"/>
    <s v="41-50%"/>
    <s v="No"/>
    <x v="10"/>
    <n v="3454"/>
    <n v="6.8540000000000001"/>
    <s v="No"/>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0"/>
    <x v="496"/>
    <s v="Computers&amp;Accessories|Accessories&amp;Peripherals|PCGamingPeripherals|GamingMice"/>
    <x v="0"/>
    <n v="599"/>
    <n v="799"/>
    <x v="2"/>
    <n v="0.25"/>
    <s v="21-30%"/>
    <s v="No"/>
    <x v="4"/>
    <n v="15790"/>
    <n v="20.09"/>
    <s v="No"/>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1"/>
    <x v="497"/>
    <s v="Computers&amp;Accessories|Accessories&amp;Peripherals|Audio&amp;VideoAccessories|PCMicrophones"/>
    <x v="0"/>
    <n v="949"/>
    <n v="2000"/>
    <x v="2"/>
    <n v="0.53"/>
    <s v="51-60%"/>
    <s v="Yes"/>
    <x v="2"/>
    <n v="14969"/>
    <n v="18.869"/>
    <s v="No"/>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2"/>
    <x v="265"/>
    <s v="Electronics|WearableTechnology|SmartWatches"/>
    <x v="1"/>
    <n v="2499"/>
    <n v="9999"/>
    <x v="2"/>
    <n v="0.75"/>
    <s v="71-80%"/>
    <s v="Yes"/>
    <x v="3"/>
    <n v="42139"/>
    <n v="46.239000000000004"/>
    <s v="No"/>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3"/>
    <x v="498"/>
    <s v="Electronics|GeneralPurposeBatteries&amp;BatteryChargers|DisposableBatteries"/>
    <x v="1"/>
    <n v="159"/>
    <n v="180"/>
    <x v="1"/>
    <n v="0.12"/>
    <s v="11-20%"/>
    <s v="No"/>
    <x v="4"/>
    <n v="989"/>
    <n v="5.2889999999999997"/>
    <s v="Yes"/>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4"/>
    <x v="499"/>
    <s v="Electronics|Accessories|MemoryCards|MicroSD"/>
    <x v="1"/>
    <n v="1329"/>
    <n v="2900"/>
    <x v="2"/>
    <n v="0.54"/>
    <s v="51-60%"/>
    <s v="Yes"/>
    <x v="6"/>
    <n v="19624"/>
    <n v="24.123999999999999"/>
    <s v="No"/>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5"/>
    <x v="500"/>
    <s v="Computers&amp;Accessories|Accessories&amp;Peripherals|USBHubs"/>
    <x v="0"/>
    <n v="570"/>
    <n v="999"/>
    <x v="2"/>
    <n v="0.43"/>
    <s v="41-50%"/>
    <s v="No"/>
    <x v="0"/>
    <n v="3201"/>
    <n v="7.4009999999999998"/>
    <s v="No"/>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6"/>
    <x v="501"/>
    <s v="Electronics|HomeAudio|Speakers|OutdoorSpeakers"/>
    <x v="1"/>
    <n v="899"/>
    <n v="1999"/>
    <x v="2"/>
    <n v="0.55000000000000004"/>
    <s v="51-60%"/>
    <s v="Yes"/>
    <x v="3"/>
    <n v="30469"/>
    <n v="34.569000000000003"/>
    <s v="No"/>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7"/>
    <x v="502"/>
    <s v="Computers&amp;Accessories|Accessories&amp;Peripherals|LaptopAccessories|Bags&amp;Sleeves|LaptopSleeves&amp;Slipcases"/>
    <x v="0"/>
    <n v="449"/>
    <n v="999"/>
    <x v="0"/>
    <n v="0.55000000000000004"/>
    <s v="51-60%"/>
    <s v="Yes"/>
    <x v="5"/>
    <n v="9940"/>
    <n v="14.34"/>
    <s v="No"/>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68"/>
    <x v="503"/>
    <s v="Computers&amp;Accessories|ExternalDevices&amp;DataStorage|ExternalMemoryCardReaders"/>
    <x v="0"/>
    <n v="549"/>
    <n v="999"/>
    <x v="2"/>
    <n v="0.45"/>
    <s v="41-50%"/>
    <s v="No"/>
    <x v="4"/>
    <n v="7758"/>
    <n v="12.058"/>
    <s v="No"/>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69"/>
    <x v="504"/>
    <s v="Computers&amp;Accessories|NetworkingDevices|Routers"/>
    <x v="0"/>
    <n v="1529"/>
    <n v="2399"/>
    <x v="2"/>
    <n v="0.36"/>
    <s v="31-40%"/>
    <s v="No"/>
    <x v="4"/>
    <n v="68409"/>
    <n v="72.709000000000003"/>
    <s v="No"/>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0"/>
    <x v="505"/>
    <s v="OfficeProducts|OfficePaperProducts|Paper|Stationery|Pens,Pencils&amp;WritingSupplies|Pens&amp;Refills|BottledInk"/>
    <x v="3"/>
    <n v="100"/>
    <n v="100"/>
    <x v="1"/>
    <n v="0"/>
    <s v="0-10%"/>
    <s v="No"/>
    <x v="4"/>
    <n v="3095"/>
    <n v="7.3949999999999996"/>
    <s v="No"/>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1"/>
    <x v="506"/>
    <s v="Computers&amp;Accessories|Accessories&amp;Peripherals|LaptopAccessories|NotebookComputerStands"/>
    <x v="0"/>
    <n v="299"/>
    <n v="1499"/>
    <x v="0"/>
    <n v="0.8"/>
    <s v="71-80%"/>
    <s v="Yes"/>
    <x v="0"/>
    <n v="903"/>
    <n v="5.1029999999999998"/>
    <s v="Y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2"/>
    <x v="507"/>
    <s v="Computers&amp;Accessories|Accessories&amp;Peripherals|Keyboards,Mice&amp;InputDevices|Keyboard&amp;MouseSets"/>
    <x v="0"/>
    <n v="1295"/>
    <n v="1795"/>
    <x v="2"/>
    <n v="0.28000000000000003"/>
    <s v="21-30%"/>
    <s v="No"/>
    <x v="3"/>
    <n v="25771"/>
    <n v="29.871000000000002"/>
    <s v="No"/>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3"/>
    <x v="508"/>
    <s v="Electronics|Headphones,Earbuds&amp;Accessories|Headphones|In-Ear"/>
    <x v="1"/>
    <n v="699"/>
    <n v="999"/>
    <x v="2"/>
    <n v="0.3"/>
    <s v="21-30%"/>
    <s v="No"/>
    <x v="3"/>
    <n v="273189"/>
    <n v="277.28900000000004"/>
    <s v="No"/>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4"/>
    <x v="509"/>
    <s v="OfficeProducts|OfficePaperProducts|Paper|Stationery|Notebooks,WritingPads&amp;Diaries|CompositionNotebooks"/>
    <x v="3"/>
    <n v="252"/>
    <n v="315"/>
    <x v="0"/>
    <n v="0.2"/>
    <s v="11-20%"/>
    <s v="No"/>
    <x v="6"/>
    <n v="3785"/>
    <n v="8.2850000000000001"/>
    <s v="No"/>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5"/>
    <x v="510"/>
    <s v="Electronics|GeneralPurposeBatteries&amp;BatteryChargers|DisposableBatteries"/>
    <x v="1"/>
    <n v="190"/>
    <n v="220"/>
    <x v="1"/>
    <n v="0.14000000000000001"/>
    <s v="11-20%"/>
    <s v="No"/>
    <x v="5"/>
    <n v="2866"/>
    <n v="7.266"/>
    <s v="No"/>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6"/>
    <x v="511"/>
    <s v="Computers&amp;Accessories|Accessories&amp;Peripherals|Keyboards,Mice&amp;InputDevices|Keyboard&amp;MouseSets"/>
    <x v="0"/>
    <n v="1299"/>
    <n v="1599"/>
    <x v="2"/>
    <n v="0.19"/>
    <s v="11-20%"/>
    <s v="No"/>
    <x v="4"/>
    <n v="27223"/>
    <n v="31.523"/>
    <s v="No"/>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7"/>
    <x v="512"/>
    <s v="Computers&amp;Accessories|ExternalDevices&amp;DataStorage|PenDrives"/>
    <x v="0"/>
    <n v="729"/>
    <n v="1650"/>
    <x v="2"/>
    <n v="0.56000000000000005"/>
    <s v="51-60%"/>
    <s v="Yes"/>
    <x v="4"/>
    <n v="82356"/>
    <n v="86.655999999999992"/>
    <s v="No"/>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78"/>
    <x v="513"/>
    <s v="OfficeProducts|OfficePaperProducts|Paper|Stationery|Pens,Pencils&amp;WritingSupplies|Pens&amp;Refills|RetractableBallpointPens"/>
    <x v="3"/>
    <n v="480"/>
    <n v="600"/>
    <x v="0"/>
    <n v="0.2"/>
    <s v="11-20%"/>
    <s v="No"/>
    <x v="4"/>
    <n v="5719"/>
    <n v="10.019"/>
    <s v="No"/>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79"/>
    <x v="514"/>
    <s v="Computers&amp;Accessories|Accessories&amp;Peripherals|LaptopAccessories|Lapdesks"/>
    <x v="0"/>
    <n v="999"/>
    <n v="2499"/>
    <x v="2"/>
    <n v="0.6"/>
    <s v="51-60%"/>
    <s v="Yes"/>
    <x v="4"/>
    <n v="1690"/>
    <n v="5.99"/>
    <s v="No"/>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0"/>
    <x v="515"/>
    <s v="Computers&amp;Accessories|Accessories&amp;Peripherals|Cables&amp;Accessories|Cables|EthernetCables"/>
    <x v="0"/>
    <n v="238"/>
    <n v="699"/>
    <x v="0"/>
    <n v="0.66"/>
    <s v="61-70%"/>
    <s v="Yes"/>
    <x v="5"/>
    <n v="8372"/>
    <n v="12.772"/>
    <s v="No"/>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1"/>
    <x v="516"/>
    <s v="Computers&amp;Accessories|Accessories&amp;Peripherals|Keyboards,Mice&amp;InputDevices|Keyboard&amp;MouseSets"/>
    <x v="0"/>
    <n v="1349"/>
    <n v="2198"/>
    <x v="2"/>
    <n v="0.39"/>
    <s v="31-40%"/>
    <s v="No"/>
    <x v="1"/>
    <n v="7113"/>
    <n v="11.113"/>
    <s v="No"/>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2"/>
    <x v="517"/>
    <s v="Computers&amp;Accessories|Accessories&amp;Peripherals|Audio&amp;VideoAccessories|PCMicrophones"/>
    <x v="0"/>
    <n v="199"/>
    <n v="499"/>
    <x v="1"/>
    <n v="0.6"/>
    <s v="51-60%"/>
    <s v="Yes"/>
    <x v="8"/>
    <n v="2804"/>
    <n v="6.1039999999999992"/>
    <s v="No"/>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3"/>
    <x v="518"/>
    <s v="Electronics|Headphones,Earbuds&amp;Accessories|Headphones|In-Ear"/>
    <x v="1"/>
    <n v="1999"/>
    <n v="9999"/>
    <x v="2"/>
    <n v="0.8"/>
    <s v="71-80%"/>
    <s v="Yes"/>
    <x v="7"/>
    <n v="1986"/>
    <n v="5.6859999999999999"/>
    <s v="No"/>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4"/>
    <x v="519"/>
    <s v="Electronics|Mobiles&amp;Accessories|MobileAccessories|Stands"/>
    <x v="1"/>
    <n v="99"/>
    <n v="499"/>
    <x v="1"/>
    <n v="0.8"/>
    <s v="71-80%"/>
    <s v="Yes"/>
    <x v="3"/>
    <n v="2451"/>
    <n v="6.5510000000000002"/>
    <s v="No"/>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5"/>
    <x v="520"/>
    <s v="Computers&amp;Accessories|Accessories&amp;Peripherals|Keyboards,Mice&amp;InputDevices|Mice"/>
    <x v="0"/>
    <n v="499"/>
    <n v="1000"/>
    <x v="0"/>
    <n v="0.5"/>
    <s v="41-50%"/>
    <s v="Yes"/>
    <x v="15"/>
    <n v="23"/>
    <n v="5.0229999999999997"/>
    <s v="Yes"/>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6"/>
    <x v="521"/>
    <s v="Computers&amp;Accessories|Components|Memory"/>
    <x v="0"/>
    <n v="1792"/>
    <n v="3500"/>
    <x v="2"/>
    <n v="0.49"/>
    <s v="41-50%"/>
    <s v="No"/>
    <x v="6"/>
    <n v="26194"/>
    <n v="30.693999999999999"/>
    <s v="No"/>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7"/>
    <x v="522"/>
    <s v="Computers&amp;Accessories|Accessories&amp;Peripherals|UninterruptedPowerSupplies"/>
    <x v="0"/>
    <n v="3299"/>
    <n v="4100"/>
    <x v="2"/>
    <n v="0.2"/>
    <s v="11-20%"/>
    <s v="No"/>
    <x v="2"/>
    <n v="15783"/>
    <n v="19.683"/>
    <s v="No"/>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88"/>
    <x v="509"/>
    <s v="OfficeProducts|OfficePaperProducts|Paper|Stationery|Notebooks,WritingPads&amp;Diaries|CompositionNotebooks"/>
    <x v="3"/>
    <n v="125"/>
    <n v="180"/>
    <x v="1"/>
    <n v="0.31"/>
    <s v="31-40%"/>
    <s v="No"/>
    <x v="5"/>
    <n v="8053"/>
    <n v="12.453000000000001"/>
    <s v="No"/>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89"/>
    <x v="523"/>
    <s v="Computers&amp;Accessories|Accessories&amp;Peripherals|Keyboards,Mice&amp;InputDevices|Mice"/>
    <x v="0"/>
    <n v="399"/>
    <n v="1190"/>
    <x v="0"/>
    <n v="0.66"/>
    <s v="61-70%"/>
    <s v="Yes"/>
    <x v="3"/>
    <n v="2809"/>
    <n v="6.9089999999999998"/>
    <s v="No"/>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0"/>
    <x v="524"/>
    <s v="Electronics|Headphones,Earbuds&amp;Accessories|Headphones|In-Ear"/>
    <x v="1"/>
    <n v="1199"/>
    <n v="7999"/>
    <x v="2"/>
    <n v="0.85"/>
    <s v="81-90%"/>
    <s v="Yes"/>
    <x v="9"/>
    <n v="25910"/>
    <n v="29.51"/>
    <s v="No"/>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1"/>
    <x v="525"/>
    <s v="Computers&amp;Accessories|Accessories&amp;Peripherals|Keyboards,Mice&amp;InputDevices|GraphicTablets"/>
    <x v="0"/>
    <n v="235"/>
    <n v="1599"/>
    <x v="0"/>
    <n v="0.85"/>
    <s v="81-90%"/>
    <s v="Yes"/>
    <x v="11"/>
    <n v="1173"/>
    <n v="4.9729999999999999"/>
    <s v="No"/>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2"/>
    <x v="526"/>
    <s v="Computers&amp;Accessories|Accessories&amp;Peripherals|LaptopAccessories|Lapdesks"/>
    <x v="0"/>
    <n v="549"/>
    <n v="1999"/>
    <x v="2"/>
    <n v="0.73"/>
    <s v="71-80%"/>
    <s v="Yes"/>
    <x v="9"/>
    <n v="6422"/>
    <n v="10.022"/>
    <s v="No"/>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3"/>
    <x v="527"/>
    <s v="Computers&amp;Accessories|Accessories&amp;Peripherals|USBGadgets|Lamps"/>
    <x v="0"/>
    <n v="89"/>
    <n v="99"/>
    <x v="1"/>
    <n v="0.1"/>
    <s v="0-10%"/>
    <s v="No"/>
    <x v="0"/>
    <n v="241"/>
    <n v="4.4409999999999998"/>
    <s v="Yes"/>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4"/>
    <x v="528"/>
    <s v="Electronics|Headphones,Earbuds&amp;Accessories|Headphones|In-Ear"/>
    <x v="1"/>
    <n v="1299"/>
    <n v="2999"/>
    <x v="2"/>
    <n v="0.56999999999999995"/>
    <s v="51-60%"/>
    <s v="Yes"/>
    <x v="11"/>
    <n v="14629"/>
    <n v="18.428999999999998"/>
    <s v="No"/>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5"/>
    <x v="529"/>
    <s v="Computers&amp;Accessories|Accessories&amp;Peripherals|Keyboards,Mice&amp;InputDevices|Keyboard&amp;MiceAccessories|MousePads"/>
    <x v="0"/>
    <n v="230"/>
    <n v="999"/>
    <x v="0"/>
    <n v="0.77"/>
    <s v="71-80%"/>
    <s v="Yes"/>
    <x v="0"/>
    <n v="1528"/>
    <n v="5.7279999999999998"/>
    <s v="No"/>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6"/>
    <x v="530"/>
    <s v="Electronics|Headphones,Earbuds&amp;Accessories|Cases"/>
    <x v="1"/>
    <n v="119"/>
    <n v="499"/>
    <x v="1"/>
    <n v="0.76"/>
    <s v="71-80%"/>
    <s v="Yes"/>
    <x v="4"/>
    <n v="15032"/>
    <n v="19.332000000000001"/>
    <s v="No"/>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7"/>
    <x v="531"/>
    <s v="Electronics|Accessories|MemoryCards|SecureDigitalCards"/>
    <x v="1"/>
    <n v="449"/>
    <n v="800"/>
    <x v="0"/>
    <n v="0.44"/>
    <s v="41-50%"/>
    <s v="No"/>
    <x v="5"/>
    <n v="69585"/>
    <n v="73.984999999999999"/>
    <s v="No"/>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698"/>
    <x v="532"/>
    <s v="Electronics|Mobiles&amp;Accessories|MobileAccessories|Photo&amp;VideoAccessories|Flashes&amp;SelfieLights|SelfieLights"/>
    <x v="1"/>
    <n v="1699"/>
    <n v="3495"/>
    <x v="2"/>
    <n v="0.51"/>
    <s v="51-60%"/>
    <s v="Yes"/>
    <x v="3"/>
    <n v="14371"/>
    <n v="18.471"/>
    <s v="No"/>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699"/>
    <x v="533"/>
    <s v="OfficeProducts|OfficePaperProducts|Paper|Stationery|Notebooks,WritingPads&amp;Diaries|CompositionNotebooks"/>
    <x v="3"/>
    <n v="561"/>
    <n v="720"/>
    <x v="2"/>
    <n v="0.22"/>
    <s v="21-30%"/>
    <s v="No"/>
    <x v="5"/>
    <n v="3182"/>
    <n v="7.5820000000000007"/>
    <s v="No"/>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0"/>
    <x v="534"/>
    <s v="Computers&amp;Accessories|Accessories&amp;Peripherals|Keyboards,Mice&amp;InputDevices|Mice"/>
    <x v="0"/>
    <n v="289"/>
    <n v="590"/>
    <x v="0"/>
    <n v="0.51"/>
    <s v="51-60%"/>
    <s v="Yes"/>
    <x v="5"/>
    <n v="25886"/>
    <n v="30.286000000000001"/>
    <s v="No"/>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1"/>
    <x v="535"/>
    <s v="Computers&amp;Accessories|Accessories&amp;Peripherals|LaptopAccessories|NotebookComputerStands"/>
    <x v="0"/>
    <n v="599"/>
    <n v="1999"/>
    <x v="2"/>
    <n v="0.7"/>
    <s v="61-70%"/>
    <s v="Yes"/>
    <x v="5"/>
    <n v="4736"/>
    <n v="9.1359999999999992"/>
    <s v="No"/>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2"/>
    <x v="536"/>
    <s v="Computers&amp;Accessories|ExternalDevices&amp;DataStorage|ExternalHardDisks"/>
    <x v="0"/>
    <n v="5599"/>
    <n v="7350"/>
    <x v="2"/>
    <n v="0.24"/>
    <s v="21-30%"/>
    <s v="No"/>
    <x v="5"/>
    <n v="73005"/>
    <n v="77.405000000000001"/>
    <s v="No"/>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3"/>
    <x v="537"/>
    <s v="Computers&amp;Accessories|Accessories&amp;Peripherals|Audio&amp;VideoAccessories|Webcams&amp;VoIPEquipment|Webcams"/>
    <x v="0"/>
    <n v="1990"/>
    <n v="2595"/>
    <x v="2"/>
    <n v="0.23"/>
    <s v="21-30%"/>
    <s v="No"/>
    <x v="4"/>
    <n v="20398"/>
    <n v="24.698"/>
    <s v="No"/>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4"/>
    <x v="538"/>
    <s v="Computers&amp;Accessories|Accessories&amp;Peripherals|USBHubs"/>
    <x v="0"/>
    <n v="499"/>
    <n v="799"/>
    <x v="0"/>
    <n v="0.38"/>
    <s v="31-40%"/>
    <s v="No"/>
    <x v="4"/>
    <n v="2125"/>
    <n v="6.4249999999999998"/>
    <s v="No"/>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5"/>
    <x v="502"/>
    <s v="Computers&amp;Accessories|Accessories&amp;Peripherals|LaptopAccessories|Bags&amp;Sleeves|LaptopSleeves&amp;Slipcases"/>
    <x v="0"/>
    <n v="449"/>
    <n v="999"/>
    <x v="0"/>
    <n v="0.55000000000000004"/>
    <s v="51-60%"/>
    <s v="Yes"/>
    <x v="4"/>
    <n v="11330"/>
    <n v="15.629999999999999"/>
    <s v="No"/>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6"/>
    <x v="539"/>
    <s v="Computers&amp;Accessories|Accessories&amp;Peripherals|LaptopAccessories|CoolingPads"/>
    <x v="0"/>
    <n v="999"/>
    <n v="1999"/>
    <x v="2"/>
    <n v="0.5"/>
    <s v="41-50%"/>
    <s v="Yes"/>
    <x v="0"/>
    <n v="27441"/>
    <n v="31.640999999999998"/>
    <s v="No"/>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7"/>
    <x v="540"/>
    <s v="Computers&amp;Accessories|Accessories&amp;Peripherals|LaptopAccessories|CameraPrivacyCovers"/>
    <x v="0"/>
    <n v="69"/>
    <n v="299"/>
    <x v="1"/>
    <n v="0.77"/>
    <s v="71-80%"/>
    <s v="Yes"/>
    <x v="4"/>
    <n v="255"/>
    <n v="4.5549999999999997"/>
    <s v="Ye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08"/>
    <x v="541"/>
    <s v="Computers&amp;Accessories|Accessories&amp;Peripherals|Keyboards,Mice&amp;InputDevices|Mice"/>
    <x v="0"/>
    <n v="899"/>
    <n v="1499"/>
    <x v="2"/>
    <n v="0.4"/>
    <s v="31-40%"/>
    <s v="No"/>
    <x v="0"/>
    <n v="23174"/>
    <n v="27.373999999999999"/>
    <s v="No"/>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09"/>
    <x v="542"/>
    <s v="MusicalInstruments|Microphones|Condenser"/>
    <x v="2"/>
    <n v="478"/>
    <n v="699"/>
    <x v="0"/>
    <n v="0.32"/>
    <s v="31-40%"/>
    <s v="No"/>
    <x v="11"/>
    <n v="20218"/>
    <n v="24.018000000000001"/>
    <s v="No"/>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0"/>
    <x v="543"/>
    <s v="Computers&amp;Accessories|Accessories&amp;Peripherals|LaptopAccessories"/>
    <x v="0"/>
    <n v="1399"/>
    <n v="2490"/>
    <x v="2"/>
    <n v="0.44"/>
    <s v="41-50%"/>
    <s v="No"/>
    <x v="4"/>
    <n v="11074"/>
    <n v="15.373999999999999"/>
    <s v="No"/>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1"/>
    <x v="544"/>
    <s v="Computers&amp;Accessories|Accessories&amp;Peripherals|TabletAccessories|Stands"/>
    <x v="0"/>
    <n v="149"/>
    <n v="499"/>
    <x v="1"/>
    <n v="0.7"/>
    <s v="61-70%"/>
    <s v="Yes"/>
    <x v="3"/>
    <n v="25607"/>
    <n v="29.707000000000001"/>
    <s v="No"/>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2"/>
    <x v="545"/>
    <s v="Electronics|HomeAudio|Speakers|BluetoothSpeakers"/>
    <x v="1"/>
    <n v="1799"/>
    <n v="4990"/>
    <x v="2"/>
    <n v="0.64"/>
    <s v="61-70%"/>
    <s v="Yes"/>
    <x v="0"/>
    <n v="41226"/>
    <n v="45.426000000000002"/>
    <s v="No"/>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3"/>
    <x v="546"/>
    <s v="HomeImprovement|Electrical|Adapters&amp;Multi-Outlets"/>
    <x v="5"/>
    <n v="425"/>
    <n v="999"/>
    <x v="0"/>
    <n v="0.56999999999999995"/>
    <s v="51-60%"/>
    <s v="Yes"/>
    <x v="1"/>
    <n v="2581"/>
    <n v="6.5809999999999995"/>
    <s v="No"/>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4"/>
    <x v="547"/>
    <s v="Electronics|HomeAudio|Speakers|OutdoorSpeakers"/>
    <x v="1"/>
    <n v="999"/>
    <n v="2490"/>
    <x v="2"/>
    <n v="0.6"/>
    <s v="51-60%"/>
    <s v="Yes"/>
    <x v="3"/>
    <n v="18331"/>
    <n v="22.430999999999997"/>
    <s v="No"/>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5"/>
    <x v="548"/>
    <s v="Computers&amp;Accessories|Accessories&amp;Peripherals|Keyboards,Mice&amp;InputDevices|GraphicTablets"/>
    <x v="0"/>
    <n v="378"/>
    <n v="999"/>
    <x v="0"/>
    <n v="0.62"/>
    <s v="61-70%"/>
    <s v="Yes"/>
    <x v="3"/>
    <n v="1779"/>
    <n v="5.8789999999999996"/>
    <s v="No"/>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6"/>
    <x v="549"/>
    <s v="OfficeProducts|OfficePaperProducts|Paper|Copy&amp;PrintingPaper|ColouredPaper"/>
    <x v="3"/>
    <n v="99"/>
    <n v="99"/>
    <x v="1"/>
    <n v="0"/>
    <s v="0-10%"/>
    <s v="No"/>
    <x v="4"/>
    <n v="388"/>
    <n v="4.6879999999999997"/>
    <s v="Yes"/>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7"/>
    <x v="550"/>
    <s v="Computers&amp;Accessories|NetworkingDevices|Routers"/>
    <x v="0"/>
    <n v="1499"/>
    <n v="2999"/>
    <x v="2"/>
    <n v="0.5"/>
    <s v="41-50%"/>
    <s v="Yes"/>
    <x v="6"/>
    <n v="8656"/>
    <n v="13.156000000000001"/>
    <s v="No"/>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18"/>
    <x v="551"/>
    <s v="Computers&amp;Accessories|Components|InternalSolidStateDrives"/>
    <x v="0"/>
    <n v="1815"/>
    <n v="3100"/>
    <x v="2"/>
    <n v="0.41"/>
    <s v="41-50%"/>
    <s v="No"/>
    <x v="6"/>
    <n v="92925"/>
    <n v="97.424999999999997"/>
    <s v="No"/>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19"/>
    <x v="552"/>
    <s v="OfficeProducts|OfficePaperProducts|Paper|Stationery|Notebooks,WritingPads&amp;Diaries|CompositionNotebooks"/>
    <x v="3"/>
    <n v="67"/>
    <n v="75"/>
    <x v="1"/>
    <n v="0.11"/>
    <s v="11-20%"/>
    <s v="No"/>
    <x v="3"/>
    <n v="1269"/>
    <n v="5.3689999999999998"/>
    <s v="No"/>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0"/>
    <x v="553"/>
    <s v="Computers&amp;Accessories|Accessories&amp;Peripherals|LaptopAccessories|Lapdesks"/>
    <x v="0"/>
    <n v="1889"/>
    <n v="2699"/>
    <x v="2"/>
    <n v="0.3"/>
    <s v="21-30%"/>
    <s v="No"/>
    <x v="4"/>
    <n v="17394"/>
    <n v="21.693999999999999"/>
    <s v="No"/>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1"/>
    <x v="554"/>
    <s v="Electronics|Headphones,Earbuds&amp;Accessories|Headphones|In-Ear"/>
    <x v="1"/>
    <n v="499"/>
    <n v="1499"/>
    <x v="0"/>
    <n v="0.67"/>
    <s v="61-70%"/>
    <s v="Yes"/>
    <x v="9"/>
    <n v="9169"/>
    <n v="12.769"/>
    <s v="No"/>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2"/>
    <x v="555"/>
    <s v="Computers&amp;Accessories|Accessories&amp;Peripherals|Keyboards,Mice&amp;InputDevices|Keyboard&amp;MiceAccessories|MousePads"/>
    <x v="0"/>
    <n v="499"/>
    <n v="999"/>
    <x v="0"/>
    <n v="0.5"/>
    <s v="41-50%"/>
    <s v="Yes"/>
    <x v="5"/>
    <n v="1030"/>
    <n v="5.4300000000000006"/>
    <s v="No"/>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3"/>
    <x v="556"/>
    <s v="Computers&amp;Accessories|ExternalDevices&amp;DataStorage|ExternalHardDisks"/>
    <x v="0"/>
    <n v="5799"/>
    <n v="7999"/>
    <x v="2"/>
    <n v="0.28000000000000003"/>
    <s v="21-30%"/>
    <s v="No"/>
    <x v="6"/>
    <n v="50273"/>
    <n v="54.773000000000003"/>
    <s v="No"/>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4"/>
    <x v="557"/>
    <s v="Electronics|HomeAudio|Speakers|MultimediaSpeakerSystems"/>
    <x v="1"/>
    <n v="499"/>
    <n v="799"/>
    <x v="0"/>
    <n v="0.38"/>
    <s v="31-40%"/>
    <s v="No"/>
    <x v="2"/>
    <n v="6742"/>
    <n v="10.641999999999999"/>
    <s v="No"/>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5"/>
    <x v="558"/>
    <s v="Computers&amp;Accessories|Accessories&amp;Peripherals|Keyboards,Mice&amp;InputDevices|GraphicTablets"/>
    <x v="0"/>
    <n v="249"/>
    <n v="600"/>
    <x v="0"/>
    <n v="0.59"/>
    <s v="51-60%"/>
    <s v="Yes"/>
    <x v="1"/>
    <n v="1208"/>
    <n v="5.2080000000000002"/>
    <s v="No"/>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6"/>
    <x v="536"/>
    <s v="Computers&amp;Accessories|ExternalDevices&amp;DataStorage|ExternalHardDisks"/>
    <x v="0"/>
    <n v="4449"/>
    <n v="5734"/>
    <x v="2"/>
    <n v="0.22"/>
    <s v="21-30%"/>
    <s v="No"/>
    <x v="5"/>
    <n v="25006"/>
    <n v="29.405999999999999"/>
    <s v="No"/>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7"/>
    <x v="559"/>
    <s v="Computers&amp;Accessories|Accessories&amp;Peripherals|PCGamingPeripherals|Gamepads"/>
    <x v="0"/>
    <n v="299"/>
    <n v="550"/>
    <x v="0"/>
    <n v="0.46"/>
    <s v="41-50%"/>
    <s v="No"/>
    <x v="13"/>
    <n v="33434"/>
    <n v="38.033999999999999"/>
    <s v="No"/>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28"/>
    <x v="560"/>
    <s v="Computers&amp;Accessories|Accessories&amp;Peripherals|Keyboards,Mice&amp;InputDevices|Mice"/>
    <x v="0"/>
    <n v="629"/>
    <n v="1390"/>
    <x v="2"/>
    <n v="0.55000000000000004"/>
    <s v="51-60%"/>
    <s v="Yes"/>
    <x v="5"/>
    <n v="6301"/>
    <n v="10.701000000000001"/>
    <s v="No"/>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29"/>
    <x v="561"/>
    <s v="Computers&amp;Accessories|Accessories&amp;Peripherals|Keyboards,Mice&amp;InputDevices|Keyboards"/>
    <x v="0"/>
    <n v="2595"/>
    <n v="3295"/>
    <x v="2"/>
    <n v="0.21"/>
    <s v="21-30%"/>
    <s v="No"/>
    <x v="5"/>
    <n v="22618"/>
    <n v="27.018000000000001"/>
    <s v="No"/>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0"/>
    <x v="562"/>
    <s v="Computers&amp;Accessories|NetworkingDevices|Routers"/>
    <x v="0"/>
    <n v="1799"/>
    <n v="2911"/>
    <x v="2"/>
    <n v="0.38"/>
    <s v="31-40%"/>
    <s v="No"/>
    <x v="4"/>
    <n v="20342"/>
    <n v="24.641999999999999"/>
    <s v="No"/>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1"/>
    <x v="563"/>
    <s v="OfficeProducts|OfficePaperProducts|Paper|Stationery|Notebooks,WritingPads&amp;Diaries|Notepads&amp;MemoBooks"/>
    <x v="3"/>
    <n v="90"/>
    <n v="175"/>
    <x v="1"/>
    <n v="0.49"/>
    <s v="41-50%"/>
    <s v="No"/>
    <x v="5"/>
    <n v="7429"/>
    <n v="11.829000000000001"/>
    <s v="No"/>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2"/>
    <x v="564"/>
    <s v="Computers&amp;Accessories|Accessories&amp;Peripherals|LaptopAccessories|Lapdesks"/>
    <x v="0"/>
    <n v="599"/>
    <n v="599"/>
    <x v="2"/>
    <n v="0"/>
    <s v="0-10%"/>
    <s v="No"/>
    <x v="1"/>
    <n v="26423"/>
    <n v="30.422999999999998"/>
    <s v="No"/>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3"/>
    <x v="565"/>
    <s v="Electronics|WearableTechnology|SmartWatches"/>
    <x v="1"/>
    <n v="1999"/>
    <n v="7999"/>
    <x v="2"/>
    <n v="0.75"/>
    <s v="71-80%"/>
    <s v="Yes"/>
    <x v="0"/>
    <n v="31305"/>
    <n v="35.505000000000003"/>
    <s v="No"/>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4"/>
    <x v="566"/>
    <s v="Computers&amp;Accessories|NetworkingDevices|DataCards&amp;Dongles"/>
    <x v="0"/>
    <n v="2099"/>
    <n v="3250"/>
    <x v="2"/>
    <n v="0.35"/>
    <s v="31-40%"/>
    <s v="No"/>
    <x v="11"/>
    <n v="11213"/>
    <n v="15.012999999999998"/>
    <s v="No"/>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5"/>
    <x v="567"/>
    <s v="Computers&amp;Accessories|Accessories&amp;Peripherals|LaptopAccessories|LaptopChargers&amp;PowerSupplies"/>
    <x v="0"/>
    <n v="179"/>
    <n v="499"/>
    <x v="1"/>
    <n v="0.64"/>
    <s v="61-70%"/>
    <s v="Yes"/>
    <x v="3"/>
    <n v="10174"/>
    <n v="14.273999999999999"/>
    <s v="No"/>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6"/>
    <x v="568"/>
    <s v="Computers&amp;Accessories|Accessories&amp;Peripherals|Keyboards,Mice&amp;InputDevices|Keyboard&amp;MouseSets"/>
    <x v="0"/>
    <n v="1345"/>
    <n v="2295"/>
    <x v="2"/>
    <n v="0.41"/>
    <s v="41-50%"/>
    <s v="No"/>
    <x v="0"/>
    <n v="17413"/>
    <n v="21.613"/>
    <s v="No"/>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7"/>
    <x v="569"/>
    <s v="Electronics|Cameras&amp;Photography|Accessories|Tripods&amp;Monopods|TripodLegs"/>
    <x v="1"/>
    <n v="349"/>
    <n v="995"/>
    <x v="0"/>
    <n v="0.65"/>
    <s v="61-70%"/>
    <s v="Yes"/>
    <x v="0"/>
    <n v="6676"/>
    <n v="10.876000000000001"/>
    <s v="No"/>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38"/>
    <x v="570"/>
    <s v="Computers&amp;Accessories|Accessories&amp;Peripherals|Cables&amp;Accessories|Cables|EthernetCables"/>
    <x v="0"/>
    <n v="287"/>
    <n v="499"/>
    <x v="0"/>
    <n v="0.42"/>
    <s v="41-50%"/>
    <s v="No"/>
    <x v="5"/>
    <n v="8076"/>
    <n v="12.476000000000001"/>
    <s v="No"/>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39"/>
    <x v="571"/>
    <s v="Computers&amp;Accessories|ExternalDevices&amp;DataStorage|PenDrives"/>
    <x v="0"/>
    <n v="349"/>
    <n v="450"/>
    <x v="0"/>
    <n v="0.22"/>
    <s v="21-30%"/>
    <s v="No"/>
    <x v="3"/>
    <n v="18656"/>
    <n v="22.756"/>
    <s v="No"/>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0"/>
    <x v="456"/>
    <s v="Electronics|GeneralPurposeBatteries&amp;BatteryChargers|DisposableBatteries"/>
    <x v="1"/>
    <n v="879"/>
    <n v="1109"/>
    <x v="2"/>
    <n v="0.21"/>
    <s v="21-30%"/>
    <s v="No"/>
    <x v="5"/>
    <n v="31599"/>
    <n v="35.999000000000002"/>
    <s v="No"/>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1"/>
    <x v="572"/>
    <s v="Electronics|GeneralPurposeBatteries&amp;BatteryChargers|RechargeableBatteries"/>
    <x v="1"/>
    <n v="250"/>
    <n v="250"/>
    <x v="0"/>
    <n v="0"/>
    <s v="0-10%"/>
    <s v="No"/>
    <x v="2"/>
    <n v="13971"/>
    <n v="17.870999999999999"/>
    <s v="No"/>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2"/>
    <x v="573"/>
    <s v="Electronics|Headphones,Earbuds&amp;Accessories|Headphones|In-Ear"/>
    <x v="1"/>
    <n v="199"/>
    <n v="499"/>
    <x v="1"/>
    <n v="0.6"/>
    <s v="51-60%"/>
    <s v="Yes"/>
    <x v="9"/>
    <n v="2492"/>
    <n v="6.0920000000000005"/>
    <s v="No"/>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3"/>
    <x v="574"/>
    <s v="Computers&amp;Accessories|Accessories&amp;Peripherals|LaptopAccessories|LaptopChargers&amp;PowerSupplies"/>
    <x v="0"/>
    <n v="149"/>
    <n v="999"/>
    <x v="1"/>
    <n v="0.85"/>
    <s v="81-90%"/>
    <s v="Yes"/>
    <x v="12"/>
    <n v="2523"/>
    <n v="6.0229999999999997"/>
    <s v="No"/>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4"/>
    <x v="575"/>
    <s v="Computers&amp;Accessories|Accessories&amp;Peripherals|Keyboards,Mice&amp;InputDevices|GraphicTablets"/>
    <x v="0"/>
    <n v="469"/>
    <n v="1499"/>
    <x v="0"/>
    <n v="0.69"/>
    <s v="61-70%"/>
    <s v="Yes"/>
    <x v="3"/>
    <n v="352"/>
    <n v="4.452"/>
    <s v="Yes"/>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5"/>
    <x v="576"/>
    <s v="Computers&amp;Accessories|Accessories&amp;Peripherals|USBHubs"/>
    <x v="0"/>
    <n v="1187"/>
    <n v="1929"/>
    <x v="2"/>
    <n v="0.38"/>
    <s v="31-40%"/>
    <s v="No"/>
    <x v="3"/>
    <n v="1662"/>
    <n v="5.7619999999999996"/>
    <s v="No"/>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6"/>
    <x v="577"/>
    <s v="Computers&amp;Accessories|Accessories&amp;Peripherals|Audio&amp;VideoAccessories|PCSpeakers"/>
    <x v="0"/>
    <n v="849"/>
    <n v="1499"/>
    <x v="2"/>
    <n v="0.43"/>
    <s v="41-50%"/>
    <s v="No"/>
    <x v="1"/>
    <n v="7352"/>
    <n v="11.352"/>
    <s v="No"/>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7"/>
    <x v="578"/>
    <s v="Computers&amp;Accessories|Accessories&amp;Peripherals|Keyboards,Mice&amp;InputDevices|Mice"/>
    <x v="0"/>
    <n v="328"/>
    <n v="399"/>
    <x v="0"/>
    <n v="0.18"/>
    <s v="11-20%"/>
    <s v="No"/>
    <x v="3"/>
    <n v="3441"/>
    <n v="7.5409999999999995"/>
    <s v="No"/>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48"/>
    <x v="579"/>
    <s v="Computers&amp;Accessories|Accessories&amp;Peripherals|LaptopAccessories|Lapdesks"/>
    <x v="0"/>
    <n v="269"/>
    <n v="699"/>
    <x v="0"/>
    <n v="0.62"/>
    <s v="61-70%"/>
    <s v="Yes"/>
    <x v="1"/>
    <n v="93"/>
    <n v="4.093"/>
    <s v="Ye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49"/>
    <x v="580"/>
    <s v="Electronics|Cameras&amp;Photography|Accessories|Batteries&amp;Chargers|BatteryChargers"/>
    <x v="1"/>
    <n v="299"/>
    <n v="400"/>
    <x v="0"/>
    <n v="0.25"/>
    <s v="21-30%"/>
    <s v="No"/>
    <x v="11"/>
    <n v="40895"/>
    <n v="44.695"/>
    <s v="No"/>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0"/>
    <x v="581"/>
    <s v="Computers&amp;Accessories|Accessories&amp;Peripherals|TabletAccessories|Bags,Cases&amp;Sleeves|Cases"/>
    <x v="0"/>
    <n v="549"/>
    <n v="1499"/>
    <x v="2"/>
    <n v="0.63"/>
    <s v="61-70%"/>
    <s v="Yes"/>
    <x v="4"/>
    <n v="11006"/>
    <n v="15.306000000000001"/>
    <s v="No"/>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1"/>
    <x v="582"/>
    <s v="OfficeProducts|OfficePaperProducts|Paper|Stationery|Notebooks,WritingPads&amp;Diaries|WireboundNotebooks"/>
    <x v="3"/>
    <n v="114"/>
    <n v="120"/>
    <x v="1"/>
    <n v="0.05"/>
    <s v="0-10%"/>
    <s v="No"/>
    <x v="0"/>
    <n v="8938"/>
    <n v="13.138000000000002"/>
    <s v="N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2"/>
    <x v="583"/>
    <s v="OfficeProducts|OfficePaperProducts|Paper|Stationery|Pens,Pencils&amp;WritingSupplies|Pens&amp;Refills|StickBallpointPens"/>
    <x v="3"/>
    <n v="120"/>
    <n v="120"/>
    <x v="1"/>
    <n v="0"/>
    <s v="0-10%"/>
    <s v="No"/>
    <x v="3"/>
    <n v="4308"/>
    <n v="8.4079999999999995"/>
    <s v="No"/>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3"/>
    <x v="584"/>
    <s v="Computers&amp;Accessories|Accessories&amp;Peripherals|Keyboards,Mice&amp;InputDevices|Mice"/>
    <x v="0"/>
    <n v="1490"/>
    <n v="2295"/>
    <x v="2"/>
    <n v="0.35"/>
    <s v="31-40%"/>
    <s v="No"/>
    <x v="13"/>
    <n v="10652"/>
    <n v="15.251999999999999"/>
    <s v="No"/>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4"/>
    <x v="585"/>
    <s v="Home&amp;Kitchen|CraftMaterials|DrawingMaterials|DrawingMedia|Pencils|WoodenPencils"/>
    <x v="4"/>
    <n v="99"/>
    <n v="99"/>
    <x v="1"/>
    <n v="0"/>
    <s v="0-10%"/>
    <s v="No"/>
    <x v="4"/>
    <n v="5036"/>
    <n v="9.3359999999999985"/>
    <s v="No"/>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5"/>
    <x v="586"/>
    <s v="Computers&amp;Accessories|Accessories&amp;Peripherals|Keyboards,Mice&amp;InputDevices|Mice"/>
    <x v="0"/>
    <n v="149"/>
    <n v="249"/>
    <x v="1"/>
    <n v="0.4"/>
    <s v="31-40%"/>
    <s v="No"/>
    <x v="1"/>
    <n v="5057"/>
    <n v="9.0570000000000004"/>
    <s v="No"/>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6"/>
    <x v="587"/>
    <s v="Computers&amp;Accessories|Accessories&amp;Peripherals|PCGamingPeripherals|GamingMice"/>
    <x v="0"/>
    <n v="575"/>
    <n v="2799"/>
    <x v="2"/>
    <n v="0.79"/>
    <s v="71-80%"/>
    <s v="Yes"/>
    <x v="0"/>
    <n v="8537"/>
    <n v="12.737000000000002"/>
    <s v="No"/>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7"/>
    <x v="588"/>
    <s v="OfficeProducts|OfficePaperProducts|Paper|Stationery|Pens,Pencils&amp;WritingSupplies|Pens&amp;Refills|RetractableBallpointPens"/>
    <x v="3"/>
    <n v="178"/>
    <n v="210"/>
    <x v="1"/>
    <n v="0.15"/>
    <s v="11-20%"/>
    <s v="No"/>
    <x v="4"/>
    <n v="2450"/>
    <n v="6.75"/>
    <s v="No"/>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58"/>
    <x v="589"/>
    <s v="Electronics|Headphones,Earbuds&amp;Accessories|Headphones|In-Ear"/>
    <x v="1"/>
    <n v="1599"/>
    <n v="3490"/>
    <x v="2"/>
    <n v="0.54"/>
    <s v="51-60%"/>
    <s v="Yes"/>
    <x v="7"/>
    <n v="676"/>
    <n v="4.3760000000000003"/>
    <s v="Yes"/>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59"/>
    <x v="400"/>
    <s v="Electronics|Headphones,Earbuds&amp;Accessories|Headphones|In-Ear"/>
    <x v="1"/>
    <n v="499"/>
    <n v="1299"/>
    <x v="0"/>
    <n v="0.62"/>
    <s v="61-70%"/>
    <s v="Yes"/>
    <x v="2"/>
    <n v="1173"/>
    <n v="5.0730000000000004"/>
    <s v="No"/>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0"/>
    <x v="590"/>
    <s v="Computers&amp;Accessories|Accessories&amp;Peripherals|Keyboards,Mice&amp;InputDevices|Keyboard&amp;MiceAccessories|MousePads"/>
    <x v="0"/>
    <n v="199"/>
    <n v="499"/>
    <x v="1"/>
    <n v="0.6"/>
    <s v="51-60%"/>
    <s v="Yes"/>
    <x v="4"/>
    <n v="9998"/>
    <n v="14.297999999999998"/>
    <s v="No"/>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1"/>
    <x v="352"/>
    <s v="Electronics|WearableTechnology|SmartWatches"/>
    <x v="1"/>
    <n v="2499"/>
    <n v="5999"/>
    <x v="2"/>
    <n v="0.57999999999999996"/>
    <s v="51-60%"/>
    <s v="Yes"/>
    <x v="3"/>
    <n v="5852"/>
    <n v="9.952"/>
    <s v="No"/>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2"/>
    <x v="591"/>
    <s v="Computers&amp;Accessories|Components|InternalHardDrives"/>
    <x v="0"/>
    <n v="199"/>
    <n v="999"/>
    <x v="1"/>
    <n v="0.8"/>
    <s v="71-80%"/>
    <s v="Yes"/>
    <x v="0"/>
    <n v="362"/>
    <n v="4.5620000000000003"/>
    <s v="Yes"/>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3"/>
    <x v="592"/>
    <s v="Electronics|Accessories|MemoryCards|MicroSD"/>
    <x v="1"/>
    <n v="939"/>
    <n v="1800"/>
    <x v="2"/>
    <n v="0.48"/>
    <s v="41-50%"/>
    <s v="No"/>
    <x v="6"/>
    <n v="205052"/>
    <n v="209.55199999999999"/>
    <s v="No"/>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4"/>
    <x v="593"/>
    <s v="Electronics|WearableTechnology|SmartWatches"/>
    <x v="1"/>
    <n v="2499"/>
    <n v="9999"/>
    <x v="2"/>
    <n v="0.75"/>
    <s v="71-80%"/>
    <s v="Yes"/>
    <x v="1"/>
    <n v="9090"/>
    <n v="13.09"/>
    <s v="No"/>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5"/>
    <x v="594"/>
    <s v="Computers&amp;Accessories|Accessories&amp;Peripherals|Keyboards,Mice&amp;InputDevices|Mice"/>
    <x v="0"/>
    <n v="1439"/>
    <n v="2890"/>
    <x v="2"/>
    <n v="0.5"/>
    <s v="41-50%"/>
    <s v="Yes"/>
    <x v="6"/>
    <n v="4099"/>
    <n v="8.5990000000000002"/>
    <s v="No"/>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6"/>
    <x v="415"/>
    <s v="Electronics|Headphones,Earbuds&amp;Accessories|Headphones|In-Ear"/>
    <x v="1"/>
    <n v="1099"/>
    <n v="5999"/>
    <x v="2"/>
    <n v="0.82"/>
    <s v="81-90%"/>
    <s v="Yes"/>
    <x v="12"/>
    <n v="12966"/>
    <n v="16.466000000000001"/>
    <s v="No"/>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7"/>
    <x v="454"/>
    <s v="OfficeProducts|OfficePaperProducts|Paper|Stationery|Notebooks,WritingPads&amp;Diaries|WireboundNotebooks"/>
    <x v="3"/>
    <n v="157"/>
    <n v="160"/>
    <x v="1"/>
    <n v="0.02"/>
    <s v="0-10%"/>
    <s v="No"/>
    <x v="6"/>
    <n v="4428"/>
    <n v="8.9280000000000008"/>
    <s v="No"/>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68"/>
    <x v="216"/>
    <s v="Computers&amp;Accessories|Accessories&amp;Peripherals|Keyboards,Mice&amp;InputDevices|Keyboard&amp;MiceAccessories|DustCovers"/>
    <x v="0"/>
    <n v="115"/>
    <n v="999"/>
    <x v="1"/>
    <n v="0.88"/>
    <s v="81-90%"/>
    <s v="Yes"/>
    <x v="8"/>
    <n v="5692"/>
    <n v="8.9920000000000009"/>
    <s v="No"/>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69"/>
    <x v="595"/>
    <s v="Computers&amp;Accessories|Accessories&amp;Peripherals|Keyboards,Mice&amp;InputDevices|GraphicTablets"/>
    <x v="0"/>
    <n v="175"/>
    <n v="499"/>
    <x v="1"/>
    <n v="0.65"/>
    <s v="61-70%"/>
    <s v="Yes"/>
    <x v="3"/>
    <n v="21"/>
    <n v="4.1209999999999996"/>
    <s v="Yes"/>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0"/>
    <x v="596"/>
    <s v="Electronics|Cameras&amp;Photography|SecurityCameras|DomeCameras"/>
    <x v="1"/>
    <n v="1999"/>
    <n v="4700"/>
    <x v="2"/>
    <n v="0.56999999999999995"/>
    <s v="51-60%"/>
    <s v="Yes"/>
    <x v="11"/>
    <n v="1880"/>
    <n v="5.68"/>
    <s v="No"/>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1"/>
    <x v="597"/>
    <s v="Computers&amp;Accessories|Printers,Inks&amp;Accessories|Printers"/>
    <x v="0"/>
    <n v="3999"/>
    <n v="4332.96"/>
    <x v="2"/>
    <n v="0.08"/>
    <s v="0-10%"/>
    <s v="No"/>
    <x v="12"/>
    <n v="21762"/>
    <n v="25.262"/>
    <s v="No"/>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2"/>
    <x v="598"/>
    <s v="Computers&amp;Accessories|NetworkingDevices|Routers"/>
    <x v="0"/>
    <n v="899"/>
    <n v="1800"/>
    <x v="2"/>
    <n v="0.5"/>
    <s v="41-50%"/>
    <s v="Yes"/>
    <x v="3"/>
    <n v="22375"/>
    <n v="26.475000000000001"/>
    <s v="No"/>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3"/>
    <x v="599"/>
    <s v="Computers&amp;Accessories|Accessories&amp;Peripherals|Keyboards,Mice&amp;InputDevices|Keyboard&amp;MiceAccessories|MousePads"/>
    <x v="0"/>
    <n v="299"/>
    <n v="990"/>
    <x v="0"/>
    <n v="0.7"/>
    <s v="61-70%"/>
    <s v="Yes"/>
    <x v="6"/>
    <n v="2453"/>
    <n v="6.9529999999999994"/>
    <s v="No"/>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4"/>
    <x v="600"/>
    <s v="Computers&amp;Accessories|Accessories&amp;Peripherals|Keyboards,Mice&amp;InputDevices|GraphicTablets"/>
    <x v="0"/>
    <n v="3303"/>
    <n v="4699"/>
    <x v="2"/>
    <n v="0.3"/>
    <s v="21-30%"/>
    <s v="No"/>
    <x v="5"/>
    <n v="13544"/>
    <n v="17.944000000000003"/>
    <s v="No"/>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5"/>
    <x v="601"/>
    <s v="Computers&amp;Accessories|Accessories&amp;Peripherals|Audio&amp;VideoAccessories|Webcams&amp;VoIPEquipment|Webcams"/>
    <x v="0"/>
    <n v="1890"/>
    <n v="5490"/>
    <x v="2"/>
    <n v="0.66"/>
    <s v="61-70%"/>
    <s v="Yes"/>
    <x v="3"/>
    <n v="10976"/>
    <n v="15.076000000000001"/>
    <s v="No"/>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6"/>
    <x v="505"/>
    <s v="OfficeProducts|OfficePaperProducts|Paper|Stationery|Pens,Pencils&amp;WritingSupplies|Pens&amp;Refills|BottledInk"/>
    <x v="3"/>
    <n v="90"/>
    <n v="100"/>
    <x v="1"/>
    <n v="0.1"/>
    <s v="0-10%"/>
    <s v="No"/>
    <x v="4"/>
    <n v="3061"/>
    <n v="7.3609999999999998"/>
    <s v="No"/>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7"/>
    <x v="602"/>
    <s v="Electronics|Headphones,Earbuds&amp;Accessories|Headphones|In-Ear"/>
    <x v="1"/>
    <n v="1599"/>
    <n v="2790"/>
    <x v="2"/>
    <n v="0.43"/>
    <s v="41-50%"/>
    <s v="No"/>
    <x v="9"/>
    <n v="2272"/>
    <n v="5.8719999999999999"/>
    <s v="No"/>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78"/>
    <x v="603"/>
    <s v="Computers&amp;Accessories|Accessories&amp;Peripherals|LaptopAccessories|CoolingPads"/>
    <x v="0"/>
    <n v="599"/>
    <n v="999"/>
    <x v="2"/>
    <n v="0.4"/>
    <s v="31-40%"/>
    <s v="No"/>
    <x v="1"/>
    <n v="7601"/>
    <n v="11.600999999999999"/>
    <s v="No"/>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79"/>
    <x v="604"/>
    <s v="Computers&amp;Accessories|Accessories&amp;Peripherals|Keyboards,Mice&amp;InputDevices|Keyboard&amp;MiceAccessories|MousePads"/>
    <x v="0"/>
    <n v="425"/>
    <n v="899"/>
    <x v="0"/>
    <n v="0.53"/>
    <s v="51-60%"/>
    <s v="Yes"/>
    <x v="6"/>
    <n v="4219"/>
    <n v="8.7190000000000012"/>
    <s v="No"/>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0"/>
    <x v="605"/>
    <s v="Electronics|Headphones,Earbuds&amp;Accessories|Headphones|On-Ear"/>
    <x v="1"/>
    <n v="1499"/>
    <n v="3999"/>
    <x v="2"/>
    <n v="0.63"/>
    <s v="61-70%"/>
    <s v="Yes"/>
    <x v="0"/>
    <n v="42775"/>
    <n v="46.975000000000001"/>
    <s v="No"/>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1"/>
    <x v="606"/>
    <s v="Computers&amp;Accessories|Accessories&amp;Peripherals|TabletAccessories|Bags,Cases&amp;Sleeves|Cases"/>
    <x v="0"/>
    <n v="549"/>
    <n v="2499"/>
    <x v="2"/>
    <n v="0.78"/>
    <s v="71-80%"/>
    <s v="Yes"/>
    <x v="4"/>
    <n v="5556"/>
    <n v="9.8559999999999999"/>
    <s v="No"/>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2"/>
    <x v="607"/>
    <s v="Computers&amp;Accessories|Accessories&amp;Peripherals|Keyboards,Mice&amp;InputDevices|Mice"/>
    <x v="0"/>
    <n v="1295"/>
    <n v="1645"/>
    <x v="2"/>
    <n v="0.21"/>
    <s v="21-30%"/>
    <s v="No"/>
    <x v="13"/>
    <n v="12375"/>
    <n v="16.975000000000001"/>
    <s v="N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3"/>
    <x v="608"/>
    <s v="Home&amp;Kitchen|CraftMaterials|PaintingMaterials|Paints"/>
    <x v="4"/>
    <n v="310"/>
    <n v="310"/>
    <x v="0"/>
    <n v="0"/>
    <s v="0-10%"/>
    <s v="No"/>
    <x v="6"/>
    <n v="5882"/>
    <n v="10.382"/>
    <s v="No"/>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4"/>
    <x v="609"/>
    <s v="Computers&amp;Accessories|Accessories&amp;Peripherals|Keyboards,Mice&amp;InputDevices|Keyboard&amp;MouseSets"/>
    <x v="0"/>
    <n v="1149"/>
    <n v="1499"/>
    <x v="2"/>
    <n v="0.23"/>
    <s v="21-30%"/>
    <s v="No"/>
    <x v="3"/>
    <n v="10443"/>
    <n v="14.542999999999999"/>
    <s v="No"/>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5"/>
    <x v="610"/>
    <s v="Computers&amp;Accessories|Accessories&amp;Peripherals|LaptopAccessories|Lapdesks"/>
    <x v="0"/>
    <n v="499"/>
    <n v="1299"/>
    <x v="0"/>
    <n v="0.62"/>
    <s v="61-70%"/>
    <s v="Yes"/>
    <x v="6"/>
    <n v="434"/>
    <n v="4.9340000000000002"/>
    <s v="Ye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6"/>
    <x v="611"/>
    <s v="Electronics|Headphones,Earbuds&amp;Accessories|Headphones|In-Ear"/>
    <x v="1"/>
    <n v="999"/>
    <n v="4199"/>
    <x v="2"/>
    <n v="0.76"/>
    <s v="71-80%"/>
    <s v="Yes"/>
    <x v="12"/>
    <n v="1913"/>
    <n v="5.4130000000000003"/>
    <s v="No"/>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7"/>
    <x v="536"/>
    <s v="Computers&amp;Accessories|Components|InternalSolidStateDrives"/>
    <x v="0"/>
    <n v="1709"/>
    <n v="4000"/>
    <x v="2"/>
    <n v="0.56999999999999995"/>
    <s v="51-60%"/>
    <s v="Yes"/>
    <x v="5"/>
    <n v="3029"/>
    <n v="7.4290000000000003"/>
    <s v="No"/>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88"/>
    <x v="405"/>
    <s v="OfficeProducts|OfficePaperProducts|Paper|Stationery|Pens,Pencils&amp;WritingSupplies|Pens&amp;Refills|GelInkRollerballPens"/>
    <x v="3"/>
    <n v="250"/>
    <n v="250"/>
    <x v="0"/>
    <n v="0"/>
    <s v="0-10%"/>
    <s v="No"/>
    <x v="0"/>
    <n v="2628"/>
    <n v="6.8280000000000003"/>
    <s v="No"/>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89"/>
    <x v="612"/>
    <s v="Home&amp;Kitchen|CraftMaterials|DrawingMaterials|DrawingMedia|Pens"/>
    <x v="4"/>
    <n v="90"/>
    <n v="100"/>
    <x v="1"/>
    <n v="0.1"/>
    <s v="0-10%"/>
    <s v="No"/>
    <x v="5"/>
    <n v="10718"/>
    <n v="15.118"/>
    <s v="No"/>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0"/>
    <x v="613"/>
    <s v="Electronics|Mobiles&amp;Accessories|MobileAccessories|StylusPens"/>
    <x v="1"/>
    <n v="2025"/>
    <n v="5999"/>
    <x v="2"/>
    <n v="0.66"/>
    <s v="61-70%"/>
    <s v="Yes"/>
    <x v="0"/>
    <n v="6233"/>
    <n v="10.433"/>
    <s v="No"/>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1"/>
    <x v="614"/>
    <s v="Computers&amp;Accessories|Accessories&amp;Peripherals|PCGamingPeripherals|GamingMice"/>
    <x v="0"/>
    <n v="1495"/>
    <n v="1995"/>
    <x v="2"/>
    <n v="0.25"/>
    <s v="21-30%"/>
    <s v="No"/>
    <x v="6"/>
    <n v="10541"/>
    <n v="15.041"/>
    <s v="No"/>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2"/>
    <x v="615"/>
    <s v="Electronics|HomeAudio|Speakers|BluetoothSpeakers"/>
    <x v="1"/>
    <n v="899"/>
    <n v="1199"/>
    <x v="2"/>
    <n v="0.25"/>
    <s v="21-30%"/>
    <s v="No"/>
    <x v="11"/>
    <n v="10751"/>
    <n v="14.550999999999998"/>
    <s v="No"/>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3"/>
    <x v="75"/>
    <s v="Computers&amp;Accessories|Accessories&amp;Peripherals|Cables&amp;Accessories|Cables|SATACables"/>
    <x v="0"/>
    <n v="349"/>
    <n v="999"/>
    <x v="0"/>
    <n v="0.65"/>
    <s v="61-70%"/>
    <s v="Yes"/>
    <x v="2"/>
    <n v="817"/>
    <n v="4.7169999999999996"/>
    <s v="Yes"/>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4"/>
    <x v="616"/>
    <s v="Electronics|Mobiles&amp;Accessories|MobileAccessories|Chargers|PowerBanks"/>
    <x v="1"/>
    <n v="900"/>
    <n v="2499"/>
    <x v="2"/>
    <n v="0.64"/>
    <s v="61-70%"/>
    <s v="Yes"/>
    <x v="1"/>
    <n v="36384"/>
    <n v="40.384"/>
    <s v="No"/>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5"/>
    <x v="617"/>
    <s v="Electronics|Cameras&amp;Photography|SecurityCameras|DomeCameras"/>
    <x v="1"/>
    <n v="2490"/>
    <n v="3990"/>
    <x v="2"/>
    <n v="0.38"/>
    <s v="31-40%"/>
    <s v="No"/>
    <x v="3"/>
    <n v="3606"/>
    <n v="7.7059999999999995"/>
    <s v="No"/>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6"/>
    <x v="618"/>
    <s v="Electronics|GeneralPurposeBatteries&amp;BatteryChargers"/>
    <x v="1"/>
    <n v="116"/>
    <n v="200"/>
    <x v="1"/>
    <n v="0.42"/>
    <s v="41-50%"/>
    <s v="No"/>
    <x v="5"/>
    <n v="357"/>
    <n v="4.7570000000000006"/>
    <s v="Ye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7"/>
    <x v="619"/>
    <s v="Home&amp;Kitchen|CraftMaterials|PaintingMaterials|Paints"/>
    <x v="4"/>
    <n v="200"/>
    <n v="230"/>
    <x v="0"/>
    <n v="0.13"/>
    <s v="11-20%"/>
    <s v="No"/>
    <x v="5"/>
    <n v="10170"/>
    <n v="14.57"/>
    <s v="No"/>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798"/>
    <x v="620"/>
    <s v="Computers&amp;Accessories|Accessories&amp;Peripherals|LaptopAccessories|LaptopChargers&amp;PowerSupplies"/>
    <x v="0"/>
    <n v="1249"/>
    <n v="2796"/>
    <x v="2"/>
    <n v="0.55000000000000004"/>
    <s v="51-60%"/>
    <s v="Yes"/>
    <x v="5"/>
    <n v="4598"/>
    <n v="8.9980000000000011"/>
    <s v="No"/>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799"/>
    <x v="621"/>
    <s v="Computers&amp;Accessories|Accessories&amp;Peripherals|Audio&amp;VideoAccessories|PCHeadsets"/>
    <x v="0"/>
    <n v="649"/>
    <n v="999"/>
    <x v="2"/>
    <n v="0.35"/>
    <s v="31-40%"/>
    <s v="No"/>
    <x v="12"/>
    <n v="7222"/>
    <n v="10.722000000000001"/>
    <s v="No"/>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0"/>
    <x v="622"/>
    <s v="Computers&amp;Accessories|Accessories&amp;Peripherals|PCGamingPeripherals|GamingKeyboards"/>
    <x v="0"/>
    <n v="2649"/>
    <n v="3499"/>
    <x v="2"/>
    <n v="0.24"/>
    <s v="21-30%"/>
    <s v="No"/>
    <x v="6"/>
    <n v="1271"/>
    <n v="5.7709999999999999"/>
    <s v="No"/>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1"/>
    <x v="623"/>
    <s v="Computers&amp;Accessories|Printers,Inks&amp;Accessories|Inks,Toners&amp;Cartridges|InkjetInkCartridges"/>
    <x v="0"/>
    <n v="596"/>
    <n v="723"/>
    <x v="2"/>
    <n v="0.18"/>
    <s v="11-20%"/>
    <s v="No"/>
    <x v="5"/>
    <n v="3219"/>
    <n v="7.6189999999999998"/>
    <s v="No"/>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2"/>
    <x v="352"/>
    <s v="Electronics|WearableTechnology|SmartWatches"/>
    <x v="1"/>
    <n v="2499"/>
    <n v="5999"/>
    <x v="2"/>
    <n v="0.57999999999999996"/>
    <s v="51-60%"/>
    <s v="Yes"/>
    <x v="3"/>
    <n v="38879"/>
    <n v="42.978999999999999"/>
    <s v="No"/>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3"/>
    <x v="624"/>
    <s v="Electronics|HomeAudio|Speakers|SoundbarSpeakers"/>
    <x v="1"/>
    <n v="4999"/>
    <n v="12499"/>
    <x v="2"/>
    <n v="0.6"/>
    <s v="51-60%"/>
    <s v="Yes"/>
    <x v="0"/>
    <n v="4541"/>
    <n v="8.7409999999999997"/>
    <s v="No"/>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4"/>
    <x v="625"/>
    <s v="Electronics|Headphones,Earbuds&amp;Accessories|Headphones|In-Ear"/>
    <x v="1"/>
    <n v="399"/>
    <n v="1290"/>
    <x v="0"/>
    <n v="0.69"/>
    <s v="61-70%"/>
    <s v="Yes"/>
    <x v="0"/>
    <n v="76042"/>
    <n v="80.242000000000004"/>
    <s v="No"/>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5"/>
    <x v="626"/>
    <s v="Electronics|GeneralPurposeBatteries&amp;BatteryChargers"/>
    <x v="1"/>
    <n v="116"/>
    <n v="200"/>
    <x v="1"/>
    <n v="0.42"/>
    <s v="41-50%"/>
    <s v="No"/>
    <x v="4"/>
    <n v="485"/>
    <n v="4.7850000000000001"/>
    <s v="Ye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6"/>
    <x v="627"/>
    <s v="Electronics|Cameras&amp;Photography|SecurityCameras|DomeCameras"/>
    <x v="1"/>
    <n v="4499"/>
    <n v="5999"/>
    <x v="2"/>
    <n v="0.25"/>
    <s v="21-30%"/>
    <s v="No"/>
    <x v="4"/>
    <n v="44696"/>
    <n v="48.995999999999995"/>
    <s v="No"/>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7"/>
    <x v="628"/>
    <s v="Computers&amp;Accessories|Accessories&amp;Peripherals|USBHubs"/>
    <x v="0"/>
    <n v="330"/>
    <n v="499"/>
    <x v="0"/>
    <n v="0.34"/>
    <s v="31-40%"/>
    <s v="No"/>
    <x v="7"/>
    <n v="8566"/>
    <n v="12.266000000000002"/>
    <s v="No"/>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08"/>
    <x v="629"/>
    <s v="Electronics|Headphones,Earbuds&amp;Accessories|Headphones|Over-Ear"/>
    <x v="1"/>
    <n v="649"/>
    <n v="2499"/>
    <x v="2"/>
    <n v="0.74"/>
    <s v="71-80%"/>
    <s v="Yes"/>
    <x v="2"/>
    <n v="13049"/>
    <n v="16.948999999999998"/>
    <s v="No"/>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09"/>
    <x v="630"/>
    <s v="Computers&amp;Accessories|Accessories&amp;Peripherals|TabletAccessories|ScreenProtectors"/>
    <x v="0"/>
    <n v="1234"/>
    <n v="1599"/>
    <x v="2"/>
    <n v="0.23"/>
    <s v="21-30%"/>
    <s v="No"/>
    <x v="6"/>
    <n v="16680"/>
    <n v="21.18"/>
    <s v="No"/>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0"/>
    <x v="631"/>
    <s v="OfficeProducts|OfficePaperProducts|Paper|Stationery|Pens,Pencils&amp;WritingSupplies|Pens&amp;Refills|StickBallpointPens"/>
    <x v="3"/>
    <n v="272"/>
    <n v="320"/>
    <x v="0"/>
    <n v="0.15"/>
    <s v="11-20%"/>
    <s v="No"/>
    <x v="1"/>
    <n v="3686"/>
    <n v="7.6859999999999999"/>
    <s v="No"/>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1"/>
    <x v="632"/>
    <s v="Electronics|Headphones,Earbuds&amp;Accessories|Earpads"/>
    <x v="1"/>
    <n v="99"/>
    <n v="999"/>
    <x v="1"/>
    <n v="0.9"/>
    <s v="81-90%"/>
    <s v="Yes"/>
    <x v="11"/>
    <n v="594"/>
    <n v="4.3940000000000001"/>
    <s v="Ye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2"/>
    <x v="633"/>
    <s v="Computers&amp;Accessories|Printers,Inks&amp;Accessories|Printers|InkjetPrinters"/>
    <x v="0"/>
    <n v="3498"/>
    <n v="3875"/>
    <x v="2"/>
    <n v="0.1"/>
    <s v="0-10%"/>
    <s v="No"/>
    <x v="10"/>
    <n v="12185"/>
    <n v="15.585000000000001"/>
    <s v="No"/>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3"/>
    <x v="634"/>
    <s v="Computers&amp;Accessories|Monitors"/>
    <x v="0"/>
    <n v="10099"/>
    <n v="19110"/>
    <x v="2"/>
    <n v="0.47"/>
    <s v="41-50%"/>
    <s v="No"/>
    <x v="4"/>
    <n v="2623"/>
    <n v="6.923"/>
    <s v="No"/>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4"/>
    <x v="502"/>
    <s v="Computers&amp;Accessories|Accessories&amp;Peripherals|LaptopAccessories|Bags&amp;Sleeves|LaptopSleeves&amp;Slipcases"/>
    <x v="0"/>
    <n v="449"/>
    <n v="999"/>
    <x v="0"/>
    <n v="0.55000000000000004"/>
    <s v="51-60%"/>
    <s v="Yes"/>
    <x v="4"/>
    <n v="9701"/>
    <n v="14.001000000000001"/>
    <s v="No"/>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5"/>
    <x v="635"/>
    <s v="Toys&amp;Games|Arts&amp;Crafts|Drawing&amp;PaintingSupplies|ColouringPens&amp;Markers"/>
    <x v="6"/>
    <n v="150"/>
    <n v="150"/>
    <x v="1"/>
    <n v="0"/>
    <s v="0-10%"/>
    <s v="No"/>
    <x v="4"/>
    <n v="15867"/>
    <n v="20.167000000000002"/>
    <s v="No"/>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6"/>
    <x v="636"/>
    <s v="Computers&amp;Accessories|NetworkingDevices|Routers"/>
    <x v="0"/>
    <n v="1199"/>
    <n v="2999"/>
    <x v="2"/>
    <n v="0.6"/>
    <s v="51-60%"/>
    <s v="Yes"/>
    <x v="3"/>
    <n v="10725"/>
    <n v="14.824999999999999"/>
    <s v="No"/>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7"/>
    <x v="637"/>
    <s v="Computers&amp;Accessories|Accessories&amp;Peripherals|HardDiskBags"/>
    <x v="0"/>
    <n v="397"/>
    <n v="899"/>
    <x v="0"/>
    <n v="0.56000000000000005"/>
    <s v="51-60%"/>
    <s v="Yes"/>
    <x v="1"/>
    <n v="3025"/>
    <n v="7.0250000000000004"/>
    <s v="No"/>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18"/>
    <x v="599"/>
    <s v="Computers&amp;Accessories|Accessories&amp;Peripherals|PCGamingPeripherals|Gamepads"/>
    <x v="0"/>
    <n v="699"/>
    <n v="1490"/>
    <x v="2"/>
    <n v="0.53"/>
    <s v="51-60%"/>
    <s v="Yes"/>
    <x v="1"/>
    <n v="5736"/>
    <n v="9.7360000000000007"/>
    <s v="No"/>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19"/>
    <x v="638"/>
    <s v="Electronics|Headphones,Earbuds&amp;Accessories|Headphones|In-Ear"/>
    <x v="1"/>
    <n v="1679"/>
    <n v="1999"/>
    <x v="2"/>
    <n v="0.16"/>
    <s v="11-20%"/>
    <s v="No"/>
    <x v="3"/>
    <n v="72563"/>
    <n v="76.662999999999997"/>
    <s v="No"/>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0"/>
    <x v="558"/>
    <s v="Computers&amp;Accessories|Accessories&amp;Peripherals|Keyboards,Mice&amp;InputDevices|GraphicTablets"/>
    <x v="0"/>
    <n v="354"/>
    <n v="1500"/>
    <x v="0"/>
    <n v="0.76"/>
    <s v="71-80%"/>
    <s v="Yes"/>
    <x v="1"/>
    <n v="1026"/>
    <n v="5.0259999999999998"/>
    <s v="No"/>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1"/>
    <x v="639"/>
    <s v="Computers&amp;Accessories|Accessories&amp;Peripherals|PCGamingPeripherals|Headsets"/>
    <x v="0"/>
    <n v="1199"/>
    <n v="5499"/>
    <x v="2"/>
    <n v="0.78"/>
    <s v="71-80%"/>
    <s v="Yes"/>
    <x v="11"/>
    <n v="2043"/>
    <n v="5.843"/>
    <s v="No"/>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2"/>
    <x v="640"/>
    <s v="Computers&amp;Accessories|Accessories&amp;Peripherals|TabletAccessories|ScreenProtectors"/>
    <x v="0"/>
    <n v="379"/>
    <n v="1499"/>
    <x v="0"/>
    <n v="0.75"/>
    <s v="71-80%"/>
    <s v="Yes"/>
    <x v="0"/>
    <n v="4149"/>
    <n v="8.3490000000000002"/>
    <s v="No"/>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3"/>
    <x v="641"/>
    <s v="Computers&amp;Accessories|ExternalDevices&amp;DataStorage|ExternalHardDisks"/>
    <x v="0"/>
    <n v="499"/>
    <n v="775"/>
    <x v="0"/>
    <n v="0.36"/>
    <s v="31-40%"/>
    <s v="No"/>
    <x v="4"/>
    <n v="74"/>
    <n v="4.3739999999999997"/>
    <s v="Y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4"/>
    <x v="642"/>
    <s v="Computers&amp;Accessories|ExternalDevices&amp;DataStorage|ExternalSolidStateDrives"/>
    <x v="0"/>
    <n v="10389"/>
    <n v="32000"/>
    <x v="2"/>
    <n v="0.68"/>
    <s v="61-70%"/>
    <s v="Yes"/>
    <x v="5"/>
    <n v="41398"/>
    <n v="45.798000000000002"/>
    <s v="No"/>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5"/>
    <x v="643"/>
    <s v="Computers&amp;Accessories|Accessories&amp;Peripherals|Audio&amp;VideoAccessories|PCSpeakers"/>
    <x v="0"/>
    <n v="649"/>
    <n v="1300"/>
    <x v="2"/>
    <n v="0.5"/>
    <s v="41-50%"/>
    <s v="Yes"/>
    <x v="3"/>
    <n v="5195"/>
    <n v="9.2949999999999999"/>
    <s v="No"/>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6"/>
    <x v="644"/>
    <s v="Computers&amp;Accessories|NetworkingDevices|NetworkAdapters|PowerLANAdapters"/>
    <x v="0"/>
    <n v="1199"/>
    <n v="1999"/>
    <x v="2"/>
    <n v="0.4"/>
    <s v="31-40%"/>
    <s v="No"/>
    <x v="6"/>
    <n v="22420"/>
    <n v="26.92"/>
    <s v="No"/>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7"/>
    <x v="645"/>
    <s v="Electronics|Headphones,Earbuds&amp;Accessories|Headphones|In-Ear"/>
    <x v="1"/>
    <n v="889"/>
    <n v="1999"/>
    <x v="2"/>
    <n v="0.56000000000000005"/>
    <s v="51-60%"/>
    <s v="Yes"/>
    <x v="0"/>
    <n v="2284"/>
    <n v="6.484"/>
    <s v="No"/>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28"/>
    <x v="646"/>
    <s v="Computers&amp;Accessories|Accessories&amp;Peripherals|Keyboards,Mice&amp;InputDevices|Keyboard&amp;MouseSets"/>
    <x v="0"/>
    <n v="1409"/>
    <n v="2199"/>
    <x v="2"/>
    <n v="0.36"/>
    <s v="31-40%"/>
    <s v="No"/>
    <x v="2"/>
    <n v="427"/>
    <n v="4.327"/>
    <s v="Ye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29"/>
    <x v="647"/>
    <s v="Computers&amp;Accessories|Printers,Inks&amp;Accessories|Inks,Toners&amp;Cartridges|InkjetInkRefills&amp;Kits"/>
    <x v="0"/>
    <n v="549"/>
    <n v="1999"/>
    <x v="2"/>
    <n v="0.73"/>
    <s v="71-80%"/>
    <s v="Yes"/>
    <x v="4"/>
    <n v="1367"/>
    <n v="5.6669999999999998"/>
    <s v="No"/>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0"/>
    <x v="648"/>
    <s v="Computers&amp;Accessories|Accessories&amp;Peripherals|PCGamingPeripherals|Headsets"/>
    <x v="0"/>
    <n v="749"/>
    <n v="1799"/>
    <x v="2"/>
    <n v="0.57999999999999996"/>
    <s v="51-60%"/>
    <s v="Yes"/>
    <x v="1"/>
    <n v="13199"/>
    <n v="17.198999999999998"/>
    <s v="No"/>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1"/>
    <x v="81"/>
    <s v="Computers&amp;Accessories|Accessories&amp;Peripherals|Cables&amp;Accessories|Cables|USBCables"/>
    <x v="0"/>
    <n v="379"/>
    <n v="1099"/>
    <x v="0"/>
    <n v="0.66"/>
    <s v="61-70%"/>
    <s v="Yes"/>
    <x v="4"/>
    <n v="2806"/>
    <n v="7.1059999999999999"/>
    <s v="No"/>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2"/>
    <x v="649"/>
    <s v="Electronics|WearableTechnology|SmartWatches"/>
    <x v="1"/>
    <n v="5998"/>
    <n v="7999"/>
    <x v="2"/>
    <n v="0.25"/>
    <s v="21-30%"/>
    <s v="No"/>
    <x v="0"/>
    <n v="30355"/>
    <n v="34.555"/>
    <s v="No"/>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3"/>
    <x v="650"/>
    <s v="Computers&amp;Accessories|Accessories&amp;Peripherals|LaptopAccessories|Bags&amp;Sleeves|LaptopSleeves&amp;Slipcases"/>
    <x v="0"/>
    <n v="299"/>
    <n v="1499"/>
    <x v="0"/>
    <n v="0.8"/>
    <s v="71-80%"/>
    <s v="Yes"/>
    <x v="0"/>
    <n v="2868"/>
    <n v="7.0679999999999996"/>
    <s v="No"/>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4"/>
    <x v="651"/>
    <s v="Computers&amp;Accessories|Accessories&amp;Peripherals|TabletAccessories|ScreenProtectors"/>
    <x v="0"/>
    <n v="379"/>
    <n v="1499"/>
    <x v="0"/>
    <n v="0.75"/>
    <s v="71-80%"/>
    <s v="Yes"/>
    <x v="3"/>
    <n v="670"/>
    <n v="4.7699999999999996"/>
    <s v="Yes"/>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5"/>
    <x v="652"/>
    <s v="OfficeProducts|OfficePaperProducts|Paper|Stationery|Notebooks,WritingPads&amp;Diaries"/>
    <x v="3"/>
    <n v="1399"/>
    <n v="2999"/>
    <x v="2"/>
    <n v="0.53"/>
    <s v="51-60%"/>
    <s v="Yes"/>
    <x v="4"/>
    <n v="3530"/>
    <n v="7.83"/>
    <s v="No"/>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6"/>
    <x v="653"/>
    <s v="Electronics|Cameras&amp;Photography|Accessories|PhotoStudio&amp;Lighting|PhotoBackgroundAccessories|BackgroundSupports"/>
    <x v="1"/>
    <n v="699"/>
    <n v="1299"/>
    <x v="2"/>
    <n v="0.46"/>
    <s v="41-50%"/>
    <s v="No"/>
    <x v="4"/>
    <n v="6183"/>
    <n v="10.483000000000001"/>
    <s v="N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7"/>
    <x v="654"/>
    <s v="OfficeProducts|OfficePaperProducts|Paper|Stationery|Notebooks,WritingPads&amp;Diaries|CompositionNotebooks"/>
    <x v="3"/>
    <n v="300"/>
    <n v="300"/>
    <x v="0"/>
    <n v="0"/>
    <s v="0-10%"/>
    <s v="No"/>
    <x v="0"/>
    <n v="419"/>
    <n v="4.6189999999999998"/>
    <s v="Yes"/>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38"/>
    <x v="655"/>
    <s v="Computers&amp;Accessories|Accessories&amp;Peripherals|Keyboards,Mice&amp;InputDevices|Keyboard&amp;MiceAccessories|MousePads"/>
    <x v="0"/>
    <n v="999"/>
    <n v="1995"/>
    <x v="2"/>
    <n v="0.5"/>
    <s v="41-50%"/>
    <s v="Yes"/>
    <x v="6"/>
    <n v="7317"/>
    <n v="11.817"/>
    <s v="No"/>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39"/>
    <x v="656"/>
    <s v="OfficeProducts|OfficeElectronics|Calculators|Financial&amp;Business"/>
    <x v="3"/>
    <n v="535"/>
    <n v="535"/>
    <x v="2"/>
    <n v="0"/>
    <s v="0-10%"/>
    <s v="No"/>
    <x v="5"/>
    <n v="4426"/>
    <n v="8.8260000000000005"/>
    <s v="No"/>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0"/>
    <x v="567"/>
    <s v="Computers&amp;Accessories|Accessories&amp;Peripherals|LaptopAccessories|Bags&amp;Sleeves|LaptopSleeves&amp;Slipcases"/>
    <x v="0"/>
    <n v="269"/>
    <n v="1099"/>
    <x v="0"/>
    <n v="0.76"/>
    <s v="71-80%"/>
    <s v="Yes"/>
    <x v="3"/>
    <n v="1092"/>
    <n v="5.1920000000000002"/>
    <s v="No"/>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1"/>
    <x v="657"/>
    <s v="OfficeProducts|OfficePaperProducts|Paper|Stationery|Pens,Pencils&amp;WritingSupplies|Pens&amp;Refills|StickBallpointPens"/>
    <x v="3"/>
    <n v="341"/>
    <n v="450"/>
    <x v="0"/>
    <n v="0.24"/>
    <s v="21-30%"/>
    <s v="No"/>
    <x v="4"/>
    <n v="2493"/>
    <n v="6.7929999999999993"/>
    <s v="No"/>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2"/>
    <x v="658"/>
    <s v="Computers&amp;Accessories|NetworkingDevices|Routers"/>
    <x v="0"/>
    <n v="2499"/>
    <n v="3999"/>
    <x v="2"/>
    <n v="0.38"/>
    <s v="31-40%"/>
    <s v="No"/>
    <x v="5"/>
    <n v="12679"/>
    <n v="17.079000000000001"/>
    <s v="No"/>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3"/>
    <x v="659"/>
    <s v="Computers&amp;Accessories|Printers,Inks&amp;Accessories|Printers"/>
    <x v="0"/>
    <n v="5899"/>
    <n v="7005"/>
    <x v="2"/>
    <n v="0.16"/>
    <s v="11-20%"/>
    <s v="No"/>
    <x v="9"/>
    <n v="4199"/>
    <n v="7.7989999999999995"/>
    <s v="No"/>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4"/>
    <x v="660"/>
    <s v="Computers&amp;Accessories|NetworkingDevices|Routers"/>
    <x v="0"/>
    <n v="1565"/>
    <n v="2999"/>
    <x v="2"/>
    <n v="0.48"/>
    <s v="41-50%"/>
    <s v="No"/>
    <x v="1"/>
    <n v="11113"/>
    <n v="15.113"/>
    <s v="No"/>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5"/>
    <x v="661"/>
    <s v="Electronics|Cameras&amp;Photography|Accessories|Tripods&amp;Monopods|Tabletop&amp;TravelTripods"/>
    <x v="1"/>
    <n v="326"/>
    <n v="799"/>
    <x v="0"/>
    <n v="0.59"/>
    <s v="51-60%"/>
    <s v="Yes"/>
    <x v="5"/>
    <n v="10773"/>
    <n v="15.173"/>
    <s v="No"/>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6"/>
    <x v="662"/>
    <s v="Computers&amp;Accessories|ExternalDevices&amp;DataStorage|ExternalHardDisks"/>
    <x v="0"/>
    <n v="657"/>
    <n v="999"/>
    <x v="2"/>
    <n v="0.34"/>
    <s v="31-40%"/>
    <s v="No"/>
    <x v="4"/>
    <n v="13944"/>
    <n v="18.244"/>
    <s v="No"/>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7"/>
    <x v="663"/>
    <s v="Computers&amp;Accessories|Accessories&amp;Peripherals|PCGamingPeripherals|GamingMice"/>
    <x v="0"/>
    <n v="1995"/>
    <n v="2895"/>
    <x v="2"/>
    <n v="0.31"/>
    <s v="31-40%"/>
    <s v="No"/>
    <x v="13"/>
    <n v="10760"/>
    <n v="15.36"/>
    <s v="No"/>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48"/>
    <x v="664"/>
    <s v="Electronics|GeneralPurposeBatteries&amp;BatteryChargers"/>
    <x v="1"/>
    <n v="1500"/>
    <n v="1500"/>
    <x v="2"/>
    <n v="0"/>
    <s v="0-10%"/>
    <s v="No"/>
    <x v="5"/>
    <n v="25996"/>
    <n v="30.396000000000001"/>
    <s v="No"/>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49"/>
    <x v="665"/>
    <s v="Computers&amp;Accessories|Accessories&amp;Peripherals|Keyboards,Mice&amp;InputDevices|Keyboards"/>
    <x v="0"/>
    <n v="2640"/>
    <n v="3195"/>
    <x v="2"/>
    <n v="0.17"/>
    <s v="11-20%"/>
    <s v="No"/>
    <x v="6"/>
    <n v="16146"/>
    <n v="20.646000000000001"/>
    <s v="No"/>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0"/>
    <x v="666"/>
    <s v="Computers&amp;Accessories|Printers,Inks&amp;Accessories|Printers"/>
    <x v="0"/>
    <n v="5299"/>
    <n v="6355"/>
    <x v="2"/>
    <n v="0.17"/>
    <s v="11-20%"/>
    <s v="No"/>
    <x v="2"/>
    <n v="8280"/>
    <n v="12.18"/>
    <s v="No"/>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1"/>
    <x v="667"/>
    <s v="Computers&amp;Accessories|Accessories&amp;Peripherals|PCGamingPeripherals|Headsets"/>
    <x v="0"/>
    <n v="1990"/>
    <n v="2999"/>
    <x v="2"/>
    <n v="0.34"/>
    <s v="31-40%"/>
    <s v="No"/>
    <x v="4"/>
    <n v="14237"/>
    <n v="18.536999999999999"/>
    <s v="N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2"/>
    <x v="668"/>
    <s v="Electronics|PowerAccessories|SurgeProtectors"/>
    <x v="1"/>
    <n v="1289"/>
    <n v="1499"/>
    <x v="2"/>
    <n v="0.14000000000000001"/>
    <s v="11-20%"/>
    <s v="No"/>
    <x v="6"/>
    <n v="20668"/>
    <n v="25.167999999999999"/>
    <s v="No"/>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3"/>
    <x v="669"/>
    <s v="OfficeProducts|OfficePaperProducts|Paper|Stationery|Notebooks,WritingPads&amp;Diaries|CompositionNotebooks"/>
    <x v="3"/>
    <n v="165"/>
    <n v="165"/>
    <x v="1"/>
    <n v="0"/>
    <s v="0-10%"/>
    <s v="No"/>
    <x v="6"/>
    <n v="1674"/>
    <n v="6.1739999999999995"/>
    <s v="No"/>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4"/>
    <x v="670"/>
    <s v="Computers&amp;Accessories|Accessories&amp;Peripherals|LaptopAccessories|LaptopChargers&amp;PowerSupplies"/>
    <x v="0"/>
    <n v="1699"/>
    <n v="3499"/>
    <x v="2"/>
    <n v="0.51"/>
    <s v="51-60%"/>
    <s v="Yes"/>
    <x v="9"/>
    <n v="7689"/>
    <n v="11.289"/>
    <s v="No"/>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5"/>
    <x v="671"/>
    <s v="Electronics|Cameras&amp;Photography|SecurityCameras|DomeCameras"/>
    <x v="1"/>
    <n v="2299"/>
    <n v="7500"/>
    <x v="2"/>
    <n v="0.69"/>
    <s v="61-70%"/>
    <s v="Yes"/>
    <x v="3"/>
    <n v="5554"/>
    <n v="9.6539999999999999"/>
    <s v="No"/>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6"/>
    <x v="470"/>
    <s v="Computers&amp;Accessories|Accessories&amp;Peripherals|USBGadgets|Lamps"/>
    <x v="0"/>
    <n v="39"/>
    <n v="39"/>
    <x v="1"/>
    <n v="0"/>
    <s v="0-10%"/>
    <s v="No"/>
    <x v="11"/>
    <n v="3344"/>
    <n v="7.1440000000000001"/>
    <s v="No"/>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7"/>
    <x v="672"/>
    <s v="Computers&amp;Accessories|Tablets"/>
    <x v="0"/>
    <n v="26999"/>
    <n v="37999"/>
    <x v="2"/>
    <n v="0.28999999999999998"/>
    <s v="21-30%"/>
    <s v="No"/>
    <x v="13"/>
    <n v="2886"/>
    <n v="7.4859999999999998"/>
    <s v="No"/>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58"/>
    <x v="673"/>
    <s v="Electronics|Headphones,Earbuds&amp;Accessories|Headphones|In-Ear"/>
    <x v="1"/>
    <n v="1490"/>
    <n v="1990"/>
    <x v="2"/>
    <n v="0.25"/>
    <s v="21-30%"/>
    <s v="No"/>
    <x v="3"/>
    <n v="98250"/>
    <n v="102.35"/>
    <s v="No"/>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59"/>
    <x v="674"/>
    <s v="Computers&amp;Accessories|Accessories&amp;Peripherals|LaptopAccessories|Lapdesks"/>
    <x v="0"/>
    <n v="398"/>
    <n v="1949"/>
    <x v="0"/>
    <n v="0.8"/>
    <s v="71-80%"/>
    <s v="Yes"/>
    <x v="1"/>
    <n v="75"/>
    <n v="4.0750000000000002"/>
    <s v="Yes"/>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0"/>
    <x v="675"/>
    <s v="Computers&amp;Accessories|Accessories&amp;Peripherals|LaptopAccessories|LaptopChargers&amp;PowerSupplies"/>
    <x v="0"/>
    <n v="770"/>
    <n v="1547"/>
    <x v="2"/>
    <n v="0.5"/>
    <s v="41-50%"/>
    <s v="Yes"/>
    <x v="4"/>
    <n v="2585"/>
    <n v="6.8849999999999998"/>
    <s v="No"/>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1"/>
    <x v="676"/>
    <s v="Electronics|Mobiles&amp;Accessories|MobileAccessories|Stands"/>
    <x v="1"/>
    <n v="279"/>
    <n v="1299"/>
    <x v="0"/>
    <n v="0.79"/>
    <s v="71-80%"/>
    <s v="Yes"/>
    <x v="1"/>
    <n v="5072"/>
    <n v="9.0719999999999992"/>
    <s v="No"/>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2"/>
    <x v="677"/>
    <s v="HomeImprovement|Electrical|CordManagement"/>
    <x v="5"/>
    <n v="249"/>
    <n v="599"/>
    <x v="0"/>
    <n v="0.57999999999999996"/>
    <s v="51-60%"/>
    <s v="Yes"/>
    <x v="6"/>
    <n v="5985"/>
    <n v="10.484999999999999"/>
    <s v="No"/>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3"/>
    <x v="678"/>
    <s v="Home&amp;Kitchen|CraftMaterials|PaintingMaterials"/>
    <x v="4"/>
    <n v="230"/>
    <n v="230"/>
    <x v="0"/>
    <n v="0"/>
    <s v="0-10%"/>
    <s v="No"/>
    <x v="6"/>
    <n v="9427"/>
    <n v="13.927"/>
    <s v="No"/>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4"/>
    <x v="679"/>
    <s v="Computers&amp;Accessories|Accessories&amp;Peripherals|PCGamingPeripherals|GamingMice"/>
    <x v="0"/>
    <n v="599"/>
    <n v="700"/>
    <x v="2"/>
    <n v="0.14000000000000001"/>
    <s v="11-20%"/>
    <s v="No"/>
    <x v="4"/>
    <n v="2301"/>
    <n v="6.601"/>
    <s v="No"/>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5"/>
    <x v="680"/>
    <s v="Computers&amp;Accessories|Printers,Inks&amp;Accessories|Inks,Toners&amp;Cartridges|TonerCartridges"/>
    <x v="0"/>
    <n v="598"/>
    <n v="1150"/>
    <x v="2"/>
    <n v="0.48"/>
    <s v="41-50%"/>
    <s v="No"/>
    <x v="3"/>
    <n v="2535"/>
    <n v="6.6349999999999998"/>
    <s v="No"/>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6"/>
    <x v="640"/>
    <s v="Computers&amp;Accessories|Accessories&amp;Peripherals|TabletAccessories|ScreenProtectors"/>
    <x v="0"/>
    <n v="399"/>
    <n v="1499"/>
    <x v="0"/>
    <n v="0.73"/>
    <s v="71-80%"/>
    <s v="Yes"/>
    <x v="1"/>
    <n v="691"/>
    <n v="4.6909999999999998"/>
    <s v="Yes"/>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7"/>
    <x v="681"/>
    <s v="Computers&amp;Accessories|Accessories&amp;Peripherals|LaptopAccessories|Lapdesks"/>
    <x v="0"/>
    <n v="499"/>
    <n v="1299"/>
    <x v="0"/>
    <n v="0.62"/>
    <s v="61-70%"/>
    <s v="Yes"/>
    <x v="3"/>
    <n v="2740"/>
    <n v="6.84"/>
    <s v="No"/>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68"/>
    <x v="682"/>
    <s v="Computers&amp;Accessories|Accessories&amp;Peripherals|Keyboards,Mice&amp;InputDevices|Mice"/>
    <x v="0"/>
    <n v="579"/>
    <n v="1090"/>
    <x v="2"/>
    <n v="0.47"/>
    <s v="41-50%"/>
    <s v="No"/>
    <x v="5"/>
    <n v="3482"/>
    <n v="7.8820000000000006"/>
    <s v="No"/>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69"/>
    <x v="683"/>
    <s v="OfficeProducts|OfficePaperProducts|Paper|Stationery|Pens,Pencils&amp;WritingSupplies|Pens&amp;Refills|LiquidInkRollerballPens"/>
    <x v="3"/>
    <n v="90"/>
    <n v="100"/>
    <x v="1"/>
    <n v="0.1"/>
    <s v="0-10%"/>
    <s v="No"/>
    <x v="3"/>
    <n v="6199"/>
    <n v="10.298999999999999"/>
    <s v="No"/>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0"/>
    <x v="684"/>
    <s v="Computers&amp;Accessories|Accessories&amp;Peripherals|LaptopAccessories|Lapdesks"/>
    <x v="0"/>
    <n v="899"/>
    <n v="1999"/>
    <x v="2"/>
    <n v="0.55000000000000004"/>
    <s v="51-60%"/>
    <s v="Yes"/>
    <x v="5"/>
    <n v="1667"/>
    <n v="6.0670000000000002"/>
    <s v="No"/>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1"/>
    <x v="685"/>
    <s v="Computers&amp;Accessories|Accessories&amp;Peripherals|PCGamingPeripherals|GamingKeyboards"/>
    <x v="0"/>
    <n v="1149"/>
    <n v="1800"/>
    <x v="2"/>
    <n v="0.36"/>
    <s v="31-40%"/>
    <s v="No"/>
    <x v="4"/>
    <n v="4723"/>
    <n v="9.0229999999999997"/>
    <s v="No"/>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2"/>
    <x v="686"/>
    <s v="Computers&amp;Accessories|Accessories&amp;Peripherals|LaptopAccessories|Bags&amp;Sleeves|LaptopSleeves&amp;Slipcases"/>
    <x v="0"/>
    <n v="249"/>
    <n v="499"/>
    <x v="0"/>
    <n v="0.5"/>
    <s v="41-50%"/>
    <s v="Yes"/>
    <x v="0"/>
    <n v="22860"/>
    <n v="27.06"/>
    <s v="No"/>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3"/>
    <x v="687"/>
    <s v="Computers&amp;Accessories|Accessories&amp;Peripherals|USBGadgets|Lamps"/>
    <x v="0"/>
    <n v="39"/>
    <n v="39"/>
    <x v="1"/>
    <n v="0"/>
    <s v="0-10%"/>
    <s v="No"/>
    <x v="9"/>
    <n v="13572"/>
    <n v="17.172000000000001"/>
    <s v="No"/>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4"/>
    <x v="688"/>
    <s v="Computers&amp;Accessories|NetworkingDevices|Repeaters&amp;Extenders"/>
    <x v="0"/>
    <n v="1599"/>
    <n v="3599"/>
    <x v="2"/>
    <n v="0.56000000000000005"/>
    <s v="51-60%"/>
    <s v="Yes"/>
    <x v="0"/>
    <n v="16182"/>
    <n v="20.381999999999998"/>
    <s v="No"/>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5"/>
    <x v="689"/>
    <s v="Electronics|HomeAudio|Speakers|BluetoothSpeakers"/>
    <x v="1"/>
    <n v="1199"/>
    <n v="3990"/>
    <x v="2"/>
    <n v="0.7"/>
    <s v="61-70%"/>
    <s v="Yes"/>
    <x v="0"/>
    <n v="2908"/>
    <n v="7.1080000000000005"/>
    <s v="No"/>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6"/>
    <x v="690"/>
    <s v="Computers&amp;Accessories|Accessories&amp;Peripherals|Keyboards,Mice&amp;InputDevices|Mice"/>
    <x v="0"/>
    <n v="1099"/>
    <n v="1499"/>
    <x v="2"/>
    <n v="0.27"/>
    <s v="21-30%"/>
    <s v="No"/>
    <x v="0"/>
    <n v="2375"/>
    <n v="6.5750000000000002"/>
    <s v="No"/>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7"/>
    <x v="691"/>
    <s v="OfficeProducts|OfficePaperProducts|Paper|Stationery|Notebooks,WritingPads&amp;Diaries|CompositionNotebooks"/>
    <x v="3"/>
    <n v="120"/>
    <n v="120"/>
    <x v="1"/>
    <n v="0"/>
    <s v="0-10%"/>
    <s v="No"/>
    <x v="6"/>
    <n v="4951"/>
    <n v="9.4510000000000005"/>
    <s v="No"/>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78"/>
    <x v="692"/>
    <s v="Computers&amp;Accessories|Accessories&amp;Peripherals|PCGamingPeripherals|GamingKeyboards"/>
    <x v="0"/>
    <n v="1519"/>
    <n v="3499"/>
    <x v="2"/>
    <n v="0.56999999999999995"/>
    <s v="51-60%"/>
    <s v="Yes"/>
    <x v="4"/>
    <n v="408"/>
    <n v="4.7080000000000002"/>
    <s v="Ye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79"/>
    <x v="693"/>
    <s v="OfficeProducts|OfficePaperProducts|Paper|Stationery|Pens,Pencils&amp;WritingSupplies|Pens&amp;Refills|LiquidInkRollerballPens"/>
    <x v="3"/>
    <n v="420"/>
    <n v="420"/>
    <x v="0"/>
    <n v="0"/>
    <s v="0-10%"/>
    <s v="No"/>
    <x v="0"/>
    <n v="1926"/>
    <n v="6.1260000000000003"/>
    <s v="No"/>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0"/>
    <x v="694"/>
    <s v="OfficeProducts|OfficePaperProducts|Paper|Stationery|Pens,Pencils&amp;WritingSupplies|Pens&amp;Refills|FountainPens"/>
    <x v="3"/>
    <n v="225"/>
    <n v="225"/>
    <x v="0"/>
    <n v="0"/>
    <s v="0-10%"/>
    <s v="No"/>
    <x v="3"/>
    <n v="4798"/>
    <n v="8.8979999999999997"/>
    <s v="No"/>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1"/>
    <x v="695"/>
    <s v="Computers&amp;Accessories|Accessories&amp;Peripherals|HardDriveAccessories|Caddies"/>
    <x v="0"/>
    <n v="199"/>
    <n v="799"/>
    <x v="1"/>
    <n v="0.75"/>
    <s v="71-80%"/>
    <s v="Yes"/>
    <x v="3"/>
    <n v="7333"/>
    <n v="11.433"/>
    <s v="No"/>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2"/>
    <x v="696"/>
    <s v="Computers&amp;Accessories|Printers,Inks&amp;Accessories|Printers|InkjetPrinters"/>
    <x v="0"/>
    <n v="8349"/>
    <n v="9625"/>
    <x v="2"/>
    <n v="0.13"/>
    <s v="11-20%"/>
    <s v="No"/>
    <x v="11"/>
    <n v="3652"/>
    <n v="7.452"/>
    <s v="No"/>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3"/>
    <x v="697"/>
    <s v="Computers&amp;Accessories|Components|InternalSolidStateDrives"/>
    <x v="0"/>
    <n v="3307"/>
    <n v="6100"/>
    <x v="2"/>
    <n v="0.46"/>
    <s v="41-50%"/>
    <s v="No"/>
    <x v="4"/>
    <n v="2515"/>
    <n v="6.8149999999999995"/>
    <s v="No"/>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4"/>
    <x v="698"/>
    <s v="Computers&amp;Accessories|ExternalDevices&amp;DataStorage|PenDrives"/>
    <x v="0"/>
    <n v="449"/>
    <n v="1300"/>
    <x v="0"/>
    <n v="0.65"/>
    <s v="61-70%"/>
    <s v="Yes"/>
    <x v="0"/>
    <n v="4959"/>
    <n v="9.1589999999999989"/>
    <s v="No"/>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5"/>
    <x v="404"/>
    <s v="Electronics|GeneralPurposeBatteries&amp;BatteryChargers|DisposableBatteries"/>
    <x v="1"/>
    <n v="380"/>
    <n v="400"/>
    <x v="0"/>
    <n v="0.05"/>
    <s v="0-10%"/>
    <s v="No"/>
    <x v="5"/>
    <n v="2111"/>
    <n v="6.511000000000001"/>
    <s v="No"/>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6"/>
    <x v="699"/>
    <s v="Computers&amp;Accessories|Accessories&amp;Peripherals|Keyboards,Mice&amp;InputDevices|GraphicTablets"/>
    <x v="0"/>
    <n v="499"/>
    <n v="1399"/>
    <x v="0"/>
    <n v="0.64"/>
    <s v="61-70%"/>
    <s v="Yes"/>
    <x v="2"/>
    <n v="1462"/>
    <n v="5.3620000000000001"/>
    <s v="No"/>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7"/>
    <x v="700"/>
    <s v="Computers&amp;Accessories|Laptops|TraditionalLaptops"/>
    <x v="0"/>
    <n v="37247"/>
    <n v="59890"/>
    <x v="2"/>
    <n v="0.38"/>
    <s v="31-40%"/>
    <s v="No"/>
    <x v="1"/>
    <n v="323"/>
    <n v="4.3230000000000004"/>
    <s v="Yes"/>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88"/>
    <x v="701"/>
    <s v="Electronics|Headphones,Earbuds&amp;Accessories|Headphones|On-Ear"/>
    <x v="1"/>
    <n v="849"/>
    <n v="2490"/>
    <x v="2"/>
    <n v="0.66"/>
    <s v="61-70%"/>
    <s v="Yes"/>
    <x v="0"/>
    <n v="91188"/>
    <n v="95.388000000000005"/>
    <s v="No"/>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89"/>
    <x v="702"/>
    <s v="Electronics|HomeAudio|Speakers|OutdoorSpeakers"/>
    <x v="1"/>
    <n v="799"/>
    <n v="1999"/>
    <x v="2"/>
    <n v="0.6"/>
    <s v="51-60%"/>
    <s v="Yes"/>
    <x v="7"/>
    <n v="418"/>
    <n v="4.1180000000000003"/>
    <s v="Yes"/>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0"/>
    <x v="703"/>
    <s v="Computers&amp;Accessories|Accessories&amp;Peripherals|USBGadgets|Lamps"/>
    <x v="0"/>
    <n v="298"/>
    <n v="999"/>
    <x v="0"/>
    <n v="0.7"/>
    <s v="61-70%"/>
    <s v="Yes"/>
    <x v="4"/>
    <n v="1552"/>
    <n v="5.8520000000000003"/>
    <s v="No"/>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1"/>
    <x v="501"/>
    <s v="Electronics|HomeAudio|Speakers|OutdoorSpeakers"/>
    <x v="1"/>
    <n v="1499"/>
    <n v="2999"/>
    <x v="2"/>
    <n v="0.5"/>
    <s v="41-50%"/>
    <s v="Yes"/>
    <x v="3"/>
    <n v="25262"/>
    <n v="29.362000000000002"/>
    <s v="No"/>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2"/>
    <x v="704"/>
    <s v="Home&amp;Kitchen|Kitchen&amp;HomeAppliances|SmallKitchenAppliances|Kettles&amp;HotWaterDispensers|ElectricKettles"/>
    <x v="4"/>
    <n v="649"/>
    <n v="1245"/>
    <x v="2"/>
    <n v="0.48"/>
    <s v="41-50%"/>
    <s v="No"/>
    <x v="2"/>
    <n v="123365"/>
    <n v="127.265"/>
    <s v="No"/>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3"/>
    <x v="705"/>
    <s v="Home&amp;Kitchen|Heating,Cooling&amp;AirQuality|RoomHeaters|ElectricHeaters"/>
    <x v="4"/>
    <n v="1199"/>
    <n v="1695"/>
    <x v="2"/>
    <n v="0.28999999999999998"/>
    <s v="21-30%"/>
    <s v="No"/>
    <x v="9"/>
    <n v="13300"/>
    <n v="16.900000000000002"/>
    <s v="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4"/>
    <x v="199"/>
    <s v="Home&amp;Kitchen|Heating,Cooling&amp;AirQuality|RoomHeaters|FanHeaters"/>
    <x v="4"/>
    <n v="1199"/>
    <n v="2000"/>
    <x v="2"/>
    <n v="0.4"/>
    <s v="31-40%"/>
    <s v="No"/>
    <x v="1"/>
    <n v="18543"/>
    <n v="22.542999999999999"/>
    <s v="No"/>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5"/>
    <x v="706"/>
    <s v="Home&amp;Kitchen|Kitchen&amp;HomeAppliances|Vacuum,Cleaning&amp;Ironing|Irons,Steamers&amp;Accessories|LintShavers"/>
    <x v="4"/>
    <n v="455"/>
    <n v="999"/>
    <x v="0"/>
    <n v="0.54"/>
    <s v="51-60%"/>
    <s v="Yes"/>
    <x v="3"/>
    <n v="3578"/>
    <n v="7.677999999999999"/>
    <s v="No"/>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6"/>
    <x v="707"/>
    <s v="Home&amp;Kitchen|Kitchen&amp;HomeAppliances|SmallKitchenAppliances|DigitalKitchenScales"/>
    <x v="4"/>
    <n v="199"/>
    <n v="1999"/>
    <x v="1"/>
    <n v="0.9"/>
    <s v="81-90%"/>
    <s v="Yes"/>
    <x v="7"/>
    <n v="2031"/>
    <n v="5.7309999999999999"/>
    <s v="No"/>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7"/>
    <x v="708"/>
    <s v="Home&amp;Kitchen|Kitchen&amp;HomeAppliances|SmallKitchenAppliances|DigitalKitchenScales"/>
    <x v="4"/>
    <n v="293"/>
    <n v="499"/>
    <x v="0"/>
    <n v="0.41"/>
    <s v="41-50%"/>
    <s v="No"/>
    <x v="2"/>
    <n v="44994"/>
    <n v="48.893999999999998"/>
    <s v="No"/>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898"/>
    <x v="709"/>
    <s v="Home&amp;Kitchen|Kitchen&amp;Dining|KitchenTools|ManualChoppers&amp;Chippers|Choppers"/>
    <x v="4"/>
    <n v="199"/>
    <n v="495"/>
    <x v="1"/>
    <n v="0.6"/>
    <s v="51-60%"/>
    <s v="Yes"/>
    <x v="3"/>
    <n v="270563"/>
    <n v="274.66300000000001"/>
    <s v="No"/>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899"/>
    <x v="710"/>
    <s v="Home&amp;Kitchen|Kitchen&amp;HomeAppliances|SmallKitchenAppliances|Kettles&amp;HotWaterDispensers|ElectricKettles"/>
    <x v="4"/>
    <n v="749"/>
    <n v="1245"/>
    <x v="2"/>
    <n v="0.4"/>
    <s v="31-40%"/>
    <s v="No"/>
    <x v="2"/>
    <n v="31783"/>
    <n v="35.683"/>
    <s v="No"/>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0"/>
    <x v="711"/>
    <s v="Home&amp;Kitchen|Heating,Cooling&amp;AirQuality|RoomHeaters|ElectricHeaters"/>
    <x v="4"/>
    <n v="1399"/>
    <n v="1549"/>
    <x v="2"/>
    <n v="0.1"/>
    <s v="0-10%"/>
    <s v="No"/>
    <x v="2"/>
    <n v="2602"/>
    <n v="6.5019999999999998"/>
    <s v="No"/>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1"/>
    <x v="712"/>
    <s v="Home&amp;Kitchen|Kitchen&amp;HomeAppliances|SmallKitchenAppliances|Kettles&amp;HotWaterDispensers|ElectricKettles"/>
    <x v="4"/>
    <n v="749"/>
    <n v="1445"/>
    <x v="2"/>
    <n v="0.48"/>
    <s v="41-50%"/>
    <s v="No"/>
    <x v="2"/>
    <n v="63350"/>
    <n v="67.25"/>
    <s v="No"/>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2"/>
    <x v="704"/>
    <s v="Home&amp;Kitchen|Kitchen&amp;HomeAppliances|SmallKitchenAppliances|InductionCooktop"/>
    <x v="4"/>
    <n v="1699"/>
    <n v="3193"/>
    <x v="2"/>
    <n v="0.47"/>
    <s v="41-50%"/>
    <s v="No"/>
    <x v="11"/>
    <n v="54032"/>
    <n v="57.831999999999994"/>
    <s v="No"/>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3"/>
    <x v="713"/>
    <s v="Home&amp;Kitchen|Kitchen&amp;HomeAppliances|SmallKitchenAppliances|Kettles&amp;HotWaterDispensers|ElectricKettles"/>
    <x v="4"/>
    <n v="1043"/>
    <n v="1345"/>
    <x v="2"/>
    <n v="0.22"/>
    <s v="21-30%"/>
    <s v="No"/>
    <x v="11"/>
    <n v="15592"/>
    <n v="19.391999999999999"/>
    <s v="No"/>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4"/>
    <x v="714"/>
    <s v="Home&amp;Kitchen|Kitchen&amp;HomeAppliances|Vacuum,Cleaning&amp;Ironing|Irons,Steamers&amp;Accessories|LintShavers"/>
    <x v="4"/>
    <n v="499"/>
    <n v="999"/>
    <x v="0"/>
    <n v="0.5"/>
    <s v="41-50%"/>
    <s v="Yes"/>
    <x v="3"/>
    <n v="4859"/>
    <n v="8.9589999999999996"/>
    <s v="No"/>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5"/>
    <x v="715"/>
    <s v="Home&amp;Kitchen|Heating,Cooling&amp;AirQuality|RoomHeaters|FanHeaters"/>
    <x v="4"/>
    <n v="1464"/>
    <n v="1650"/>
    <x v="2"/>
    <n v="0.11"/>
    <s v="11-20%"/>
    <s v="No"/>
    <x v="3"/>
    <n v="14120"/>
    <n v="18.22"/>
    <s v="No"/>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6"/>
    <x v="716"/>
    <s v="Home&amp;Kitchen|Kitchen&amp;HomeAppliances|SmallKitchenAppliances|HandBlenders"/>
    <x v="4"/>
    <n v="249"/>
    <n v="499"/>
    <x v="0"/>
    <n v="0.5"/>
    <s v="41-50%"/>
    <s v="Yes"/>
    <x v="8"/>
    <n v="8427"/>
    <n v="11.727"/>
    <s v="No"/>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7"/>
    <x v="717"/>
    <s v="Home&amp;Kitchen|Kitchen&amp;HomeAppliances|Vacuum,Cleaning&amp;Ironing|Irons,Steamers&amp;Accessories|Irons|DryIrons"/>
    <x v="4"/>
    <n v="625"/>
    <n v="1400"/>
    <x v="2"/>
    <n v="0.55000000000000004"/>
    <s v="51-60%"/>
    <s v="Yes"/>
    <x v="0"/>
    <n v="23316"/>
    <n v="27.515999999999998"/>
    <s v="No"/>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08"/>
    <x v="718"/>
    <s v="Home&amp;Kitchen|Kitchen&amp;HomeAppliances|SmallKitchenAppliances|MixerGrinders"/>
    <x v="4"/>
    <n v="1290"/>
    <n v="2500"/>
    <x v="2"/>
    <n v="0.48"/>
    <s v="41-50%"/>
    <s v="No"/>
    <x v="1"/>
    <n v="6530"/>
    <n v="10.530000000000001"/>
    <s v="No"/>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09"/>
    <x v="719"/>
    <s v="Home&amp;Kitchen|Heating,Cooling&amp;AirQuality|WaterHeaters&amp;Geysers|InstantWaterHeaters"/>
    <x v="4"/>
    <n v="3600"/>
    <n v="6190"/>
    <x v="2"/>
    <n v="0.42"/>
    <s v="41-50%"/>
    <s v="No"/>
    <x v="4"/>
    <n v="11924"/>
    <n v="16.224"/>
    <s v="No"/>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0"/>
    <x v="720"/>
    <s v="Home&amp;Kitchen|Heating,Cooling&amp;AirQuality|RoomHeaters"/>
    <x v="4"/>
    <n v="6549"/>
    <n v="13999"/>
    <x v="2"/>
    <n v="0.53"/>
    <s v="51-60%"/>
    <s v="Yes"/>
    <x v="1"/>
    <n v="2961"/>
    <n v="6.9610000000000003"/>
    <s v="No"/>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1"/>
    <x v="721"/>
    <s v="Home&amp;Kitchen|Kitchen&amp;HomeAppliances|SmallKitchenAppliances|Kettles&amp;HotWaterDispensers|ElectricKettles"/>
    <x v="4"/>
    <n v="1625"/>
    <n v="2995"/>
    <x v="2"/>
    <n v="0.46"/>
    <s v="41-50%"/>
    <s v="No"/>
    <x v="6"/>
    <n v="23484"/>
    <n v="27.984000000000002"/>
    <s v="No"/>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2"/>
    <x v="722"/>
    <s v="Home&amp;Kitchen|Heating,Cooling&amp;AirQuality|WaterHeaters&amp;Geysers|InstantWaterHeaters"/>
    <x v="4"/>
    <n v="2599"/>
    <n v="5890"/>
    <x v="2"/>
    <n v="0.56000000000000005"/>
    <s v="51-60%"/>
    <s v="Yes"/>
    <x v="3"/>
    <n v="21783"/>
    <n v="25.883000000000003"/>
    <s v="No"/>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3"/>
    <x v="723"/>
    <s v="Home&amp;Kitchen|Kitchen&amp;HomeAppliances|SmallKitchenAppliances|Kettles&amp;HotWaterDispensers|Kettle&amp;ToasterSets"/>
    <x v="4"/>
    <n v="1199"/>
    <n v="2000"/>
    <x v="2"/>
    <n v="0.4"/>
    <s v="31-40%"/>
    <s v="No"/>
    <x v="1"/>
    <n v="14030"/>
    <n v="18.03"/>
    <s v="No"/>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4"/>
    <x v="724"/>
    <s v="Home&amp;Kitchen|Heating,Cooling&amp;AirQuality|WaterHeaters&amp;Geysers|StorageWaterHeaters"/>
    <x v="4"/>
    <n v="5499"/>
    <n v="13150"/>
    <x v="2"/>
    <n v="0.57999999999999996"/>
    <s v="51-60%"/>
    <s v="Yes"/>
    <x v="0"/>
    <n v="6398"/>
    <n v="10.597999999999999"/>
    <s v="No"/>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5"/>
    <x v="725"/>
    <s v="Home&amp;Kitchen|Kitchen&amp;HomeAppliances|SmallKitchenAppliances|MixerGrinders"/>
    <x v="4"/>
    <n v="1299"/>
    <n v="3500"/>
    <x v="2"/>
    <n v="0.63"/>
    <s v="61-70%"/>
    <s v="Yes"/>
    <x v="11"/>
    <n v="44050"/>
    <n v="47.849999999999994"/>
    <s v="No"/>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6"/>
    <x v="726"/>
    <s v="Home&amp;Kitchen|Kitchen&amp;HomeAppliances|Vacuum,Cleaning&amp;Ironing|Irons,Steamers&amp;Accessories|Irons|DryIrons"/>
    <x v="4"/>
    <n v="599"/>
    <n v="785"/>
    <x v="2"/>
    <n v="0.24"/>
    <s v="21-30%"/>
    <s v="No"/>
    <x v="0"/>
    <n v="24247"/>
    <n v="28.446999999999999"/>
    <s v="No"/>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7"/>
    <x v="727"/>
    <s v="Home&amp;Kitchen|Kitchen&amp;HomeAppliances|SmallKitchenAppliances|MixerGrinders"/>
    <x v="4"/>
    <n v="1999"/>
    <n v="3210"/>
    <x v="2"/>
    <n v="0.38"/>
    <s v="31-40%"/>
    <s v="No"/>
    <x v="0"/>
    <n v="41349"/>
    <n v="45.548999999999999"/>
    <s v="No"/>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18"/>
    <x v="728"/>
    <s v="Home&amp;Kitchen|Kitchen&amp;HomeAppliances|SmallKitchenAppliances|Kettles&amp;HotWaterDispensers|Kettle&amp;ToasterSets"/>
    <x v="4"/>
    <n v="549"/>
    <n v="1000"/>
    <x v="2"/>
    <n v="0.45"/>
    <s v="41-50%"/>
    <s v="No"/>
    <x v="9"/>
    <n v="1074"/>
    <n v="4.6740000000000004"/>
    <s v="No"/>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19"/>
    <x v="729"/>
    <s v="Home&amp;Kitchen|Heating,Cooling&amp;AirQuality|RoomHeaters|ElectricHeaters"/>
    <x v="4"/>
    <n v="999"/>
    <n v="2000"/>
    <x v="2"/>
    <n v="0.5"/>
    <s v="41-50%"/>
    <s v="Yes"/>
    <x v="11"/>
    <n v="1163"/>
    <n v="4.9630000000000001"/>
    <s v="No"/>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0"/>
    <x v="730"/>
    <s v="Home&amp;Kitchen|Kitchen&amp;HomeAppliances|Vacuum,Cleaning&amp;Ironing|Irons,Steamers&amp;Accessories|LintShavers"/>
    <x v="4"/>
    <n v="398"/>
    <n v="1999"/>
    <x v="0"/>
    <n v="0.8"/>
    <s v="71-80%"/>
    <s v="Yes"/>
    <x v="3"/>
    <n v="257"/>
    <n v="4.3569999999999993"/>
    <s v="Yes"/>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1"/>
    <x v="731"/>
    <s v="Home&amp;Kitchen|Heating,Cooling&amp;AirQuality|WaterHeaters&amp;Geysers|ImmersionRods"/>
    <x v="4"/>
    <n v="539"/>
    <n v="720"/>
    <x v="2"/>
    <n v="0.25"/>
    <s v="21-30%"/>
    <s v="No"/>
    <x v="3"/>
    <n v="36017"/>
    <n v="40.117000000000004"/>
    <s v="No"/>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2"/>
    <x v="732"/>
    <s v="Home&amp;Kitchen|Kitchen&amp;HomeAppliances|SmallKitchenAppliances|Kettles&amp;HotWaterDispensers|ElectricKettles"/>
    <x v="4"/>
    <n v="699"/>
    <n v="1595"/>
    <x v="2"/>
    <n v="0.56000000000000005"/>
    <s v="51-60%"/>
    <s v="Yes"/>
    <x v="3"/>
    <n v="8090"/>
    <n v="12.19"/>
    <s v="No"/>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3"/>
    <x v="733"/>
    <s v="Home&amp;Kitchen|Kitchen&amp;HomeAppliances|SmallKitchenAppliances|InductionCooktop"/>
    <x v="4"/>
    <n v="2148"/>
    <n v="3645"/>
    <x v="2"/>
    <n v="0.41"/>
    <s v="41-50%"/>
    <s v="No"/>
    <x v="3"/>
    <n v="31388"/>
    <n v="35.488"/>
    <s v="No"/>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4"/>
    <x v="734"/>
    <s v="Home&amp;Kitchen|Kitchen&amp;HomeAppliances|SmallKitchenAppliances|DeepFatFryers|AirFryers"/>
    <x v="4"/>
    <n v="3599"/>
    <n v="7950"/>
    <x v="2"/>
    <n v="0.55000000000000004"/>
    <s v="51-60%"/>
    <s v="Yes"/>
    <x v="0"/>
    <n v="136"/>
    <n v="4.3360000000000003"/>
    <s v="Y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5"/>
    <x v="735"/>
    <s v="Home&amp;Kitchen|HomeStorage&amp;Organization|LaundryOrganization|LaundryBaskets"/>
    <x v="4"/>
    <n v="351"/>
    <n v="999"/>
    <x v="0"/>
    <n v="0.65"/>
    <s v="61-70%"/>
    <s v="Yes"/>
    <x v="1"/>
    <n v="5380"/>
    <n v="9.379999999999999"/>
    <s v="No"/>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6"/>
    <x v="736"/>
    <s v="Home&amp;Kitchen|Kitchen&amp;HomeAppliances|Vacuum,Cleaning&amp;Ironing|Irons,Steamers&amp;Accessories|Irons|SteamIrons"/>
    <x v="4"/>
    <n v="1614"/>
    <n v="1745"/>
    <x v="2"/>
    <n v="0.08"/>
    <s v="0-10%"/>
    <s v="No"/>
    <x v="4"/>
    <n v="37974"/>
    <n v="42.273999999999994"/>
    <s v="No"/>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7"/>
    <x v="737"/>
    <s v="Home&amp;Kitchen|Heating,Cooling&amp;AirQuality|WaterHeaters&amp;Geysers|ImmersionRods"/>
    <x v="4"/>
    <n v="719"/>
    <n v="1295"/>
    <x v="2"/>
    <n v="0.44"/>
    <s v="41-50%"/>
    <s v="No"/>
    <x v="0"/>
    <n v="17218"/>
    <n v="21.417999999999999"/>
    <s v="No"/>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28"/>
    <x v="738"/>
    <s v="Home&amp;Kitchen|Kitchen&amp;HomeAppliances|Vacuum,Cleaning&amp;Ironing|Irons,Steamers&amp;Accessories|LintShavers"/>
    <x v="4"/>
    <n v="678"/>
    <n v="1499"/>
    <x v="2"/>
    <n v="0.55000000000000004"/>
    <s v="51-60%"/>
    <s v="Yes"/>
    <x v="0"/>
    <n v="900"/>
    <n v="5.1000000000000005"/>
    <s v="Ye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29"/>
    <x v="739"/>
    <s v="Home&amp;Kitchen|Kitchen&amp;HomeAppliances|SmallKitchenAppliances|Kettles&amp;HotWaterDispensers|Kettle&amp;ToasterSets"/>
    <x v="4"/>
    <n v="809"/>
    <n v="1545"/>
    <x v="2"/>
    <n v="0.48"/>
    <s v="41-50%"/>
    <s v="No"/>
    <x v="7"/>
    <n v="976"/>
    <n v="4.6760000000000002"/>
    <s v="Yes"/>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0"/>
    <x v="740"/>
    <s v="Home&amp;Kitchen|Kitchen&amp;HomeAppliances|SmallKitchenAppliances|JuicerMixerGrinders"/>
    <x v="4"/>
    <n v="1969"/>
    <n v="5000"/>
    <x v="2"/>
    <n v="0.61"/>
    <s v="61-70%"/>
    <s v="Yes"/>
    <x v="3"/>
    <n v="4927"/>
    <n v="9.0269999999999992"/>
    <s v="No"/>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1"/>
    <x v="741"/>
    <s v="Home&amp;Kitchen|Kitchen&amp;HomeAppliances|Vacuum,Cleaning&amp;Ironing|Irons,Steamers&amp;Accessories|LintShavers"/>
    <x v="4"/>
    <n v="1490"/>
    <n v="1695"/>
    <x v="2"/>
    <n v="0.12"/>
    <s v="11-20%"/>
    <s v="No"/>
    <x v="5"/>
    <n v="3543"/>
    <n v="7.9430000000000005"/>
    <s v="No"/>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2"/>
    <x v="742"/>
    <s v="Home&amp;Kitchen|Heating,Cooling&amp;AirQuality|RoomHeaters|ElectricHeaters"/>
    <x v="4"/>
    <n v="2499"/>
    <n v="3945"/>
    <x v="2"/>
    <n v="0.37"/>
    <s v="31-40%"/>
    <s v="No"/>
    <x v="11"/>
    <n v="2732"/>
    <n v="6.532"/>
    <s v="No"/>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3"/>
    <x v="743"/>
    <s v="Home&amp;Kitchen|Kitchen&amp;HomeAppliances|Vacuum,Cleaning&amp;Ironing|Vacuums&amp;FloorCare|Vacuums|HandheldVacuums"/>
    <x v="4"/>
    <n v="1665"/>
    <n v="2099"/>
    <x v="2"/>
    <n v="0.21"/>
    <s v="21-30%"/>
    <s v="No"/>
    <x v="1"/>
    <n v="14368"/>
    <n v="18.368000000000002"/>
    <s v="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4"/>
    <x v="744"/>
    <s v="Home&amp;Kitchen|Kitchen&amp;HomeAppliances|SmallKitchenAppliances|InductionCooktop"/>
    <x v="4"/>
    <n v="3229"/>
    <n v="5295"/>
    <x v="2"/>
    <n v="0.39"/>
    <s v="31-40%"/>
    <s v="No"/>
    <x v="0"/>
    <n v="39724"/>
    <n v="43.923999999999999"/>
    <s v="No"/>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5"/>
    <x v="704"/>
    <s v="Home&amp;Kitchen|Kitchen&amp;HomeAppliances|SmallKitchenAppliances|InductionCooktop"/>
    <x v="4"/>
    <n v="1799"/>
    <n v="3595"/>
    <x v="2"/>
    <n v="0.5"/>
    <s v="41-50%"/>
    <s v="Yes"/>
    <x v="11"/>
    <n v="9791"/>
    <n v="13.591000000000001"/>
    <s v="No"/>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6"/>
    <x v="745"/>
    <s v="Home&amp;Kitchen|Kitchen&amp;HomeAppliances|SmallKitchenAppliances|Kettles&amp;HotWaterDispensers|ElectricKettles"/>
    <x v="4"/>
    <n v="1260"/>
    <n v="1699"/>
    <x v="2"/>
    <n v="0.26"/>
    <s v="21-30%"/>
    <s v="No"/>
    <x v="0"/>
    <n v="2891"/>
    <n v="7.0910000000000002"/>
    <s v="No"/>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7"/>
    <x v="746"/>
    <s v="Home&amp;Kitchen|Heating,Cooling&amp;AirQuality|RoomHeaters|ElectricHeaters"/>
    <x v="4"/>
    <n v="749"/>
    <n v="1129"/>
    <x v="2"/>
    <n v="0.34"/>
    <s v="31-40%"/>
    <s v="No"/>
    <x v="1"/>
    <n v="2446"/>
    <n v="6.4459999999999997"/>
    <s v="No"/>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38"/>
    <x v="747"/>
    <s v="Home&amp;Kitchen|Kitchen&amp;HomeAppliances|SmallKitchenAppliances|MixerGrinders"/>
    <x v="4"/>
    <n v="3499"/>
    <n v="5795"/>
    <x v="2"/>
    <n v="0.4"/>
    <s v="31-40%"/>
    <s v="No"/>
    <x v="2"/>
    <n v="25340"/>
    <n v="29.24"/>
    <s v="No"/>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39"/>
    <x v="748"/>
    <s v="Home&amp;Kitchen|Kitchen&amp;HomeAppliances|SmallKitchenAppliances|EggBoilers"/>
    <x v="4"/>
    <n v="379"/>
    <n v="999"/>
    <x v="0"/>
    <n v="0.62"/>
    <s v="61-70%"/>
    <s v="Yes"/>
    <x v="4"/>
    <n v="3096"/>
    <n v="7.3959999999999999"/>
    <s v="No"/>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0"/>
    <x v="749"/>
    <s v="Home&amp;Kitchen|Heating,Cooling&amp;AirQuality|RoomHeaters|ElectricHeaters"/>
    <x v="4"/>
    <n v="1099"/>
    <n v="2400"/>
    <x v="2"/>
    <n v="0.54"/>
    <s v="51-60%"/>
    <s v="Yes"/>
    <x v="11"/>
    <n v="4"/>
    <n v="3.8039999999999998"/>
    <s v="Ye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1"/>
    <x v="750"/>
    <s v="Home&amp;Kitchen|Kitchen&amp;HomeAppliances|SmallKitchenAppliances|Kettles&amp;HotWaterDispensers|Kettle&amp;ToasterSets"/>
    <x v="4"/>
    <n v="749"/>
    <n v="1299"/>
    <x v="2"/>
    <n v="0.42"/>
    <s v="41-50%"/>
    <s v="No"/>
    <x v="1"/>
    <n v="119"/>
    <n v="4.1189999999999998"/>
    <s v="Ye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2"/>
    <x v="751"/>
    <s v="Home&amp;Kitchen|Kitchen&amp;HomeAppliances|SmallKitchenAppliances|SandwichMakers"/>
    <x v="4"/>
    <n v="1299"/>
    <n v="1299"/>
    <x v="2"/>
    <n v="0"/>
    <s v="0-10%"/>
    <s v="No"/>
    <x v="0"/>
    <n v="40106"/>
    <n v="44.306000000000004"/>
    <s v="No"/>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3"/>
    <x v="752"/>
    <s v="Home&amp;Kitchen|Kitchen&amp;HomeAppliances|Vacuum,Cleaning&amp;Ironing|Irons,Steamers&amp;Accessories|Irons|DryIrons"/>
    <x v="4"/>
    <n v="549"/>
    <n v="1090"/>
    <x v="2"/>
    <n v="0.5"/>
    <s v="41-50%"/>
    <s v="Yes"/>
    <x v="0"/>
    <n v="13029"/>
    <n v="17.228999999999999"/>
    <s v="No"/>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4"/>
    <x v="753"/>
    <s v="Home&amp;Kitchen|Heating,Cooling&amp;AirQuality|RoomHeaters|FanHeaters"/>
    <x v="4"/>
    <n v="899"/>
    <n v="2000"/>
    <x v="2"/>
    <n v="0.55000000000000004"/>
    <s v="51-60%"/>
    <s v="Yes"/>
    <x v="9"/>
    <n v="291"/>
    <n v="3.891"/>
    <s v="Y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5"/>
    <x v="754"/>
    <s v="Home&amp;Kitchen|Kitchen&amp;HomeAppliances|Vacuum,Cleaning&amp;Ironing|Irons,Steamers&amp;Accessories|Irons|DryIrons"/>
    <x v="4"/>
    <n v="1321"/>
    <n v="1545"/>
    <x v="2"/>
    <n v="0.14000000000000001"/>
    <s v="11-20%"/>
    <s v="No"/>
    <x v="4"/>
    <n v="15453"/>
    <n v="19.753"/>
    <s v="No"/>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6"/>
    <x v="755"/>
    <s v="Home&amp;Kitchen|Kitchen&amp;HomeAppliances|Vacuum,Cleaning&amp;Ironing|Irons,Steamers&amp;Accessories|LintShavers"/>
    <x v="4"/>
    <n v="1099"/>
    <n v="1999"/>
    <x v="2"/>
    <n v="0.45"/>
    <s v="41-50%"/>
    <s v="No"/>
    <x v="1"/>
    <n v="604"/>
    <n v="4.6040000000000001"/>
    <s v="Yes"/>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7"/>
    <x v="756"/>
    <s v="Home&amp;Kitchen|Kitchen&amp;HomeAppliances|Vacuum,Cleaning&amp;Ironing|Irons,Steamers&amp;Accessories|Irons|DryIrons"/>
    <x v="4"/>
    <n v="775"/>
    <n v="875"/>
    <x v="2"/>
    <n v="0.11"/>
    <s v="11-20%"/>
    <s v="No"/>
    <x v="0"/>
    <n v="46647"/>
    <n v="50.847000000000001"/>
    <s v="No"/>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48"/>
    <x v="724"/>
    <s v="Home&amp;Kitchen|Heating,Cooling&amp;AirQuality|WaterHeaters&amp;Geysers|StorageWaterHeaters"/>
    <x v="4"/>
    <n v="6299"/>
    <n v="15270"/>
    <x v="2"/>
    <n v="0.59"/>
    <s v="51-60%"/>
    <s v="Yes"/>
    <x v="3"/>
    <n v="3233"/>
    <n v="7.3330000000000002"/>
    <s v="No"/>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49"/>
    <x v="757"/>
    <s v="Home&amp;Kitchen|Kitchen&amp;HomeAppliances|Vacuum,Cleaning&amp;Ironing|Irons,Steamers&amp;Accessories|Irons|SteamIrons"/>
    <x v="4"/>
    <n v="3190"/>
    <n v="4195"/>
    <x v="2"/>
    <n v="0.24"/>
    <s v="21-30%"/>
    <s v="No"/>
    <x v="1"/>
    <n v="1282"/>
    <n v="5.282"/>
    <s v="No"/>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0"/>
    <x v="758"/>
    <s v="Home&amp;Kitchen|Heating,Cooling&amp;AirQuality|RoomHeaters|ElectricHeaters"/>
    <x v="4"/>
    <n v="799"/>
    <n v="1989"/>
    <x v="2"/>
    <n v="0.6"/>
    <s v="51-60%"/>
    <s v="Yes"/>
    <x v="4"/>
    <n v="70"/>
    <n v="4.37"/>
    <s v="Y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1"/>
    <x v="759"/>
    <s v="Home&amp;Kitchen|Kitchen&amp;HomeAppliances|SmallKitchenAppliances|JuicerMixerGrinders"/>
    <x v="4"/>
    <n v="2699"/>
    <n v="5000"/>
    <x v="2"/>
    <n v="0.46"/>
    <s v="41-50%"/>
    <s v="No"/>
    <x v="1"/>
    <n v="26164"/>
    <n v="30.164000000000001"/>
    <s v="No"/>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2"/>
    <x v="760"/>
    <s v="Home&amp;Kitchen|Kitchen&amp;HomeAppliances|Vacuum,Cleaning&amp;Ironing|Irons,Steamers&amp;Accessories|Irons|DryIrons"/>
    <x v="4"/>
    <n v="599"/>
    <n v="990"/>
    <x v="2"/>
    <n v="0.39"/>
    <s v="31-40%"/>
    <s v="No"/>
    <x v="2"/>
    <n v="16166"/>
    <n v="20.065999999999999"/>
    <s v="No"/>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3"/>
    <x v="761"/>
    <s v="Home&amp;Kitchen|Kitchen&amp;HomeAppliances|SmallKitchenAppliances|Kettles&amp;HotWaterDispensers|Kettle&amp;ToasterSets"/>
    <x v="4"/>
    <n v="749"/>
    <n v="1111"/>
    <x v="2"/>
    <n v="0.33"/>
    <s v="31-40%"/>
    <s v="No"/>
    <x v="0"/>
    <n v="35693"/>
    <n v="39.893000000000001"/>
    <s v="No"/>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4"/>
    <x v="762"/>
    <s v="Home&amp;Kitchen|Heating,Cooling&amp;AirQuality|WaterHeaters&amp;Geysers|StorageWaterHeaters"/>
    <x v="4"/>
    <n v="6199"/>
    <n v="10400"/>
    <x v="2"/>
    <n v="0.4"/>
    <s v="31-40%"/>
    <s v="No"/>
    <x v="3"/>
    <n v="14391"/>
    <n v="18.491"/>
    <s v="No"/>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5"/>
    <x v="763"/>
    <s v="Home&amp;Kitchen|Kitchen&amp;HomeAppliances|SmallKitchenAppliances|MiniFoodProcessors&amp;Choppers"/>
    <x v="4"/>
    <n v="1819"/>
    <n v="2490"/>
    <x v="2"/>
    <n v="0.27"/>
    <s v="21-30%"/>
    <s v="No"/>
    <x v="5"/>
    <n v="7946"/>
    <n v="12.346"/>
    <s v="No"/>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6"/>
    <x v="764"/>
    <s v="Home&amp;Kitchen|Kitchen&amp;HomeAppliances|SmallKitchenAppliances|Kettles&amp;HotWaterDispensers|Kettle&amp;ToasterSets"/>
    <x v="4"/>
    <n v="1199"/>
    <n v="1900"/>
    <x v="2"/>
    <n v="0.37"/>
    <s v="31-40%"/>
    <s v="No"/>
    <x v="1"/>
    <n v="1765"/>
    <n v="5.7649999999999997"/>
    <s v="No"/>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7"/>
    <x v="765"/>
    <s v="Home&amp;Kitchen|Kitchen&amp;HomeAppliances|SmallKitchenAppliances|MixerGrinders"/>
    <x v="4"/>
    <n v="3249"/>
    <n v="6295"/>
    <x v="2"/>
    <n v="0.48"/>
    <s v="41-50%"/>
    <s v="No"/>
    <x v="11"/>
    <n v="14062"/>
    <n v="17.861999999999998"/>
    <s v="No"/>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58"/>
    <x v="766"/>
    <s v="Home&amp;Kitchen|Kitchen&amp;HomeAppliances|SmallKitchenAppliances|EggBoilers"/>
    <x v="4"/>
    <n v="349"/>
    <n v="999"/>
    <x v="0"/>
    <n v="0.65"/>
    <s v="61-70%"/>
    <s v="Yes"/>
    <x v="1"/>
    <n v="15646"/>
    <n v="19.646000000000001"/>
    <s v="No"/>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59"/>
    <x v="767"/>
    <s v="Home&amp;Kitchen|Heating,Cooling&amp;AirQuality|RoomHeaters|FanHeaters"/>
    <x v="4"/>
    <n v="1049"/>
    <n v="1699"/>
    <x v="2"/>
    <n v="0.38"/>
    <s v="31-40%"/>
    <s v="No"/>
    <x v="19"/>
    <n v="111"/>
    <n v="3.2110000000000003"/>
    <s v="Yes"/>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0"/>
    <x v="768"/>
    <s v="Home&amp;Kitchen|Kitchen&amp;HomeAppliances|SmallKitchenAppliances|DigitalKitchenScales|DigitalScales"/>
    <x v="4"/>
    <n v="799"/>
    <n v="1500"/>
    <x v="2"/>
    <n v="0.47"/>
    <s v="41-50%"/>
    <s v="No"/>
    <x v="4"/>
    <n v="9695"/>
    <n v="13.995000000000001"/>
    <s v="No"/>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1"/>
    <x v="724"/>
    <s v="Home&amp;Kitchen|Heating,Cooling&amp;AirQuality|WaterHeaters&amp;Geysers|StorageWaterHeaters"/>
    <x v="4"/>
    <n v="4999"/>
    <n v="9650"/>
    <x v="2"/>
    <n v="0.48"/>
    <s v="41-50%"/>
    <s v="No"/>
    <x v="0"/>
    <n v="1772"/>
    <n v="5.9720000000000004"/>
    <s v="No"/>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2"/>
    <x v="769"/>
    <s v="Home&amp;Kitchen|Kitchen&amp;HomeAppliances|SmallKitchenAppliances|MixerGrinders"/>
    <x v="4"/>
    <n v="6999"/>
    <n v="10590"/>
    <x v="2"/>
    <n v="0.34"/>
    <s v="31-40%"/>
    <s v="No"/>
    <x v="5"/>
    <n v="11499"/>
    <n v="15.899000000000001"/>
    <s v="No"/>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3"/>
    <x v="770"/>
    <s v="Home&amp;Kitchen|Kitchen&amp;HomeAppliances|SmallKitchenAppliances|DigitalKitchenScales"/>
    <x v="4"/>
    <n v="799"/>
    <n v="1999"/>
    <x v="2"/>
    <n v="0.6"/>
    <s v="51-60%"/>
    <s v="Yes"/>
    <x v="3"/>
    <n v="2162"/>
    <n v="6.2619999999999996"/>
    <s v="No"/>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4"/>
    <x v="771"/>
    <s v="Home&amp;Kitchen|Kitchen&amp;HomeAppliances|SmallKitchenAppliances|VacuumSealers"/>
    <x v="4"/>
    <n v="89"/>
    <n v="89"/>
    <x v="1"/>
    <n v="0"/>
    <s v="0-10%"/>
    <s v="No"/>
    <x v="0"/>
    <n v="19621"/>
    <n v="23.820999999999998"/>
    <s v="No"/>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5"/>
    <x v="772"/>
    <s v="Home&amp;Kitchen|Heating,Cooling&amp;AirQuality|Fans|CeilingFans"/>
    <x v="4"/>
    <n v="1400"/>
    <n v="2485"/>
    <x v="2"/>
    <n v="0.44"/>
    <s v="41-50%"/>
    <s v="No"/>
    <x v="3"/>
    <n v="19998"/>
    <n v="24.097999999999999"/>
    <s v="No"/>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6"/>
    <x v="773"/>
    <s v="Home&amp;Kitchen|HomeStorage&amp;Organization|LaundryOrganization|LaundryBaskets"/>
    <x v="4"/>
    <n v="355"/>
    <n v="899"/>
    <x v="0"/>
    <n v="0.61"/>
    <s v="61-70%"/>
    <s v="Yes"/>
    <x v="3"/>
    <n v="1051"/>
    <n v="5.1509999999999998"/>
    <s v="No"/>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7"/>
    <x v="774"/>
    <s v="Home&amp;Kitchen|Heating,Cooling&amp;AirQuality|RoomHeaters|ElectricHeaters"/>
    <x v="4"/>
    <n v="2169"/>
    <n v="3279"/>
    <x v="2"/>
    <n v="0.34"/>
    <s v="31-40%"/>
    <s v="No"/>
    <x v="3"/>
    <n v="1716"/>
    <n v="5.8159999999999998"/>
    <s v="No"/>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68"/>
    <x v="775"/>
    <s v="Home&amp;Kitchen|Kitchen&amp;HomeAppliances|Vacuum,Cleaning&amp;Ironing|Vacuums&amp;FloorCare|Vacuums|CanisterVacuums"/>
    <x v="4"/>
    <n v="2799"/>
    <n v="3799"/>
    <x v="2"/>
    <n v="0.26"/>
    <s v="21-30%"/>
    <s v="No"/>
    <x v="2"/>
    <n v="32931"/>
    <n v="36.830999999999996"/>
    <s v="No"/>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69"/>
    <x v="704"/>
    <s v="Home&amp;Kitchen|Kitchen&amp;HomeAppliances|SmallKitchenAppliances|Kettles&amp;HotWaterDispensers|ElectricKettles"/>
    <x v="4"/>
    <n v="899"/>
    <n v="1249"/>
    <x v="2"/>
    <n v="0.28000000000000003"/>
    <s v="21-30%"/>
    <s v="No"/>
    <x v="2"/>
    <n v="17424"/>
    <n v="21.323999999999998"/>
    <s v="No"/>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0"/>
    <x v="776"/>
    <s v="Home&amp;Kitchen|Heating,Cooling&amp;AirQuality|RoomHeaters"/>
    <x v="4"/>
    <n v="2499"/>
    <n v="5000"/>
    <x v="2"/>
    <n v="0.5"/>
    <s v="41-50%"/>
    <s v="Yes"/>
    <x v="11"/>
    <n v="1889"/>
    <n v="5.6890000000000001"/>
    <s v="No"/>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1"/>
    <x v="777"/>
    <s v="Home&amp;Kitchen|Heating,Cooling&amp;AirQuality|WaterHeaters&amp;Geysers|InstantWaterHeaters"/>
    <x v="4"/>
    <n v="3599"/>
    <n v="7299"/>
    <x v="2"/>
    <n v="0.51"/>
    <s v="51-60%"/>
    <s v="Yes"/>
    <x v="1"/>
    <n v="10324"/>
    <n v="14.324"/>
    <s v="No"/>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2"/>
    <x v="778"/>
    <s v="Home&amp;Kitchen|Kitchen&amp;HomeAppliances|Vacuum,Cleaning&amp;Ironing|Irons,Steamers&amp;Accessories|Irons|DryIrons"/>
    <x v="4"/>
    <n v="499"/>
    <n v="625"/>
    <x v="0"/>
    <n v="0.2"/>
    <s v="11-20%"/>
    <s v="No"/>
    <x v="0"/>
    <n v="5355"/>
    <n v="9.5549999999999997"/>
    <s v="No"/>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3"/>
    <x v="779"/>
    <s v="Home&amp;Kitchen|Heating,Cooling&amp;AirQuality|WaterHeaters&amp;Geysers|ImmersionRods"/>
    <x v="4"/>
    <n v="653"/>
    <n v="1020"/>
    <x v="2"/>
    <n v="0.36"/>
    <s v="31-40%"/>
    <s v="No"/>
    <x v="3"/>
    <n v="3366"/>
    <n v="7.4659999999999993"/>
    <s v="No"/>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4"/>
    <x v="780"/>
    <s v="Home&amp;Kitchen|Kitchen&amp;HomeAppliances|Vacuum,Cleaning&amp;Ironing|PressureWashers,Steam&amp;WindowCleaners"/>
    <x v="4"/>
    <n v="4789"/>
    <n v="8990"/>
    <x v="2"/>
    <n v="0.47"/>
    <s v="41-50%"/>
    <s v="No"/>
    <x v="4"/>
    <n v="1017"/>
    <n v="5.3170000000000002"/>
    <s v="No"/>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5"/>
    <x v="781"/>
    <s v="Home&amp;Kitchen|Heating,Cooling&amp;AirQuality|RoomHeaters|HalogenHeaters"/>
    <x v="4"/>
    <n v="1409"/>
    <n v="1639"/>
    <x v="2"/>
    <n v="0.14000000000000001"/>
    <s v="11-20%"/>
    <s v="No"/>
    <x v="7"/>
    <n v="787"/>
    <n v="4.4870000000000001"/>
    <s v="Yes"/>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6"/>
    <x v="782"/>
    <s v="Home&amp;Kitchen|Kitchen&amp;HomeAppliances|SmallKitchenAppliances|HandBlenders"/>
    <x v="4"/>
    <n v="753"/>
    <n v="899"/>
    <x v="2"/>
    <n v="0.16"/>
    <s v="11-20%"/>
    <s v="No"/>
    <x v="0"/>
    <n v="18462"/>
    <n v="22.661999999999999"/>
    <s v="No"/>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7"/>
    <x v="783"/>
    <s v="Home&amp;Kitchen|Kitchen&amp;HomeAppliances|SmallKitchenAppliances|EggBoilers"/>
    <x v="4"/>
    <n v="353"/>
    <n v="1199"/>
    <x v="0"/>
    <n v="0.71"/>
    <s v="71-80%"/>
    <s v="Yes"/>
    <x v="4"/>
    <n v="629"/>
    <n v="4.9290000000000003"/>
    <s v="Yes"/>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78"/>
    <x v="784"/>
    <s v="Home&amp;Kitchen|Kitchen&amp;HomeAppliances|SmallKitchenAppliances|DigitalKitchenScales"/>
    <x v="4"/>
    <n v="1099"/>
    <n v="1899"/>
    <x v="2"/>
    <n v="0.42"/>
    <s v="41-50%"/>
    <s v="No"/>
    <x v="4"/>
    <n v="15276"/>
    <n v="19.576000000000001"/>
    <s v="No"/>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79"/>
    <x v="785"/>
    <s v="Home&amp;Kitchen|Kitchen&amp;HomeAppliances|SmallKitchenAppliances|DeepFatFryers|AirFryers"/>
    <x v="4"/>
    <n v="8799"/>
    <n v="11595"/>
    <x v="2"/>
    <n v="0.24"/>
    <s v="21-30%"/>
    <s v="No"/>
    <x v="5"/>
    <n v="2981"/>
    <n v="7.3810000000000002"/>
    <s v="No"/>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0"/>
    <x v="786"/>
    <s v="Home&amp;Kitchen|Kitchen&amp;HomeAppliances|SmallKitchenAppliances|Kettles&amp;HotWaterDispensers|ElectricKettles"/>
    <x v="4"/>
    <n v="1345"/>
    <n v="1750"/>
    <x v="2"/>
    <n v="0.23"/>
    <s v="21-30%"/>
    <s v="No"/>
    <x v="11"/>
    <n v="2466"/>
    <n v="6.266"/>
    <s v="No"/>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1"/>
    <x v="787"/>
    <s v="Home&amp;Kitchen|Kitchen&amp;HomeAppliances|SmallKitchenAppliances|Pop-upToasters"/>
    <x v="4"/>
    <n v="2095"/>
    <n v="2095"/>
    <x v="2"/>
    <n v="0"/>
    <s v="0-10%"/>
    <s v="No"/>
    <x v="6"/>
    <n v="7949"/>
    <n v="12.449"/>
    <s v="No"/>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2"/>
    <x v="788"/>
    <s v="Home&amp;Kitchen|Heating,Cooling&amp;AirQuality|RoomHeaters|ElectricHeaters"/>
    <x v="4"/>
    <n v="1498"/>
    <n v="2300"/>
    <x v="2"/>
    <n v="0.35"/>
    <s v="31-40%"/>
    <s v="No"/>
    <x v="11"/>
    <n v="95"/>
    <n v="3.895"/>
    <s v="Yes"/>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3"/>
    <x v="789"/>
    <s v="Home&amp;Kitchen|Heating,Cooling&amp;AirQuality|RoomHeaters|HeatConvectors"/>
    <x v="4"/>
    <n v="2199"/>
    <n v="2990"/>
    <x v="2"/>
    <n v="0.26"/>
    <s v="21-30%"/>
    <s v="No"/>
    <x v="11"/>
    <n v="1558"/>
    <n v="5.3579999999999997"/>
    <s v="No"/>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4"/>
    <x v="790"/>
    <s v="Home&amp;Kitchen|Kitchen&amp;HomeAppliances|SmallKitchenAppliances|MixerGrinders"/>
    <x v="4"/>
    <n v="3699"/>
    <n v="4295"/>
    <x v="2"/>
    <n v="0.14000000000000001"/>
    <s v="11-20%"/>
    <s v="No"/>
    <x v="3"/>
    <n v="26543"/>
    <n v="30.643000000000001"/>
    <s v="No"/>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5"/>
    <x v="791"/>
    <s v="Home&amp;Kitchen|HomeStorage&amp;Organization|LaundryOrganization|LaundryBaskets"/>
    <x v="4"/>
    <n v="177"/>
    <n v="199"/>
    <x v="1"/>
    <n v="0.11"/>
    <s v="11-20%"/>
    <s v="No"/>
    <x v="3"/>
    <n v="3688"/>
    <n v="7.7880000000000003"/>
    <s v="No"/>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6"/>
    <x v="792"/>
    <s v="Home&amp;Kitchen|Kitchen&amp;HomeAppliances|SmallKitchenAppliances|MixerGrinders"/>
    <x v="4"/>
    <n v="1149"/>
    <n v="2499"/>
    <x v="2"/>
    <n v="0.54"/>
    <s v="51-60%"/>
    <s v="Yes"/>
    <x v="11"/>
    <n v="4383"/>
    <n v="8.1829999999999998"/>
    <s v="No"/>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7"/>
    <x v="793"/>
    <s v="Home&amp;Kitchen|Kitchen&amp;HomeAppliances|Coffee,Tea&amp;Espresso|CoffeeGrinders|ElectricGrinders"/>
    <x v="4"/>
    <n v="244"/>
    <n v="499"/>
    <x v="0"/>
    <n v="0.51"/>
    <s v="51-60%"/>
    <s v="Yes"/>
    <x v="8"/>
    <n v="478"/>
    <n v="3.7779999999999996"/>
    <s v="Yes"/>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88"/>
    <x v="794"/>
    <s v="Home&amp;Kitchen|Heating,Cooling&amp;AirQuality|RoomHeaters|ElectricHeaters"/>
    <x v="4"/>
    <n v="1959"/>
    <n v="2400"/>
    <x v="2"/>
    <n v="0.18"/>
    <s v="11-20%"/>
    <s v="No"/>
    <x v="1"/>
    <n v="237"/>
    <n v="4.2370000000000001"/>
    <s v="Yes"/>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89"/>
    <x v="795"/>
    <s v="Home&amp;Kitchen|Kitchen&amp;HomeAppliances|Vacuum,Cleaning&amp;Ironing|Irons,Steamers&amp;Accessories|LintShavers"/>
    <x v="4"/>
    <n v="319"/>
    <n v="749"/>
    <x v="0"/>
    <n v="0.56999999999999995"/>
    <s v="51-60%"/>
    <s v="Yes"/>
    <x v="13"/>
    <n v="124"/>
    <n v="4.7239999999999993"/>
    <s v="Yes"/>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0"/>
    <x v="796"/>
    <s v="Home&amp;Kitchen|Kitchen&amp;HomeAppliances|SmallKitchenAppliances|Kettles&amp;HotWaterDispensers|ElectricKettles"/>
    <x v="4"/>
    <n v="1499"/>
    <n v="1775"/>
    <x v="2"/>
    <n v="0.16"/>
    <s v="11-20%"/>
    <s v="No"/>
    <x v="2"/>
    <n v="14667"/>
    <n v="18.567"/>
    <s v="No"/>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1"/>
    <x v="797"/>
    <s v="Home&amp;Kitchen|Kitchen&amp;HomeAppliances|Vacuum,Cleaning&amp;Ironing|Irons,Steamers&amp;Accessories|LintShavers"/>
    <x v="4"/>
    <n v="469"/>
    <n v="1599"/>
    <x v="0"/>
    <n v="0.71"/>
    <s v="71-80%"/>
    <s v="Yes"/>
    <x v="7"/>
    <n v="6"/>
    <n v="3.706"/>
    <s v="Yes"/>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2"/>
    <x v="704"/>
    <s v="Home&amp;Kitchen|Kitchen&amp;HomeAppliances|SmallKitchenAppliances|Pop-upToasters"/>
    <x v="4"/>
    <n v="1099"/>
    <n v="1795"/>
    <x v="2"/>
    <n v="0.39"/>
    <s v="31-40%"/>
    <s v="No"/>
    <x v="0"/>
    <n v="4244"/>
    <n v="8.4439999999999991"/>
    <s v="No"/>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3"/>
    <x v="798"/>
    <s v="Home&amp;Kitchen|Heating,Cooling&amp;AirQuality|RoomHeaters|FanHeaters"/>
    <x v="4"/>
    <n v="9590"/>
    <n v="15999"/>
    <x v="2"/>
    <n v="0.4"/>
    <s v="31-40%"/>
    <s v="No"/>
    <x v="3"/>
    <n v="1017"/>
    <n v="5.1169999999999991"/>
    <s v="No"/>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4"/>
    <x v="799"/>
    <s v="Home&amp;Kitchen|Heating,Cooling&amp;AirQuality|Fans|ExhaustFans"/>
    <x v="4"/>
    <n v="999"/>
    <n v="1490"/>
    <x v="2"/>
    <n v="0.33"/>
    <s v="31-40%"/>
    <s v="No"/>
    <x v="3"/>
    <n v="12999"/>
    <n v="17.099"/>
    <s v="No"/>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5"/>
    <x v="800"/>
    <s v="Home&amp;Kitchen|Kitchen&amp;HomeAppliances|SmallKitchenAppliances|Kettles&amp;HotWaterDispensers|Kettle&amp;ToasterSets"/>
    <x v="4"/>
    <n v="1299"/>
    <n v="1999"/>
    <x v="2"/>
    <n v="0.35"/>
    <s v="31-40%"/>
    <s v="No"/>
    <x v="11"/>
    <n v="311"/>
    <n v="4.1109999999999998"/>
    <s v="Yes"/>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6"/>
    <x v="801"/>
    <s v="Home&amp;Kitchen|Kitchen&amp;HomeAppliances|Coffee,Tea&amp;Espresso|DripCoffeeMachines"/>
    <x v="4"/>
    <n v="292"/>
    <n v="499"/>
    <x v="0"/>
    <n v="0.41"/>
    <s v="41-50%"/>
    <s v="No"/>
    <x v="3"/>
    <n v="4238"/>
    <n v="8.338000000000001"/>
    <s v="No"/>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7"/>
    <x v="802"/>
    <s v="Home&amp;Kitchen|Kitchen&amp;HomeAppliances|SmallKitchenAppliances|VacuumSealers"/>
    <x v="4"/>
    <n v="160"/>
    <n v="299"/>
    <x v="1"/>
    <n v="0.46"/>
    <s v="41-50%"/>
    <s v="No"/>
    <x v="13"/>
    <n v="2781"/>
    <n v="7.3810000000000002"/>
    <s v="No"/>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998"/>
    <x v="803"/>
    <s v="Home&amp;Kitchen|Kitchen&amp;HomeAppliances|WaterPurifiers&amp;Accessories|WaterPurifierAccessories"/>
    <x v="4"/>
    <n v="600"/>
    <n v="600"/>
    <x v="2"/>
    <n v="0"/>
    <s v="0-10%"/>
    <s v="No"/>
    <x v="3"/>
    <n v="10907"/>
    <n v="15.007"/>
    <s v="No"/>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999"/>
    <x v="803"/>
    <s v="Home&amp;Kitchen|Kitchen&amp;HomeAppliances|WaterPurifiers&amp;Accessories|WaterCartridges"/>
    <x v="4"/>
    <n v="1130"/>
    <n v="1130"/>
    <x v="2"/>
    <n v="0"/>
    <s v="0-10%"/>
    <s v="No"/>
    <x v="0"/>
    <n v="13250"/>
    <n v="17.45"/>
    <s v="No"/>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0"/>
    <x v="804"/>
    <s v="Home&amp;Kitchen|Kitchen&amp;HomeAppliances|SmallKitchenAppliances|MixerGrinders"/>
    <x v="4"/>
    <n v="3249"/>
    <n v="6295"/>
    <x v="2"/>
    <n v="0.48"/>
    <s v="41-50%"/>
    <s v="No"/>
    <x v="2"/>
    <n v="43070"/>
    <n v="46.97"/>
    <s v="No"/>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1"/>
    <x v="805"/>
    <s v="Home&amp;Kitchen|Kitchen&amp;HomeAppliances|SmallKitchenAppliances|MixerGrinders"/>
    <x v="4"/>
    <n v="3599"/>
    <n v="9455"/>
    <x v="2"/>
    <n v="0.62"/>
    <s v="61-70%"/>
    <s v="Yes"/>
    <x v="3"/>
    <n v="11828"/>
    <n v="15.927999999999999"/>
    <s v="No"/>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2"/>
    <x v="806"/>
    <s v="Home&amp;Kitchen|Kitchen&amp;HomeAppliances|SmallKitchenAppliances|EggBoilers"/>
    <x v="4"/>
    <n v="368"/>
    <n v="699"/>
    <x v="0"/>
    <n v="0.47"/>
    <s v="41-50%"/>
    <s v="No"/>
    <x v="3"/>
    <n v="1240"/>
    <n v="5.34"/>
    <s v="No"/>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3"/>
    <x v="807"/>
    <s v="Home&amp;Kitchen|Kitchen&amp;HomeAppliances|SmallKitchenAppliances|MixerGrinders"/>
    <x v="4"/>
    <n v="3199"/>
    <n v="4999"/>
    <x v="2"/>
    <n v="0.36"/>
    <s v="31-40%"/>
    <s v="No"/>
    <x v="1"/>
    <n v="20869"/>
    <n v="24.869"/>
    <s v="No"/>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4"/>
    <x v="808"/>
    <s v="Home&amp;Kitchen|Kitchen&amp;HomeAppliances|SmallKitchenAppliances|Rice&amp;PastaCookers"/>
    <x v="4"/>
    <n v="1599"/>
    <n v="2900"/>
    <x v="2"/>
    <n v="0.45"/>
    <s v="41-50%"/>
    <s v="No"/>
    <x v="7"/>
    <n v="441"/>
    <n v="4.141"/>
    <s v="Yes"/>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5"/>
    <x v="809"/>
    <s v="Home&amp;Kitchen|Kitchen&amp;HomeAppliances|SmallKitchenAppliances|HandBlenders"/>
    <x v="4"/>
    <n v="1999"/>
    <n v="2499"/>
    <x v="2"/>
    <n v="0.2"/>
    <s v="11-20%"/>
    <s v="No"/>
    <x v="3"/>
    <n v="1034"/>
    <n v="5.1339999999999995"/>
    <s v="No"/>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6"/>
    <x v="810"/>
    <s v="Home&amp;Kitchen|Kitchen&amp;HomeAppliances|Vacuum,Cleaning&amp;Ironing|Irons,Steamers&amp;Accessories|Irons|DryIrons"/>
    <x v="4"/>
    <n v="616"/>
    <n v="1190"/>
    <x v="2"/>
    <n v="0.48"/>
    <s v="41-50%"/>
    <s v="No"/>
    <x v="3"/>
    <n v="37126"/>
    <n v="41.225999999999999"/>
    <s v="No"/>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7"/>
    <x v="811"/>
    <s v="Home&amp;Kitchen|Kitchen&amp;HomeAppliances|SmallKitchenAppliances|HandBlenders"/>
    <x v="4"/>
    <n v="1499"/>
    <n v="2100"/>
    <x v="2"/>
    <n v="0.28999999999999998"/>
    <s v="21-30%"/>
    <s v="No"/>
    <x v="3"/>
    <n v="6355"/>
    <n v="10.455"/>
    <s v="No"/>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08"/>
    <x v="812"/>
    <s v="Home&amp;Kitchen|Kitchen&amp;HomeAppliances|SmallKitchenAppliances|VacuumSealers"/>
    <x v="4"/>
    <n v="199"/>
    <n v="499"/>
    <x v="1"/>
    <n v="0.6"/>
    <s v="51-60%"/>
    <s v="Yes"/>
    <x v="8"/>
    <n v="12"/>
    <n v="3.3119999999999998"/>
    <s v="Yes"/>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09"/>
    <x v="813"/>
    <s v="Home&amp;Kitchen|Heating,Cooling&amp;AirQuality|WaterHeaters&amp;Geysers|ImmersionRods"/>
    <x v="4"/>
    <n v="610"/>
    <n v="825"/>
    <x v="2"/>
    <n v="0.26"/>
    <s v="21-30%"/>
    <s v="No"/>
    <x v="3"/>
    <n v="13165"/>
    <n v="17.265000000000001"/>
    <s v="No"/>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0"/>
    <x v="814"/>
    <s v="Home&amp;Kitchen|Kitchen&amp;HomeAppliances|SmallKitchenAppliances|MiniFoodProcessors&amp;Choppers"/>
    <x v="4"/>
    <n v="999"/>
    <n v="1499"/>
    <x v="2"/>
    <n v="0.33"/>
    <s v="31-40%"/>
    <s v="No"/>
    <x v="3"/>
    <n v="1646"/>
    <n v="5.7459999999999996"/>
    <s v="No"/>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1"/>
    <x v="815"/>
    <s v="Home&amp;Kitchen|Kitchen&amp;HomeAppliances|Vacuum,Cleaning&amp;Ironing|Vacuums&amp;FloorCare|Vacuums|CanisterVacuums"/>
    <x v="4"/>
    <n v="8999"/>
    <n v="9995"/>
    <x v="2"/>
    <n v="0.1"/>
    <s v="0-10%"/>
    <s v="No"/>
    <x v="5"/>
    <n v="17994"/>
    <n v="22.393999999999998"/>
    <s v="No"/>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2"/>
    <x v="816"/>
    <s v="Home&amp;Kitchen|Kitchen&amp;HomeAppliances|Vacuum,Cleaning&amp;Ironing|Irons,Steamers&amp;Accessories|LintShavers"/>
    <x v="4"/>
    <n v="453"/>
    <n v="999"/>
    <x v="0"/>
    <n v="0.55000000000000004"/>
    <s v="51-60%"/>
    <s v="Yes"/>
    <x v="4"/>
    <n v="610"/>
    <n v="4.91"/>
    <s v="Yes"/>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3"/>
    <x v="817"/>
    <s v="Home&amp;Kitchen|Kitchen&amp;HomeAppliances|SmallKitchenAppliances|MixerGrinders"/>
    <x v="4"/>
    <n v="2464"/>
    <n v="6000"/>
    <x v="2"/>
    <n v="0.59"/>
    <s v="51-60%"/>
    <s v="Yes"/>
    <x v="3"/>
    <n v="8866"/>
    <n v="12.965999999999999"/>
    <s v="No"/>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4"/>
    <x v="818"/>
    <s v="Home&amp;Kitchen|Kitchen&amp;HomeAppliances|SmallKitchenAppliances|Rice&amp;PastaCookers"/>
    <x v="4"/>
    <n v="2719"/>
    <n v="3945"/>
    <x v="2"/>
    <n v="0.31"/>
    <s v="31-40%"/>
    <s v="No"/>
    <x v="7"/>
    <n v="13406"/>
    <n v="17.106000000000002"/>
    <s v="No"/>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5"/>
    <x v="819"/>
    <s v="Home&amp;Kitchen|Heating,Cooling&amp;AirQuality|WaterHeaters&amp;Geysers|InstantWaterHeaters"/>
    <x v="4"/>
    <n v="1439"/>
    <n v="1999"/>
    <x v="2"/>
    <n v="0.28000000000000003"/>
    <s v="21-30%"/>
    <s v="No"/>
    <x v="20"/>
    <n v="53803"/>
    <n v="58.602999999999994"/>
    <s v="No"/>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6"/>
    <x v="809"/>
    <s v="Home&amp;Kitchen|Kitchen&amp;HomeAppliances|SmallKitchenAppliances|HandBlenders"/>
    <x v="4"/>
    <n v="2799"/>
    <n v="3499"/>
    <x v="2"/>
    <n v="0.2"/>
    <s v="11-20%"/>
    <s v="No"/>
    <x v="6"/>
    <n v="546"/>
    <n v="5.0460000000000003"/>
    <s v="Ye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7"/>
    <x v="820"/>
    <s v="Home&amp;Kitchen|Heating,Cooling&amp;AirQuality|WaterHeaters&amp;Geysers|InstantWaterHeaters"/>
    <x v="4"/>
    <n v="2088"/>
    <n v="5550"/>
    <x v="2"/>
    <n v="0.62"/>
    <s v="61-70%"/>
    <s v="Yes"/>
    <x v="1"/>
    <n v="5292"/>
    <n v="9.2919999999999998"/>
    <s v="No"/>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18"/>
    <x v="821"/>
    <s v="Home&amp;Kitchen|Heating,Cooling&amp;AirQuality|WaterHeaters&amp;Geysers|InstantWaterHeaters"/>
    <x v="4"/>
    <n v="2399"/>
    <n v="4590"/>
    <x v="2"/>
    <n v="0.48"/>
    <s v="41-50%"/>
    <s v="No"/>
    <x v="3"/>
    <n v="444"/>
    <n v="4.5439999999999996"/>
    <s v="Yes"/>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19"/>
    <x v="822"/>
    <s v="Home&amp;Kitchen|Kitchen&amp;HomeAppliances|SmallKitchenAppliances|DigitalKitchenScales"/>
    <x v="4"/>
    <n v="308"/>
    <n v="499"/>
    <x v="0"/>
    <n v="0.38"/>
    <s v="31-40%"/>
    <s v="No"/>
    <x v="2"/>
    <n v="4584"/>
    <n v="8.484"/>
    <s v="No"/>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0"/>
    <x v="823"/>
    <s v="Home&amp;Kitchen|Heating,Cooling&amp;AirQuality|WaterHeaters&amp;Geysers|InstantWaterHeaters"/>
    <x v="4"/>
    <n v="2599"/>
    <n v="4400"/>
    <x v="2"/>
    <n v="0.41"/>
    <s v="41-50%"/>
    <s v="No"/>
    <x v="3"/>
    <n v="14947"/>
    <n v="19.046999999999997"/>
    <s v="No"/>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1"/>
    <x v="824"/>
    <s v="Home&amp;Kitchen|Kitchen&amp;HomeAppliances|Vacuum,Cleaning&amp;Ironing|Irons,Steamers&amp;Accessories|Irons|DryIrons"/>
    <x v="4"/>
    <n v="479"/>
    <n v="1000"/>
    <x v="0"/>
    <n v="0.52"/>
    <s v="51-60%"/>
    <s v="Yes"/>
    <x v="0"/>
    <n v="1559"/>
    <n v="5.7590000000000003"/>
    <s v="No"/>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2"/>
    <x v="825"/>
    <s v="Home&amp;Kitchen|Kitchen&amp;HomeAppliances|Vacuum,Cleaning&amp;Ironing|Irons,Steamers&amp;Accessories|LintShavers"/>
    <x v="4"/>
    <n v="245"/>
    <n v="299"/>
    <x v="0"/>
    <n v="0.18"/>
    <s v="11-20%"/>
    <s v="No"/>
    <x v="3"/>
    <n v="1660"/>
    <n v="5.76"/>
    <s v="No"/>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3"/>
    <x v="826"/>
    <s v="Home&amp;Kitchen|Kitchen&amp;HomeAppliances|Vacuum,Cleaning&amp;Ironing|Irons,Steamers&amp;Accessories|LintShavers"/>
    <x v="4"/>
    <n v="179"/>
    <n v="799"/>
    <x v="1"/>
    <n v="0.78"/>
    <s v="71-80%"/>
    <s v="Yes"/>
    <x v="12"/>
    <n v="132"/>
    <n v="3.6320000000000001"/>
    <s v="Yes"/>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4"/>
    <x v="827"/>
    <s v="Home&amp;Kitchen|Heating,Cooling&amp;AirQuality|Fans|CeilingFans"/>
    <x v="4"/>
    <n v="3569"/>
    <n v="5190"/>
    <x v="2"/>
    <n v="0.31"/>
    <s v="31-40%"/>
    <s v="No"/>
    <x v="4"/>
    <n v="28629"/>
    <n v="32.929000000000002"/>
    <s v="No"/>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5"/>
    <x v="704"/>
    <s v="Home&amp;Kitchen|Kitchen&amp;HomeAppliances|SmallKitchenAppliances|Kettles&amp;HotWaterDispensers|ElectricKettles"/>
    <x v="4"/>
    <n v="699"/>
    <n v="1345"/>
    <x v="2"/>
    <n v="0.48"/>
    <s v="41-50%"/>
    <s v="No"/>
    <x v="2"/>
    <n v="8446"/>
    <n v="12.346"/>
    <s v="No"/>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6"/>
    <x v="828"/>
    <s v="Home&amp;Kitchen|Kitchen&amp;HomeAppliances|SmallKitchenAppliances|InductionCooktop"/>
    <x v="4"/>
    <n v="2089"/>
    <n v="4000"/>
    <x v="2"/>
    <n v="0.48"/>
    <s v="41-50%"/>
    <s v="No"/>
    <x v="0"/>
    <n v="11199"/>
    <n v="15.399000000000001"/>
    <s v="No"/>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7"/>
    <x v="829"/>
    <s v="Car&amp;Motorbike|CarAccessories|InteriorAccessories|AirPurifiers&amp;Ionizers"/>
    <x v="7"/>
    <n v="2339"/>
    <n v="4000"/>
    <x v="2"/>
    <n v="0.42"/>
    <s v="41-50%"/>
    <s v="No"/>
    <x v="11"/>
    <n v="1118"/>
    <n v="4.9180000000000001"/>
    <s v="No"/>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28"/>
    <x v="830"/>
    <s v="Home&amp;Kitchen|Heating,Cooling&amp;AirQuality|RoomHeaters|FanHeaters"/>
    <x v="4"/>
    <n v="784"/>
    <n v="1599"/>
    <x v="2"/>
    <n v="0.51"/>
    <s v="51-60%"/>
    <s v="Yes"/>
    <x v="6"/>
    <n v="11"/>
    <n v="4.5110000000000001"/>
    <s v="Yes"/>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29"/>
    <x v="831"/>
    <s v="Home&amp;Kitchen|Kitchen&amp;HomeAppliances|Vacuum,Cleaning&amp;Ironing|Vacuums&amp;FloorCare|Vacuums|Wet-DryVacuums"/>
    <x v="4"/>
    <n v="5499"/>
    <n v="9999"/>
    <x v="2"/>
    <n v="0.45"/>
    <s v="41-50%"/>
    <s v="No"/>
    <x v="11"/>
    <n v="4353"/>
    <n v="8.1529999999999987"/>
    <s v="No"/>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0"/>
    <x v="832"/>
    <s v="Home&amp;Kitchen|Heating,Cooling&amp;AirQuality|RoomHeaters|FanHeaters"/>
    <x v="4"/>
    <n v="899"/>
    <n v="1990"/>
    <x v="2"/>
    <n v="0.55000000000000004"/>
    <s v="51-60%"/>
    <s v="Yes"/>
    <x v="3"/>
    <n v="185"/>
    <n v="4.2849999999999993"/>
    <s v="Ye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1"/>
    <x v="833"/>
    <s v="Home&amp;Kitchen|Kitchen&amp;HomeAppliances|SmallKitchenAppliances|HandBlenders"/>
    <x v="4"/>
    <n v="1695"/>
    <n v="1695"/>
    <x v="2"/>
    <n v="0"/>
    <s v="0-10%"/>
    <s v="No"/>
    <x v="0"/>
    <n v="14290"/>
    <n v="18.489999999999998"/>
    <s v="No"/>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2"/>
    <x v="778"/>
    <s v="Home&amp;Kitchen|Kitchen&amp;HomeAppliances|Vacuum,Cleaning&amp;Ironing|Irons,Steamers&amp;Accessories|Irons|DryIrons"/>
    <x v="4"/>
    <n v="499"/>
    <n v="940"/>
    <x v="0"/>
    <n v="0.47"/>
    <s v="41-50%"/>
    <s v="No"/>
    <x v="3"/>
    <n v="3036"/>
    <n v="7.1359999999999992"/>
    <s v="No"/>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3"/>
    <x v="834"/>
    <s v="Home&amp;Kitchen|Heating,Cooling&amp;AirQuality|WaterHeaters&amp;Geysers|InstantWaterHeaters"/>
    <x v="4"/>
    <n v="2699"/>
    <n v="4700"/>
    <x v="2"/>
    <n v="0.43"/>
    <s v="41-50%"/>
    <s v="No"/>
    <x v="0"/>
    <n v="1296"/>
    <n v="5.4960000000000004"/>
    <s v="No"/>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4"/>
    <x v="835"/>
    <s v="Home&amp;Kitchen|Heating,Cooling&amp;AirQuality|WaterHeaters&amp;Geysers|InstantWaterHeaters"/>
    <x v="4"/>
    <n v="1448"/>
    <n v="2999"/>
    <x v="2"/>
    <n v="0.52"/>
    <s v="51-60%"/>
    <s v="Yes"/>
    <x v="6"/>
    <n v="19"/>
    <n v="4.5190000000000001"/>
    <s v="Ye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5"/>
    <x v="836"/>
    <s v="Home&amp;Kitchen|Kitchen&amp;HomeAppliances|SmallKitchenAppliances|VacuumSealers"/>
    <x v="4"/>
    <n v="79"/>
    <n v="79"/>
    <x v="1"/>
    <n v="0"/>
    <s v="0-10%"/>
    <s v="No"/>
    <x v="1"/>
    <n v="97"/>
    <n v="4.0970000000000004"/>
    <s v="Yes"/>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6"/>
    <x v="837"/>
    <s v="Home&amp;Kitchen|Heating,Cooling&amp;AirQuality|WaterHeaters&amp;Geysers|StorageWaterHeaters"/>
    <x v="4"/>
    <n v="6990"/>
    <n v="14290"/>
    <x v="2"/>
    <n v="0.51"/>
    <s v="51-60%"/>
    <s v="Yes"/>
    <x v="5"/>
    <n v="1771"/>
    <n v="6.1710000000000003"/>
    <s v="No"/>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7"/>
    <x v="838"/>
    <s v="Home&amp;Kitchen|Kitchen&amp;HomeAppliances|SmallKitchenAppliances|InductionCooktop"/>
    <x v="4"/>
    <n v="2698"/>
    <n v="3945"/>
    <x v="2"/>
    <n v="0.32"/>
    <s v="31-40%"/>
    <s v="No"/>
    <x v="1"/>
    <n v="15034"/>
    <n v="19.033999999999999"/>
    <s v="No"/>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38"/>
    <x v="839"/>
    <s v="Home&amp;Kitchen|Kitchen&amp;HomeAppliances|Vacuum,Cleaning&amp;Ironing|Vacuums&amp;FloorCare|Vacuums|Wet-DryVacuums"/>
    <x v="4"/>
    <n v="3199"/>
    <n v="5999"/>
    <x v="2"/>
    <n v="0.47"/>
    <s v="41-50%"/>
    <s v="No"/>
    <x v="1"/>
    <n v="3242"/>
    <n v="7.242"/>
    <s v="No"/>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39"/>
    <x v="840"/>
    <s v="Home&amp;Kitchen|Kitchen&amp;HomeAppliances|SmallKitchenAppliances|Kettles&amp;HotWaterDispensers|Kettle&amp;ToasterSets"/>
    <x v="4"/>
    <n v="1199"/>
    <n v="1950"/>
    <x v="2"/>
    <n v="0.39"/>
    <s v="31-40%"/>
    <s v="No"/>
    <x v="2"/>
    <n v="2832"/>
    <n v="6.7319999999999993"/>
    <s v="No"/>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0"/>
    <x v="841"/>
    <s v="Home&amp;Kitchen|Kitchen&amp;HomeAppliances|SmallKitchenAppliances|MiniFoodProcessors&amp;Choppers"/>
    <x v="4"/>
    <n v="1414"/>
    <n v="2799"/>
    <x v="2"/>
    <n v="0.49"/>
    <s v="41-50%"/>
    <s v="No"/>
    <x v="1"/>
    <n v="1498"/>
    <n v="5.4980000000000002"/>
    <s v="No"/>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1"/>
    <x v="842"/>
    <s v="Home&amp;Kitchen|Kitchen&amp;HomeAppliances|SmallKitchenAppliances|Kettles&amp;HotWaterDispensers|ElectricKettles"/>
    <x v="4"/>
    <n v="999"/>
    <n v="1950"/>
    <x v="2"/>
    <n v="0.49"/>
    <s v="41-50%"/>
    <s v="No"/>
    <x v="11"/>
    <n v="305"/>
    <n v="4.1049999999999995"/>
    <s v="Yes"/>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2"/>
    <x v="843"/>
    <s v="Home&amp;Kitchen|Kitchen&amp;HomeAppliances|Vacuum,Cleaning&amp;Ironing|Vacuums&amp;FloorCare|Vacuums|CanisterVacuums"/>
    <x v="4"/>
    <n v="5999"/>
    <n v="9999"/>
    <x v="2"/>
    <n v="0.4"/>
    <s v="31-40%"/>
    <s v="No"/>
    <x v="0"/>
    <n v="1191"/>
    <n v="5.391"/>
    <s v="No"/>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3"/>
    <x v="844"/>
    <s v="Home&amp;Kitchen|Heating,Cooling&amp;AirQuality|AirPurifiers|HEPAAirPurifiers"/>
    <x v="4"/>
    <n v="9970"/>
    <n v="12999"/>
    <x v="2"/>
    <n v="0.23"/>
    <s v="21-30%"/>
    <s v="No"/>
    <x v="4"/>
    <n v="4049"/>
    <n v="8.3490000000000002"/>
    <s v="No"/>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4"/>
    <x v="845"/>
    <s v="Home&amp;Kitchen|Kitchen&amp;HomeAppliances|WaterPurifiers&amp;Accessories|WaterFilters&amp;Purifiers"/>
    <x v="4"/>
    <n v="698"/>
    <n v="699"/>
    <x v="2"/>
    <n v="0"/>
    <s v="0-10%"/>
    <s v="No"/>
    <x v="0"/>
    <n v="3160"/>
    <n v="7.36"/>
    <s v="No"/>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5"/>
    <x v="846"/>
    <s v="Home&amp;Kitchen|Heating,Cooling&amp;AirQuality|Fans|CeilingFans"/>
    <x v="4"/>
    <n v="2199"/>
    <n v="3190"/>
    <x v="2"/>
    <n v="0.31"/>
    <s v="31-40%"/>
    <s v="No"/>
    <x v="4"/>
    <n v="9650"/>
    <n v="13.95"/>
    <s v="No"/>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6"/>
    <x v="847"/>
    <s v="Home&amp;Kitchen|HomeStorage&amp;Organization|LaundryOrganization|LaundryBags"/>
    <x v="4"/>
    <n v="320"/>
    <n v="799"/>
    <x v="0"/>
    <n v="0.6"/>
    <s v="51-60%"/>
    <s v="Yes"/>
    <x v="0"/>
    <n v="3846"/>
    <n v="8.0459999999999994"/>
    <s v="No"/>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7"/>
    <x v="848"/>
    <s v="Home&amp;Kitchen|Kitchen&amp;HomeAppliances|Vacuum,Cleaning&amp;Ironing|Irons,Steamers&amp;Accessories|LintShavers"/>
    <x v="4"/>
    <n v="298"/>
    <n v="499"/>
    <x v="0"/>
    <n v="0.4"/>
    <s v="31-40%"/>
    <s v="No"/>
    <x v="5"/>
    <n v="290"/>
    <n v="4.6900000000000004"/>
    <s v="Yes"/>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48"/>
    <x v="849"/>
    <s v="Home&amp;Kitchen|Kitchen&amp;HomeAppliances|SmallKitchenAppliances|JuicerMixerGrinders"/>
    <x v="4"/>
    <n v="1199"/>
    <n v="1499"/>
    <x v="2"/>
    <n v="0.2"/>
    <s v="11-20%"/>
    <s v="No"/>
    <x v="11"/>
    <n v="2206"/>
    <n v="6.0060000000000002"/>
    <s v="No"/>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49"/>
    <x v="850"/>
    <s v="Home&amp;Kitchen|Heating,Cooling&amp;AirQuality|Fans|CeilingFans"/>
    <x v="4"/>
    <n v="1399"/>
    <n v="2660"/>
    <x v="2"/>
    <n v="0.47"/>
    <s v="41-50%"/>
    <s v="No"/>
    <x v="3"/>
    <n v="9349"/>
    <n v="13.449"/>
    <s v="No"/>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0"/>
    <x v="851"/>
    <s v="Home&amp;Kitchen|Kitchen&amp;HomeAppliances|SmallKitchenAppliances|DigitalKitchenScales"/>
    <x v="4"/>
    <n v="599"/>
    <n v="2799"/>
    <x v="2"/>
    <n v="0.79"/>
    <s v="71-80%"/>
    <s v="Yes"/>
    <x v="2"/>
    <n v="578"/>
    <n v="4.4779999999999998"/>
    <s v="Ye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1"/>
    <x v="852"/>
    <s v="Home&amp;Kitchen|Kitchen&amp;HomeAppliances|SmallKitchenAppliances|Pop-upToasters"/>
    <x v="4"/>
    <n v="1499"/>
    <n v="1499"/>
    <x v="2"/>
    <n v="0"/>
    <s v="0-10%"/>
    <s v="No"/>
    <x v="4"/>
    <n v="9331"/>
    <n v="13.631"/>
    <s v="No"/>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2"/>
    <x v="853"/>
    <s v="Home&amp;Kitchen|Heating,Cooling&amp;AirQuality|AirPurifiers|HEPAAirPurifiers"/>
    <x v="4"/>
    <n v="14400"/>
    <n v="59900"/>
    <x v="2"/>
    <n v="0.76"/>
    <s v="71-80%"/>
    <s v="Yes"/>
    <x v="5"/>
    <n v="3837"/>
    <n v="8.2370000000000001"/>
    <s v="No"/>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3"/>
    <x v="854"/>
    <s v="Home&amp;Kitchen|Kitchen&amp;HomeAppliances|WaterPurifiers&amp;Accessories|WaterFilters&amp;Purifiers"/>
    <x v="4"/>
    <n v="1699"/>
    <n v="1900"/>
    <x v="2"/>
    <n v="0.11"/>
    <s v="11-20%"/>
    <s v="No"/>
    <x v="9"/>
    <n v="11456"/>
    <n v="15.055999999999999"/>
    <s v="No"/>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4"/>
    <x v="855"/>
    <s v="Home&amp;Kitchen|Heating,Cooling&amp;AirQuality|RoomHeaters|ElectricHeaters"/>
    <x v="4"/>
    <n v="649"/>
    <n v="999"/>
    <x v="2"/>
    <n v="0.35"/>
    <s v="31-40%"/>
    <s v="No"/>
    <x v="11"/>
    <n v="49"/>
    <n v="3.8489999999999998"/>
    <s v="Yes"/>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5"/>
    <x v="856"/>
    <s v="Home&amp;Kitchen|Kitchen&amp;HomeAppliances|SmallKitchenAppliances|MixerGrinders"/>
    <x v="4"/>
    <n v="3249"/>
    <n v="6375"/>
    <x v="2"/>
    <n v="0.49"/>
    <s v="41-50%"/>
    <s v="No"/>
    <x v="1"/>
    <n v="4978"/>
    <n v="8.9779999999999998"/>
    <s v="No"/>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6"/>
    <x v="857"/>
    <s v="Home&amp;Kitchen|HomeStorage&amp;Organization|LaundryOrganization|LaundryBaskets"/>
    <x v="4"/>
    <n v="199"/>
    <n v="499"/>
    <x v="1"/>
    <n v="0.6"/>
    <s v="51-60%"/>
    <s v="Yes"/>
    <x v="3"/>
    <n v="1996"/>
    <n v="6.0960000000000001"/>
    <s v="No"/>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7"/>
    <x v="858"/>
    <s v="Home&amp;Kitchen|Kitchen&amp;HomeAppliances|SmallKitchenAppliances|EggBoilers"/>
    <x v="4"/>
    <n v="1099"/>
    <n v="1899"/>
    <x v="2"/>
    <n v="0.42"/>
    <s v="41-50%"/>
    <s v="No"/>
    <x v="4"/>
    <n v="1811"/>
    <n v="6.1109999999999998"/>
    <s v="No"/>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58"/>
    <x v="859"/>
    <s v="Home&amp;Kitchen|Kitchen&amp;HomeAppliances|SmallKitchenAppliances|Kettles&amp;HotWaterDispensers|ElectricKettles"/>
    <x v="4"/>
    <n v="664"/>
    <n v="1490"/>
    <x v="2"/>
    <n v="0.55000000000000004"/>
    <s v="51-60%"/>
    <s v="Yes"/>
    <x v="1"/>
    <n v="2198"/>
    <n v="6.1980000000000004"/>
    <s v="No"/>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59"/>
    <x v="860"/>
    <s v="Home&amp;Kitchen|Kitchen&amp;HomeAppliances|SmallKitchenAppliances|SandwichMakers"/>
    <x v="4"/>
    <n v="260"/>
    <n v="350"/>
    <x v="0"/>
    <n v="0.26"/>
    <s v="21-30%"/>
    <s v="No"/>
    <x v="2"/>
    <n v="13127"/>
    <n v="17.027000000000001"/>
    <s v="No"/>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0"/>
    <x v="861"/>
    <s v="Home&amp;Kitchen|Heating,Cooling&amp;AirQuality|WaterHeaters&amp;Geysers|StorageWaterHeaters"/>
    <x v="4"/>
    <n v="6499"/>
    <n v="8500"/>
    <x v="2"/>
    <n v="0.24"/>
    <s v="21-30%"/>
    <s v="No"/>
    <x v="5"/>
    <n v="5865"/>
    <n v="10.265000000000001"/>
    <s v="No"/>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1"/>
    <x v="862"/>
    <s v="Home&amp;Kitchen|Kitchen&amp;HomeAppliances|SewingMachines&amp;Accessories|Sewing&amp;EmbroideryMachines"/>
    <x v="4"/>
    <n v="1484"/>
    <n v="2499"/>
    <x v="2"/>
    <n v="0.41"/>
    <s v="41-50%"/>
    <s v="No"/>
    <x v="7"/>
    <n v="1067"/>
    <n v="4.7670000000000003"/>
    <s v="No"/>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2"/>
    <x v="863"/>
    <s v="Home&amp;Kitchen|Kitchen&amp;HomeAppliances|Vacuum,Cleaning&amp;Ironing|Irons,Steamers&amp;Accessories|Irons|SteamIrons"/>
    <x v="4"/>
    <n v="999"/>
    <n v="1560"/>
    <x v="2"/>
    <n v="0.36"/>
    <s v="31-40%"/>
    <s v="No"/>
    <x v="9"/>
    <n v="4881"/>
    <n v="8.4809999999999999"/>
    <s v="No"/>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3"/>
    <x v="864"/>
    <s v="Home&amp;Kitchen|Kitchen&amp;HomeAppliances|SmallKitchenAppliances|JuicerMixerGrinders"/>
    <x v="4"/>
    <n v="3299"/>
    <n v="6500"/>
    <x v="2"/>
    <n v="0.49"/>
    <s v="41-50%"/>
    <s v="No"/>
    <x v="7"/>
    <n v="11217"/>
    <n v="14.917000000000002"/>
    <s v="No"/>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4"/>
    <x v="865"/>
    <s v="Home&amp;Kitchen|Kitchen&amp;HomeAppliances|SmallKitchenAppliances|HandBlenders"/>
    <x v="4"/>
    <n v="259"/>
    <n v="999"/>
    <x v="0"/>
    <n v="0.74"/>
    <s v="71-80%"/>
    <s v="Yes"/>
    <x v="1"/>
    <n v="43"/>
    <n v="4.0430000000000001"/>
    <s v="Yes"/>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5"/>
    <x v="866"/>
    <s v="Home&amp;Kitchen|Kitchen&amp;HomeAppliances|SmallKitchenAppliances|MixerGrinders"/>
    <x v="4"/>
    <n v="3249"/>
    <n v="7795"/>
    <x v="2"/>
    <n v="0.57999999999999996"/>
    <s v="51-60%"/>
    <s v="Yes"/>
    <x v="0"/>
    <n v="4664"/>
    <n v="8.8640000000000008"/>
    <s v="No"/>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6"/>
    <x v="757"/>
    <s v="Home&amp;Kitchen|Kitchen&amp;HomeAppliances|Vacuum,Cleaning&amp;Ironing|Irons,Steamers&amp;Accessories|Irons|SteamIrons"/>
    <x v="4"/>
    <n v="4280"/>
    <n v="5995"/>
    <x v="2"/>
    <n v="0.28999999999999998"/>
    <s v="21-30%"/>
    <s v="No"/>
    <x v="11"/>
    <n v="2112"/>
    <n v="5.9119999999999999"/>
    <s v="No"/>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7"/>
    <x v="867"/>
    <s v="Home&amp;Kitchen|HomeStorage&amp;Organization|LaundryOrganization|IroningAccessories|SprayBottles"/>
    <x v="4"/>
    <n v="189"/>
    <n v="299"/>
    <x v="1"/>
    <n v="0.37"/>
    <s v="31-40%"/>
    <s v="No"/>
    <x v="0"/>
    <n v="2737"/>
    <n v="6.9370000000000003"/>
    <s v="No"/>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68"/>
    <x v="868"/>
    <s v="Home&amp;Kitchen|Heating,Cooling&amp;AirQuality|Fans|CeilingFans"/>
    <x v="4"/>
    <n v="1449"/>
    <n v="2349"/>
    <x v="2"/>
    <n v="0.38"/>
    <s v="31-40%"/>
    <s v="No"/>
    <x v="2"/>
    <n v="9019"/>
    <n v="12.919"/>
    <s v="No"/>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69"/>
    <x v="791"/>
    <s v="Home&amp;Kitchen|HomeStorage&amp;Organization|LaundryOrganization|LaundryBaskets"/>
    <x v="4"/>
    <n v="199"/>
    <n v="499"/>
    <x v="1"/>
    <n v="0.6"/>
    <s v="51-60%"/>
    <s v="Yes"/>
    <x v="1"/>
    <n v="10234"/>
    <n v="14.234"/>
    <s v="No"/>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0"/>
    <x v="869"/>
    <s v="Home&amp;Kitchen|Kitchen&amp;HomeAppliances|SmallKitchenAppliances|HandMixers"/>
    <x v="4"/>
    <n v="474"/>
    <n v="1299"/>
    <x v="0"/>
    <n v="0.64"/>
    <s v="61-70%"/>
    <s v="Yes"/>
    <x v="3"/>
    <n v="550"/>
    <n v="4.6499999999999995"/>
    <s v="Ye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1"/>
    <x v="870"/>
    <s v="Home&amp;Kitchen|Kitchen&amp;HomeAppliances|SmallKitchenAppliances|HandBlenders"/>
    <x v="4"/>
    <n v="279"/>
    <n v="499"/>
    <x v="0"/>
    <n v="0.44"/>
    <s v="41-50%"/>
    <s v="No"/>
    <x v="20"/>
    <n v="28"/>
    <n v="4.8279999999999994"/>
    <s v="Ye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2"/>
    <x v="871"/>
    <s v="Home&amp;Kitchen|Heating,Cooling&amp;AirQuality|Fans|CeilingFans"/>
    <x v="4"/>
    <n v="1999"/>
    <n v="4775"/>
    <x v="2"/>
    <n v="0.57999999999999996"/>
    <s v="51-60%"/>
    <s v="Yes"/>
    <x v="0"/>
    <n v="1353"/>
    <n v="5.5529999999999999"/>
    <s v="No"/>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3"/>
    <x v="872"/>
    <s v="Home&amp;Kitchen|Kitchen&amp;HomeAppliances|Vacuum,Cleaning&amp;Ironing|Irons,Steamers&amp;Accessories|LintShavers"/>
    <x v="4"/>
    <n v="799"/>
    <n v="1230"/>
    <x v="2"/>
    <n v="0.35"/>
    <s v="31-40%"/>
    <s v="No"/>
    <x v="3"/>
    <n v="2138"/>
    <n v="6.2379999999999995"/>
    <s v="No"/>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4"/>
    <x v="873"/>
    <s v="Home&amp;Kitchen|Kitchen&amp;HomeAppliances|SmallKitchenAppliances|MiniFoodProcessors&amp;Choppers"/>
    <x v="4"/>
    <n v="949"/>
    <n v="1999"/>
    <x v="2"/>
    <n v="0.53"/>
    <s v="51-60%"/>
    <s v="Yes"/>
    <x v="1"/>
    <n v="1679"/>
    <n v="5.6790000000000003"/>
    <s v="No"/>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5"/>
    <x v="874"/>
    <s v="Home&amp;Kitchen|Kitchen&amp;HomeAppliances|SmallKitchenAppliances|Mills&amp;Grinders|WetGrinders"/>
    <x v="4"/>
    <n v="3657.66"/>
    <n v="5156"/>
    <x v="2"/>
    <n v="0.28999999999999998"/>
    <s v="21-30%"/>
    <s v="No"/>
    <x v="2"/>
    <n v="12837"/>
    <n v="16.736999999999998"/>
    <s v="No"/>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6"/>
    <x v="875"/>
    <s v="Home&amp;Kitchen|Kitchen&amp;HomeAppliances|SmallKitchenAppliances|OvenToasterGrills"/>
    <x v="4"/>
    <n v="1699"/>
    <n v="1999"/>
    <x v="2"/>
    <n v="0.15"/>
    <s v="11-20%"/>
    <s v="No"/>
    <x v="3"/>
    <n v="8873"/>
    <n v="12.972999999999999"/>
    <s v="No"/>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7"/>
    <x v="876"/>
    <s v="Home&amp;Kitchen|Kitchen&amp;HomeAppliances|Vacuum,Cleaning&amp;Ironing|Irons,Steamers&amp;Accessories|Irons|SteamIrons"/>
    <x v="4"/>
    <n v="1849"/>
    <n v="2095"/>
    <x v="2"/>
    <n v="0.12"/>
    <s v="11-20%"/>
    <s v="No"/>
    <x v="4"/>
    <n v="7681"/>
    <n v="11.981"/>
    <s v="No"/>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78"/>
    <x v="877"/>
    <s v="Home&amp;Kitchen|Heating,Cooling&amp;AirQuality|RoomHeaters|FanHeaters"/>
    <x v="4"/>
    <n v="12499"/>
    <n v="19825"/>
    <x v="2"/>
    <n v="0.37"/>
    <s v="31-40%"/>
    <s v="No"/>
    <x v="3"/>
    <n v="322"/>
    <n v="4.4219999999999997"/>
    <s v="Yes"/>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79"/>
    <x v="878"/>
    <s v="Home&amp;Kitchen|Kitchen&amp;HomeAppliances|Vacuum,Cleaning&amp;Ironing|Irons,Steamers&amp;Accessories|Irons|DryIrons"/>
    <x v="4"/>
    <n v="1099"/>
    <n v="1920"/>
    <x v="2"/>
    <n v="0.43"/>
    <s v="41-50%"/>
    <s v="No"/>
    <x v="0"/>
    <n v="9772"/>
    <n v="13.972000000000001"/>
    <s v="No"/>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0"/>
    <x v="879"/>
    <s v="Home&amp;Kitchen|Kitchen&amp;HomeAppliances|WaterPurifiers&amp;Accessories|WaterFilters&amp;Purifiers"/>
    <x v="4"/>
    <n v="8199"/>
    <n v="16000"/>
    <x v="2"/>
    <n v="0.49"/>
    <s v="41-50%"/>
    <s v="No"/>
    <x v="2"/>
    <n v="18497"/>
    <n v="22.396999999999998"/>
    <s v="No"/>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1"/>
    <x v="880"/>
    <s v="Home&amp;Kitchen|Kitchen&amp;HomeAppliances|SmallKitchenAppliances|JuicerMixerGrinders"/>
    <x v="4"/>
    <n v="499"/>
    <n v="2199"/>
    <x v="0"/>
    <n v="0.77"/>
    <s v="71-80%"/>
    <s v="Yes"/>
    <x v="7"/>
    <n v="53"/>
    <n v="3.7530000000000001"/>
    <s v="Yes"/>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2"/>
    <x v="881"/>
    <s v="Home&amp;Kitchen|Kitchen&amp;HomeAppliances|Vacuum,Cleaning&amp;Ironing|Vacuums&amp;FloorCare|Vacuums|HandheldVacuums"/>
    <x v="4"/>
    <n v="6999"/>
    <n v="14999"/>
    <x v="2"/>
    <n v="0.53"/>
    <s v="51-60%"/>
    <s v="Yes"/>
    <x v="3"/>
    <n v="1728"/>
    <n v="5.8279999999999994"/>
    <s v="No"/>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3"/>
    <x v="882"/>
    <s v="Home&amp;Kitchen|Kitchen&amp;HomeAppliances|SmallKitchenAppliances|VacuumSealers"/>
    <x v="4"/>
    <n v="1595"/>
    <n v="1799"/>
    <x v="2"/>
    <n v="0.11"/>
    <s v="11-20%"/>
    <s v="No"/>
    <x v="1"/>
    <n v="2877"/>
    <n v="6.8769999999999998"/>
    <s v="No"/>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4"/>
    <x v="883"/>
    <s v="Home&amp;Kitchen|Kitchen&amp;HomeAppliances|Vacuum,Cleaning&amp;Ironing|Irons,Steamers&amp;Accessories|Irons|DryIrons"/>
    <x v="4"/>
    <n v="1049"/>
    <n v="1950"/>
    <x v="2"/>
    <n v="0.46"/>
    <s v="41-50%"/>
    <s v="No"/>
    <x v="11"/>
    <n v="250"/>
    <n v="4.05"/>
    <s v="Yes"/>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5"/>
    <x v="732"/>
    <s v="Home&amp;Kitchen|Kitchen&amp;HomeAppliances|SmallKitchenAppliances|Kettles&amp;HotWaterDispensers|Kettle&amp;ToasterSets"/>
    <x v="4"/>
    <n v="1182"/>
    <n v="2995"/>
    <x v="2"/>
    <n v="0.61"/>
    <s v="61-70%"/>
    <s v="Yes"/>
    <x v="0"/>
    <n v="5178"/>
    <n v="9.3780000000000001"/>
    <s v="No"/>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6"/>
    <x v="884"/>
    <s v="Home&amp;Kitchen|Kitchen&amp;HomeAppliances|Vacuum,Cleaning&amp;Ironing|Irons,Steamers&amp;Accessories|LintShavers"/>
    <x v="4"/>
    <n v="499"/>
    <n v="999"/>
    <x v="0"/>
    <n v="0.5"/>
    <s v="41-50%"/>
    <s v="Yes"/>
    <x v="13"/>
    <n v="79"/>
    <n v="4.6789999999999994"/>
    <s v="Yes"/>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7"/>
    <x v="885"/>
    <s v="Home&amp;Kitchen|Heating,Cooling&amp;AirQuality|AirPurifiers|HEPAAirPurifiers"/>
    <x v="4"/>
    <n v="8799"/>
    <n v="11995"/>
    <x v="2"/>
    <n v="0.27"/>
    <s v="21-30%"/>
    <s v="No"/>
    <x v="3"/>
    <n v="4157"/>
    <n v="8.2569999999999997"/>
    <s v="No"/>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88"/>
    <x v="886"/>
    <s v="Home&amp;Kitchen|Heating,Cooling&amp;AirQuality|RoomHeaters|ElectricHeaters"/>
    <x v="4"/>
    <n v="1529"/>
    <n v="2999"/>
    <x v="2"/>
    <n v="0.49"/>
    <s v="41-50%"/>
    <s v="No"/>
    <x v="8"/>
    <n v="29"/>
    <n v="3.3289999999999997"/>
    <s v="Ye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89"/>
    <x v="887"/>
    <s v="Home&amp;Kitchen|Kitchen&amp;HomeAppliances|Vacuum,Cleaning&amp;Ironing|Irons,Steamers&amp;Accessories|Irons|DryIrons"/>
    <x v="4"/>
    <n v="1199"/>
    <n v="1690"/>
    <x v="2"/>
    <n v="0.28999999999999998"/>
    <s v="21-30%"/>
    <s v="No"/>
    <x v="0"/>
    <n v="4580"/>
    <n v="8.7800000000000011"/>
    <s v="No"/>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0"/>
    <x v="888"/>
    <s v="Home&amp;Kitchen|Kitchen&amp;HomeAppliances|SmallKitchenAppliances|EggBoilers"/>
    <x v="4"/>
    <n v="1052"/>
    <n v="1790"/>
    <x v="2"/>
    <n v="0.41"/>
    <s v="41-50%"/>
    <s v="No"/>
    <x v="4"/>
    <n v="1404"/>
    <n v="5.7039999999999997"/>
    <s v="No"/>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1"/>
    <x v="744"/>
    <s v="Home&amp;Kitchen|Kitchen&amp;HomeAppliances|SmallKitchenAppliances|Juicers"/>
    <x v="4"/>
    <n v="6499"/>
    <n v="8995"/>
    <x v="2"/>
    <n v="0.28000000000000003"/>
    <s v="21-30%"/>
    <s v="No"/>
    <x v="4"/>
    <n v="2810"/>
    <n v="7.1099999999999994"/>
    <s v="No"/>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2"/>
    <x v="889"/>
    <s v="Home&amp;Kitchen|Kitchen&amp;HomeAppliances|SmallKitchenAppliances|DigitalKitchenScales|DigitalScales"/>
    <x v="4"/>
    <n v="239"/>
    <n v="239"/>
    <x v="0"/>
    <n v="0"/>
    <s v="0-10%"/>
    <s v="No"/>
    <x v="4"/>
    <n v="7"/>
    <n v="4.3069999999999995"/>
    <s v="Yes"/>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3"/>
    <x v="890"/>
    <s v="Home&amp;Kitchen|Kitchen&amp;HomeAppliances|SmallKitchenAppliances|HandBlenders"/>
    <x v="4"/>
    <n v="699"/>
    <n v="1599"/>
    <x v="2"/>
    <n v="0.56000000000000005"/>
    <s v="51-60%"/>
    <s v="Yes"/>
    <x v="16"/>
    <n v="1729"/>
    <n v="6.4290000000000003"/>
    <s v="No"/>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4"/>
    <x v="891"/>
    <s v="Home&amp;Kitchen|Kitchen&amp;HomeAppliances|SmallKitchenAppliances"/>
    <x v="4"/>
    <n v="2599"/>
    <n v="4290"/>
    <x v="2"/>
    <n v="0.39"/>
    <s v="31-40%"/>
    <s v="No"/>
    <x v="5"/>
    <n v="2116"/>
    <n v="6.516"/>
    <s v="No"/>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5"/>
    <x v="892"/>
    <s v="Home&amp;Kitchen|Kitchen&amp;HomeAppliances|Vacuum,Cleaning&amp;Ironing|Vacuums&amp;FloorCare|Vacuums|HandheldVacuums"/>
    <x v="4"/>
    <n v="1547"/>
    <n v="2890"/>
    <x v="2"/>
    <n v="0.46"/>
    <s v="41-50%"/>
    <s v="No"/>
    <x v="2"/>
    <n v="463"/>
    <n v="4.3629999999999995"/>
    <s v="Ye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6"/>
    <x v="893"/>
    <s v="Home&amp;Kitchen|Kitchen&amp;HomeAppliances|SmallKitchenAppliances|HandBlenders"/>
    <x v="4"/>
    <n v="499"/>
    <n v="1299"/>
    <x v="0"/>
    <n v="0.62"/>
    <s v="61-70%"/>
    <s v="Yes"/>
    <x v="16"/>
    <n v="54"/>
    <n v="4.7540000000000004"/>
    <s v="Yes"/>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7"/>
    <x v="894"/>
    <s v="Home&amp;Kitchen|Heating,Cooling&amp;AirQuality|WaterHeaters&amp;Geysers|ImmersionRods"/>
    <x v="4"/>
    <n v="510"/>
    <n v="640"/>
    <x v="2"/>
    <n v="0.2"/>
    <s v="11-20%"/>
    <s v="No"/>
    <x v="3"/>
    <n v="7229"/>
    <n v="11.329000000000001"/>
    <s v="No"/>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098"/>
    <x v="895"/>
    <s v="Home&amp;Kitchen|Heating,Cooling&amp;AirQuality|WaterHeaters&amp;Geysers|InstantWaterHeaters"/>
    <x v="4"/>
    <n v="1899"/>
    <n v="3790"/>
    <x v="2"/>
    <n v="0.5"/>
    <s v="41-50%"/>
    <s v="Yes"/>
    <x v="11"/>
    <n v="3842"/>
    <n v="7.6419999999999995"/>
    <s v="No"/>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099"/>
    <x v="896"/>
    <s v="Home&amp;Kitchen|Heating,Cooling&amp;AirQuality|WaterHeaters&amp;Geysers|InstantWaterHeaters"/>
    <x v="4"/>
    <n v="2599"/>
    <n v="4560"/>
    <x v="2"/>
    <n v="0.43"/>
    <s v="41-50%"/>
    <s v="No"/>
    <x v="5"/>
    <n v="646"/>
    <n v="5.0460000000000003"/>
    <s v="Yes"/>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0"/>
    <x v="897"/>
    <s v="Home&amp;Kitchen|Kitchen&amp;HomeAppliances|SmallKitchenAppliances|EggBoilers"/>
    <x v="4"/>
    <n v="1199"/>
    <n v="3500"/>
    <x v="2"/>
    <n v="0.66"/>
    <s v="61-70%"/>
    <s v="Yes"/>
    <x v="4"/>
    <n v="1802"/>
    <n v="6.1020000000000003"/>
    <s v="No"/>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1"/>
    <x v="898"/>
    <s v="Home&amp;Kitchen|Heating,Cooling&amp;AirQuality|WaterHeaters&amp;Geysers|InstantWaterHeaters"/>
    <x v="4"/>
    <n v="999"/>
    <n v="2600"/>
    <x v="2"/>
    <n v="0.62"/>
    <s v="61-70%"/>
    <s v="Yes"/>
    <x v="10"/>
    <n v="252"/>
    <n v="3.6520000000000001"/>
    <s v="Ye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2"/>
    <x v="899"/>
    <s v="Home&amp;Kitchen|Kitchen&amp;HomeAppliances|SmallKitchenAppliances|InductionCooktop"/>
    <x v="4"/>
    <n v="1999"/>
    <n v="3300"/>
    <x v="2"/>
    <n v="0.39"/>
    <s v="31-40%"/>
    <s v="No"/>
    <x v="0"/>
    <n v="780"/>
    <n v="4.9800000000000004"/>
    <s v="Yes"/>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3"/>
    <x v="900"/>
    <s v="Home&amp;Kitchen|Kitchen&amp;HomeAppliances|SmallKitchenAppliances|HandBlenders"/>
    <x v="4"/>
    <n v="210"/>
    <n v="699"/>
    <x v="0"/>
    <n v="0.7"/>
    <s v="61-70%"/>
    <s v="Yes"/>
    <x v="7"/>
    <n v="74"/>
    <n v="3.774"/>
    <s v="Yes"/>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4"/>
    <x v="901"/>
    <s v="Home&amp;Kitchen|Heating,Cooling&amp;AirQuality|AirPurifiers|HEPAAirPurifiers"/>
    <x v="4"/>
    <n v="14499"/>
    <n v="23559"/>
    <x v="2"/>
    <n v="0.38"/>
    <s v="31-40%"/>
    <s v="No"/>
    <x v="4"/>
    <n v="2026"/>
    <n v="6.3259999999999996"/>
    <s v="No"/>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5"/>
    <x v="902"/>
    <s v="Home&amp;Kitchen|HomeStorage&amp;Organization|LaundryOrganization|LaundryBaskets"/>
    <x v="4"/>
    <n v="950"/>
    <n v="1599"/>
    <x v="2"/>
    <n v="0.41"/>
    <s v="41-50%"/>
    <s v="No"/>
    <x v="4"/>
    <n v="5911"/>
    <n v="10.210999999999999"/>
    <s v="No"/>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6"/>
    <x v="903"/>
    <s v="Home&amp;Kitchen|Kitchen&amp;HomeAppliances|SmallKitchenAppliances|DeepFatFryers|AirFryers"/>
    <x v="4"/>
    <n v="7199"/>
    <n v="9995"/>
    <x v="2"/>
    <n v="0.28000000000000003"/>
    <s v="21-30%"/>
    <s v="No"/>
    <x v="5"/>
    <n v="1964"/>
    <n v="6.3640000000000008"/>
    <s v="No"/>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7"/>
    <x v="904"/>
    <s v="Home&amp;Kitchen|Heating,Cooling&amp;AirQuality|RoomHeaters|ElectricHeaters"/>
    <x v="4"/>
    <n v="2439"/>
    <n v="2545"/>
    <x v="2"/>
    <n v="0.04"/>
    <s v="0-10%"/>
    <s v="No"/>
    <x v="3"/>
    <n v="25"/>
    <n v="4.125"/>
    <s v="Yes"/>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08"/>
    <x v="905"/>
    <s v="Home&amp;Kitchen|Kitchen&amp;HomeAppliances|Vacuum,Cleaning&amp;Ironing|Irons,Steamers&amp;Accessories|Irons|SteamIrons"/>
    <x v="4"/>
    <n v="7799"/>
    <n v="8995"/>
    <x v="2"/>
    <n v="0.13"/>
    <s v="11-20%"/>
    <s v="No"/>
    <x v="1"/>
    <n v="3160"/>
    <n v="7.16"/>
    <s v="No"/>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09"/>
    <x v="906"/>
    <s v="Home&amp;Kitchen|Kitchen&amp;HomeAppliances|SmallKitchenAppliances|MiniFoodProcessors&amp;Choppers"/>
    <x v="4"/>
    <n v="1599"/>
    <n v="1999"/>
    <x v="2"/>
    <n v="0.2"/>
    <s v="11-20%"/>
    <s v="No"/>
    <x v="5"/>
    <n v="1558"/>
    <n v="5.9580000000000002"/>
    <s v="No"/>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0"/>
    <x v="759"/>
    <s v="Home&amp;Kitchen|Kitchen&amp;HomeAppliances|SmallKitchenAppliances|MixerGrinders"/>
    <x v="4"/>
    <n v="2899"/>
    <n v="5500"/>
    <x v="2"/>
    <n v="0.47"/>
    <s v="41-50%"/>
    <s v="No"/>
    <x v="11"/>
    <n v="8958"/>
    <n v="12.757999999999999"/>
    <s v="No"/>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1"/>
    <x v="907"/>
    <s v="Home&amp;Kitchen|Kitchen&amp;HomeAppliances|SewingMachines&amp;Accessories|Sewing&amp;EmbroideryMachines"/>
    <x v="4"/>
    <n v="9799"/>
    <n v="12150"/>
    <x v="2"/>
    <n v="0.19"/>
    <s v="11-20%"/>
    <s v="No"/>
    <x v="4"/>
    <n v="13251"/>
    <n v="17.550999999999998"/>
    <s v="No"/>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2"/>
    <x v="908"/>
    <s v="Home&amp;Kitchen|Kitchen&amp;HomeAppliances|Vacuum,Cleaning&amp;Ironing|Irons,Steamers&amp;Accessories|Irons|SteamIrons"/>
    <x v="4"/>
    <n v="3299"/>
    <n v="4995"/>
    <x v="2"/>
    <n v="0.34"/>
    <s v="31-40%"/>
    <s v="No"/>
    <x v="11"/>
    <n v="1393"/>
    <n v="5.1929999999999996"/>
    <s v="No"/>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3"/>
    <x v="909"/>
    <s v="Home&amp;Kitchen|Kitchen&amp;HomeAppliances|SmallKitchenAppliances|HandBlenders"/>
    <x v="4"/>
    <n v="669"/>
    <n v="1499"/>
    <x v="2"/>
    <n v="0.55000000000000004"/>
    <s v="51-60%"/>
    <s v="Yes"/>
    <x v="21"/>
    <n v="13"/>
    <n v="2.3129999999999997"/>
    <s v="Yes"/>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4"/>
    <x v="910"/>
    <s v="Home&amp;Kitchen|Kitchen&amp;HomeAppliances|SmallKitchenAppliances|JuicerMixerGrinders"/>
    <x v="4"/>
    <n v="5890"/>
    <n v="7506"/>
    <x v="2"/>
    <n v="0.22"/>
    <s v="21-30%"/>
    <s v="No"/>
    <x v="6"/>
    <n v="7241"/>
    <n v="11.741"/>
    <s v="No"/>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5"/>
    <x v="911"/>
    <s v="Home&amp;Kitchen|Kitchen&amp;HomeAppliances|WaterPurifiers&amp;Accessories|WaterFilters&amp;Purifiers"/>
    <x v="4"/>
    <n v="9199"/>
    <n v="18000"/>
    <x v="2"/>
    <n v="0.49"/>
    <s v="41-50%"/>
    <s v="No"/>
    <x v="1"/>
    <n v="16020"/>
    <n v="20.02"/>
    <s v="No"/>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6"/>
    <x v="735"/>
    <s v="Home&amp;Kitchen|HomeStorage&amp;Organization|LaundryOrganization|LaundryBaskets"/>
    <x v="4"/>
    <n v="351"/>
    <n v="1099"/>
    <x v="0"/>
    <n v="0.68"/>
    <s v="61-70%"/>
    <s v="Yes"/>
    <x v="7"/>
    <n v="1470"/>
    <n v="5.17"/>
    <s v="No"/>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7"/>
    <x v="912"/>
    <s v="Health&amp;PersonalCare|HomeMedicalSupplies&amp;Equipment|HealthMonitors|WeighingScales|DigitalBathroomScales"/>
    <x v="8"/>
    <n v="899"/>
    <n v="1900"/>
    <x v="2"/>
    <n v="0.53"/>
    <s v="51-60%"/>
    <s v="Yes"/>
    <x v="1"/>
    <n v="3663"/>
    <n v="7.6630000000000003"/>
    <s v="No"/>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18"/>
    <x v="913"/>
    <s v="Home&amp;Kitchen|Kitchen&amp;HomeAppliances|SmallKitchenAppliances|Kettles&amp;HotWaterDispensers|Kettle&amp;ToasterSets"/>
    <x v="4"/>
    <n v="1349"/>
    <n v="1850"/>
    <x v="2"/>
    <n v="0.27"/>
    <s v="21-30%"/>
    <s v="No"/>
    <x v="5"/>
    <n v="638"/>
    <n v="5.0380000000000003"/>
    <s v="Ye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19"/>
    <x v="914"/>
    <s v="Home&amp;Kitchen|Kitchen&amp;HomeAppliances|Vacuum,Cleaning&amp;Ironing|Vacuums&amp;FloorCare|Vacuums|Wet-DryVacuums"/>
    <x v="4"/>
    <n v="6236"/>
    <n v="9999"/>
    <x v="2"/>
    <n v="0.38"/>
    <s v="31-40%"/>
    <s v="No"/>
    <x v="3"/>
    <n v="3552"/>
    <n v="7.6519999999999992"/>
    <s v="No"/>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0"/>
    <x v="915"/>
    <s v="Home&amp;Kitchen|Kitchen&amp;HomeAppliances|SmallKitchenAppliances|HandBlenders"/>
    <x v="4"/>
    <n v="2742"/>
    <n v="3995"/>
    <x v="2"/>
    <n v="0.31"/>
    <s v="31-40%"/>
    <s v="No"/>
    <x v="5"/>
    <n v="11148"/>
    <n v="15.548"/>
    <s v="No"/>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1"/>
    <x v="916"/>
    <s v="Home&amp;Kitchen|Kitchen&amp;HomeAppliances|SewingMachines&amp;Accessories|Sewing&amp;EmbroideryMachines"/>
    <x v="4"/>
    <n v="721"/>
    <n v="1499"/>
    <x v="2"/>
    <n v="0.52"/>
    <s v="51-60%"/>
    <s v="Yes"/>
    <x v="19"/>
    <n v="2449"/>
    <n v="5.5489999999999995"/>
    <s v="No"/>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2"/>
    <x v="917"/>
    <s v="Home&amp;Kitchen|Kitchen&amp;HomeAppliances|Vacuum,Cleaning&amp;Ironing|Irons,Steamers&amp;Accessories|Irons|SteamIrons"/>
    <x v="4"/>
    <n v="2903"/>
    <n v="3295"/>
    <x v="2"/>
    <n v="0.12"/>
    <s v="11-20%"/>
    <s v="No"/>
    <x v="4"/>
    <n v="2299"/>
    <n v="6.5990000000000002"/>
    <s v="No"/>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3"/>
    <x v="918"/>
    <s v="Home&amp;Kitchen|Kitchen&amp;HomeAppliances|SmallKitchenAppliances|MiniFoodProcessors&amp;Choppers"/>
    <x v="4"/>
    <n v="1656"/>
    <n v="2695"/>
    <x v="2"/>
    <n v="0.39"/>
    <s v="31-40%"/>
    <s v="No"/>
    <x v="5"/>
    <n v="6027"/>
    <n v="10.427"/>
    <s v="No"/>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4"/>
    <x v="919"/>
    <s v="Home&amp;Kitchen|Kitchen&amp;HomeAppliances|SmallKitchenAppliances|EggBoilers"/>
    <x v="4"/>
    <n v="1399"/>
    <n v="2290"/>
    <x v="2"/>
    <n v="0.39"/>
    <s v="31-40%"/>
    <s v="No"/>
    <x v="5"/>
    <n v="461"/>
    <n v="4.8610000000000007"/>
    <s v="Ye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5"/>
    <x v="920"/>
    <s v="Home&amp;Kitchen|Kitchen&amp;HomeAppliances|SmallKitchenAppliances|SandwichMakers"/>
    <x v="4"/>
    <n v="2079"/>
    <n v="3099"/>
    <x v="2"/>
    <n v="0.33"/>
    <s v="31-40%"/>
    <s v="No"/>
    <x v="3"/>
    <n v="282"/>
    <n v="4.3819999999999997"/>
    <s v="Yes"/>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6"/>
    <x v="921"/>
    <s v="Home&amp;Kitchen|Heating,Cooling&amp;AirQuality|WaterHeaters&amp;Geysers|ImmersionRods"/>
    <x v="4"/>
    <n v="999"/>
    <n v="1075"/>
    <x v="2"/>
    <n v="7.0000000000000007E-2"/>
    <s v="0-10%"/>
    <s v="No"/>
    <x v="3"/>
    <n v="9275"/>
    <n v="13.375"/>
    <s v="No"/>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7"/>
    <x v="922"/>
    <s v="Home&amp;Kitchen|Kitchen&amp;HomeAppliances|Vacuum,Cleaning&amp;Ironing|Vacuums&amp;FloorCare|Vacuums|HandheldVacuums"/>
    <x v="4"/>
    <n v="3179"/>
    <n v="6999"/>
    <x v="2"/>
    <n v="0.55000000000000004"/>
    <s v="51-60%"/>
    <s v="Yes"/>
    <x v="1"/>
    <n v="743"/>
    <n v="4.7430000000000003"/>
    <s v="Ye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28"/>
    <x v="923"/>
    <s v="Home&amp;Kitchen|Heating,Cooling&amp;AirQuality|WaterHeaters&amp;Geysers|InstantWaterHeaters"/>
    <x v="4"/>
    <n v="1049"/>
    <n v="2499"/>
    <x v="2"/>
    <n v="0.57999999999999996"/>
    <s v="51-60%"/>
    <s v="Yes"/>
    <x v="9"/>
    <n v="328"/>
    <n v="3.9279999999999999"/>
    <s v="Ye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29"/>
    <x v="924"/>
    <s v="Home&amp;Kitchen|Heating,Cooling&amp;AirQuality|WaterHeaters&amp;Geysers|InstantWaterHeaters"/>
    <x v="4"/>
    <n v="3599"/>
    <n v="7290"/>
    <x v="2"/>
    <n v="0.51"/>
    <s v="51-60%"/>
    <s v="Yes"/>
    <x v="2"/>
    <n v="942"/>
    <n v="4.8419999999999996"/>
    <s v="Yes"/>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0"/>
    <x v="925"/>
    <s v="Home&amp;Kitchen|Kitchen&amp;HomeAppliances|Coffee,Tea&amp;Espresso|EspressoMachines"/>
    <x v="4"/>
    <n v="4799"/>
    <n v="5795"/>
    <x v="2"/>
    <n v="0.17"/>
    <s v="11-20%"/>
    <s v="No"/>
    <x v="2"/>
    <n v="3815"/>
    <n v="7.7149999999999999"/>
    <s v="No"/>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1"/>
    <x v="926"/>
    <s v="Home&amp;Kitchen|Kitchen&amp;HomeAppliances|SmallKitchenAppliances|MixerGrinders"/>
    <x v="4"/>
    <n v="1699"/>
    <n v="3398"/>
    <x v="2"/>
    <n v="0.5"/>
    <s v="41-50%"/>
    <s v="Yes"/>
    <x v="11"/>
    <n v="7988"/>
    <n v="11.788"/>
    <s v="No"/>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2"/>
    <x v="927"/>
    <s v="Home&amp;Kitchen|Kitchen&amp;HomeAppliances|SmallKitchenAppliances|Kettles&amp;HotWaterDispensers|Kettle&amp;ToasterSets"/>
    <x v="4"/>
    <n v="664"/>
    <n v="1490"/>
    <x v="2"/>
    <n v="0.55000000000000004"/>
    <s v="51-60%"/>
    <s v="Yes"/>
    <x v="3"/>
    <n v="925"/>
    <n v="5.0249999999999995"/>
    <s v="Yes"/>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3"/>
    <x v="928"/>
    <s v="Home&amp;Kitchen|Heating,Cooling&amp;AirQuality|Fans|TableFans"/>
    <x v="4"/>
    <n v="948"/>
    <n v="1620"/>
    <x v="2"/>
    <n v="0.41"/>
    <s v="41-50%"/>
    <s v="No"/>
    <x v="3"/>
    <n v="4370"/>
    <n v="8.4699999999999989"/>
    <s v="No"/>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4"/>
    <x v="929"/>
    <s v="Home&amp;Kitchen|Kitchen&amp;HomeAppliances|Vacuum,Cleaning&amp;Ironing|Irons,Steamers&amp;Accessories|Irons|DryIrons"/>
    <x v="4"/>
    <n v="850"/>
    <n v="1000"/>
    <x v="2"/>
    <n v="0.15"/>
    <s v="11-20%"/>
    <s v="No"/>
    <x v="3"/>
    <n v="7619"/>
    <n v="11.718999999999999"/>
    <s v="No"/>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5"/>
    <x v="930"/>
    <s v="Home&amp;Kitchen|Kitchen&amp;HomeAppliances|WaterPurifiers&amp;Accessories|WaterCartridges"/>
    <x v="4"/>
    <n v="600"/>
    <n v="640"/>
    <x v="2"/>
    <n v="0.06"/>
    <s v="0-10%"/>
    <s v="No"/>
    <x v="11"/>
    <n v="2593"/>
    <n v="6.3929999999999998"/>
    <s v="No"/>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6"/>
    <x v="931"/>
    <s v="Home&amp;Kitchen|Heating,Cooling&amp;AirQuality|RoomHeaters|ElectricHeaters"/>
    <x v="4"/>
    <n v="3711"/>
    <n v="4495"/>
    <x v="2"/>
    <n v="0.17"/>
    <s v="11-20%"/>
    <s v="No"/>
    <x v="4"/>
    <n v="356"/>
    <n v="4.6559999999999997"/>
    <s v="Yes"/>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7"/>
    <x v="932"/>
    <s v="Home&amp;Kitchen|Kitchen&amp;HomeAppliances|SmallKitchenAppliances|DigitalKitchenScales"/>
    <x v="4"/>
    <n v="799"/>
    <n v="2999"/>
    <x v="2"/>
    <n v="0.73"/>
    <s v="71-80%"/>
    <s v="Yes"/>
    <x v="6"/>
    <n v="63"/>
    <n v="4.5629999999999997"/>
    <s v="Ye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38"/>
    <x v="803"/>
    <s v="Home&amp;Kitchen|Kitchen&amp;HomeAppliances|WaterPurifiers&amp;Accessories|WaterPurifierAccessories"/>
    <x v="4"/>
    <n v="980"/>
    <n v="980"/>
    <x v="2"/>
    <n v="0"/>
    <s v="0-10%"/>
    <s v="No"/>
    <x v="0"/>
    <n v="4740"/>
    <n v="8.9400000000000013"/>
    <s v="No"/>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39"/>
    <x v="933"/>
    <s v="Home&amp;Kitchen|HomeStorage&amp;Organization|LaundryOrganization|LaundryBaskets"/>
    <x v="4"/>
    <n v="351"/>
    <n v="899"/>
    <x v="0"/>
    <n v="0.61"/>
    <s v="61-70%"/>
    <s v="Yes"/>
    <x v="2"/>
    <n v="296"/>
    <n v="4.1959999999999997"/>
    <s v="Yes"/>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0"/>
    <x v="934"/>
    <s v="Home&amp;Kitchen|Kitchen&amp;HomeAppliances|Coffee,Tea&amp;Espresso|MilkFrothers"/>
    <x v="4"/>
    <n v="229"/>
    <n v="499"/>
    <x v="0"/>
    <n v="0.54"/>
    <s v="51-60%"/>
    <s v="Yes"/>
    <x v="12"/>
    <n v="185"/>
    <n v="3.6850000000000001"/>
    <s v="Yes"/>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1"/>
    <x v="917"/>
    <s v="Home&amp;Kitchen|Kitchen&amp;HomeAppliances|Vacuum,Cleaning&amp;Ironing|Irons,Steamers&amp;Accessories|Irons|SteamIrons"/>
    <x v="4"/>
    <n v="3349"/>
    <n v="3995"/>
    <x v="2"/>
    <n v="0.16"/>
    <s v="11-20%"/>
    <s v="No"/>
    <x v="4"/>
    <n v="1954"/>
    <n v="6.2539999999999996"/>
    <s v="No"/>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2"/>
    <x v="724"/>
    <s v="Home&amp;Kitchen|Heating,Cooling&amp;AirQuality|WaterHeaters&amp;Geysers|StorageWaterHeaters"/>
    <x v="4"/>
    <n v="5499"/>
    <n v="11500"/>
    <x v="2"/>
    <n v="0.52"/>
    <s v="51-60%"/>
    <s v="Yes"/>
    <x v="2"/>
    <n v="959"/>
    <n v="4.859"/>
    <s v="Yes"/>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3"/>
    <x v="935"/>
    <s v="Home&amp;Kitchen|Kitchen&amp;HomeAppliances|Vacuum,Cleaning&amp;Ironing|Irons,Steamers&amp;Accessories|LintShavers"/>
    <x v="4"/>
    <n v="299"/>
    <n v="499"/>
    <x v="0"/>
    <n v="0.4"/>
    <s v="31-40%"/>
    <s v="No"/>
    <x v="2"/>
    <n v="1015"/>
    <n v="4.915"/>
    <s v="No"/>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4"/>
    <x v="936"/>
    <s v="Home&amp;Kitchen|Heating,Cooling&amp;AirQuality|Humidifiers"/>
    <x v="4"/>
    <n v="2249"/>
    <n v="3550"/>
    <x v="2"/>
    <n v="0.37"/>
    <s v="31-40%"/>
    <s v="No"/>
    <x v="1"/>
    <n v="3973"/>
    <n v="7.9729999999999999"/>
    <s v="No"/>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5"/>
    <x v="937"/>
    <s v="Home&amp;Kitchen|Kitchen&amp;HomeAppliances|SmallKitchenAppliances|EggBoilers"/>
    <x v="4"/>
    <n v="699"/>
    <n v="1599"/>
    <x v="2"/>
    <n v="0.56000000000000005"/>
    <s v="51-60%"/>
    <s v="Yes"/>
    <x v="16"/>
    <n v="2300"/>
    <n v="7"/>
    <s v="No"/>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6"/>
    <x v="938"/>
    <s v="Home&amp;Kitchen|Heating,Cooling&amp;AirQuality|RoomHeaters|ElectricHeaters"/>
    <x v="4"/>
    <n v="1235"/>
    <n v="1499"/>
    <x v="2"/>
    <n v="0.18"/>
    <s v="11-20%"/>
    <s v="No"/>
    <x v="3"/>
    <n v="203"/>
    <n v="4.3029999999999999"/>
    <s v="Ye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7"/>
    <x v="939"/>
    <s v="Home&amp;Kitchen|Kitchen&amp;HomeAppliances|SmallKitchenAppliances|MiniFoodProcessors&amp;Choppers"/>
    <x v="4"/>
    <n v="1349"/>
    <n v="2999"/>
    <x v="2"/>
    <n v="0.55000000000000004"/>
    <s v="51-60%"/>
    <s v="Yes"/>
    <x v="11"/>
    <n v="441"/>
    <n v="4.2409999999999997"/>
    <s v="Yes"/>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48"/>
    <x v="940"/>
    <s v="Home&amp;Kitchen|Heating,Cooling&amp;AirQuality|WaterHeaters&amp;Geysers|StorageWaterHeaters"/>
    <x v="4"/>
    <n v="6800"/>
    <n v="11500"/>
    <x v="2"/>
    <n v="0.41"/>
    <s v="41-50%"/>
    <s v="No"/>
    <x v="3"/>
    <n v="10308"/>
    <n v="14.407999999999999"/>
    <s v="No"/>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x v="1149"/>
    <x v="941"/>
    <s v="Home&amp;Kitchen|Kitchen&amp;HomeAppliances|SmallKitchenAppliances|SandwichMakers"/>
    <x v="4"/>
    <n v="1699"/>
    <n v="1975"/>
    <x v="2"/>
    <n v="0.14000000000000001"/>
    <s v="11-20%"/>
    <s v="No"/>
    <x v="3"/>
    <n v="4716"/>
    <n v="8.8159999999999989"/>
    <s v="No"/>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0"/>
    <x v="942"/>
    <s v="Home&amp;Kitchen|Heating,Cooling&amp;AirQuality|RoomHeaters|FanHeaters"/>
    <x v="4"/>
    <n v="1069"/>
    <n v="1699"/>
    <x v="2"/>
    <n v="0.37"/>
    <s v="31-40%"/>
    <s v="No"/>
    <x v="2"/>
    <n v="313"/>
    <n v="4.2130000000000001"/>
    <s v="Yes"/>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1"/>
    <x v="943"/>
    <s v="Home&amp;Kitchen|Heating,Cooling&amp;AirQuality|RoomHeaters|FanHeaters"/>
    <x v="4"/>
    <n v="1349"/>
    <n v="2495"/>
    <x v="2"/>
    <n v="0.46"/>
    <s v="41-50%"/>
    <s v="No"/>
    <x v="11"/>
    <n v="166"/>
    <n v="3.9659999999999997"/>
    <s v="Ye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2"/>
    <x v="944"/>
    <s v="Home&amp;Kitchen|Heating,Cooling&amp;AirQuality|WaterHeaters&amp;Geysers|ImmersionRods"/>
    <x v="4"/>
    <n v="1499"/>
    <n v="3500"/>
    <x v="2"/>
    <n v="0.56999999999999995"/>
    <s v="51-60%"/>
    <s v="Yes"/>
    <x v="3"/>
    <n v="303"/>
    <n v="4.4029999999999996"/>
    <s v="Yes"/>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3"/>
    <x v="945"/>
    <s v="Home&amp;Kitchen|Kitchen&amp;HomeAppliances|SmallKitchenAppliances|SandwichMakers"/>
    <x v="4"/>
    <n v="2092"/>
    <n v="4600"/>
    <x v="2"/>
    <n v="0.55000000000000004"/>
    <s v="51-60%"/>
    <s v="Yes"/>
    <x v="4"/>
    <n v="562"/>
    <n v="4.8620000000000001"/>
    <s v="Yes"/>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4"/>
    <x v="946"/>
    <s v="Home&amp;Kitchen|Kitchen&amp;HomeAppliances|Vacuum,Cleaning&amp;Ironing|Vacuums&amp;FloorCare|Vacuums|Wet-DryVacuums"/>
    <x v="4"/>
    <n v="3859"/>
    <n v="10295"/>
    <x v="2"/>
    <n v="0.63"/>
    <s v="61-70%"/>
    <s v="Yes"/>
    <x v="2"/>
    <n v="8095"/>
    <n v="11.995000000000001"/>
    <s v="No"/>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5"/>
    <x v="947"/>
    <s v="Home&amp;Kitchen|Kitchen&amp;HomeAppliances|SmallKitchenAppliances|JuicerMixerGrinders"/>
    <x v="4"/>
    <n v="499"/>
    <n v="2199"/>
    <x v="0"/>
    <n v="0.77"/>
    <s v="71-80%"/>
    <s v="Yes"/>
    <x v="18"/>
    <n v="109"/>
    <n v="2.9089999999999998"/>
    <s v="Yes"/>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6"/>
    <x v="948"/>
    <s v="Home&amp;Kitchen|Heating,Cooling&amp;AirQuality|Fans|CeilingFans"/>
    <x v="4"/>
    <n v="1804"/>
    <n v="2380"/>
    <x v="2"/>
    <n v="0.24"/>
    <s v="21-30%"/>
    <s v="No"/>
    <x v="1"/>
    <n v="15382"/>
    <n v="19.381999999999998"/>
    <s v="No"/>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57"/>
    <x v="949"/>
    <s v="Home&amp;Kitchen|Kitchen&amp;HomeAppliances|SmallKitchenAppliances|JuicerMixerGrinders"/>
    <x v="4"/>
    <n v="6525"/>
    <n v="8820"/>
    <x v="2"/>
    <n v="0.26"/>
    <s v="21-30%"/>
    <s v="No"/>
    <x v="6"/>
    <n v="5137"/>
    <n v="9.6370000000000005"/>
    <s v="No"/>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58"/>
    <x v="950"/>
    <s v="Home&amp;Kitchen|Kitchen&amp;HomeAppliances|WaterPurifiers&amp;Accessories|WaterFilters&amp;Purifiers"/>
    <x v="4"/>
    <n v="4999"/>
    <n v="24999"/>
    <x v="2"/>
    <n v="0.8"/>
    <s v="71-80%"/>
    <s v="Yes"/>
    <x v="13"/>
    <n v="124"/>
    <n v="4.7239999999999993"/>
    <s v="Yes"/>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59"/>
    <x v="951"/>
    <s v="Home&amp;Kitchen|Kitchen&amp;HomeAppliances|Coffee,Tea&amp;Espresso|DripCoffeeMachines"/>
    <x v="4"/>
    <n v="1189"/>
    <n v="2400"/>
    <x v="2"/>
    <n v="0.5"/>
    <s v="41-50%"/>
    <s v="Yes"/>
    <x v="3"/>
    <n v="618"/>
    <n v="4.718"/>
    <s v="Yes"/>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0"/>
    <x v="952"/>
    <s v="Home&amp;Kitchen|Heating,Cooling&amp;AirQuality|RoomHeaters|FanHeaters"/>
    <x v="4"/>
    <n v="2590"/>
    <n v="4200"/>
    <x v="2"/>
    <n v="0.38"/>
    <s v="31-40%"/>
    <s v="No"/>
    <x v="3"/>
    <n v="63"/>
    <n v="4.1629999999999994"/>
    <s v="Yes"/>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1"/>
    <x v="953"/>
    <s v="Home&amp;Kitchen|Heating,Cooling&amp;AirQuality|RoomHeaters|FanHeaters"/>
    <x v="4"/>
    <n v="899"/>
    <n v="1599"/>
    <x v="2"/>
    <n v="0.44"/>
    <s v="41-50%"/>
    <s v="No"/>
    <x v="10"/>
    <n v="15"/>
    <n v="3.415"/>
    <s v="Ye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2"/>
    <x v="954"/>
    <s v="Home&amp;Kitchen|Heating,Cooling&amp;AirQuality|RoomHeaters|FanHeaters"/>
    <x v="4"/>
    <n v="998"/>
    <n v="2999"/>
    <x v="2"/>
    <n v="0.67"/>
    <s v="61-70%"/>
    <s v="Yes"/>
    <x v="13"/>
    <n v="9"/>
    <n v="4.609"/>
    <s v="Yes"/>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3"/>
    <x v="955"/>
    <s v="Home&amp;Kitchen|HomeStorage&amp;Organization|LaundryOrganization|LaundryBaskets"/>
    <x v="4"/>
    <n v="998.06"/>
    <n v="1282"/>
    <x v="2"/>
    <n v="0.22"/>
    <s v="21-30%"/>
    <s v="No"/>
    <x v="0"/>
    <n v="7274"/>
    <n v="11.474"/>
    <s v="No"/>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4"/>
    <x v="956"/>
    <s v="Home&amp;Kitchen|Heating,Cooling&amp;AirQuality|Fans|CeilingFans"/>
    <x v="4"/>
    <n v="1099"/>
    <n v="1990"/>
    <x v="2"/>
    <n v="0.45"/>
    <s v="41-50%"/>
    <s v="No"/>
    <x v="2"/>
    <n v="5911"/>
    <n v="9.8109999999999999"/>
    <s v="No"/>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5"/>
    <x v="957"/>
    <s v="Home&amp;Kitchen|Kitchen&amp;HomeAppliances|Vacuum,Cleaning&amp;Ironing|PressureWashers,Steam&amp;WindowCleaners"/>
    <x v="4"/>
    <n v="5999"/>
    <n v="9999"/>
    <x v="2"/>
    <n v="0.4"/>
    <s v="31-40%"/>
    <s v="No"/>
    <x v="0"/>
    <n v="170"/>
    <n v="4.37"/>
    <s v="Yes"/>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6"/>
    <x v="958"/>
    <s v="Home&amp;Kitchen|Kitchen&amp;HomeAppliances|Vacuum,Cleaning&amp;Ironing|Vacuums&amp;FloorCare|Vacuums|Wet-DryVacuums"/>
    <x v="4"/>
    <n v="8886"/>
    <n v="11850"/>
    <x v="2"/>
    <n v="0.25"/>
    <s v="21-30%"/>
    <s v="No"/>
    <x v="0"/>
    <n v="3065"/>
    <n v="7.2650000000000006"/>
    <s v="No"/>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67"/>
    <x v="959"/>
    <s v="Home&amp;Kitchen|Kitchen&amp;HomeAppliances|Vacuum,Cleaning&amp;Ironing|Irons,Steamers&amp;Accessories|LintShavers"/>
    <x v="4"/>
    <n v="475"/>
    <n v="999"/>
    <x v="0"/>
    <n v="0.52"/>
    <s v="51-60%"/>
    <s v="Yes"/>
    <x v="3"/>
    <n v="1021"/>
    <n v="5.1209999999999996"/>
    <s v="No"/>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68"/>
    <x v="960"/>
    <s v="Home&amp;Kitchen|Kitchen&amp;HomeAppliances|SmallKitchenAppliances|DeepFatFryers|AirFryers"/>
    <x v="4"/>
    <n v="4995"/>
    <n v="20049"/>
    <x v="2"/>
    <n v="0.75"/>
    <s v="71-80%"/>
    <s v="Yes"/>
    <x v="20"/>
    <n v="3964"/>
    <n v="8.7639999999999993"/>
    <s v="No"/>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69"/>
    <x v="961"/>
    <s v="Home&amp;Kitchen|Kitchen&amp;HomeAppliances|WaterPurifiers&amp;Accessories|WaterFilters&amp;Purifiers"/>
    <x v="4"/>
    <n v="13999"/>
    <n v="24850"/>
    <x v="2"/>
    <n v="0.44"/>
    <s v="41-50%"/>
    <s v="No"/>
    <x v="5"/>
    <n v="8948"/>
    <n v="13.348000000000001"/>
    <s v="No"/>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0"/>
    <x v="962"/>
    <s v="Home&amp;Kitchen|Kitchen&amp;HomeAppliances|WaterPurifiers&amp;Accessories|WaterFilters&amp;Purifiers"/>
    <x v="4"/>
    <n v="8499"/>
    <n v="16490"/>
    <x v="2"/>
    <n v="0.48"/>
    <s v="41-50%"/>
    <s v="No"/>
    <x v="4"/>
    <n v="97"/>
    <n v="4.3970000000000002"/>
    <s v="Yes"/>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1"/>
    <x v="963"/>
    <s v="Home&amp;Kitchen|Kitchen&amp;HomeAppliances|Vacuum,Cleaning&amp;Ironing|Irons,Steamers&amp;Accessories|Irons|DryIrons"/>
    <x v="4"/>
    <n v="949"/>
    <n v="975"/>
    <x v="2"/>
    <n v="0.03"/>
    <s v="0-10%"/>
    <s v="No"/>
    <x v="4"/>
    <n v="7223"/>
    <n v="11.523"/>
    <s v="No"/>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2"/>
    <x v="964"/>
    <s v="Home&amp;Kitchen|HomeStorage&amp;Organization|LaundryOrganization|LaundryBaskets"/>
    <x v="4"/>
    <n v="395"/>
    <n v="499"/>
    <x v="0"/>
    <n v="0.21"/>
    <s v="21-30%"/>
    <s v="No"/>
    <x v="1"/>
    <n v="330"/>
    <n v="4.33"/>
    <s v="Ye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3"/>
    <x v="965"/>
    <s v="Home&amp;Kitchen|Kitchen&amp;HomeAppliances|SmallKitchenAppliances|SmallApplianceParts&amp;Accessories|StandMixerAccessories"/>
    <x v="4"/>
    <n v="635"/>
    <n v="635"/>
    <x v="2"/>
    <n v="0"/>
    <s v="0-10%"/>
    <s v="No"/>
    <x v="4"/>
    <n v="4570"/>
    <n v="8.870000000000001"/>
    <s v="No"/>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4"/>
    <x v="966"/>
    <s v="Home&amp;Kitchen|Kitchen&amp;HomeAppliances|Vacuum,Cleaning&amp;Ironing|Irons,Steamers&amp;Accessories|Irons|DryIrons"/>
    <x v="4"/>
    <n v="717"/>
    <n v="1390"/>
    <x v="2"/>
    <n v="0.48"/>
    <s v="41-50%"/>
    <s v="No"/>
    <x v="1"/>
    <n v="4867"/>
    <n v="8.8670000000000009"/>
    <s v="No"/>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5"/>
    <x v="967"/>
    <s v="Home&amp;Kitchen|Kitchen&amp;HomeAppliances|Vacuum,Cleaning&amp;Ironing|Vacuums&amp;FloorCare|Vacuums|RoboticVacuums"/>
    <x v="4"/>
    <n v="27900"/>
    <n v="59900"/>
    <x v="2"/>
    <n v="0.53"/>
    <s v="51-60%"/>
    <s v="Yes"/>
    <x v="5"/>
    <n v="5298"/>
    <n v="9.6980000000000004"/>
    <s v="No"/>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6"/>
    <x v="968"/>
    <s v="Home&amp;Kitchen|Kitchen&amp;HomeAppliances|WaterPurifiers&amp;Accessories|WaterCartridges"/>
    <x v="4"/>
    <n v="649"/>
    <n v="670"/>
    <x v="2"/>
    <n v="0.03"/>
    <s v="0-10%"/>
    <s v="No"/>
    <x v="3"/>
    <n v="7786"/>
    <n v="11.885999999999999"/>
    <s v="No"/>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77"/>
    <x v="969"/>
    <s v="Home&amp;Kitchen|Kitchen&amp;HomeAppliances|WaterPurifiers&amp;Accessories|WaterPurifierAccessories"/>
    <x v="4"/>
    <n v="193"/>
    <n v="399"/>
    <x v="1"/>
    <n v="0.52"/>
    <s v="51-60%"/>
    <s v="Yes"/>
    <x v="9"/>
    <n v="37"/>
    <n v="3.637"/>
    <s v="Yes"/>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78"/>
    <x v="970"/>
    <s v="Home&amp;Kitchen|Heating,Cooling&amp;AirQuality|RoomHeaters|FanHeaters"/>
    <x v="4"/>
    <n v="1299"/>
    <n v="2495"/>
    <x v="2"/>
    <n v="0.48"/>
    <s v="41-50%"/>
    <s v="No"/>
    <x v="22"/>
    <n v="2"/>
    <n v="2.0019999999999998"/>
    <s v="Yes"/>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79"/>
    <x v="971"/>
    <s v="Home&amp;Kitchen|Kitchen&amp;HomeAppliances|SmallKitchenAppliances|MixerGrinders"/>
    <x v="4"/>
    <n v="2449"/>
    <n v="3390"/>
    <x v="2"/>
    <n v="0.28000000000000003"/>
    <s v="21-30%"/>
    <s v="No"/>
    <x v="1"/>
    <n v="5206"/>
    <n v="9.2059999999999995"/>
    <s v="No"/>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0"/>
    <x v="923"/>
    <s v="Home&amp;Kitchen|Heating,Cooling&amp;AirQuality|WaterHeaters&amp;Geysers|InstantWaterHeaters"/>
    <x v="4"/>
    <n v="1049"/>
    <n v="2499"/>
    <x v="2"/>
    <n v="0.57999999999999996"/>
    <s v="51-60%"/>
    <s v="Yes"/>
    <x v="7"/>
    <n v="638"/>
    <n v="4.3380000000000001"/>
    <s v="Ye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1"/>
    <x v="972"/>
    <s v="Home&amp;Kitchen|Heating,Cooling&amp;AirQuality|Fans|TableFans"/>
    <x v="4"/>
    <n v="2399"/>
    <n v="4200"/>
    <x v="2"/>
    <n v="0.43"/>
    <s v="41-50%"/>
    <s v="No"/>
    <x v="11"/>
    <n v="397"/>
    <n v="4.1970000000000001"/>
    <s v="Yes"/>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2"/>
    <x v="973"/>
    <s v="Home&amp;Kitchen|Kitchen&amp;HomeAppliances|Vacuum,Cleaning&amp;Ironing|Vacuums&amp;FloorCare|Vacuums|HandheldVacuums"/>
    <x v="4"/>
    <n v="2286"/>
    <n v="4495"/>
    <x v="2"/>
    <n v="0.49"/>
    <s v="41-50%"/>
    <s v="No"/>
    <x v="2"/>
    <n v="326"/>
    <n v="4.226"/>
    <s v="Yes"/>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3"/>
    <x v="974"/>
    <s v="Home&amp;Kitchen|Kitchen&amp;HomeAppliances|SmallKitchenAppliances|Juicers"/>
    <x v="4"/>
    <n v="499"/>
    <n v="2199"/>
    <x v="0"/>
    <n v="0.77"/>
    <s v="71-80%"/>
    <s v="Yes"/>
    <x v="19"/>
    <n v="3527"/>
    <n v="6.6270000000000007"/>
    <s v="No"/>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4"/>
    <x v="975"/>
    <s v="Home&amp;Kitchen|Kitchen&amp;HomeAppliances|SmallKitchenAppliances|VacuumSealers"/>
    <x v="4"/>
    <n v="429"/>
    <n v="999"/>
    <x v="0"/>
    <n v="0.56999999999999995"/>
    <s v="51-60%"/>
    <s v="Yes"/>
    <x v="17"/>
    <n v="617"/>
    <n v="3.617"/>
    <s v="Yes"/>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5"/>
    <x v="976"/>
    <s v="Home&amp;Kitchen|Kitchen&amp;HomeAppliances|SmallKitchenAppliances|SandwichMakers"/>
    <x v="4"/>
    <n v="299"/>
    <n v="595"/>
    <x v="0"/>
    <n v="0.5"/>
    <s v="41-50%"/>
    <s v="Yes"/>
    <x v="1"/>
    <n v="314"/>
    <n v="4.3140000000000001"/>
    <s v="Ye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6"/>
    <x v="977"/>
    <s v="Home&amp;Kitchen|Kitchen&amp;HomeAppliances|WaterPurifiers&amp;Accessories|WaterFilters&amp;Purifiers"/>
    <x v="4"/>
    <n v="5395"/>
    <n v="19990"/>
    <x v="2"/>
    <n v="0.73"/>
    <s v="71-80%"/>
    <s v="Yes"/>
    <x v="5"/>
    <n v="535"/>
    <n v="4.9350000000000005"/>
    <s v="Ye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87"/>
    <x v="978"/>
    <s v="Home&amp;Kitchen|Kitchen&amp;HomeAppliances|Vacuum,Cleaning&amp;Ironing|Irons,Steamers&amp;Accessories|Irons|DryIrons"/>
    <x v="4"/>
    <n v="559"/>
    <n v="1010"/>
    <x v="2"/>
    <n v="0.45"/>
    <s v="41-50%"/>
    <s v="No"/>
    <x v="3"/>
    <n v="17325"/>
    <n v="21.424999999999997"/>
    <s v="No"/>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88"/>
    <x v="883"/>
    <s v="Home&amp;Kitchen|Kitchen&amp;HomeAppliances|Vacuum,Cleaning&amp;Ironing|Irons,Steamers&amp;Accessories|Irons|DryIrons"/>
    <x v="4"/>
    <n v="660"/>
    <n v="1100"/>
    <x v="2"/>
    <n v="0.4"/>
    <s v="31-40%"/>
    <s v="No"/>
    <x v="9"/>
    <n v="91"/>
    <n v="3.6910000000000003"/>
    <s v="Yes"/>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89"/>
    <x v="979"/>
    <s v="Home&amp;Kitchen|Kitchen&amp;HomeAppliances|SmallKitchenAppliances|EggBoilers"/>
    <x v="4"/>
    <n v="419"/>
    <n v="999"/>
    <x v="0"/>
    <n v="0.57999999999999996"/>
    <s v="51-60%"/>
    <s v="Yes"/>
    <x v="5"/>
    <n v="227"/>
    <n v="4.6270000000000007"/>
    <s v="Yes"/>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0"/>
    <x v="980"/>
    <s v="Home&amp;Kitchen|Heating,Cooling&amp;AirQuality|WaterHeaters&amp;Geysers|StorageWaterHeaters"/>
    <x v="4"/>
    <n v="7349"/>
    <n v="10900"/>
    <x v="2"/>
    <n v="0.33"/>
    <s v="31-40%"/>
    <s v="No"/>
    <x v="0"/>
    <n v="11957"/>
    <n v="16.157"/>
    <s v="No"/>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1"/>
    <x v="981"/>
    <s v="Home&amp;Kitchen|Heating,Cooling&amp;AirQuality|Fans|CeilingFans"/>
    <x v="4"/>
    <n v="2899"/>
    <n v="4005"/>
    <x v="2"/>
    <n v="0.28000000000000003"/>
    <s v="21-30%"/>
    <s v="No"/>
    <x v="4"/>
    <n v="7140"/>
    <n v="11.44"/>
    <s v="No"/>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2"/>
    <x v="982"/>
    <s v="Home&amp;Kitchen|Kitchen&amp;HomeAppliances|Vacuum,Cleaning&amp;Ironing|Vacuums&amp;FloorCare|Vacuums|HandheldVacuums"/>
    <x v="4"/>
    <n v="1799"/>
    <n v="3295"/>
    <x v="2"/>
    <n v="0.45"/>
    <s v="41-50%"/>
    <s v="No"/>
    <x v="11"/>
    <n v="687"/>
    <n v="4.4870000000000001"/>
    <s v="Yes"/>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3"/>
    <x v="983"/>
    <s v="Home&amp;Kitchen|Kitchen&amp;HomeAppliances|SmallKitchenAppliances|SandwichMakers"/>
    <x v="4"/>
    <n v="1474"/>
    <n v="4650"/>
    <x v="2"/>
    <n v="0.68"/>
    <s v="61-70%"/>
    <s v="Yes"/>
    <x v="3"/>
    <n v="1045"/>
    <n v="5.1449999999999996"/>
    <s v="No"/>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4"/>
    <x v="984"/>
    <s v="Home&amp;Kitchen|Kitchen&amp;HomeAppliances|WaterPurifiers&amp;Accessories|WaterFilters&amp;Purifiers"/>
    <x v="4"/>
    <n v="15999"/>
    <n v="24500"/>
    <x v="2"/>
    <n v="0.35"/>
    <s v="31-40%"/>
    <s v="No"/>
    <x v="1"/>
    <n v="11206"/>
    <n v="15.206"/>
    <s v="No"/>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5"/>
    <x v="719"/>
    <s v="Home&amp;Kitchen|Heating,Cooling&amp;AirQuality|WaterHeaters&amp;Geysers|InstantWaterHeaters"/>
    <x v="4"/>
    <n v="3645"/>
    <n v="6070"/>
    <x v="2"/>
    <n v="0.4"/>
    <s v="31-40%"/>
    <s v="No"/>
    <x v="0"/>
    <n v="561"/>
    <n v="4.7610000000000001"/>
    <s v="Yes"/>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6"/>
    <x v="985"/>
    <s v="Home&amp;Kitchen|Kitchen&amp;HomeAppliances|SmallKitchenAppliances|HandBlenders"/>
    <x v="4"/>
    <n v="375"/>
    <n v="999"/>
    <x v="0"/>
    <n v="0.62"/>
    <s v="61-70%"/>
    <s v="Yes"/>
    <x v="9"/>
    <n v="1988"/>
    <n v="5.5880000000000001"/>
    <s v="No"/>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197"/>
    <x v="986"/>
    <s v="Home&amp;Kitchen|Kitchen&amp;HomeAppliances|SmallKitchenAppliances|Rice&amp;PastaCookers"/>
    <x v="4"/>
    <n v="2976"/>
    <n v="3945"/>
    <x v="2"/>
    <n v="0.25"/>
    <s v="21-30%"/>
    <s v="No"/>
    <x v="0"/>
    <n v="3740"/>
    <n v="7.94"/>
    <s v="No"/>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198"/>
    <x v="987"/>
    <s v="Home&amp;Kitchen|Kitchen&amp;HomeAppliances|Coffee,Tea&amp;Espresso|MilkFrothers"/>
    <x v="4"/>
    <n v="1099"/>
    <n v="1499"/>
    <x v="2"/>
    <n v="0.27"/>
    <s v="21-30%"/>
    <s v="No"/>
    <x v="3"/>
    <n v="4401"/>
    <n v="8.5009999999999994"/>
    <s v="No"/>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199"/>
    <x v="988"/>
    <s v="Home&amp;Kitchen|Kitchen&amp;HomeAppliances|Vacuum,Cleaning&amp;Ironing|Irons,Steamers&amp;Accessories|Irons|SteamIrons"/>
    <x v="4"/>
    <n v="2575"/>
    <n v="6700"/>
    <x v="2"/>
    <n v="0.62"/>
    <s v="61-70%"/>
    <s v="Yes"/>
    <x v="0"/>
    <n v="611"/>
    <n v="4.8109999999999999"/>
    <s v="Yes"/>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0"/>
    <x v="989"/>
    <s v="Home&amp;Kitchen|Kitchen&amp;HomeAppliances|SmallKitchenAppliances|MixerGrinders"/>
    <x v="4"/>
    <n v="1649"/>
    <n v="2800"/>
    <x v="2"/>
    <n v="0.41"/>
    <s v="41-50%"/>
    <s v="No"/>
    <x v="2"/>
    <n v="2162"/>
    <n v="6.0619999999999994"/>
    <s v="No"/>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1"/>
    <x v="990"/>
    <s v="Home&amp;Kitchen|Kitchen&amp;HomeAppliances|SmallKitchenAppliances|HandBlenders"/>
    <x v="4"/>
    <n v="799"/>
    <n v="1699"/>
    <x v="2"/>
    <n v="0.53"/>
    <s v="51-60%"/>
    <s v="Yes"/>
    <x v="1"/>
    <n v="97"/>
    <n v="4.0970000000000004"/>
    <s v="Yes"/>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2"/>
    <x v="991"/>
    <s v="Home&amp;Kitchen|Kitchen&amp;HomeAppliances|SmallKitchenAppliances|HandBlenders"/>
    <x v="4"/>
    <n v="765"/>
    <n v="970"/>
    <x v="2"/>
    <n v="0.21"/>
    <s v="21-30%"/>
    <s v="No"/>
    <x v="0"/>
    <n v="6055"/>
    <n v="10.254999999999999"/>
    <s v="No"/>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3"/>
    <x v="992"/>
    <s v="Home&amp;Kitchen|Kitchen&amp;HomeAppliances|Vacuum,Cleaning&amp;Ironing|Irons,Steamers&amp;Accessories|LintShavers"/>
    <x v="4"/>
    <n v="999"/>
    <n v="1500"/>
    <x v="2"/>
    <n v="0.33"/>
    <s v="31-40%"/>
    <s v="No"/>
    <x v="0"/>
    <n v="386"/>
    <n v="4.5860000000000003"/>
    <s v="Yes"/>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4"/>
    <x v="993"/>
    <s v="Home&amp;Kitchen|Kitchen&amp;HomeAppliances|SmallKitchenAppliances|YogurtMakers"/>
    <x v="4"/>
    <n v="587"/>
    <n v="1295"/>
    <x v="2"/>
    <n v="0.55000000000000004"/>
    <s v="51-60%"/>
    <s v="Yes"/>
    <x v="3"/>
    <n v="557"/>
    <n v="4.657"/>
    <s v="Yes"/>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5"/>
    <x v="994"/>
    <s v="Home&amp;Kitchen|Kitchen&amp;HomeAppliances|SmallKitchenAppliances|Juicers|ColdPressJuicers"/>
    <x v="4"/>
    <n v="12609"/>
    <n v="23999"/>
    <x v="2"/>
    <n v="0.47"/>
    <s v="41-50%"/>
    <s v="No"/>
    <x v="5"/>
    <n v="2288"/>
    <n v="6.6880000000000006"/>
    <s v="No"/>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6"/>
    <x v="995"/>
    <s v="Home&amp;Kitchen|Kitchen&amp;HomeAppliances|Vacuum,Cleaning&amp;Ironing|Irons,Steamers&amp;Accessories|Irons|DryIrons"/>
    <x v="4"/>
    <n v="699"/>
    <n v="850"/>
    <x v="2"/>
    <n v="0.18"/>
    <s v="11-20%"/>
    <s v="No"/>
    <x v="3"/>
    <n v="1106"/>
    <n v="5.2059999999999995"/>
    <s v="No"/>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07"/>
    <x v="996"/>
    <s v="Home&amp;Kitchen|Kitchen&amp;HomeAppliances|Vacuum,Cleaning&amp;Ironing|Vacuums&amp;FloorCare|Vacuums|CanisterVacuums"/>
    <x v="4"/>
    <n v="3799"/>
    <n v="6000"/>
    <x v="2"/>
    <n v="0.37"/>
    <s v="31-40%"/>
    <s v="No"/>
    <x v="0"/>
    <n v="11935"/>
    <n v="16.135000000000002"/>
    <s v="No"/>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08"/>
    <x v="997"/>
    <s v="Home&amp;Kitchen|Heating,Cooling&amp;AirQuality|WaterHeaters&amp;Geysers|ImmersionRods"/>
    <x v="4"/>
    <n v="640"/>
    <n v="1020"/>
    <x v="2"/>
    <n v="0.37"/>
    <s v="31-40%"/>
    <s v="No"/>
    <x v="3"/>
    <n v="5059"/>
    <n v="9.1589999999999989"/>
    <s v="No"/>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09"/>
    <x v="998"/>
    <s v="Home&amp;Kitchen|Heating,Cooling&amp;AirQuality|RoomHeaters|FanHeaters"/>
    <x v="4"/>
    <n v="979"/>
    <n v="1999"/>
    <x v="2"/>
    <n v="0.51"/>
    <s v="51-60%"/>
    <s v="Yes"/>
    <x v="2"/>
    <n v="157"/>
    <n v="4.0569999999999995"/>
    <s v="Yes"/>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0"/>
    <x v="999"/>
    <s v="Home&amp;Kitchen|Heating,Cooling&amp;AirQuality|WaterHeaters&amp;Geysers|InstantWaterHeaters"/>
    <x v="4"/>
    <n v="5365"/>
    <n v="7445"/>
    <x v="2"/>
    <n v="0.28000000000000003"/>
    <s v="21-30%"/>
    <s v="No"/>
    <x v="2"/>
    <n v="3584"/>
    <n v="7.484"/>
    <s v="No"/>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1"/>
    <x v="1000"/>
    <s v="Home&amp;Kitchen|Kitchen&amp;HomeAppliances|Vacuum,Cleaning&amp;Ironing|Irons,Steamers&amp;Accessories|Irons|SteamIrons"/>
    <x v="4"/>
    <n v="3199"/>
    <n v="3500"/>
    <x v="2"/>
    <n v="0.09"/>
    <s v="0-10%"/>
    <s v="No"/>
    <x v="0"/>
    <n v="1899"/>
    <n v="6.0990000000000002"/>
    <s v="No"/>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2"/>
    <x v="1001"/>
    <s v="Home&amp;Kitchen|Kitchen&amp;HomeAppliances|SmallKitchenAppliances|HandMixers"/>
    <x v="4"/>
    <n v="979"/>
    <n v="1395"/>
    <x v="2"/>
    <n v="0.3"/>
    <s v="21-30%"/>
    <s v="No"/>
    <x v="0"/>
    <n v="15252"/>
    <n v="19.452000000000002"/>
    <s v="No"/>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3"/>
    <x v="1002"/>
    <s v="Home&amp;Kitchen|Heating,Cooling&amp;AirQuality|RoomHeaters|ElectricHeaters"/>
    <x v="4"/>
    <n v="929"/>
    <n v="2199"/>
    <x v="2"/>
    <n v="0.57999999999999996"/>
    <s v="51-60%"/>
    <s v="Yes"/>
    <x v="7"/>
    <n v="4"/>
    <n v="3.7040000000000002"/>
    <s v="Yes"/>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4"/>
    <x v="1003"/>
    <s v="Home&amp;Kitchen|Kitchen&amp;HomeAppliances|SmallKitchenAppliances|Mills&amp;Grinders|WetGrinders"/>
    <x v="4"/>
    <n v="3710"/>
    <n v="4330"/>
    <x v="2"/>
    <n v="0.14000000000000001"/>
    <s v="11-20%"/>
    <s v="No"/>
    <x v="7"/>
    <n v="1662"/>
    <n v="5.3620000000000001"/>
    <s v="No"/>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5"/>
    <x v="1004"/>
    <s v="Home&amp;Kitchen|Kitchen&amp;HomeAppliances|SmallKitchenAppliances|MixerGrinders"/>
    <x v="4"/>
    <n v="2033"/>
    <n v="4295"/>
    <x v="2"/>
    <n v="0.53"/>
    <s v="51-60%"/>
    <s v="Yes"/>
    <x v="10"/>
    <n v="422"/>
    <n v="3.8220000000000001"/>
    <s v="Yes"/>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6"/>
    <x v="1005"/>
    <s v="Home&amp;Kitchen|Heating,Cooling&amp;AirQuality|RoomHeaters|ElectricHeaters"/>
    <x v="4"/>
    <n v="9495"/>
    <n v="18990"/>
    <x v="2"/>
    <n v="0.5"/>
    <s v="41-50%"/>
    <s v="Yes"/>
    <x v="0"/>
    <n v="79"/>
    <n v="4.2789999999999999"/>
    <s v="Yes"/>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17"/>
    <x v="1006"/>
    <s v="Home&amp;Kitchen|Heating,Cooling&amp;AirQuality|WaterHeaters&amp;Geysers|StorageWaterHeaters"/>
    <x v="4"/>
    <n v="7799"/>
    <n v="12500"/>
    <x v="2"/>
    <n v="0.38"/>
    <s v="31-40%"/>
    <s v="No"/>
    <x v="1"/>
    <n v="5160"/>
    <n v="9.16"/>
    <s v="No"/>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18"/>
    <x v="1007"/>
    <s v="Home&amp;Kitchen|Kitchen&amp;HomeAppliances|SmallKitchenAppliances|Kettles&amp;HotWaterDispensers|ElectricKettles"/>
    <x v="4"/>
    <n v="949"/>
    <n v="2385"/>
    <x v="2"/>
    <n v="0.6"/>
    <s v="51-60%"/>
    <s v="Yes"/>
    <x v="3"/>
    <n v="2311"/>
    <n v="6.4109999999999996"/>
    <s v="No"/>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19"/>
    <x v="1008"/>
    <s v="Home&amp;Kitchen|Heating,Cooling&amp;AirQuality|WaterHeaters&amp;Geysers|InstantWaterHeaters"/>
    <x v="4"/>
    <n v="2790"/>
    <n v="4890"/>
    <x v="2"/>
    <n v="0.43"/>
    <s v="41-50%"/>
    <s v="No"/>
    <x v="2"/>
    <n v="588"/>
    <n v="4.4879999999999995"/>
    <s v="Ye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0"/>
    <x v="1009"/>
    <s v="Home&amp;Kitchen|Kitchen&amp;HomeAppliances|Vacuum,Cleaning&amp;Ironing|Irons,Steamers&amp;Accessories|Irons|DryIrons"/>
    <x v="4"/>
    <n v="645"/>
    <n v="1100"/>
    <x v="2"/>
    <n v="0.41"/>
    <s v="41-50%"/>
    <s v="No"/>
    <x v="1"/>
    <n v="3271"/>
    <n v="7.2709999999999999"/>
    <s v="No"/>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1"/>
    <x v="1010"/>
    <s v="Home&amp;Kitchen|Kitchen&amp;HomeAppliances|SmallKitchenAppliances|MixerGrinders"/>
    <x v="4"/>
    <n v="2237.81"/>
    <n v="3899"/>
    <x v="2"/>
    <n v="0.43"/>
    <s v="41-50%"/>
    <s v="No"/>
    <x v="2"/>
    <n v="11004"/>
    <n v="14.904"/>
    <s v="N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2"/>
    <x v="1011"/>
    <s v="Home&amp;Kitchen|Heating,Cooling&amp;AirQuality|WaterHeaters&amp;Geysers|StorageWaterHeaters"/>
    <x v="4"/>
    <n v="8699"/>
    <n v="16899"/>
    <x v="2"/>
    <n v="0.49"/>
    <s v="41-50%"/>
    <s v="No"/>
    <x v="0"/>
    <n v="3195"/>
    <n v="7.3949999999999996"/>
    <s v="No"/>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3"/>
    <x v="1012"/>
    <s v="Home&amp;Kitchen|Heating,Cooling&amp;AirQuality|AirConditioners|Split-SystemAirConditioners"/>
    <x v="4"/>
    <n v="42990"/>
    <n v="75990"/>
    <x v="2"/>
    <n v="0.43"/>
    <s v="41-50%"/>
    <s v="No"/>
    <x v="4"/>
    <n v="3231"/>
    <n v="7.5309999999999997"/>
    <s v="No"/>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4"/>
    <x v="1013"/>
    <s v="Home&amp;Kitchen|Kitchen&amp;HomeAppliances|WaterPurifiers&amp;Accessories|WaterPurifierAccessories"/>
    <x v="4"/>
    <n v="825"/>
    <n v="825"/>
    <x v="2"/>
    <n v="0"/>
    <s v="0-10%"/>
    <s v="No"/>
    <x v="1"/>
    <n v="3246"/>
    <n v="7.2460000000000004"/>
    <s v="No"/>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5"/>
    <x v="1014"/>
    <s v="Home&amp;Kitchen|Kitchen&amp;HomeAppliances|SmallKitchenAppliances|VacuumSealers"/>
    <x v="4"/>
    <n v="161"/>
    <n v="300"/>
    <x v="1"/>
    <n v="0.46"/>
    <s v="41-50%"/>
    <s v="No"/>
    <x v="23"/>
    <n v="24"/>
    <n v="2.6240000000000001"/>
    <s v="Y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6"/>
    <x v="1015"/>
    <s v="Home&amp;Kitchen|Kitchen&amp;HomeAppliances|SmallKitchenAppliances|InductionCooktop"/>
    <x v="4"/>
    <n v="697"/>
    <n v="1499"/>
    <x v="2"/>
    <n v="0.54"/>
    <s v="51-60%"/>
    <s v="Yes"/>
    <x v="11"/>
    <n v="144"/>
    <n v="3.944"/>
    <s v="Yes"/>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27"/>
    <x v="1016"/>
    <s v="Home&amp;Kitchen|Kitchen&amp;HomeAppliances|SmallKitchenAppliances|SmallApplianceParts&amp;Accessories"/>
    <x v="4"/>
    <n v="688"/>
    <n v="747"/>
    <x v="2"/>
    <n v="0.08"/>
    <s v="0-10%"/>
    <s v="No"/>
    <x v="6"/>
    <n v="2280"/>
    <n v="6.7799999999999994"/>
    <s v="No"/>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28"/>
    <x v="1017"/>
    <s v="Home&amp;Kitchen|Heating,Cooling&amp;AirQuality|RoomHeaters|HalogenHeaters"/>
    <x v="4"/>
    <n v="2199"/>
    <n v="3999"/>
    <x v="2"/>
    <n v="0.45"/>
    <s v="41-50%"/>
    <s v="No"/>
    <x v="12"/>
    <n v="340"/>
    <n v="3.84"/>
    <s v="Yes"/>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29"/>
    <x v="1018"/>
    <s v="Home&amp;Kitchen|Heating,Cooling&amp;AirQuality|RoomHeaters|FanHeaters"/>
    <x v="4"/>
    <n v="6850"/>
    <n v="11990"/>
    <x v="2"/>
    <n v="0.43"/>
    <s v="41-50%"/>
    <s v="No"/>
    <x v="2"/>
    <n v="144"/>
    <n v="4.0439999999999996"/>
    <s v="Yes"/>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0"/>
    <x v="1019"/>
    <s v="Home&amp;Kitchen|Heating,Cooling&amp;AirQuality|WaterHeaters&amp;Geysers|InstantWaterHeaters"/>
    <x v="4"/>
    <n v="2699"/>
    <n v="3799"/>
    <x v="2"/>
    <n v="0.28999999999999998"/>
    <s v="21-30%"/>
    <s v="No"/>
    <x v="1"/>
    <n v="727"/>
    <n v="4.7270000000000003"/>
    <s v="Yes"/>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1"/>
    <x v="1020"/>
    <s v="Home&amp;Kitchen|Kitchen&amp;HomeAppliances|SmallKitchenAppliances|WaffleMakers&amp;Irons"/>
    <x v="4"/>
    <n v="899"/>
    <n v="1999"/>
    <x v="2"/>
    <n v="0.55000000000000004"/>
    <s v="51-60%"/>
    <s v="Yes"/>
    <x v="1"/>
    <n v="832"/>
    <n v="4.8319999999999999"/>
    <s v="Ye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2"/>
    <x v="1021"/>
    <s v="Home&amp;Kitchen|Heating,Cooling&amp;AirQuality|RoomHeaters|FanHeaters"/>
    <x v="4"/>
    <n v="1090"/>
    <n v="2999"/>
    <x v="2"/>
    <n v="0.64"/>
    <s v="61-70%"/>
    <s v="Yes"/>
    <x v="12"/>
    <n v="57"/>
    <n v="3.5569999999999999"/>
    <s v="Ye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3"/>
    <x v="1022"/>
    <s v="Home&amp;Kitchen|Kitchen&amp;HomeAppliances|SmallKitchenAppliances|DigitalKitchenScales"/>
    <x v="4"/>
    <n v="295"/>
    <n v="599"/>
    <x v="0"/>
    <n v="0.51"/>
    <s v="51-60%"/>
    <s v="Yes"/>
    <x v="1"/>
    <n v="1644"/>
    <n v="5.6440000000000001"/>
    <s v="No"/>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4"/>
    <x v="1023"/>
    <s v="Home&amp;Kitchen|Kitchen&amp;HomeAppliances|SmallKitchenAppliances|Kettles&amp;HotWaterDispensers|Kettle&amp;ToasterSets"/>
    <x v="4"/>
    <n v="479"/>
    <n v="1999"/>
    <x v="0"/>
    <n v="0.76"/>
    <s v="71-80%"/>
    <s v="Yes"/>
    <x v="10"/>
    <n v="1066"/>
    <n v="4.4660000000000002"/>
    <s v="No"/>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5"/>
    <x v="1024"/>
    <s v="Home&amp;Kitchen|Heating,Cooling&amp;AirQuality|WaterHeaters&amp;Geysers|InstantWaterHeaters"/>
    <x v="4"/>
    <n v="2949"/>
    <n v="4849"/>
    <x v="2"/>
    <n v="0.39"/>
    <s v="31-40%"/>
    <s v="No"/>
    <x v="0"/>
    <n v="7968"/>
    <n v="12.167999999999999"/>
    <s v="No"/>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6"/>
    <x v="1025"/>
    <s v="Home&amp;Kitchen|Heating,Cooling&amp;AirQuality|WaterHeaters&amp;Geysers|ImmersionRods"/>
    <x v="4"/>
    <n v="335"/>
    <n v="510"/>
    <x v="0"/>
    <n v="0.34"/>
    <s v="31-40%"/>
    <s v="No"/>
    <x v="11"/>
    <n v="3195"/>
    <n v="6.9949999999999992"/>
    <s v="No"/>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37"/>
    <x v="1026"/>
    <s v="Home&amp;Kitchen|Kitchen&amp;HomeAppliances|Coffee,Tea&amp;Espresso|DripCoffeeMachines"/>
    <x v="4"/>
    <n v="293"/>
    <n v="499"/>
    <x v="0"/>
    <n v="0.41"/>
    <s v="41-50%"/>
    <s v="No"/>
    <x v="3"/>
    <n v="1456"/>
    <n v="5.5559999999999992"/>
    <s v="No"/>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38"/>
    <x v="1027"/>
    <s v="Home&amp;Kitchen|Kitchen&amp;HomeAppliances|Coffee,Tea&amp;Espresso|StovetopEspressoPots"/>
    <x v="4"/>
    <n v="599"/>
    <n v="1299"/>
    <x v="2"/>
    <n v="0.54"/>
    <s v="51-60%"/>
    <s v="Yes"/>
    <x v="0"/>
    <n v="590"/>
    <n v="4.79"/>
    <s v="Ye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39"/>
    <x v="1028"/>
    <s v="Home&amp;Kitchen|Kitchen&amp;HomeAppliances|WaterPurifiers&amp;Accessories|WaterPurifierAccessories"/>
    <x v="4"/>
    <n v="499"/>
    <n v="999"/>
    <x v="0"/>
    <n v="0.5"/>
    <s v="41-50%"/>
    <s v="Yes"/>
    <x v="4"/>
    <n v="1436"/>
    <n v="5.7359999999999998"/>
    <s v="No"/>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0"/>
    <x v="1029"/>
    <s v="Home&amp;Kitchen|Kitchen&amp;HomeAppliances|Vacuum,Cleaning&amp;Ironing|Irons,Steamers&amp;Accessories|Irons|DryIrons"/>
    <x v="4"/>
    <n v="849"/>
    <n v="1190"/>
    <x v="2"/>
    <n v="0.28999999999999998"/>
    <s v="21-30%"/>
    <s v="No"/>
    <x v="0"/>
    <n v="4184"/>
    <n v="8.3840000000000003"/>
    <s v="No"/>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1"/>
    <x v="1030"/>
    <s v="Home&amp;Kitchen|Kitchen&amp;HomeAppliances|Coffee,Tea&amp;Espresso|DripCoffeeMachines"/>
    <x v="4"/>
    <n v="249"/>
    <n v="400"/>
    <x v="0"/>
    <n v="0.38"/>
    <s v="31-40%"/>
    <s v="No"/>
    <x v="3"/>
    <n v="693"/>
    <n v="4.7929999999999993"/>
    <s v="Yes"/>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2"/>
    <x v="1031"/>
    <s v="Home&amp;Kitchen|Kitchen&amp;HomeAppliances|WaterPurifiers&amp;Accessories|WaterPurifierAccessories"/>
    <x v="4"/>
    <n v="185"/>
    <n v="599"/>
    <x v="1"/>
    <n v="0.69"/>
    <s v="61-70%"/>
    <s v="Yes"/>
    <x v="2"/>
    <n v="1306"/>
    <n v="5.2059999999999995"/>
    <s v="No"/>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3"/>
    <x v="1032"/>
    <s v="Home&amp;Kitchen|Heating,Cooling&amp;AirQuality|RoomHeaters|FanHeaters"/>
    <x v="4"/>
    <n v="778"/>
    <n v="999"/>
    <x v="2"/>
    <n v="0.22"/>
    <s v="21-30%"/>
    <s v="No"/>
    <x v="8"/>
    <n v="8"/>
    <n v="3.3079999999999998"/>
    <s v="Yes"/>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4"/>
    <x v="1033"/>
    <s v="Home&amp;Kitchen|Kitchen&amp;HomeAppliances|Coffee,Tea&amp;Espresso|CoffeeMakerAccessories|MeasuringSpoons"/>
    <x v="4"/>
    <n v="279"/>
    <n v="699"/>
    <x v="0"/>
    <n v="0.6"/>
    <s v="51-60%"/>
    <s v="Yes"/>
    <x v="4"/>
    <n v="2326"/>
    <n v="6.6259999999999994"/>
    <s v="No"/>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5"/>
    <x v="1034"/>
    <s v="Home&amp;Kitchen|Kitchen&amp;HomeAppliances|WaterPurifiers&amp;Accessories|WaterPurifierAccessories"/>
    <x v="4"/>
    <n v="215"/>
    <n v="1499"/>
    <x v="0"/>
    <n v="0.86"/>
    <s v="81-90%"/>
    <s v="Yes"/>
    <x v="2"/>
    <n v="1004"/>
    <n v="4.9039999999999999"/>
    <s v="No"/>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6"/>
    <x v="1035"/>
    <s v="Home&amp;Kitchen|Kitchen&amp;HomeAppliances|Vacuum,Cleaning&amp;Ironing|Irons,Steamers&amp;Accessories|Irons|DryIrons"/>
    <x v="4"/>
    <n v="889"/>
    <n v="1295"/>
    <x v="2"/>
    <n v="0.31"/>
    <s v="31-40%"/>
    <s v="No"/>
    <x v="4"/>
    <n v="6400"/>
    <n v="10.7"/>
    <s v="N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47"/>
    <x v="1036"/>
    <s v="Home&amp;Kitchen|Heating,Cooling&amp;AirQuality|WaterHeaters&amp;Geysers|InstantWaterHeaters"/>
    <x v="4"/>
    <n v="1449"/>
    <n v="4999"/>
    <x v="2"/>
    <n v="0.71"/>
    <s v="71-80%"/>
    <s v="Yes"/>
    <x v="9"/>
    <n v="63"/>
    <n v="3.6630000000000003"/>
    <s v="Ye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48"/>
    <x v="1037"/>
    <s v="Home&amp;Kitchen|Heating,Cooling&amp;AirQuality|WaterHeaters&amp;Geysers|InstantWaterHeaters"/>
    <x v="4"/>
    <n v="1190"/>
    <n v="2550"/>
    <x v="2"/>
    <n v="0.53"/>
    <s v="51-60%"/>
    <s v="Yes"/>
    <x v="11"/>
    <n v="1181"/>
    <n v="4.9809999999999999"/>
    <s v="No"/>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49"/>
    <x v="1038"/>
    <s v="Home&amp;Kitchen|Kitchen&amp;HomeAppliances|WaterPurifiers&amp;Accessories|WaterFilters&amp;Purifiers"/>
    <x v="4"/>
    <n v="1799"/>
    <n v="1950"/>
    <x v="2"/>
    <n v="0.08"/>
    <s v="0-10%"/>
    <s v="No"/>
    <x v="2"/>
    <n v="1888"/>
    <n v="5.7880000000000003"/>
    <s v="No"/>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0"/>
    <x v="1039"/>
    <s v="Home&amp;Kitchen|Kitchen&amp;HomeAppliances|SmallKitchenAppliances|MixerGrinders"/>
    <x v="4"/>
    <n v="6120"/>
    <n v="8478"/>
    <x v="2"/>
    <n v="0.28000000000000003"/>
    <s v="21-30%"/>
    <s v="No"/>
    <x v="13"/>
    <n v="6550"/>
    <n v="11.149999999999999"/>
    <s v="No"/>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1"/>
    <x v="1040"/>
    <s v="Home&amp;Kitchen|Kitchen&amp;HomeAppliances|SmallKitchenAppliances|MixerGrinders"/>
    <x v="4"/>
    <n v="1799"/>
    <n v="3299"/>
    <x v="2"/>
    <n v="0.45"/>
    <s v="41-50%"/>
    <s v="No"/>
    <x v="11"/>
    <n v="1846"/>
    <n v="5.6459999999999999"/>
    <s v="No"/>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2"/>
    <x v="1041"/>
    <s v="Home&amp;Kitchen|Kitchen&amp;HomeAppliances|SmallKitchenAppliances|MixerGrinders"/>
    <x v="4"/>
    <n v="2199"/>
    <n v="3895"/>
    <x v="2"/>
    <n v="0.44"/>
    <s v="41-50%"/>
    <s v="No"/>
    <x v="2"/>
    <n v="1085"/>
    <n v="4.9849999999999994"/>
    <s v="No"/>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3"/>
    <x v="1042"/>
    <s v="Home&amp;Kitchen|Kitchen&amp;HomeAppliances|SmallKitchenAppliances|Rice&amp;PastaCookers"/>
    <x v="4"/>
    <n v="3685"/>
    <n v="5495"/>
    <x v="2"/>
    <n v="0.33"/>
    <s v="31-40%"/>
    <s v="No"/>
    <x v="3"/>
    <n v="290"/>
    <n v="4.3899999999999997"/>
    <s v="Ye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4"/>
    <x v="1043"/>
    <s v="Home&amp;Kitchen|Kitchen&amp;HomeAppliances|SmallKitchenAppliances|JuicerMixerGrinders"/>
    <x v="4"/>
    <n v="649"/>
    <n v="999"/>
    <x v="2"/>
    <n v="0.35"/>
    <s v="31-40%"/>
    <s v="No"/>
    <x v="9"/>
    <n v="4"/>
    <n v="3.6040000000000001"/>
    <s v="Yes"/>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5"/>
    <x v="1044"/>
    <s v="Home&amp;Kitchen|Kitchen&amp;HomeAppliances|SmallKitchenAppliances|OvenToasterGrills"/>
    <x v="4"/>
    <n v="8599"/>
    <n v="8995"/>
    <x v="2"/>
    <n v="0.04"/>
    <s v="0-10%"/>
    <s v="No"/>
    <x v="5"/>
    <n v="9734"/>
    <n v="14.134"/>
    <s v="No"/>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6"/>
    <x v="1045"/>
    <s v="Home&amp;Kitchen|Kitchen&amp;HomeAppliances|Vacuum,Cleaning&amp;Ironing|Irons,Steamers&amp;Accessories|Irons|DryIrons"/>
    <x v="4"/>
    <n v="1110"/>
    <n v="1599"/>
    <x v="2"/>
    <n v="0.31"/>
    <s v="31-40%"/>
    <s v="No"/>
    <x v="4"/>
    <n v="4022"/>
    <n v="8.3219999999999992"/>
    <s v="No"/>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57"/>
    <x v="1046"/>
    <s v="Home&amp;Kitchen|Heating,Cooling&amp;AirQuality|WaterHeaters&amp;Geysers|InstantWaterHeaters"/>
    <x v="4"/>
    <n v="1499"/>
    <n v="3500"/>
    <x v="2"/>
    <n v="0.56999999999999995"/>
    <s v="51-60%"/>
    <s v="Yes"/>
    <x v="16"/>
    <n v="2591"/>
    <n v="7.2910000000000004"/>
    <s v="No"/>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58"/>
    <x v="1047"/>
    <s v="Home&amp;Kitchen|Kitchen&amp;HomeAppliances|SmallKitchenAppliances|DigitalKitchenScales"/>
    <x v="4"/>
    <n v="759"/>
    <n v="1999"/>
    <x v="2"/>
    <n v="0.62"/>
    <s v="61-70%"/>
    <s v="Yes"/>
    <x v="4"/>
    <n v="532"/>
    <n v="4.8319999999999999"/>
    <s v="Ye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59"/>
    <x v="1048"/>
    <s v="Home&amp;Kitchen|Kitchen&amp;HomeAppliances|Vacuum,Cleaning&amp;Ironing|Vacuums&amp;FloorCare|Vacuums|HandheldVacuums"/>
    <x v="4"/>
    <n v="2669"/>
    <n v="3199"/>
    <x v="2"/>
    <n v="0.17"/>
    <s v="11-20%"/>
    <s v="No"/>
    <x v="2"/>
    <n v="260"/>
    <n v="4.16"/>
    <s v="Yes"/>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0"/>
    <x v="1049"/>
    <s v="Home&amp;Kitchen|Kitchen&amp;HomeAppliances|SmallKitchenAppliances|SandwichMakers"/>
    <x v="4"/>
    <n v="929"/>
    <n v="1300"/>
    <x v="2"/>
    <n v="0.28999999999999998"/>
    <s v="21-30%"/>
    <s v="No"/>
    <x v="2"/>
    <n v="1672"/>
    <n v="5.5720000000000001"/>
    <s v="No"/>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1"/>
    <x v="1050"/>
    <s v="Home&amp;Kitchen|HomeStorage&amp;Organization|LaundryOrganization|LaundryBaskets"/>
    <x v="4"/>
    <n v="199"/>
    <n v="399"/>
    <x v="1"/>
    <n v="0.5"/>
    <s v="41-50%"/>
    <s v="Yes"/>
    <x v="7"/>
    <n v="7945"/>
    <n v="11.645"/>
    <s v="No"/>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2"/>
    <x v="1051"/>
    <s v="Home&amp;Kitchen|Kitchen&amp;HomeAppliances|Vacuum,Cleaning&amp;Ironing|Irons,Steamers&amp;Accessories|LintShavers"/>
    <x v="4"/>
    <n v="279"/>
    <n v="599"/>
    <x v="0"/>
    <n v="0.53"/>
    <s v="51-60%"/>
    <s v="Yes"/>
    <x v="12"/>
    <n v="1367"/>
    <n v="4.867"/>
    <s v="No"/>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3"/>
    <x v="1052"/>
    <s v="Home&amp;Kitchen|Kitchen&amp;HomeAppliances|SmallKitchenAppliances|HandBlenders"/>
    <x v="4"/>
    <n v="549"/>
    <n v="999"/>
    <x v="2"/>
    <n v="0.45"/>
    <s v="41-50%"/>
    <s v="No"/>
    <x v="1"/>
    <n v="1313"/>
    <n v="5.3129999999999997"/>
    <s v="No"/>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4"/>
    <x v="1053"/>
    <s v="Home&amp;Kitchen|HomeStorage&amp;Organization|LaundryOrganization|IroningAccessories|SprayBottles"/>
    <x v="4"/>
    <n v="85"/>
    <n v="199"/>
    <x v="1"/>
    <n v="0.56999999999999995"/>
    <s v="51-60%"/>
    <s v="Yes"/>
    <x v="3"/>
    <n v="212"/>
    <n v="4.3119999999999994"/>
    <s v="Yes"/>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5"/>
    <x v="1054"/>
    <s v="Home&amp;Kitchen|Kitchen&amp;HomeAppliances|SmallKitchenAppliances|JuicerMixerGrinders"/>
    <x v="4"/>
    <n v="499"/>
    <n v="1299"/>
    <x v="0"/>
    <n v="0.62"/>
    <s v="61-70%"/>
    <s v="Yes"/>
    <x v="2"/>
    <n v="65"/>
    <n v="3.9649999999999999"/>
    <s v="Ye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6"/>
    <x v="949"/>
    <s v="Home&amp;Kitchen|Kitchen&amp;HomeAppliances|SmallKitchenAppliances|JuicerMixerGrinders"/>
    <x v="4"/>
    <n v="5865"/>
    <n v="7776"/>
    <x v="2"/>
    <n v="0.25"/>
    <s v="21-30%"/>
    <s v="No"/>
    <x v="5"/>
    <n v="2737"/>
    <n v="7.1370000000000005"/>
    <s v="No"/>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67"/>
    <x v="1055"/>
    <s v="Home&amp;Kitchen|Kitchen&amp;HomeAppliances|SmallKitchenAppliances|Kettles&amp;HotWaterDispensers|ElectricKettles"/>
    <x v="4"/>
    <n v="1260"/>
    <n v="2299"/>
    <x v="2"/>
    <n v="0.45"/>
    <s v="41-50%"/>
    <s v="No"/>
    <x v="4"/>
    <n v="55"/>
    <n v="4.3549999999999995"/>
    <s v="Yes"/>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68"/>
    <x v="1056"/>
    <s v="Home&amp;Kitchen|Kitchen&amp;HomeAppliances|Coffee,Tea&amp;Espresso|CoffeePresses"/>
    <x v="4"/>
    <n v="1099"/>
    <n v="1500"/>
    <x v="2"/>
    <n v="0.27"/>
    <s v="21-30%"/>
    <s v="No"/>
    <x v="6"/>
    <n v="1065"/>
    <n v="5.5649999999999995"/>
    <s v="No"/>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69"/>
    <x v="1057"/>
    <s v="Home&amp;Kitchen|Kitchen&amp;HomeAppliances|SmallKitchenAppliances|SandwichMakers"/>
    <x v="4"/>
    <n v="1928"/>
    <n v="2590"/>
    <x v="2"/>
    <n v="0.26"/>
    <s v="21-30%"/>
    <s v="No"/>
    <x v="1"/>
    <n v="2377"/>
    <n v="6.3769999999999998"/>
    <s v="No"/>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0"/>
    <x v="1058"/>
    <s v="Home&amp;Kitchen|Heating,Cooling&amp;AirQuality|WaterHeaters&amp;Geysers|StorageWaterHeaters"/>
    <x v="4"/>
    <n v="3249"/>
    <n v="6299"/>
    <x v="2"/>
    <n v="0.48"/>
    <s v="41-50%"/>
    <s v="No"/>
    <x v="2"/>
    <n v="2569"/>
    <n v="6.4689999999999994"/>
    <s v="No"/>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1"/>
    <x v="1059"/>
    <s v="Home&amp;Kitchen|Kitchen&amp;HomeAppliances|SmallKitchenAppliances|SandwichMakers"/>
    <x v="4"/>
    <n v="1199"/>
    <n v="1795"/>
    <x v="2"/>
    <n v="0.33"/>
    <s v="31-40%"/>
    <s v="No"/>
    <x v="0"/>
    <n v="5967"/>
    <n v="10.167"/>
    <s v="No"/>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2"/>
    <x v="1060"/>
    <s v="Home&amp;Kitchen|Kitchen&amp;HomeAppliances|SmallKitchenAppliances|Kettles&amp;HotWaterDispensers|ElectricKettles"/>
    <x v="4"/>
    <n v="1456"/>
    <n v="3190"/>
    <x v="2"/>
    <n v="0.54"/>
    <s v="51-60%"/>
    <s v="Yes"/>
    <x v="3"/>
    <n v="1776"/>
    <n v="5.8759999999999994"/>
    <s v="No"/>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3"/>
    <x v="1061"/>
    <s v="Home&amp;Kitchen|Kitchen&amp;HomeAppliances|SmallKitchenAppliances|JuicerMixerGrinders"/>
    <x v="4"/>
    <n v="3349"/>
    <n v="4799"/>
    <x v="2"/>
    <n v="0.3"/>
    <s v="21-30%"/>
    <s v="No"/>
    <x v="7"/>
    <n v="4200"/>
    <n v="7.9"/>
    <s v="No"/>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4"/>
    <x v="1062"/>
    <s v="Home&amp;Kitchen|Kitchen&amp;HomeAppliances|Vacuum,Cleaning&amp;Ironing|PressureWashers,Steam&amp;WindowCleaners"/>
    <x v="4"/>
    <n v="4899"/>
    <n v="8999"/>
    <x v="2"/>
    <n v="0.46"/>
    <s v="41-50%"/>
    <s v="No"/>
    <x v="3"/>
    <n v="297"/>
    <n v="4.3969999999999994"/>
    <s v="Yes"/>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5"/>
    <x v="1063"/>
    <s v="Home&amp;Kitchen|Kitchen&amp;HomeAppliances|SmallKitchenAppliances|Kettles&amp;HotWaterDispensers|Kettle&amp;ToasterSets"/>
    <x v="4"/>
    <n v="1199"/>
    <n v="1899"/>
    <x v="2"/>
    <n v="0.37"/>
    <s v="31-40%"/>
    <s v="No"/>
    <x v="0"/>
    <n v="3858"/>
    <n v="8.0579999999999998"/>
    <s v="No"/>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6"/>
    <x v="1064"/>
    <s v="Home&amp;Kitchen|Heating,Cooling&amp;AirQuality|Humidifiers"/>
    <x v="4"/>
    <n v="3290"/>
    <n v="5799"/>
    <x v="2"/>
    <n v="0.43"/>
    <s v="41-50%"/>
    <s v="No"/>
    <x v="4"/>
    <n v="168"/>
    <n v="4.468"/>
    <s v="Yes"/>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77"/>
    <x v="1065"/>
    <s v="Home&amp;Kitchen|Kitchen&amp;HomeAppliances|Vacuum,Cleaning&amp;Ironing|Irons,Steamers&amp;Accessories|LintShavers"/>
    <x v="4"/>
    <n v="179"/>
    <n v="799"/>
    <x v="1"/>
    <n v="0.78"/>
    <s v="71-80%"/>
    <s v="Yes"/>
    <x v="9"/>
    <n v="101"/>
    <n v="3.7010000000000001"/>
    <s v="Yes"/>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78"/>
    <x v="1066"/>
    <s v="Home&amp;Kitchen|Kitchen&amp;HomeAppliances|Coffee,Tea&amp;Espresso|CoffeeMakerAccessories|MeasuringSpoons"/>
    <x v="4"/>
    <n v="149"/>
    <n v="300"/>
    <x v="1"/>
    <n v="0.5"/>
    <s v="41-50%"/>
    <s v="Yes"/>
    <x v="3"/>
    <n v="4074"/>
    <n v="8.1739999999999995"/>
    <s v="No"/>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79"/>
    <x v="1067"/>
    <s v="Home&amp;Kitchen|Kitchen&amp;HomeAppliances|SmallKitchenAppliances|MixerGrinders"/>
    <x v="4"/>
    <n v="5490"/>
    <n v="7200"/>
    <x v="2"/>
    <n v="0.24"/>
    <s v="21-30%"/>
    <s v="No"/>
    <x v="6"/>
    <n v="1408"/>
    <n v="5.9079999999999995"/>
    <s v="No"/>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0"/>
    <x v="1068"/>
    <s v="Home&amp;Kitchen|Kitchen&amp;HomeAppliances|SmallKitchenAppliances|DigitalKitchenScales"/>
    <x v="4"/>
    <n v="379"/>
    <n v="389"/>
    <x v="0"/>
    <n v="0.03"/>
    <s v="0-10%"/>
    <s v="No"/>
    <x v="0"/>
    <n v="3739"/>
    <n v="7.9390000000000001"/>
    <s v="No"/>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1"/>
    <x v="1069"/>
    <s v="Home&amp;Kitchen|Kitchen&amp;HomeAppliances|WaterPurifiers&amp;Accessories|WaterFilters&amp;Purifiers"/>
    <x v="4"/>
    <n v="8699"/>
    <n v="13049"/>
    <x v="2"/>
    <n v="0.33"/>
    <s v="31-40%"/>
    <s v="No"/>
    <x v="4"/>
    <n v="5891"/>
    <n v="10.190999999999999"/>
    <s v="No"/>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2"/>
    <x v="1070"/>
    <s v="Home&amp;Kitchen|Kitchen&amp;HomeAppliances|SmallKitchenAppliances|MixerGrinders"/>
    <x v="4"/>
    <n v="3041.67"/>
    <n v="5999"/>
    <x v="2"/>
    <n v="0.49"/>
    <s v="41-50%"/>
    <s v="No"/>
    <x v="1"/>
    <n v="777"/>
    <n v="4.7770000000000001"/>
    <s v="Yes"/>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3"/>
    <x v="1071"/>
    <s v="Home&amp;Kitchen|Kitchen&amp;HomeAppliances|SmallKitchenAppliances|HandBlenders"/>
    <x v="4"/>
    <n v="1745"/>
    <n v="2400"/>
    <x v="2"/>
    <n v="0.27"/>
    <s v="21-30%"/>
    <s v="No"/>
    <x v="0"/>
    <n v="14160"/>
    <n v="18.36"/>
    <s v="No"/>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4"/>
    <x v="1072"/>
    <s v="Home&amp;Kitchen|Kitchen&amp;HomeAppliances|SmallKitchenAppliances|InductionCooktop"/>
    <x v="4"/>
    <n v="3180"/>
    <n v="5295"/>
    <x v="2"/>
    <n v="0.4"/>
    <s v="31-40%"/>
    <s v="No"/>
    <x v="0"/>
    <n v="6919"/>
    <n v="11.119"/>
    <s v="No"/>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5"/>
    <x v="1073"/>
    <s v="Home&amp;Kitchen|Kitchen&amp;HomeAppliances|WaterPurifiers&amp;Accessories|WaterFilters&amp;Purifiers"/>
    <x v="4"/>
    <n v="4999"/>
    <n v="24999"/>
    <x v="2"/>
    <n v="0.8"/>
    <s v="71-80%"/>
    <s v="Yes"/>
    <x v="6"/>
    <n v="287"/>
    <n v="4.7869999999999999"/>
    <s v="Ye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6"/>
    <x v="1074"/>
    <s v="Home&amp;Kitchen|HomeStorage&amp;Organization|LaundryOrganization|LaundryBaskets"/>
    <x v="4"/>
    <n v="390"/>
    <n v="799"/>
    <x v="0"/>
    <n v="0.51"/>
    <s v="51-60%"/>
    <s v="Yes"/>
    <x v="11"/>
    <n v="287"/>
    <n v="4.0869999999999997"/>
    <s v="Yes"/>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87"/>
    <x v="1075"/>
    <s v="Home&amp;Kitchen|Kitchen&amp;HomeAppliances|SmallKitchenAppliances|RotiMakers"/>
    <x v="4"/>
    <n v="1999"/>
    <n v="2999"/>
    <x v="2"/>
    <n v="0.33"/>
    <s v="31-40%"/>
    <s v="No"/>
    <x v="5"/>
    <n v="388"/>
    <n v="4.7880000000000003"/>
    <s v="Yes"/>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88"/>
    <x v="1076"/>
    <s v="Home&amp;Kitchen|Kitchen&amp;HomeAppliances|SmallKitchenAppliances|EggBoilers"/>
    <x v="4"/>
    <n v="1624"/>
    <n v="2495"/>
    <x v="2"/>
    <n v="0.35"/>
    <s v="31-40%"/>
    <s v="No"/>
    <x v="3"/>
    <n v="827"/>
    <n v="4.9269999999999996"/>
    <s v="Yes"/>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89"/>
    <x v="1077"/>
    <s v="Home&amp;Kitchen|Kitchen&amp;HomeAppliances|Coffee,Tea&amp;Espresso|CoffeeMakerAccessories|MeasuringSpoons"/>
    <x v="4"/>
    <n v="184"/>
    <n v="450"/>
    <x v="1"/>
    <n v="0.59"/>
    <s v="51-60%"/>
    <s v="Yes"/>
    <x v="0"/>
    <n v="4971"/>
    <n v="9.1709999999999994"/>
    <s v="No"/>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0"/>
    <x v="1078"/>
    <s v="Home&amp;Kitchen|Kitchen&amp;HomeAppliances|Vacuum,Cleaning&amp;Ironing|Irons,Steamers&amp;Accessories|LintShavers"/>
    <x v="4"/>
    <n v="445"/>
    <n v="999"/>
    <x v="0"/>
    <n v="0.55000000000000004"/>
    <s v="51-60%"/>
    <s v="Yes"/>
    <x v="4"/>
    <n v="229"/>
    <n v="4.5289999999999999"/>
    <s v="Ye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1"/>
    <x v="1079"/>
    <s v="Home&amp;Kitchen|Heating,Cooling&amp;AirQuality|Parts&amp;Accessories|FanParts&amp;Accessories"/>
    <x v="4"/>
    <n v="699"/>
    <n v="1690"/>
    <x v="2"/>
    <n v="0.59"/>
    <s v="51-60%"/>
    <s v="Yes"/>
    <x v="3"/>
    <n v="3524"/>
    <n v="7.6239999999999997"/>
    <s v="No"/>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2"/>
    <x v="1080"/>
    <s v="Home&amp;Kitchen|Kitchen&amp;HomeAppliances|SmallKitchenAppliances|InductionCooktop"/>
    <x v="4"/>
    <n v="1601"/>
    <n v="3890"/>
    <x v="2"/>
    <n v="0.59"/>
    <s v="51-60%"/>
    <s v="Yes"/>
    <x v="0"/>
    <n v="156"/>
    <n v="4.3559999999999999"/>
    <s v="Ye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3"/>
    <x v="1081"/>
    <s v="Home&amp;Kitchen|Kitchen&amp;HomeAppliances|WaterPurifiers&amp;Accessories|WaterPurifierAccessories"/>
    <x v="4"/>
    <n v="231"/>
    <n v="260"/>
    <x v="0"/>
    <n v="0.11"/>
    <s v="11-20%"/>
    <s v="No"/>
    <x v="3"/>
    <n v="490"/>
    <n v="4.59"/>
    <s v="Yes"/>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4"/>
    <x v="1082"/>
    <s v="Home&amp;Kitchen|Kitchen&amp;HomeAppliances|Vacuum,Cleaning&amp;Ironing|Irons,Steamers&amp;Accessories|LintShavers"/>
    <x v="4"/>
    <n v="369"/>
    <n v="599"/>
    <x v="0"/>
    <n v="0.38"/>
    <s v="31-40%"/>
    <s v="No"/>
    <x v="2"/>
    <n v="82"/>
    <n v="3.9819999999999998"/>
    <s v="Yes"/>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5"/>
    <x v="1083"/>
    <s v="Home&amp;Kitchen|Kitchen&amp;HomeAppliances|SmallKitchenAppliances|Kettles&amp;HotWaterDispensers|ElectricKettles"/>
    <x v="4"/>
    <n v="809"/>
    <n v="1950"/>
    <x v="2"/>
    <n v="0.59"/>
    <s v="51-60%"/>
    <s v="Yes"/>
    <x v="2"/>
    <n v="710"/>
    <n v="4.6099999999999994"/>
    <s v="Yes"/>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6"/>
    <x v="1084"/>
    <s v="Home&amp;Kitchen|Kitchen&amp;HomeAppliances|SmallKitchenAppliances|MixerGrinders"/>
    <x v="4"/>
    <n v="1199"/>
    <n v="2990"/>
    <x v="2"/>
    <n v="0.6"/>
    <s v="51-60%"/>
    <s v="Yes"/>
    <x v="11"/>
    <n v="133"/>
    <n v="3.9329999999999998"/>
    <s v="Ye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297"/>
    <x v="1085"/>
    <s v="Home&amp;Kitchen|Kitchen&amp;HomeAppliances|SmallKitchenAppliances|MixerGrinders"/>
    <x v="4"/>
    <n v="6120"/>
    <n v="8073"/>
    <x v="2"/>
    <n v="0.24"/>
    <s v="21-30%"/>
    <s v="No"/>
    <x v="13"/>
    <n v="2751"/>
    <n v="7.3509999999999991"/>
    <s v="No"/>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298"/>
    <x v="1086"/>
    <s v="Home&amp;Kitchen|Kitchen&amp;HomeAppliances|Vacuum,Cleaning&amp;Ironing|Irons,Steamers&amp;Accessories|Irons|SteamIrons"/>
    <x v="4"/>
    <n v="1799"/>
    <n v="2599"/>
    <x v="2"/>
    <n v="0.31"/>
    <s v="31-40%"/>
    <s v="No"/>
    <x v="9"/>
    <n v="771"/>
    <n v="4.3710000000000004"/>
    <s v="Yes"/>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299"/>
    <x v="1087"/>
    <s v="Home&amp;Kitchen|Kitchen&amp;HomeAppliances|Vacuum,Cleaning&amp;Ironing|Vacuums&amp;FloorCare|Vacuums|RoboticVacuums"/>
    <x v="4"/>
    <n v="18999"/>
    <n v="29999"/>
    <x v="2"/>
    <n v="0.37"/>
    <s v="31-40%"/>
    <s v="No"/>
    <x v="3"/>
    <n v="2536"/>
    <n v="6.6359999999999992"/>
    <s v="No"/>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0"/>
    <x v="1088"/>
    <s v="Home&amp;Kitchen|Heating,Cooling&amp;AirQuality|Fans|ExhaustFans"/>
    <x v="4"/>
    <n v="1999"/>
    <n v="2360"/>
    <x v="2"/>
    <n v="0.15"/>
    <s v="11-20%"/>
    <s v="No"/>
    <x v="0"/>
    <n v="7801"/>
    <n v="12.001000000000001"/>
    <s v="No"/>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1"/>
    <x v="1089"/>
    <s v="Home&amp;Kitchen|Kitchen&amp;HomeAppliances|SmallKitchenAppliances|StandMixers"/>
    <x v="4"/>
    <n v="5999"/>
    <n v="11495"/>
    <x v="2"/>
    <n v="0.48"/>
    <s v="41-50%"/>
    <s v="No"/>
    <x v="4"/>
    <n v="534"/>
    <n v="4.8339999999999996"/>
    <s v="Yes"/>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2"/>
    <x v="1090"/>
    <s v="Home&amp;Kitchen|Heating,Cooling&amp;AirQuality|Fans|CeilingFans"/>
    <x v="4"/>
    <n v="2599"/>
    <n v="4780"/>
    <x v="2"/>
    <n v="0.46"/>
    <s v="41-50%"/>
    <s v="No"/>
    <x v="2"/>
    <n v="898"/>
    <n v="4.798"/>
    <s v="Ye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3"/>
    <x v="1091"/>
    <s v="Home&amp;Kitchen|Kitchen&amp;HomeAppliances|SmallKitchenAppliances|WaffleMakers&amp;Irons"/>
    <x v="4"/>
    <n v="1199"/>
    <n v="2400"/>
    <x v="2"/>
    <n v="0.5"/>
    <s v="41-50%"/>
    <s v="Yes"/>
    <x v="2"/>
    <n v="1202"/>
    <n v="5.1020000000000003"/>
    <s v="No"/>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4"/>
    <x v="791"/>
    <s v="Home&amp;Kitchen|HomeStorage&amp;Organization|LaundryOrganization|LaundryBaskets"/>
    <x v="4"/>
    <n v="219"/>
    <n v="249"/>
    <x v="0"/>
    <n v="0.12"/>
    <s v="11-20%"/>
    <s v="No"/>
    <x v="1"/>
    <n v="1108"/>
    <n v="5.1080000000000005"/>
    <s v="No"/>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5"/>
    <x v="1092"/>
    <s v="Home&amp;Kitchen|Heating,Cooling&amp;AirQuality|RoomHeaters|FanHeaters"/>
    <x v="4"/>
    <n v="799"/>
    <n v="1199"/>
    <x v="2"/>
    <n v="0.33"/>
    <s v="31-40%"/>
    <s v="No"/>
    <x v="5"/>
    <n v="17"/>
    <n v="4.4170000000000007"/>
    <s v="Y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6"/>
    <x v="1093"/>
    <s v="Home&amp;Kitchen|Kitchen&amp;HomeAppliances|Vacuum,Cleaning&amp;Ironing|Vacuums&amp;FloorCare|Vacuums|Wet-DryVacuums"/>
    <x v="4"/>
    <n v="6199"/>
    <n v="10999"/>
    <x v="2"/>
    <n v="0.44"/>
    <s v="41-50%"/>
    <s v="No"/>
    <x v="0"/>
    <n v="10429"/>
    <n v="14.629000000000001"/>
    <s v="No"/>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07"/>
    <x v="1094"/>
    <s v="Home&amp;Kitchen|Kitchen&amp;HomeAppliances|SmallKitchenAppliances|DeepFatFryers|AirFryers"/>
    <x v="4"/>
    <n v="6790"/>
    <n v="10995"/>
    <x v="2"/>
    <n v="0.38"/>
    <s v="31-40%"/>
    <s v="No"/>
    <x v="6"/>
    <n v="3192"/>
    <n v="7.6920000000000002"/>
    <s v="No"/>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08"/>
    <x v="1095"/>
    <s v="Home&amp;Kitchen|Heating,Cooling&amp;AirQuality|Fans|PedestalFans"/>
    <x v="4"/>
    <n v="1982.84"/>
    <n v="3300"/>
    <x v="2"/>
    <n v="0.4"/>
    <s v="31-40%"/>
    <s v="No"/>
    <x v="3"/>
    <n v="5873"/>
    <n v="9.972999999999999"/>
    <s v="No"/>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09"/>
    <x v="1096"/>
    <s v="Home&amp;Kitchen|Kitchen&amp;HomeAppliances|WaterPurifiers&amp;Accessories|WaterPurifierAccessories"/>
    <x v="4"/>
    <n v="199"/>
    <n v="400"/>
    <x v="1"/>
    <n v="0.5"/>
    <s v="41-50%"/>
    <s v="Yes"/>
    <x v="3"/>
    <n v="1379"/>
    <n v="5.4789999999999992"/>
    <s v="No"/>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0"/>
    <x v="1097"/>
    <s v="Home&amp;Kitchen|Kitchen&amp;HomeAppliances|SmallKitchenAppliances|Kettles&amp;HotWaterDispensers|ElectricKettles"/>
    <x v="4"/>
    <n v="1180"/>
    <n v="1440"/>
    <x v="2"/>
    <n v="0.18"/>
    <s v="11-20%"/>
    <s v="No"/>
    <x v="0"/>
    <n v="1527"/>
    <n v="5.7270000000000003"/>
    <s v="No"/>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1"/>
    <x v="846"/>
    <s v="Home&amp;Kitchen|Heating,Cooling&amp;AirQuality|Fans|CeilingFans"/>
    <x v="4"/>
    <n v="2199"/>
    <n v="3045"/>
    <x v="2"/>
    <n v="0.28000000000000003"/>
    <s v="21-30%"/>
    <s v="No"/>
    <x v="0"/>
    <n v="2686"/>
    <n v="6.8860000000000001"/>
    <s v="No"/>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2"/>
    <x v="1098"/>
    <s v="Home&amp;Kitchen|Kitchen&amp;HomeAppliances|Coffee,Tea&amp;Espresso|DripCoffeeMachines"/>
    <x v="4"/>
    <n v="2999"/>
    <n v="3595"/>
    <x v="2"/>
    <n v="0.17"/>
    <s v="11-20%"/>
    <s v="No"/>
    <x v="1"/>
    <n v="178"/>
    <n v="4.1779999999999999"/>
    <s v="Yes"/>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3"/>
    <x v="1099"/>
    <s v="Home&amp;Kitchen|Kitchen&amp;HomeAppliances|Vacuum,Cleaning&amp;Ironing|Vacuums&amp;FloorCare|VacuumAccessories|VacuumBags|HandheldBags"/>
    <x v="4"/>
    <n v="253"/>
    <n v="500"/>
    <x v="0"/>
    <n v="0.49"/>
    <s v="41-50%"/>
    <s v="No"/>
    <x v="4"/>
    <n v="2664"/>
    <n v="6.9640000000000004"/>
    <s v="No"/>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4"/>
    <x v="1100"/>
    <s v="Home&amp;Kitchen|Heating,Cooling&amp;AirQuality|Humidifiers"/>
    <x v="4"/>
    <n v="499"/>
    <n v="799"/>
    <x v="0"/>
    <n v="0.38"/>
    <s v="31-40%"/>
    <s v="No"/>
    <x v="9"/>
    <n v="212"/>
    <n v="3.8120000000000003"/>
    <s v="Yes"/>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5"/>
    <x v="1101"/>
    <s v="Home&amp;Kitchen|Heating,Cooling&amp;AirQuality|RoomHeaters|ElectricHeaters"/>
    <x v="4"/>
    <n v="1149"/>
    <n v="1899"/>
    <x v="2"/>
    <n v="0.39"/>
    <s v="31-40%"/>
    <s v="No"/>
    <x v="12"/>
    <n v="24"/>
    <n v="3.524"/>
    <s v="Yes"/>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6"/>
    <x v="1102"/>
    <s v="Home&amp;Kitchen|Kitchen&amp;HomeAppliances|Vacuum,Cleaning&amp;Ironing|Irons,Steamers&amp;Accessories|Irons|DryIrons"/>
    <x v="4"/>
    <n v="457"/>
    <n v="799"/>
    <x v="0"/>
    <n v="0.43"/>
    <s v="41-50%"/>
    <s v="No"/>
    <x v="4"/>
    <n v="1868"/>
    <n v="6.1680000000000001"/>
    <s v="No"/>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17"/>
    <x v="1103"/>
    <s v="Home&amp;Kitchen|Kitchen&amp;HomeAppliances|Coffee,Tea&amp;Espresso|MilkFrothers"/>
    <x v="4"/>
    <n v="229"/>
    <n v="399"/>
    <x v="0"/>
    <n v="0.43"/>
    <s v="41-50%"/>
    <s v="No"/>
    <x v="9"/>
    <n v="451"/>
    <n v="4.0510000000000002"/>
    <s v="Yes"/>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18"/>
    <x v="1104"/>
    <s v="Home&amp;Kitchen|Kitchen&amp;HomeAppliances|WaterPurifiers&amp;Accessories|WaterPurifierAccessories"/>
    <x v="4"/>
    <n v="199"/>
    <n v="699"/>
    <x v="1"/>
    <n v="0.72"/>
    <s v="71-80%"/>
    <s v="Yes"/>
    <x v="24"/>
    <n v="159"/>
    <n v="3.0589999999999997"/>
    <s v="Ye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19"/>
    <x v="1105"/>
    <s v="Home&amp;Kitchen|Kitchen&amp;HomeAppliances|SmallKitchenAppliances|WaffleMakers&amp;Irons"/>
    <x v="4"/>
    <n v="899"/>
    <n v="1999"/>
    <x v="2"/>
    <n v="0.55000000000000004"/>
    <s v="51-60%"/>
    <s v="Yes"/>
    <x v="0"/>
    <n v="39"/>
    <n v="4.2389999999999999"/>
    <s v="Yes"/>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0"/>
    <x v="1106"/>
    <s v="Home&amp;Kitchen|Kitchen&amp;HomeAppliances|SmallKitchenAppliances|HandMixers"/>
    <x v="4"/>
    <n v="1499"/>
    <n v="2199"/>
    <x v="2"/>
    <n v="0.32"/>
    <s v="31-40%"/>
    <s v="No"/>
    <x v="5"/>
    <n v="6531"/>
    <n v="10.931000000000001"/>
    <s v="No"/>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1"/>
    <x v="1107"/>
    <s v="Home&amp;Kitchen|Kitchen&amp;HomeAppliances|SmallKitchenAppliances|HandBlenders"/>
    <x v="4"/>
    <n v="426"/>
    <n v="999"/>
    <x v="0"/>
    <n v="0.56999999999999995"/>
    <s v="51-60%"/>
    <s v="Yes"/>
    <x v="3"/>
    <n v="222"/>
    <n v="4.3220000000000001"/>
    <s v="Yes"/>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2"/>
    <x v="1108"/>
    <s v="Home&amp;Kitchen|Heating,Cooling&amp;AirQuality|RoomHeaters|FanHeaters"/>
    <x v="4"/>
    <n v="2320"/>
    <n v="3290"/>
    <x v="2"/>
    <n v="0.28999999999999998"/>
    <s v="21-30%"/>
    <s v="No"/>
    <x v="11"/>
    <n v="195"/>
    <n v="3.9949999999999997"/>
    <s v="Yes"/>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3"/>
    <x v="916"/>
    <s v="Home&amp;Kitchen|Kitchen&amp;HomeAppliances|SewingMachines&amp;Accessories|Sewing&amp;EmbroideryMachines"/>
    <x v="4"/>
    <n v="1563"/>
    <n v="3098"/>
    <x v="2"/>
    <n v="0.5"/>
    <s v="41-50%"/>
    <s v="Yes"/>
    <x v="12"/>
    <n v="2283"/>
    <n v="5.7829999999999995"/>
    <s v="No"/>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4"/>
    <x v="1109"/>
    <s v="Home&amp;Kitchen|Heating,Cooling&amp;AirQuality|RoomHeaters|ElectricHeaters"/>
    <x v="4"/>
    <n v="3487.77"/>
    <n v="4990"/>
    <x v="2"/>
    <n v="0.3"/>
    <s v="21-30%"/>
    <s v="No"/>
    <x v="3"/>
    <n v="1127"/>
    <n v="5.2269999999999994"/>
    <s v="No"/>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5"/>
    <x v="1110"/>
    <s v="Home&amp;Kitchen|Kitchen&amp;HomeAppliances|SmallKitchenAppliances|MiniFoodProcessors&amp;Choppers"/>
    <x v="4"/>
    <n v="498"/>
    <n v="1200"/>
    <x v="0"/>
    <n v="0.59"/>
    <s v="51-60%"/>
    <s v="Yes"/>
    <x v="14"/>
    <n v="113"/>
    <n v="3.3130000000000002"/>
    <s v="Yes"/>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6"/>
    <x v="1111"/>
    <s v="Home&amp;Kitchen|Kitchen&amp;HomeAppliances|SmallKitchenAppliances|Kettles&amp;HotWaterDispensers|ElectricKettles"/>
    <x v="4"/>
    <n v="2695"/>
    <n v="2695"/>
    <x v="2"/>
    <n v="0"/>
    <s v="0-10%"/>
    <s v="No"/>
    <x v="5"/>
    <n v="2518"/>
    <n v="6.9180000000000001"/>
    <s v="No"/>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27"/>
    <x v="1112"/>
    <s v="Home&amp;Kitchen|Heating,Cooling&amp;AirQuality|RoomHeaters|ElectricHeaters"/>
    <x v="4"/>
    <n v="949"/>
    <n v="2299"/>
    <x v="2"/>
    <n v="0.59"/>
    <s v="51-60%"/>
    <s v="Yes"/>
    <x v="9"/>
    <n v="550"/>
    <n v="4.1500000000000004"/>
    <s v="Ye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28"/>
    <x v="1113"/>
    <s v="Home&amp;Kitchen|Kitchen&amp;HomeAppliances|Vacuum,Cleaning&amp;Ironing|Irons,Steamers&amp;Accessories|LintShavers"/>
    <x v="4"/>
    <n v="199"/>
    <n v="999"/>
    <x v="1"/>
    <n v="0.8"/>
    <s v="71-80%"/>
    <s v="Yes"/>
    <x v="19"/>
    <n v="2"/>
    <n v="3.1019999999999999"/>
    <s v="Y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29"/>
    <x v="1114"/>
    <s v="Home&amp;Kitchen|Kitchen&amp;HomeAppliances|WaterPurifiers&amp;Accessories|WaterPurifierAccessories"/>
    <x v="4"/>
    <n v="379"/>
    <n v="919"/>
    <x v="0"/>
    <n v="0.59"/>
    <s v="51-60%"/>
    <s v="Yes"/>
    <x v="1"/>
    <n v="1090"/>
    <n v="5.09"/>
    <s v="No"/>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0"/>
    <x v="1115"/>
    <s v="Home&amp;Kitchen|Kitchen&amp;HomeAppliances|SmallKitchenAppliances|Rice&amp;PastaCookers"/>
    <x v="4"/>
    <n v="2280"/>
    <n v="3045"/>
    <x v="2"/>
    <n v="0.25"/>
    <s v="21-30%"/>
    <s v="No"/>
    <x v="3"/>
    <n v="4118"/>
    <n v="8.218"/>
    <s v="No"/>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1"/>
    <x v="1116"/>
    <s v="Home&amp;Kitchen|Heating,Cooling&amp;AirQuality|RoomHeaters|HeatConvectors"/>
    <x v="4"/>
    <n v="2219"/>
    <n v="3080"/>
    <x v="2"/>
    <n v="0.28000000000000003"/>
    <s v="21-30%"/>
    <s v="No"/>
    <x v="9"/>
    <n v="468"/>
    <n v="4.0680000000000005"/>
    <s v="Yes"/>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2"/>
    <x v="1088"/>
    <s v="Home&amp;Kitchen|Heating,Cooling&amp;AirQuality|Fans|ExhaustFans"/>
    <x v="4"/>
    <n v="1399"/>
    <n v="1890"/>
    <x v="2"/>
    <n v="0.26"/>
    <s v="21-30%"/>
    <s v="No"/>
    <x v="1"/>
    <n v="8031"/>
    <n v="12.031000000000001"/>
    <s v="No"/>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3"/>
    <x v="1117"/>
    <s v="Home&amp;Kitchen|Kitchen&amp;HomeAppliances|SmallKitchenAppliances|SandwichMakers"/>
    <x v="4"/>
    <n v="2863"/>
    <n v="3690"/>
    <x v="2"/>
    <n v="0.22"/>
    <s v="21-30%"/>
    <s v="No"/>
    <x v="4"/>
    <n v="6987"/>
    <n v="11.286999999999999"/>
    <s v="No"/>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2CE96A-67B5-4D70-9F2C-3CB5BD4DE10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ice Range Bucket">
  <location ref="A128:B132" firstHeaderRow="1" firstDataRow="1" firstDataCol="1"/>
  <pivotFields count="25">
    <pivotField showAll="0"/>
    <pivotField dataField="1" showAll="0"/>
    <pivotField showAll="0"/>
    <pivotField showAll="0"/>
    <pivotField showAll="0">
      <items count="10">
        <item x="7"/>
        <item x="0"/>
        <item x="1"/>
        <item x="8"/>
        <item x="4"/>
        <item x="5"/>
        <item x="2"/>
        <item x="3"/>
        <item x="6"/>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7"/>
  </rowFields>
  <rowItems count="4">
    <i>
      <x v="1"/>
    </i>
    <i>
      <x/>
    </i>
    <i>
      <x v="2"/>
    </i>
    <i t="grand">
      <x/>
    </i>
  </rowItems>
  <colItems count="1">
    <i/>
  </colItems>
  <dataFields count="1">
    <dataField name="Number of Products" fld="1" subtotal="count" baseField="6"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7423C4-7E0C-4204-90D5-9FD71147E4D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location ref="A191:B197" firstHeaderRow="1" firstDataRow="1" firstDataCol="1"/>
  <pivotFields count="25">
    <pivotField showAll="0"/>
    <pivotField axis="axisRow" showAll="0" measureFilter="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6">
    <i>
      <x v="72"/>
    </i>
    <i>
      <x v="73"/>
    </i>
    <i>
      <x v="97"/>
    </i>
    <i>
      <x v="202"/>
    </i>
    <i>
      <x v="203"/>
    </i>
    <i t="grand">
      <x/>
    </i>
  </rowItems>
  <colItems count="1">
    <i/>
  </colItems>
  <dataFields count="1">
    <dataField name="Rating Review Factor" fld="13" baseField="1" baseItem="72" numFmtId="166"/>
  </dataFields>
  <chartFormats count="4">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1A7E03-0C19-4654-B62D-F121A1D5DCF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roduct">
  <location ref="A45:B51" firstHeaderRow="1" firstDataRow="1" firstDataCol="1"/>
  <pivotFields count="25">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1119">
        <item x="830"/>
        <item x="953"/>
        <item x="110"/>
        <item x="364"/>
        <item x="563"/>
        <item x="406"/>
        <item x="1110"/>
        <item x="190"/>
        <item x="137"/>
        <item x="42"/>
        <item x="103"/>
        <item x="159"/>
        <item x="183"/>
        <item x="228"/>
        <item x="210"/>
        <item x="175"/>
        <item x="1066"/>
        <item x="192"/>
        <item x="105"/>
        <item x="72"/>
        <item x="133"/>
        <item x="20"/>
        <item x="469"/>
        <item x="956"/>
        <item x="1084"/>
        <item x="832"/>
        <item x="895"/>
        <item x="839"/>
        <item x="914"/>
        <item x="270"/>
        <item x="171"/>
        <item x="993"/>
        <item x="745"/>
        <item x="1064"/>
        <item x="994"/>
        <item x="738"/>
        <item x="875"/>
        <item x="743"/>
        <item x="1042"/>
        <item x="1055"/>
        <item x="1089"/>
        <item x="780"/>
        <item x="230"/>
        <item x="502"/>
        <item x="481"/>
        <item x="566"/>
        <item x="197"/>
        <item x="51"/>
        <item x="235"/>
        <item x="916"/>
        <item x="862"/>
        <item x="936"/>
        <item x="649"/>
        <item x="217"/>
        <item x="750"/>
        <item x="178"/>
        <item x="377"/>
        <item x="767"/>
        <item x="990"/>
        <item x="951"/>
        <item x="163"/>
        <item x="41"/>
        <item x="493"/>
        <item x="491"/>
        <item x="83"/>
        <item x="57"/>
        <item x="520"/>
        <item x="199"/>
        <item x="189"/>
        <item x="206"/>
        <item x="233"/>
        <item x="101"/>
        <item x="104"/>
        <item x="172"/>
        <item x="100"/>
        <item x="996"/>
        <item x="127"/>
        <item x="142"/>
        <item x="10"/>
        <item x="1095"/>
        <item x="194"/>
        <item x="899"/>
        <item x="43"/>
        <item x="45"/>
        <item x="32"/>
        <item x="26"/>
        <item x="141"/>
        <item x="54"/>
        <item x="295"/>
        <item x="62"/>
        <item x="297"/>
        <item x="379"/>
        <item x="27"/>
        <item x="128"/>
        <item x="118"/>
        <item x="294"/>
        <item x="23"/>
        <item x="47"/>
        <item x="1"/>
        <item x="958"/>
        <item x="155"/>
        <item x="321"/>
        <item x="579"/>
        <item x="587"/>
        <item x="980"/>
        <item x="522"/>
        <item x="585"/>
        <item x="1073"/>
        <item x="950"/>
        <item x="984"/>
        <item x="879"/>
        <item x="670"/>
        <item x="165"/>
        <item x="822"/>
        <item x="827"/>
        <item x="969"/>
        <item x="852"/>
        <item x="781"/>
        <item x="878"/>
        <item x="778"/>
        <item x="717"/>
        <item x="756"/>
        <item x="850"/>
        <item x="1106"/>
        <item x="731"/>
        <item x="999"/>
        <item x="726"/>
        <item x="1116"/>
        <item x="774"/>
        <item x="746"/>
        <item x="724"/>
        <item x="798"/>
        <item x="928"/>
        <item x="727"/>
        <item x="856"/>
        <item x="1070"/>
        <item x="711"/>
        <item x="722"/>
        <item x="779"/>
        <item x="891"/>
        <item x="707"/>
        <item x="96"/>
        <item x="668"/>
        <item x="129"/>
        <item x="222"/>
        <item x="699"/>
        <item x="1000"/>
        <item x="908"/>
        <item x="119"/>
        <item x="154"/>
        <item x="69"/>
        <item x="25"/>
        <item x="389"/>
        <item x="385"/>
        <item x="477"/>
        <item x="457"/>
        <item x="589"/>
        <item x="255"/>
        <item x="625"/>
        <item x="408"/>
        <item x="407"/>
        <item x="508"/>
        <item x="304"/>
        <item x="701"/>
        <item x="3"/>
        <item x="471"/>
        <item x="332"/>
        <item x="90"/>
        <item x="140"/>
        <item x="164"/>
        <item x="6"/>
        <item x="316"/>
        <item x="391"/>
        <item x="417"/>
        <item x="443"/>
        <item x="353"/>
        <item x="394"/>
        <item x="438"/>
        <item x="9"/>
        <item x="547"/>
        <item x="689"/>
        <item x="545"/>
        <item x="14"/>
        <item x="112"/>
        <item x="241"/>
        <item x="249"/>
        <item x="283"/>
        <item x="763"/>
        <item x="919"/>
        <item x="1117"/>
        <item x="1057"/>
        <item x="1097"/>
        <item x="1005"/>
        <item x="769"/>
        <item x="415"/>
        <item x="629"/>
        <item x="400"/>
        <item x="431"/>
        <item x="518"/>
        <item x="432"/>
        <item x="524"/>
        <item x="424"/>
        <item x="403"/>
        <item x="503"/>
        <item x="906"/>
        <item x="849"/>
        <item x="549"/>
        <item x="1051"/>
        <item x="770"/>
        <item x="755"/>
        <item x="761"/>
        <item x="1010"/>
        <item x="747"/>
        <item x="807"/>
        <item x="874"/>
        <item x="797"/>
        <item x="188"/>
        <item x="641"/>
        <item x="1056"/>
        <item x="150"/>
        <item x="489"/>
        <item x="608"/>
        <item x="619"/>
        <item x="678"/>
        <item x="694"/>
        <item x="1046"/>
        <item x="1058"/>
        <item x="1021"/>
        <item x="942"/>
        <item x="696"/>
        <item x="666"/>
        <item x="633"/>
        <item x="166"/>
        <item x="1068"/>
        <item x="695"/>
        <item x="433"/>
        <item x="418"/>
        <item x="656"/>
        <item x="490"/>
        <item x="59"/>
        <item x="955"/>
        <item x="976"/>
        <item x="1063"/>
        <item x="480"/>
        <item x="691"/>
        <item x="669"/>
        <item x="533"/>
        <item x="612"/>
        <item x="405"/>
        <item x="654"/>
        <item x="582"/>
        <item x="552"/>
        <item x="454"/>
        <item x="464"/>
        <item x="817"/>
        <item x="153"/>
        <item x="91"/>
        <item x="853"/>
        <item x="596"/>
        <item x="824"/>
        <item x="181"/>
        <item x="718"/>
        <item x="89"/>
        <item x="940"/>
        <item x="762"/>
        <item x="1009"/>
        <item x="777"/>
        <item x="1090"/>
        <item x="948"/>
        <item x="813"/>
        <item x="997"/>
        <item x="794"/>
        <item x="788"/>
        <item x="952"/>
        <item x="823"/>
        <item x="929"/>
        <item x="868"/>
        <item x="1006"/>
        <item x="86"/>
        <item x="551"/>
        <item x="697"/>
        <item x="521"/>
        <item x="160"/>
        <item x="923"/>
        <item x="195"/>
        <item x="550"/>
        <item x="82"/>
        <item x="401"/>
        <item x="402"/>
        <item x="409"/>
        <item x="425"/>
        <item x="959"/>
        <item x="462"/>
        <item x="653"/>
        <item x="532"/>
        <item x="420"/>
        <item x="569"/>
        <item x="598"/>
        <item x="40"/>
        <item x="912"/>
        <item x="275"/>
        <item x="510"/>
        <item x="626"/>
        <item x="618"/>
        <item x="147"/>
        <item x="478"/>
        <item x="456"/>
        <item x="35"/>
        <item x="120"/>
        <item x="404"/>
        <item x="24"/>
        <item x="16"/>
        <item x="535"/>
        <item x="383"/>
        <item x="1077"/>
        <item x="1096"/>
        <item x="470"/>
        <item x="527"/>
        <item x="967"/>
        <item x="125"/>
        <item x="92"/>
        <item x="382"/>
        <item x="322"/>
        <item x="258"/>
        <item x="327"/>
        <item x="1053"/>
        <item x="347"/>
        <item x="882"/>
        <item x="580"/>
        <item x="572"/>
        <item x="886"/>
        <item x="449"/>
        <item x="1025"/>
        <item x="546"/>
        <item x="902"/>
        <item x="630"/>
        <item x="236"/>
        <item x="922"/>
        <item x="1013"/>
        <item x="1099"/>
        <item x="843"/>
        <item x="775"/>
        <item x="831"/>
        <item x="426"/>
        <item x="498"/>
        <item x="226"/>
        <item x="635"/>
        <item x="848"/>
        <item x="570"/>
        <item x="890"/>
        <item x="288"/>
        <item x="265"/>
        <item x="261"/>
        <item x="239"/>
        <item x="565"/>
        <item x="240"/>
        <item x="320"/>
        <item x="593"/>
        <item x="381"/>
        <item x="271"/>
        <item x="136"/>
        <item x="38"/>
        <item x="185"/>
        <item x="340"/>
        <item x="67"/>
        <item x="19"/>
        <item x="372"/>
        <item x="680"/>
        <item x="465"/>
        <item x="1048"/>
        <item x="932"/>
        <item x="124"/>
        <item x="79"/>
        <item x="783"/>
        <item x="686"/>
        <item x="677"/>
        <item x="530"/>
        <item x="430"/>
        <item x="567"/>
        <item x="526"/>
        <item x="544"/>
        <item x="475"/>
        <item x="299"/>
        <item x="422"/>
        <item x="74"/>
        <item x="540"/>
        <item x="1076"/>
        <item x="708"/>
        <item x="301"/>
        <item x="988"/>
        <item x="1014"/>
        <item x="846"/>
        <item x="721"/>
        <item x="904"/>
        <item x="742"/>
        <item x="1035"/>
        <item x="981"/>
        <item x="972"/>
        <item x="871"/>
        <item x="1029"/>
        <item x="737"/>
        <item x="837"/>
        <item x="896"/>
        <item x="719"/>
        <item x="877"/>
        <item x="1088"/>
        <item x="944"/>
        <item x="674"/>
        <item x="784"/>
        <item x="992"/>
        <item x="768"/>
        <item x="857"/>
        <item x="1101"/>
        <item x="177"/>
        <item x="821"/>
        <item x="924"/>
        <item x="98"/>
        <item x="207"/>
        <item x="835"/>
        <item x="855"/>
        <item x="935"/>
        <item x="455"/>
        <item x="303"/>
        <item x="646"/>
        <item x="675"/>
        <item x="460"/>
        <item x="421"/>
        <item x="597"/>
        <item x="659"/>
        <item x="692"/>
        <item x="623"/>
        <item x="685"/>
        <item x="679"/>
        <item x="516"/>
        <item x="698"/>
        <item x="397"/>
        <item x="411"/>
        <item x="578"/>
        <item x="621"/>
        <item x="398"/>
        <item x="435"/>
        <item x="541"/>
        <item x="961"/>
        <item x="803"/>
        <item x="517"/>
        <item x="927"/>
        <item x="1080"/>
        <item x="1060"/>
        <item x="859"/>
        <item x="1083"/>
        <item x="945"/>
        <item x="983"/>
        <item x="102"/>
        <item x="802"/>
        <item x="793"/>
        <item x="934"/>
        <item x="1103"/>
        <item x="671"/>
        <item x="1094"/>
        <item x="918"/>
        <item x="943"/>
        <item x="732"/>
        <item x="915"/>
        <item x="1001"/>
        <item x="973"/>
        <item x="982"/>
        <item x="946"/>
        <item x="898"/>
        <item x="501"/>
        <item x="605"/>
        <item x="1033"/>
        <item x="555"/>
        <item x="987"/>
        <item x="809"/>
        <item x="814"/>
        <item x="960"/>
        <item x="687"/>
        <item x="1031"/>
        <item x="1022"/>
        <item x="1104"/>
        <item x="354"/>
        <item x="359"/>
        <item x="282"/>
        <item x="266"/>
        <item x="287"/>
        <item x="273"/>
        <item x="310"/>
        <item x="223"/>
        <item x="84"/>
        <item x="590"/>
        <item x="250"/>
        <item x="468"/>
        <item x="395"/>
        <item x="497"/>
        <item x="483"/>
        <item x="474"/>
        <item x="1020"/>
        <item x="869"/>
        <item x="492"/>
        <item x="144"/>
        <item x="1093"/>
        <item x="1018"/>
        <item x="1038"/>
        <item x="941"/>
        <item x="840"/>
        <item x="811"/>
        <item x="1071"/>
        <item x="723"/>
        <item x="764"/>
        <item x="881"/>
        <item x="842"/>
        <item x="939"/>
        <item x="854"/>
        <item x="968"/>
        <item x="1081"/>
        <item x="808"/>
        <item x="1017"/>
        <item x="970"/>
        <item x="93"/>
        <item x="314"/>
        <item x="384"/>
        <item x="571"/>
        <item x="1023"/>
        <item x="801"/>
        <item x="1105"/>
        <item x="836"/>
        <item x="889"/>
        <item x="595"/>
        <item x="1107"/>
        <item x="1032"/>
        <item x="218"/>
        <item x="209"/>
        <item x="117"/>
        <item x="1028"/>
        <item x="196"/>
        <item x="1050"/>
        <item x="964"/>
        <item x="791"/>
        <item x="341"/>
        <item x="1082"/>
        <item x="53"/>
        <item x="369"/>
        <item x="94"/>
        <item x="73"/>
        <item x="574"/>
        <item x="591"/>
        <item x="529"/>
        <item x="396"/>
        <item x="193"/>
        <item x="75"/>
        <item x="1100"/>
        <item x="371"/>
        <item x="213"/>
        <item x="682"/>
        <item x="601"/>
        <item x="534"/>
        <item x="560"/>
        <item x="594"/>
        <item x="620"/>
        <item x="700"/>
        <item x="201"/>
        <item x="1012"/>
        <item x="108"/>
        <item x="202"/>
        <item x="15"/>
        <item x="1112"/>
        <item x="1075"/>
        <item x="897"/>
        <item x="728"/>
        <item x="753"/>
        <item x="725"/>
        <item x="1040"/>
        <item x="792"/>
        <item x="729"/>
        <item x="749"/>
        <item x="1049"/>
        <item x="820"/>
        <item x="1091"/>
        <item x="926"/>
        <item x="1078"/>
        <item x="795"/>
        <item x="825"/>
        <item x="355"/>
        <item x="962"/>
        <item x="479"/>
        <item x="387"/>
        <item x="537"/>
        <item x="614"/>
        <item x="663"/>
        <item x="461"/>
        <item x="665"/>
        <item x="561"/>
        <item x="453"/>
        <item x="486"/>
        <item x="607"/>
        <item x="507"/>
        <item x="488"/>
        <item x="568"/>
        <item x="584"/>
        <item x="174"/>
        <item x="78"/>
        <item x="130"/>
        <item x="198"/>
        <item x="1054"/>
        <item x="1002"/>
        <item x="111"/>
        <item x="115"/>
        <item x="216"/>
        <item x="799"/>
        <item x="227"/>
        <item x="509"/>
        <item x="1034"/>
        <item x="776"/>
        <item x="938"/>
        <item x="1061"/>
        <item x="542"/>
        <item x="954"/>
        <item x="446"/>
        <item x="85"/>
        <item x="307"/>
        <item x="257"/>
        <item x="256"/>
        <item x="36"/>
        <item x="325"/>
        <item x="237"/>
        <item x="107"/>
        <item x="311"/>
        <item x="627"/>
        <item x="13"/>
        <item x="844"/>
        <item x="12"/>
        <item x="242"/>
        <item x="370"/>
        <item x="1087"/>
        <item x="7"/>
        <item x="298"/>
        <item x="123"/>
        <item x="985"/>
        <item x="786"/>
        <item x="858"/>
        <item x="378"/>
        <item x="56"/>
        <item x="1079"/>
        <item x="931"/>
        <item x="978"/>
        <item x="866"/>
        <item x="925"/>
        <item x="720"/>
        <item x="313"/>
        <item x="947"/>
        <item x="937"/>
        <item x="336"/>
        <item x="157"/>
        <item x="337"/>
        <item x="1019"/>
        <item x="1113"/>
        <item x="975"/>
        <item x="215"/>
        <item x="1114"/>
        <item x="339"/>
        <item x="467"/>
        <item x="528"/>
        <item x="482"/>
        <item x="272"/>
        <item x="260"/>
        <item x="352"/>
        <item x="335"/>
        <item x="329"/>
        <item x="247"/>
        <item x="362"/>
        <item x="308"/>
        <item x="248"/>
        <item x="351"/>
        <item x="356"/>
        <item x="740"/>
        <item x="436"/>
        <item x="690"/>
        <item x="564"/>
        <item x="71"/>
        <item x="293"/>
        <item x="350"/>
        <item x="34"/>
        <item x="161"/>
        <item x="232"/>
        <item x="22"/>
        <item x="244"/>
        <item x="338"/>
        <item x="346"/>
        <item x="312"/>
        <item x="278"/>
        <item x="368"/>
        <item x="58"/>
        <item x="870"/>
        <item x="662"/>
        <item x="772"/>
        <item x="1008"/>
        <item x="752"/>
        <item x="991"/>
        <item x="782"/>
        <item x="715"/>
        <item x="1026"/>
        <item x="445"/>
        <item x="664"/>
        <item x="986"/>
        <item x="513"/>
        <item x="693"/>
        <item x="505"/>
        <item x="657"/>
        <item x="631"/>
        <item x="681"/>
        <item x="583"/>
        <item x="909"/>
        <item x="885"/>
        <item x="903"/>
        <item x="901"/>
        <item x="787"/>
        <item x="785"/>
        <item x="1098"/>
        <item x="917"/>
        <item x="905"/>
        <item x="741"/>
        <item x="754"/>
        <item x="736"/>
        <item x="876"/>
        <item x="757"/>
        <item x="1044"/>
        <item x="1111"/>
        <item x="963"/>
        <item x="833"/>
        <item x="790"/>
        <item x="815"/>
        <item x="744"/>
        <item x="872"/>
        <item x="428"/>
        <item x="739"/>
        <item x="704"/>
        <item x="734"/>
        <item x="796"/>
        <item x="709"/>
        <item x="1004"/>
        <item x="683"/>
        <item x="588"/>
        <item x="61"/>
        <item x="376"/>
        <item x="361"/>
        <item x="363"/>
        <item x="156"/>
        <item x="826"/>
        <item x="1092"/>
        <item x="286"/>
        <item x="315"/>
        <item x="330"/>
        <item x="609"/>
        <item x="11"/>
        <item x="4"/>
        <item x="95"/>
        <item x="305"/>
        <item x="538"/>
        <item x="500"/>
        <item x="553"/>
        <item x="575"/>
        <item x="652"/>
        <item x="548"/>
        <item x="399"/>
        <item x="162"/>
        <item x="805"/>
        <item x="965"/>
        <item x="710"/>
        <item x="930"/>
        <item x="1115"/>
        <item x="712"/>
        <item x="804"/>
        <item x="765"/>
        <item x="1072"/>
        <item x="838"/>
        <item x="733"/>
        <item x="713"/>
        <item x="818"/>
        <item x="1059"/>
        <item x="1003"/>
        <item x="751"/>
        <item x="773"/>
        <item x="847"/>
        <item x="735"/>
        <item x="1074"/>
        <item x="716"/>
        <item x="581"/>
        <item x="211"/>
        <item x="373"/>
        <item x="977"/>
        <item x="229"/>
        <item x="292"/>
        <item x="254"/>
        <item x="317"/>
        <item x="109"/>
        <item x="180"/>
        <item x="31"/>
        <item x="88"/>
        <item x="30"/>
        <item x="5"/>
        <item x="296"/>
        <item x="252"/>
        <item x="331"/>
        <item x="451"/>
        <item x="515"/>
        <item x="617"/>
        <item x="730"/>
        <item x="1011"/>
        <item x="1024"/>
        <item x="1030"/>
        <item x="647"/>
        <item x="131"/>
        <item x="281"/>
        <item x="638"/>
        <item x="276"/>
        <item x="306"/>
        <item x="191"/>
        <item x="496"/>
        <item x="648"/>
        <item x="667"/>
        <item x="559"/>
        <item x="485"/>
        <item x="60"/>
        <item x="253"/>
        <item x="269"/>
        <item x="274"/>
        <item x="328"/>
        <item x="99"/>
        <item x="55"/>
        <item x="267"/>
        <item x="268"/>
        <item x="245"/>
        <item x="243"/>
        <item x="279"/>
        <item x="334"/>
        <item x="622"/>
        <item x="829"/>
        <item x="168"/>
        <item x="97"/>
        <item x="562"/>
        <item x="921"/>
        <item x="873"/>
        <item x="640"/>
        <item x="651"/>
        <item x="606"/>
        <item x="484"/>
        <item x="758"/>
        <item x="974"/>
        <item x="880"/>
        <item x="599"/>
        <item x="459"/>
        <item x="170"/>
        <item x="816"/>
        <item x="998"/>
        <item x="106"/>
        <item x="1027"/>
        <item x="1015"/>
        <item x="637"/>
        <item x="52"/>
        <item x="146"/>
        <item x="634"/>
        <item x="259"/>
        <item x="18"/>
        <item x="318"/>
        <item x="285"/>
        <item x="290"/>
        <item x="251"/>
        <item x="264"/>
        <item x="333"/>
        <item x="262"/>
        <item x="358"/>
        <item x="374"/>
        <item x="466"/>
        <item x="280"/>
        <item x="342"/>
        <item x="29"/>
        <item x="642"/>
        <item x="386"/>
        <item x="499"/>
        <item x="592"/>
        <item x="423"/>
        <item x="512"/>
        <item x="447"/>
        <item x="416"/>
        <item x="263"/>
        <item x="531"/>
        <item x="246"/>
        <item x="173"/>
        <item x="220"/>
        <item x="655"/>
        <item x="410"/>
        <item x="556"/>
        <item x="673"/>
        <item x="1062"/>
        <item x="957"/>
        <item x="225"/>
        <item x="714"/>
        <item x="360"/>
        <item x="632"/>
        <item x="766"/>
        <item x="1007"/>
        <item x="135"/>
        <item x="390"/>
        <item x="841"/>
        <item x="68"/>
        <item x="661"/>
        <item x="179"/>
        <item x="748"/>
        <item x="989"/>
        <item x="169"/>
        <item x="182"/>
        <item x="138"/>
        <item x="602"/>
        <item x="345"/>
        <item x="33"/>
        <item x="2"/>
        <item x="366"/>
        <item x="357"/>
        <item x="291"/>
        <item x="309"/>
        <item x="367"/>
        <item x="388"/>
        <item x="184"/>
        <item x="205"/>
        <item x="151"/>
        <item x="139"/>
        <item x="238"/>
        <item x="326"/>
        <item x="392"/>
        <item x="506"/>
        <item x="452"/>
        <item x="429"/>
        <item x="343"/>
        <item x="289"/>
        <item x="519"/>
        <item x="380"/>
        <item x="706"/>
        <item x="900"/>
        <item x="1016"/>
        <item x="1039"/>
        <item x="1085"/>
        <item x="910"/>
        <item x="949"/>
        <item x="1067"/>
        <item x="610"/>
        <item x="911"/>
        <item x="186"/>
        <item x="64"/>
        <item x="319"/>
        <item x="703"/>
        <item x="819"/>
        <item x="892"/>
        <item x="134"/>
        <item x="234"/>
        <item x="224"/>
        <item x="221"/>
        <item x="1102"/>
        <item x="414"/>
        <item x="1052"/>
        <item x="650"/>
        <item x="543"/>
        <item x="514"/>
        <item x="203"/>
        <item x="167"/>
        <item x="48"/>
        <item x="845"/>
        <item x="76"/>
        <item x="231"/>
        <item x="63"/>
        <item x="1036"/>
        <item x="214"/>
        <item x="348"/>
        <item x="323"/>
        <item x="913"/>
        <item x="806"/>
        <item x="1047"/>
        <item x="149"/>
        <item x="17"/>
        <item x="21"/>
        <item x="448"/>
        <item x="365"/>
        <item x="933"/>
        <item x="860"/>
        <item x="200"/>
        <item x="658"/>
        <item x="114"/>
        <item x="132"/>
        <item x="44"/>
        <item x="504"/>
        <item x="419"/>
        <item x="437"/>
        <item x="487"/>
        <item x="37"/>
        <item x="116"/>
        <item x="476"/>
        <item x="463"/>
        <item x="688"/>
        <item x="80"/>
        <item x="644"/>
        <item x="458"/>
        <item x="8"/>
        <item x="49"/>
        <item x="1041"/>
        <item x="208"/>
        <item x="324"/>
        <item x="676"/>
        <item x="604"/>
        <item x="613"/>
        <item x="558"/>
        <item x="434"/>
        <item x="284"/>
        <item x="152"/>
        <item x="616"/>
        <item x="349"/>
        <item x="300"/>
        <item x="1109"/>
        <item x="760"/>
        <item x="966"/>
        <item x="828"/>
        <item x="810"/>
        <item x="1045"/>
        <item x="887"/>
        <item x="1108"/>
        <item x="789"/>
        <item x="894"/>
        <item x="907"/>
        <item x="705"/>
        <item x="971"/>
        <item x="863"/>
        <item x="1043"/>
        <item x="867"/>
        <item x="851"/>
        <item x="576"/>
        <item x="861"/>
        <item x="1069"/>
        <item x="834"/>
        <item x="771"/>
        <item x="884"/>
        <item x="204"/>
        <item x="121"/>
        <item x="87"/>
        <item x="187"/>
        <item x="145"/>
        <item x="46"/>
        <item x="600"/>
        <item x="212"/>
        <item x="176"/>
        <item x="0"/>
        <item x="81"/>
        <item x="143"/>
        <item x="66"/>
        <item x="70"/>
        <item x="344"/>
        <item x="277"/>
        <item x="302"/>
        <item x="645"/>
        <item x="39"/>
        <item x="375"/>
        <item x="50"/>
        <item x="525"/>
        <item x="536"/>
        <item x="812"/>
        <item x="865"/>
        <item x="639"/>
        <item x="995"/>
        <item x="800"/>
        <item x="883"/>
        <item x="1086"/>
        <item x="888"/>
        <item x="920"/>
        <item x="1065"/>
        <item x="864"/>
        <item x="759"/>
        <item x="158"/>
        <item x="660"/>
        <item x="439"/>
        <item x="672"/>
        <item x="684"/>
        <item x="702"/>
        <item x="148"/>
        <item x="126"/>
        <item x="473"/>
        <item x="495"/>
        <item x="577"/>
        <item x="628"/>
        <item x="494"/>
        <item x="444"/>
        <item x="393"/>
        <item x="573"/>
        <item x="442"/>
        <item x="413"/>
        <item x="472"/>
        <item x="412"/>
        <item x="554"/>
        <item x="557"/>
        <item x="523"/>
        <item x="624"/>
        <item x="441"/>
        <item x="586"/>
        <item x="611"/>
        <item x="450"/>
        <item x="511"/>
        <item x="427"/>
        <item x="77"/>
        <item x="615"/>
        <item x="643"/>
        <item x="603"/>
        <item x="1037"/>
        <item x="539"/>
        <item x="636"/>
        <item x="440"/>
        <item x="219"/>
        <item x="113"/>
        <item x="28"/>
        <item x="122"/>
        <item x="979"/>
        <item x="893"/>
        <item x="65"/>
        <item t="default"/>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6">
    <i>
      <x v="66"/>
    </i>
    <i>
      <x v="952"/>
    </i>
    <i>
      <x v="950"/>
    </i>
    <i>
      <x v="475"/>
    </i>
    <i>
      <x v="692"/>
    </i>
    <i t="grand">
      <x/>
    </i>
  </rowItems>
  <colItems count="1">
    <i/>
  </colItems>
  <dataFields count="1">
    <dataField name="Average of rating" fld="11" subtotal="average" baseField="1"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5"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0334FA-48F7-4DC3-9DE6-E381B5A25F65}"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Product Category">
  <location ref="A172:B176" firstHeaderRow="1" firstDataRow="1" firstDataCol="1"/>
  <pivotFields count="25">
    <pivotField showAll="0"/>
    <pivotField showAll="0"/>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4">
    <i>
      <x v="1"/>
    </i>
    <i>
      <x v="2"/>
    </i>
    <i>
      <x v="4"/>
    </i>
    <i t="grand">
      <x/>
    </i>
  </rowItems>
  <colItems count="1">
    <i/>
  </colItems>
  <dataFields count="1">
    <dataField name="Highest Discount" fld="8" subtotal="max" baseField="3" baseItem="1" numFmtId="9"/>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715085-EA7E-4800-A981-D3436473AD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Product Category">
  <location ref="A55:C65" firstHeaderRow="0" firstDataRow="1" firstDataCol="1"/>
  <pivotFields count="25">
    <pivotField showAll="0"/>
    <pivotField showAll="0"/>
    <pivotField showAll="0"/>
    <pivotField showAll="0"/>
    <pivotField axis="axisRow" showAll="0">
      <items count="10">
        <item x="7"/>
        <item x="0"/>
        <item x="1"/>
        <item x="8"/>
        <item x="4"/>
        <item x="5"/>
        <item x="2"/>
        <item x="3"/>
        <item x="6"/>
        <item t="default"/>
      </items>
    </pivotField>
    <pivotField dataField="1" showAll="0"/>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10">
    <i>
      <x/>
    </i>
    <i>
      <x v="1"/>
    </i>
    <i>
      <x v="2"/>
    </i>
    <i>
      <x v="3"/>
    </i>
    <i>
      <x v="4"/>
    </i>
    <i>
      <x v="5"/>
    </i>
    <i>
      <x v="6"/>
    </i>
    <i>
      <x v="7"/>
    </i>
    <i>
      <x v="8"/>
    </i>
    <i t="grand">
      <x/>
    </i>
  </rowItems>
  <colFields count="1">
    <field x="-2"/>
  </colFields>
  <colItems count="2">
    <i>
      <x/>
    </i>
    <i i="1">
      <x v="1"/>
    </i>
  </colItems>
  <dataFields count="2">
    <dataField name="Average Actual Price" fld="6" subtotal="average" baseField="4" baseItem="5" numFmtId="3"/>
    <dataField name="Average Discounted Price" fld="5" subtotal="average" baseField="4" baseItem="3" numFmtId="3"/>
  </dataFields>
  <chartFormats count="2">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540C54-1680-4CF9-AFB9-DDF1E1C2F5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Category">
  <location ref="A31:B41" firstHeaderRow="1" firstDataRow="1" firstDataCol="1"/>
  <pivotFields count="25">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10">
    <i>
      <x/>
    </i>
    <i>
      <x v="1"/>
    </i>
    <i>
      <x v="2"/>
    </i>
    <i>
      <x v="3"/>
    </i>
    <i>
      <x v="4"/>
    </i>
    <i>
      <x v="5"/>
    </i>
    <i>
      <x v="6"/>
    </i>
    <i>
      <x v="7"/>
    </i>
    <i>
      <x v="8"/>
    </i>
    <i t="grand">
      <x/>
    </i>
  </rowItems>
  <colItems count="1">
    <i/>
  </colItems>
  <dataFields count="1">
    <dataField name="Total Number of Reviews" fld="12" baseField="3" baseItem="2" numFmtId="168"/>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6F57F8-4335-4DB5-B41E-D47A48A2D4E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location ref="A69:B75" firstHeaderRow="1" firstDataRow="1" firstDataCol="1"/>
  <pivotFields count="25">
    <pivotField showAll="0"/>
    <pivotField axis="axisRow" showAll="0" measureFilter="1"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7"/>
        <item x="0"/>
        <item x="1"/>
        <item x="8"/>
        <item x="4"/>
        <item x="5"/>
        <item x="2"/>
        <item x="3"/>
        <item x="6"/>
        <item t="default"/>
      </items>
    </pivotField>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6">
    <i>
      <x v="73"/>
    </i>
    <i>
      <x v="72"/>
    </i>
    <i>
      <x v="97"/>
    </i>
    <i>
      <x v="203"/>
    </i>
    <i>
      <x v="202"/>
    </i>
    <i t="grand">
      <x/>
    </i>
  </rowItems>
  <colItems count="1">
    <i/>
  </colItems>
  <dataFields count="1">
    <dataField name="Number of Reviews" fld="12" baseField="1" baseItem="97"/>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D75C09-33D7-43BD-917D-A3C28738848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Category">
  <location ref="A114:B124" firstHeaderRow="1" firstDataRow="1" firstDataCol="1"/>
  <pivotFields count="25">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4"/>
  </rowFields>
  <rowItems count="10">
    <i>
      <x/>
    </i>
    <i>
      <x v="1"/>
    </i>
    <i>
      <x v="2"/>
    </i>
    <i>
      <x v="3"/>
    </i>
    <i>
      <x v="4"/>
    </i>
    <i>
      <x v="5"/>
    </i>
    <i>
      <x v="6"/>
    </i>
    <i>
      <x v="7"/>
    </i>
    <i>
      <x v="8"/>
    </i>
    <i t="grand">
      <x/>
    </i>
  </rowItems>
  <colItems count="1">
    <i/>
  </colItems>
  <dataFields count="1">
    <dataField name="Total Potential Revenue" fld="24" baseField="3" baseItem="2" numFmtId="167"/>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A0CBE4-A2AD-472D-A3DB-376F92DC53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Product Category">
  <location ref="A3:B13" firstHeaderRow="1" firstDataRow="1" firstDataCol="1"/>
  <pivotFields count="25">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10">
    <i>
      <x/>
    </i>
    <i>
      <x v="1"/>
    </i>
    <i>
      <x v="2"/>
    </i>
    <i>
      <x v="3"/>
    </i>
    <i>
      <x v="4"/>
    </i>
    <i>
      <x v="5"/>
    </i>
    <i>
      <x v="6"/>
    </i>
    <i>
      <x v="7"/>
    </i>
    <i>
      <x v="8"/>
    </i>
    <i t="grand">
      <x/>
    </i>
  </rowItems>
  <colItems count="1">
    <i/>
  </colItems>
  <dataFields count="1">
    <dataField name="Average Discount Percentage" fld="8" subtotal="average" baseField="4" baseItem="0" numFmtId="9"/>
  </dataField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25F660-F526-4623-ADDE-217AFDE6220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Product Category">
  <location ref="A17:B27" firstHeaderRow="1" firstDataRow="1" firstDataCol="1"/>
  <pivotFields count="25">
    <pivotField showAll="0"/>
    <pivotField dataField="1" showAll="0"/>
    <pivotField showAll="0"/>
    <pivotField showAll="0"/>
    <pivotField axis="axisRow" showAll="0">
      <items count="10">
        <item x="7"/>
        <item x="0"/>
        <item x="1"/>
        <item x="8"/>
        <item x="4"/>
        <item x="5"/>
        <item x="2"/>
        <item x="3"/>
        <item x="6"/>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10">
    <i>
      <x/>
    </i>
    <i>
      <x v="1"/>
    </i>
    <i>
      <x v="2"/>
    </i>
    <i>
      <x v="3"/>
    </i>
    <i>
      <x v="4"/>
    </i>
    <i>
      <x v="5"/>
    </i>
    <i>
      <x v="6"/>
    </i>
    <i>
      <x v="7"/>
    </i>
    <i>
      <x v="8"/>
    </i>
    <i t="grand">
      <x/>
    </i>
  </rowItems>
  <colItems count="1">
    <i/>
  </colItems>
  <dataFields count="1">
    <dataField name="Number of Products" fld="1" subtotal="count" baseField="4" baseItem="0"/>
  </dataField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D18187-AA06-498A-809C-D01CB2CD074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ating">
  <location ref="A84:B110" firstHeaderRow="1" firstDataRow="1" firstDataCol="1"/>
  <pivotFields count="25">
    <pivotField showAll="0"/>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numFmtId="9" showAll="0"/>
    <pivotField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Number of Products" fld="1" subtotal="count" baseField="7"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8CEA7BF-D45A-4478-BBA0-413E6C9D2F48}" autoFormatId="16" applyNumberFormats="0" applyBorderFormats="0" applyFontFormats="0" applyPatternFormats="0" applyAlignmentFormats="0" applyWidthHeightFormats="0">
  <queryTableRefresh nextId="24">
    <queryTableFields count="23">
      <queryTableField id="1" name="product_id" tableColumnId="1"/>
      <queryTableField id="2" name="product_name" tableColumnId="2"/>
      <queryTableField id="23" dataBound="0" tableColumnId="24"/>
      <queryTableField id="3" name="category" tableColumnId="3"/>
      <queryTableField id="4" name="Product Category" tableColumnId="4"/>
      <queryTableField id="5" name="discounted_price" tableColumnId="5"/>
      <queryTableField id="6" name="actual_price" tableColumnId="6"/>
      <queryTableField id="19" dataBound="0" tableColumnId="19"/>
      <queryTableField id="7" name="discount_percentage" tableColumnId="7"/>
      <queryTableField id="20" dataBound="0" tableColumnId="20"/>
      <queryTableField id="18" dataBound="0" tableColumnId="18"/>
      <queryTableField id="8" name="rating" tableColumnId="8"/>
      <queryTableField id="9" name="rating_count" tableColumnId="9"/>
      <queryTableField id="22" dataBound="0" tableColumnId="22"/>
      <queryTableField id="21" dataBound="0" tableColumnId="21"/>
      <queryTableField id="10" name="about_product" tableColumnId="10"/>
      <queryTableField id="11" name="user_id" tableColumnId="11"/>
      <queryTableField id="12" name="user_name" tableColumnId="12"/>
      <queryTableField id="13" name="review_id" tableColumnId="13"/>
      <queryTableField id="14" name="review_title" tableColumnId="14"/>
      <queryTableField id="15" name="review_content" tableColumnId="15"/>
      <queryTableField id="16" name="img_link" tableColumnId="16"/>
      <queryTableField id="17" name="product_link"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F21C9CA-E87A-4342-B8AD-8CDFF5C2F2A7}" sourceName="Product Category">
  <pivotTables>
    <pivotTable tabId="4" name="PivotTable2"/>
    <pivotTable tabId="4" name="PivotTable14"/>
    <pivotTable tabId="4" name="PivotTable3"/>
    <pivotTable tabId="4" name="PivotTable7"/>
    <pivotTable tabId="4" name="PivotTable9"/>
  </pivotTables>
  <data>
    <tabular pivotCacheId="594577632">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EBA886F-62D9-4756-A722-E64E20F8B8F9}" cache="Slicer_Product_Category" caption="Category" columnCount="9" style="SlicerStyleDark2"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790744-9BD2-44FB-9FB0-14A8BC618FE7}" name="Table1_1" displayName="Table1_1" ref="A1:W1349" tableType="queryTable" totalsRowShown="0">
  <autoFilter ref="A1:W1349" xr:uid="{A8790744-9BD2-44FB-9FB0-14A8BC618FE7}"/>
  <tableColumns count="23">
    <tableColumn id="1" xr3:uid="{95CB24A7-FD3B-480D-BB56-6E41633065F3}" uniqueName="1" name="product_id" queryTableFieldId="1" dataDxfId="23"/>
    <tableColumn id="2" xr3:uid="{F8638965-4ADF-4707-8039-E0232B19C223}" uniqueName="2" name="product_name" queryTableFieldId="2" dataDxfId="22"/>
    <tableColumn id="24" xr3:uid="{0211F0CB-BEEE-4B09-B3B0-26433B94DF32}" uniqueName="24" name="trimmed_product_name" queryTableFieldId="23" dataDxfId="21">
      <calculatedColumnFormula>TRIM(LEFT(Table1_1[[#This Row],[product_name]], FIND(" ",Table1_1[[#This Row],[product_name]],FIND(" ",Table1_1[[#This Row],[product_name]],FIND(" ",Table1_1[[#This Row],[product_name]])+1)+1)))</calculatedColumnFormula>
    </tableColumn>
    <tableColumn id="3" xr3:uid="{86ECDA0C-809B-4DB5-9371-817FE3CF9B84}" uniqueName="3" name="category" queryTableFieldId="3" dataDxfId="20"/>
    <tableColumn id="4" xr3:uid="{18AAB947-E192-400C-A119-E0920A32FD27}" uniqueName="4" name="Product Category" queryTableFieldId="4" dataDxfId="19"/>
    <tableColumn id="5" xr3:uid="{54FE327A-F86E-4996-AD6E-4E65DEF0D027}" uniqueName="5" name="discounted_price" queryTableFieldId="5"/>
    <tableColumn id="6" xr3:uid="{41A09D78-BCE8-48AB-9FCD-EFC802BA6717}" uniqueName="6" name="actual_price" queryTableFieldId="6"/>
    <tableColumn id="19" xr3:uid="{2E31B6F5-32D0-46DE-93C7-C5B190677096}" uniqueName="19" name="price_range_buclet" queryTableFieldId="19" dataDxfId="18">
      <calculatedColumnFormula array="1">_xlfn.IFS(Table1_1[[#This Row],[discounted_price]]&lt;200, "&lt;₹200", Table1_1[[#This Row],[discounted_price]]&lt;=500, "₹200-₹500", Table1_1[[#This Row],[discounted_price]]&gt;500, "&gt;₹500")</calculatedColumnFormula>
    </tableColumn>
    <tableColumn id="7" xr3:uid="{897B5E06-C3F1-44AB-88FD-1BFF70DB1CCC}" uniqueName="7" name="discount_percentage" queryTableFieldId="7" dataDxfId="17"/>
    <tableColumn id="20" xr3:uid="{D047A756-84D0-45C8-B11A-8D917293738B}" uniqueName="20" name="discount_bucket" queryTableFieldId="20" dataDxfId="16">
      <calculatedColumnFormula>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calculatedColumnFormula>
    </tableColumn>
    <tableColumn id="18" xr3:uid="{0E8CD930-8B06-4B5C-8E74-A715EF6C1541}" uniqueName="18" name="discount_percentage above 50%" queryTableFieldId="18" dataDxfId="15">
      <calculatedColumnFormula>IF(Table1_1[[#This Row],[discount_percentage]]&gt;= 50%, "Yes", "No")</calculatedColumnFormula>
    </tableColumn>
    <tableColumn id="8" xr3:uid="{DF3C046B-32BE-4920-A058-D0F79D8309E8}" uniqueName="8" name="rating" queryTableFieldId="8"/>
    <tableColumn id="9" xr3:uid="{F0BE8BB3-C7B3-45C3-87F1-150695363984}" uniqueName="9" name="rating_count" queryTableFieldId="9"/>
    <tableColumn id="22" xr3:uid="{3E0665AB-7524-410C-A5E8-E37489F9B8A4}" uniqueName="22" name="rating_review_factor" queryTableFieldId="22" dataDxfId="14">
      <calculatedColumnFormula>AVERAGE(Table1_1[[#This Row],[rating]]) + (Table1_1[[#This Row],[rating_count]]/1000)</calculatedColumnFormula>
    </tableColumn>
    <tableColumn id="21" xr3:uid="{9BE8FF49-B583-40CF-A710-12BAE0C29D71}" uniqueName="21" name="reviews_below_1000" queryTableFieldId="21" dataDxfId="13">
      <calculatedColumnFormula>IF(Table1_1[[#This Row],[rating_count]]&lt;1000, "Yes", "No")</calculatedColumnFormula>
    </tableColumn>
    <tableColumn id="10" xr3:uid="{E726FE49-0EA5-4E2E-85C6-32CB67E6203B}" uniqueName="10" name="about_product" queryTableFieldId="10" dataDxfId="12"/>
    <tableColumn id="11" xr3:uid="{9389A390-A461-4A71-81E9-D021206CD053}" uniqueName="11" name="user_id" queryTableFieldId="11" dataDxfId="11"/>
    <tableColumn id="12" xr3:uid="{1931FFBF-DB05-4121-AE45-5F4C6DC5B012}" uniqueName="12" name="user_name" queryTableFieldId="12" dataDxfId="10"/>
    <tableColumn id="13" xr3:uid="{42912CFD-587F-49D5-A650-1246C463446A}" uniqueName="13" name="review_id" queryTableFieldId="13" dataDxfId="9"/>
    <tableColumn id="14" xr3:uid="{DDCE695F-47D0-4B9A-9311-BD07B54354A6}" uniqueName="14" name="review_title" queryTableFieldId="14" dataDxfId="8"/>
    <tableColumn id="15" xr3:uid="{1C510EDD-752C-4FA6-B11E-A5402D674D1F}" uniqueName="15" name="review_content" queryTableFieldId="15" dataDxfId="7"/>
    <tableColumn id="16" xr3:uid="{ADDF8103-ADEB-4DC8-BEFF-F0AAF538C33E}" uniqueName="16" name="img_link" queryTableFieldId="16" dataDxfId="6"/>
    <tableColumn id="17" xr3:uid="{DF012707-6E7A-428C-9538-5ABB150E6AB7}" uniqueName="17" name="product_link" queryTableFieldId="17"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6A6AF0-E432-4FC5-A3BF-A8649D8115DC}" name="Table1" displayName="Table1" ref="A1:P1466" totalsRowShown="0">
  <autoFilter ref="A1:P1466" xr:uid="{626A6AF0-E432-4FC5-A3BF-A8649D8115DC}"/>
  <tableColumns count="16">
    <tableColumn id="1" xr3:uid="{F5744408-A014-4A62-917C-6974A8BB28B7}" name="product_id"/>
    <tableColumn id="2" xr3:uid="{D9837643-1732-4DC3-A391-8CAA465769F5}" name="product_name"/>
    <tableColumn id="3" xr3:uid="{B7464717-2C22-456E-8016-13877A51C4B0}" name="category"/>
    <tableColumn id="4" xr3:uid="{3DE66F11-F1E5-4C79-AB90-0B8B51120DCE}" name="discounted_price" dataDxfId="4"/>
    <tableColumn id="5" xr3:uid="{6116EE45-8D2D-4D8E-9E2F-E96D7B0997B5}" name="actual_price" dataDxfId="3"/>
    <tableColumn id="6" xr3:uid="{80879529-AF40-4AE1-9C29-82A216682F73}" name="discount_percentage" dataDxfId="2"/>
    <tableColumn id="7" xr3:uid="{93BDA8C6-30B2-46B9-9787-6D31F0118B26}" name="rating"/>
    <tableColumn id="8" xr3:uid="{301FBEEA-8B4A-49BA-BD2C-1718D26F8271}" name="rating_count" dataDxfId="1" dataCellStyle="Comma"/>
    <tableColumn id="9" xr3:uid="{AD252B8B-08AE-4095-A3A7-86A6529267AB}" name="about_product"/>
    <tableColumn id="10" xr3:uid="{95AB4F0E-B56F-411D-9130-2A000F2D7446}" name="user_id"/>
    <tableColumn id="11" xr3:uid="{C4BF1AD0-7B5D-4A1D-AD91-DB44DC64FBAC}" name="user_name"/>
    <tableColumn id="12" xr3:uid="{D3EC6027-BCC8-423B-8F77-8F0F8BA4AC44}" name="review_id"/>
    <tableColumn id="13" xr3:uid="{6DA677E2-D9B7-465B-BEDF-D8EFE8E25B39}" name="review_title"/>
    <tableColumn id="14" xr3:uid="{76F3851A-47CD-4782-8337-B66315D2E9AD}" name="review_content"/>
    <tableColumn id="15" xr3:uid="{919BB1B4-5985-4939-92EC-FACBDFE4820D}" name="img_link"/>
    <tableColumn id="16" xr3:uid="{4AB48FB5-8A52-460E-B403-5FEC3BE8313C}"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C880F-B406-4DE6-806F-B6407479073A}">
  <dimension ref="A1"/>
  <sheetViews>
    <sheetView showGridLines="0" tabSelected="1" topLeftCell="A55" zoomScale="53" zoomScaleNormal="24" workbookViewId="0">
      <selection activeCell="Y71" sqref="Y71"/>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BA66-7419-4392-8812-2240EEC53677}">
  <dimension ref="A1:D197"/>
  <sheetViews>
    <sheetView topLeftCell="A126" zoomScale="102" zoomScaleNormal="74" workbookViewId="0">
      <selection activeCell="A129" sqref="A129"/>
    </sheetView>
  </sheetViews>
  <sheetFormatPr defaultRowHeight="15.75" x14ac:dyDescent="0.25"/>
  <cols>
    <col min="1" max="1" width="21.25" bestFit="1" customWidth="1"/>
    <col min="2" max="2" width="17.875" bestFit="1" customWidth="1"/>
    <col min="3" max="3" width="22.5" bestFit="1" customWidth="1"/>
    <col min="4" max="4" width="12" bestFit="1" customWidth="1"/>
    <col min="5" max="5" width="20.75" bestFit="1" customWidth="1"/>
    <col min="6" max="6" width="14.875" bestFit="1" customWidth="1"/>
    <col min="7" max="7" width="14.5" bestFit="1" customWidth="1"/>
    <col min="8" max="8" width="21.625" bestFit="1" customWidth="1"/>
    <col min="9" max="9" width="20.875" bestFit="1" customWidth="1"/>
  </cols>
  <sheetData>
    <row r="1" spans="1:2" x14ac:dyDescent="0.25">
      <c r="A1" t="s">
        <v>13085</v>
      </c>
    </row>
    <row r="3" spans="1:2" x14ac:dyDescent="0.25">
      <c r="A3" s="5" t="s">
        <v>13075</v>
      </c>
      <c r="B3" t="s">
        <v>13119</v>
      </c>
    </row>
    <row r="4" spans="1:2" x14ac:dyDescent="0.25">
      <c r="A4" s="6" t="s">
        <v>13083</v>
      </c>
      <c r="B4" s="1">
        <v>0.42</v>
      </c>
    </row>
    <row r="5" spans="1:2" x14ac:dyDescent="0.25">
      <c r="A5" s="6" t="s">
        <v>13076</v>
      </c>
      <c r="B5" s="1">
        <v>0.5309383378016086</v>
      </c>
    </row>
    <row r="6" spans="1:2" x14ac:dyDescent="0.25">
      <c r="A6" s="6" t="s">
        <v>13077</v>
      </c>
      <c r="B6" s="1">
        <v>0.49906122448979562</v>
      </c>
    </row>
    <row r="7" spans="1:2" x14ac:dyDescent="0.25">
      <c r="A7" s="6" t="s">
        <v>13084</v>
      </c>
      <c r="B7" s="1">
        <v>0.53</v>
      </c>
    </row>
    <row r="8" spans="1:2" x14ac:dyDescent="0.25">
      <c r="A8" s="6" t="s">
        <v>13080</v>
      </c>
      <c r="B8" s="1">
        <v>0.40174496644295316</v>
      </c>
    </row>
    <row r="9" spans="1:2" x14ac:dyDescent="0.25">
      <c r="A9" s="6" t="s">
        <v>13081</v>
      </c>
      <c r="B9" s="1">
        <v>0.57499999999999996</v>
      </c>
    </row>
    <row r="10" spans="1:2" x14ac:dyDescent="0.25">
      <c r="A10" s="6" t="s">
        <v>13078</v>
      </c>
      <c r="B10" s="1">
        <v>0.45999999999999996</v>
      </c>
    </row>
    <row r="11" spans="1:2" x14ac:dyDescent="0.25">
      <c r="A11" s="6" t="s">
        <v>13079</v>
      </c>
      <c r="B11" s="1">
        <v>0.12354838709677421</v>
      </c>
    </row>
    <row r="12" spans="1:2" x14ac:dyDescent="0.25">
      <c r="A12" s="6" t="s">
        <v>13082</v>
      </c>
      <c r="B12" s="1">
        <v>0</v>
      </c>
    </row>
    <row r="13" spans="1:2" x14ac:dyDescent="0.25">
      <c r="A13" s="6" t="s">
        <v>13086</v>
      </c>
      <c r="B13" s="1">
        <v>0.46662462908011837</v>
      </c>
    </row>
    <row r="15" spans="1:2" x14ac:dyDescent="0.25">
      <c r="A15" s="6" t="s">
        <v>13087</v>
      </c>
    </row>
    <row r="17" spans="1:2" x14ac:dyDescent="0.25">
      <c r="A17" s="5" t="s">
        <v>13075</v>
      </c>
      <c r="B17" t="s">
        <v>13099</v>
      </c>
    </row>
    <row r="18" spans="1:2" x14ac:dyDescent="0.25">
      <c r="A18" s="6" t="s">
        <v>13083</v>
      </c>
      <c r="B18">
        <v>1</v>
      </c>
    </row>
    <row r="19" spans="1:2" x14ac:dyDescent="0.25">
      <c r="A19" s="6" t="s">
        <v>13076</v>
      </c>
      <c r="B19">
        <v>373</v>
      </c>
    </row>
    <row r="20" spans="1:2" x14ac:dyDescent="0.25">
      <c r="A20" s="6" t="s">
        <v>13077</v>
      </c>
      <c r="B20">
        <v>490</v>
      </c>
    </row>
    <row r="21" spans="1:2" x14ac:dyDescent="0.25">
      <c r="A21" s="6" t="s">
        <v>13084</v>
      </c>
      <c r="B21">
        <v>1</v>
      </c>
    </row>
    <row r="22" spans="1:2" x14ac:dyDescent="0.25">
      <c r="A22" s="6" t="s">
        <v>13080</v>
      </c>
      <c r="B22">
        <v>447</v>
      </c>
    </row>
    <row r="23" spans="1:2" x14ac:dyDescent="0.25">
      <c r="A23" s="6" t="s">
        <v>13081</v>
      </c>
      <c r="B23">
        <v>2</v>
      </c>
    </row>
    <row r="24" spans="1:2" x14ac:dyDescent="0.25">
      <c r="A24" s="6" t="s">
        <v>13078</v>
      </c>
      <c r="B24">
        <v>2</v>
      </c>
    </row>
    <row r="25" spans="1:2" x14ac:dyDescent="0.25">
      <c r="A25" s="6" t="s">
        <v>13079</v>
      </c>
      <c r="B25">
        <v>31</v>
      </c>
    </row>
    <row r="26" spans="1:2" x14ac:dyDescent="0.25">
      <c r="A26" s="6" t="s">
        <v>13082</v>
      </c>
      <c r="B26">
        <v>1</v>
      </c>
    </row>
    <row r="27" spans="1:2" x14ac:dyDescent="0.25">
      <c r="A27" s="6" t="s">
        <v>13086</v>
      </c>
      <c r="B27">
        <v>1348</v>
      </c>
    </row>
    <row r="29" spans="1:2" x14ac:dyDescent="0.25">
      <c r="A29" s="6" t="s">
        <v>13088</v>
      </c>
    </row>
    <row r="31" spans="1:2" x14ac:dyDescent="0.25">
      <c r="A31" s="5" t="s">
        <v>13075</v>
      </c>
      <c r="B31" t="s">
        <v>13089</v>
      </c>
    </row>
    <row r="32" spans="1:2" x14ac:dyDescent="0.25">
      <c r="A32" s="6" t="s">
        <v>13083</v>
      </c>
      <c r="B32" s="10">
        <v>1118</v>
      </c>
    </row>
    <row r="33" spans="1:2" x14ac:dyDescent="0.25">
      <c r="A33" s="6" t="s">
        <v>13076</v>
      </c>
      <c r="B33" s="10">
        <v>6335177</v>
      </c>
    </row>
    <row r="34" spans="1:2" x14ac:dyDescent="0.25">
      <c r="A34" s="6" t="s">
        <v>13077</v>
      </c>
      <c r="B34" s="10">
        <v>14208406</v>
      </c>
    </row>
    <row r="35" spans="1:2" x14ac:dyDescent="0.25">
      <c r="A35" s="6" t="s">
        <v>13084</v>
      </c>
      <c r="B35" s="10">
        <v>3663</v>
      </c>
    </row>
    <row r="36" spans="1:2" x14ac:dyDescent="0.25">
      <c r="A36" s="6" t="s">
        <v>13080</v>
      </c>
      <c r="B36" s="10">
        <v>2990077</v>
      </c>
    </row>
    <row r="37" spans="1:2" x14ac:dyDescent="0.25">
      <c r="A37" s="6" t="s">
        <v>13081</v>
      </c>
      <c r="B37" s="10">
        <v>8566</v>
      </c>
    </row>
    <row r="38" spans="1:2" x14ac:dyDescent="0.25">
      <c r="A38" s="6" t="s">
        <v>13078</v>
      </c>
      <c r="B38" s="10">
        <v>88882</v>
      </c>
    </row>
    <row r="39" spans="1:2" x14ac:dyDescent="0.25">
      <c r="A39" s="6" t="s">
        <v>13079</v>
      </c>
      <c r="B39" s="10">
        <v>149675</v>
      </c>
    </row>
    <row r="40" spans="1:2" x14ac:dyDescent="0.25">
      <c r="A40" s="6" t="s">
        <v>13082</v>
      </c>
      <c r="B40" s="10">
        <v>15867</v>
      </c>
    </row>
    <row r="41" spans="1:2" x14ac:dyDescent="0.25">
      <c r="A41" s="6" t="s">
        <v>13086</v>
      </c>
      <c r="B41" s="10">
        <v>23801431</v>
      </c>
    </row>
    <row r="43" spans="1:2" x14ac:dyDescent="0.25">
      <c r="A43" s="6" t="s">
        <v>13090</v>
      </c>
    </row>
    <row r="45" spans="1:2" x14ac:dyDescent="0.25">
      <c r="A45" s="5" t="s">
        <v>13094</v>
      </c>
      <c r="B45" t="s">
        <v>13091</v>
      </c>
    </row>
    <row r="46" spans="1:2" x14ac:dyDescent="0.25">
      <c r="A46" s="6" t="s">
        <v>13122</v>
      </c>
      <c r="B46">
        <v>5</v>
      </c>
    </row>
    <row r="47" spans="1:2" x14ac:dyDescent="0.25">
      <c r="A47" s="6" t="s">
        <v>13126</v>
      </c>
      <c r="B47">
        <v>5</v>
      </c>
    </row>
    <row r="48" spans="1:2" x14ac:dyDescent="0.25">
      <c r="A48" s="6" t="s">
        <v>13125</v>
      </c>
      <c r="B48">
        <v>4.8</v>
      </c>
    </row>
    <row r="49" spans="1:3" x14ac:dyDescent="0.25">
      <c r="A49" s="6" t="s">
        <v>13123</v>
      </c>
      <c r="B49">
        <v>4.8</v>
      </c>
    </row>
    <row r="50" spans="1:3" x14ac:dyDescent="0.25">
      <c r="A50" s="6" t="s">
        <v>13124</v>
      </c>
      <c r="B50">
        <v>4.8</v>
      </c>
    </row>
    <row r="51" spans="1:3" x14ac:dyDescent="0.25">
      <c r="A51" s="6" t="s">
        <v>13086</v>
      </c>
      <c r="B51">
        <v>4.8800000000000008</v>
      </c>
    </row>
    <row r="53" spans="1:3" x14ac:dyDescent="0.25">
      <c r="A53" s="6" t="s">
        <v>13092</v>
      </c>
    </row>
    <row r="55" spans="1:3" x14ac:dyDescent="0.25">
      <c r="A55" s="5" t="s">
        <v>13075</v>
      </c>
      <c r="B55" t="s">
        <v>13120</v>
      </c>
      <c r="C55" t="s">
        <v>13121</v>
      </c>
    </row>
    <row r="56" spans="1:3" x14ac:dyDescent="0.25">
      <c r="A56" s="6" t="s">
        <v>13083</v>
      </c>
      <c r="B56" s="2">
        <v>4000</v>
      </c>
      <c r="C56" s="2">
        <v>2339</v>
      </c>
    </row>
    <row r="57" spans="1:3" x14ac:dyDescent="0.25">
      <c r="A57" s="6" t="s">
        <v>13076</v>
      </c>
      <c r="B57" s="2">
        <v>1862.3501876675607</v>
      </c>
      <c r="C57" s="2">
        <v>951.36825737265417</v>
      </c>
    </row>
    <row r="58" spans="1:3" x14ac:dyDescent="0.25">
      <c r="A58" s="6" t="s">
        <v>13077</v>
      </c>
      <c r="B58" s="2">
        <v>10418.083673469388</v>
      </c>
      <c r="C58" s="2">
        <v>6225.8693877551023</v>
      </c>
    </row>
    <row r="59" spans="1:3" x14ac:dyDescent="0.25">
      <c r="A59" s="6" t="s">
        <v>13084</v>
      </c>
      <c r="B59" s="2">
        <v>1900</v>
      </c>
      <c r="C59" s="2">
        <v>899</v>
      </c>
    </row>
    <row r="60" spans="1:3" x14ac:dyDescent="0.25">
      <c r="A60" s="6" t="s">
        <v>13080</v>
      </c>
      <c r="B60" s="2">
        <v>4165.7941834451904</v>
      </c>
      <c r="C60" s="2">
        <v>2331.133803131991</v>
      </c>
    </row>
    <row r="61" spans="1:3" x14ac:dyDescent="0.25">
      <c r="A61" s="6" t="s">
        <v>13081</v>
      </c>
      <c r="B61" s="2">
        <v>799</v>
      </c>
      <c r="C61" s="2">
        <v>337</v>
      </c>
    </row>
    <row r="62" spans="1:3" x14ac:dyDescent="0.25">
      <c r="A62" s="6" t="s">
        <v>13078</v>
      </c>
      <c r="B62" s="2">
        <v>1347</v>
      </c>
      <c r="C62" s="2">
        <v>638</v>
      </c>
    </row>
    <row r="63" spans="1:3" x14ac:dyDescent="0.25">
      <c r="A63" s="6" t="s">
        <v>13079</v>
      </c>
      <c r="B63" s="2">
        <v>397.19354838709677</v>
      </c>
      <c r="C63" s="2">
        <v>301.58064516129031</v>
      </c>
    </row>
    <row r="64" spans="1:3" x14ac:dyDescent="0.25">
      <c r="A64" s="6" t="s">
        <v>13082</v>
      </c>
      <c r="B64" s="2">
        <v>150</v>
      </c>
      <c r="C64" s="2">
        <v>150</v>
      </c>
    </row>
    <row r="65" spans="1:4" x14ac:dyDescent="0.25">
      <c r="A65" s="6" t="s">
        <v>13086</v>
      </c>
      <c r="B65" s="2">
        <v>5700.5063946587534</v>
      </c>
      <c r="C65" s="2">
        <v>3310.2671884272995</v>
      </c>
    </row>
    <row r="67" spans="1:4" x14ac:dyDescent="0.25">
      <c r="A67" s="6" t="s">
        <v>13093</v>
      </c>
    </row>
    <row r="69" spans="1:4" x14ac:dyDescent="0.25">
      <c r="A69" s="5" t="s">
        <v>13094</v>
      </c>
      <c r="B69" t="s">
        <v>13095</v>
      </c>
    </row>
    <row r="70" spans="1:4" x14ac:dyDescent="0.25">
      <c r="A70" s="6" t="s">
        <v>617</v>
      </c>
      <c r="B70">
        <v>426973</v>
      </c>
    </row>
    <row r="71" spans="1:4" x14ac:dyDescent="0.25">
      <c r="A71" s="6" t="s">
        <v>456</v>
      </c>
      <c r="B71">
        <v>426973</v>
      </c>
    </row>
    <row r="72" spans="1:4" x14ac:dyDescent="0.25">
      <c r="A72" s="6" t="s">
        <v>128</v>
      </c>
      <c r="B72">
        <v>426973</v>
      </c>
    </row>
    <row r="73" spans="1:4" x14ac:dyDescent="0.25">
      <c r="A73" s="6" t="s">
        <v>3117</v>
      </c>
      <c r="B73">
        <v>363713</v>
      </c>
    </row>
    <row r="74" spans="1:4" x14ac:dyDescent="0.25">
      <c r="A74" s="6" t="s">
        <v>3467</v>
      </c>
      <c r="B74">
        <v>363713</v>
      </c>
    </row>
    <row r="75" spans="1:4" x14ac:dyDescent="0.25">
      <c r="A75" s="6" t="s">
        <v>13086</v>
      </c>
      <c r="B75">
        <v>2008345</v>
      </c>
    </row>
    <row r="76" spans="1:4" x14ac:dyDescent="0.25">
      <c r="D76" s="9">
        <f>AVERAGE(Table1!L1329:L1349)</f>
        <v>3.8380952380952373</v>
      </c>
    </row>
    <row r="78" spans="1:4" x14ac:dyDescent="0.25">
      <c r="A78" s="6" t="s">
        <v>13096</v>
      </c>
    </row>
    <row r="79" spans="1:4" x14ac:dyDescent="0.25">
      <c r="C79">
        <f>COUNTA(_xlfn.UNIQUE(Table1_1[Product Category]))</f>
        <v>9</v>
      </c>
    </row>
    <row r="80" spans="1:4" x14ac:dyDescent="0.25">
      <c r="A80">
        <f>COUNTIF(Table1_1[discount_percentage above 50%], "Yes")</f>
        <v>660</v>
      </c>
      <c r="C80">
        <f>COUNTA(Table1_1[product_name])</f>
        <v>1348</v>
      </c>
    </row>
    <row r="82" spans="1:2" ht="78.75" x14ac:dyDescent="0.25">
      <c r="A82" s="7" t="s">
        <v>13098</v>
      </c>
    </row>
    <row r="84" spans="1:2" x14ac:dyDescent="0.25">
      <c r="A84" s="5" t="s">
        <v>13100</v>
      </c>
      <c r="B84" t="s">
        <v>13099</v>
      </c>
    </row>
    <row r="85" spans="1:2" x14ac:dyDescent="0.25">
      <c r="A85" s="6">
        <v>2</v>
      </c>
      <c r="B85">
        <v>1</v>
      </c>
    </row>
    <row r="86" spans="1:2" x14ac:dyDescent="0.25">
      <c r="A86" s="6">
        <v>2.2999999999999998</v>
      </c>
      <c r="B86">
        <v>1</v>
      </c>
    </row>
    <row r="87" spans="1:2" x14ac:dyDescent="0.25">
      <c r="A87" s="6">
        <v>2.6</v>
      </c>
      <c r="B87">
        <v>1</v>
      </c>
    </row>
    <row r="88" spans="1:2" x14ac:dyDescent="0.25">
      <c r="A88" s="6">
        <v>2.8</v>
      </c>
      <c r="B88">
        <v>2</v>
      </c>
    </row>
    <row r="89" spans="1:2" x14ac:dyDescent="0.25">
      <c r="A89" s="6">
        <v>2.9</v>
      </c>
      <c r="B89">
        <v>1</v>
      </c>
    </row>
    <row r="90" spans="1:2" x14ac:dyDescent="0.25">
      <c r="A90" s="6">
        <v>3</v>
      </c>
      <c r="B90">
        <v>3</v>
      </c>
    </row>
    <row r="91" spans="1:2" x14ac:dyDescent="0.25">
      <c r="A91" s="6">
        <v>3.1</v>
      </c>
      <c r="B91">
        <v>4</v>
      </c>
    </row>
    <row r="92" spans="1:2" x14ac:dyDescent="0.25">
      <c r="A92" s="6">
        <v>3.2</v>
      </c>
      <c r="B92">
        <v>2</v>
      </c>
    </row>
    <row r="93" spans="1:2" x14ac:dyDescent="0.25">
      <c r="A93" s="6">
        <v>3.3</v>
      </c>
      <c r="B93">
        <v>15</v>
      </c>
    </row>
    <row r="94" spans="1:2" x14ac:dyDescent="0.25">
      <c r="A94" s="6">
        <v>3.4</v>
      </c>
      <c r="B94">
        <v>10</v>
      </c>
    </row>
    <row r="95" spans="1:2" x14ac:dyDescent="0.25">
      <c r="A95" s="6">
        <v>3.5</v>
      </c>
      <c r="B95">
        <v>26</v>
      </c>
    </row>
    <row r="96" spans="1:2" x14ac:dyDescent="0.25">
      <c r="A96" s="6">
        <v>3.6</v>
      </c>
      <c r="B96">
        <v>34</v>
      </c>
    </row>
    <row r="97" spans="1:2" x14ac:dyDescent="0.25">
      <c r="A97" s="6">
        <v>3.7</v>
      </c>
      <c r="B97">
        <v>41</v>
      </c>
    </row>
    <row r="98" spans="1:2" x14ac:dyDescent="0.25">
      <c r="A98" s="6">
        <v>3.8</v>
      </c>
      <c r="B98">
        <v>84</v>
      </c>
    </row>
    <row r="99" spans="1:2" x14ac:dyDescent="0.25">
      <c r="A99" s="6">
        <v>3.9</v>
      </c>
      <c r="B99">
        <v>114</v>
      </c>
    </row>
    <row r="100" spans="1:2" x14ac:dyDescent="0.25">
      <c r="A100" s="6">
        <v>4</v>
      </c>
      <c r="B100">
        <v>159</v>
      </c>
    </row>
    <row r="101" spans="1:2" x14ac:dyDescent="0.25">
      <c r="A101" s="6">
        <v>4.0999999999999996</v>
      </c>
      <c r="B101">
        <v>225</v>
      </c>
    </row>
    <row r="102" spans="1:2" x14ac:dyDescent="0.25">
      <c r="A102" s="6">
        <v>4.2</v>
      </c>
      <c r="B102">
        <v>207</v>
      </c>
    </row>
    <row r="103" spans="1:2" x14ac:dyDescent="0.25">
      <c r="A103" s="6">
        <v>4.3</v>
      </c>
      <c r="B103">
        <v>209</v>
      </c>
    </row>
    <row r="104" spans="1:2" x14ac:dyDescent="0.25">
      <c r="A104" s="6">
        <v>4.4000000000000004</v>
      </c>
      <c r="B104">
        <v>114</v>
      </c>
    </row>
    <row r="105" spans="1:2" x14ac:dyDescent="0.25">
      <c r="A105" s="6">
        <v>4.5</v>
      </c>
      <c r="B105">
        <v>68</v>
      </c>
    </row>
    <row r="106" spans="1:2" x14ac:dyDescent="0.25">
      <c r="A106" s="6">
        <v>4.5999999999999996</v>
      </c>
      <c r="B106">
        <v>16</v>
      </c>
    </row>
    <row r="107" spans="1:2" x14ac:dyDescent="0.25">
      <c r="A107" s="6">
        <v>4.7</v>
      </c>
      <c r="B107">
        <v>6</v>
      </c>
    </row>
    <row r="108" spans="1:2" x14ac:dyDescent="0.25">
      <c r="A108" s="6">
        <v>4.8</v>
      </c>
      <c r="B108">
        <v>3</v>
      </c>
    </row>
    <row r="109" spans="1:2" x14ac:dyDescent="0.25">
      <c r="A109" s="6">
        <v>5</v>
      </c>
      <c r="B109">
        <v>2</v>
      </c>
    </row>
    <row r="110" spans="1:2" x14ac:dyDescent="0.25">
      <c r="A110" s="6" t="s">
        <v>13086</v>
      </c>
      <c r="B110">
        <v>1348</v>
      </c>
    </row>
    <row r="112" spans="1:2" x14ac:dyDescent="0.25">
      <c r="A112" t="s">
        <v>13101</v>
      </c>
    </row>
    <row r="114" spans="1:2" x14ac:dyDescent="0.25">
      <c r="A114" s="5" t="s">
        <v>13075</v>
      </c>
      <c r="B114" t="s">
        <v>13102</v>
      </c>
    </row>
    <row r="115" spans="1:2" x14ac:dyDescent="0.25">
      <c r="A115" s="6" t="s">
        <v>13083</v>
      </c>
      <c r="B115" s="8">
        <v>4472000</v>
      </c>
    </row>
    <row r="116" spans="1:2" x14ac:dyDescent="0.25">
      <c r="A116" s="6" t="s">
        <v>13076</v>
      </c>
      <c r="B116" s="8">
        <v>4400772641921.7402</v>
      </c>
    </row>
    <row r="117" spans="1:2" x14ac:dyDescent="0.25">
      <c r="A117" s="6" t="s">
        <v>13077</v>
      </c>
      <c r="B117" s="8">
        <v>72531937661566</v>
      </c>
    </row>
    <row r="118" spans="1:2" x14ac:dyDescent="0.25">
      <c r="A118" s="6" t="s">
        <v>13084</v>
      </c>
      <c r="B118" s="8">
        <v>6959700</v>
      </c>
    </row>
    <row r="119" spans="1:2" x14ac:dyDescent="0.25">
      <c r="A119" s="6" t="s">
        <v>13080</v>
      </c>
      <c r="B119" s="8">
        <v>5567852282470</v>
      </c>
    </row>
    <row r="120" spans="1:2" x14ac:dyDescent="0.25">
      <c r="A120" s="6" t="s">
        <v>13081</v>
      </c>
      <c r="B120" s="8">
        <v>13688468</v>
      </c>
    </row>
    <row r="121" spans="1:2" x14ac:dyDescent="0.25">
      <c r="A121" s="6" t="s">
        <v>13078</v>
      </c>
      <c r="B121" s="8">
        <v>239448108</v>
      </c>
    </row>
    <row r="122" spans="1:2" x14ac:dyDescent="0.25">
      <c r="A122" s="6" t="s">
        <v>13079</v>
      </c>
      <c r="B122" s="8">
        <v>1842948275</v>
      </c>
    </row>
    <row r="123" spans="1:2" x14ac:dyDescent="0.25">
      <c r="A123" s="6" t="s">
        <v>13082</v>
      </c>
      <c r="B123" s="8">
        <v>2380050</v>
      </c>
    </row>
    <row r="124" spans="1:2" x14ac:dyDescent="0.25">
      <c r="A124" s="6" t="s">
        <v>13086</v>
      </c>
      <c r="B124" s="8">
        <v>182896922564429.22</v>
      </c>
    </row>
    <row r="126" spans="1:2" ht="78.75" x14ac:dyDescent="0.25">
      <c r="A126" s="7" t="s">
        <v>13103</v>
      </c>
    </row>
    <row r="128" spans="1:2" x14ac:dyDescent="0.25">
      <c r="A128" s="5" t="s">
        <v>13108</v>
      </c>
      <c r="B128" t="s">
        <v>13099</v>
      </c>
    </row>
    <row r="129" spans="1:2" x14ac:dyDescent="0.25">
      <c r="A129" s="6" t="s">
        <v>13106</v>
      </c>
      <c r="B129">
        <v>158</v>
      </c>
    </row>
    <row r="130" spans="1:2" x14ac:dyDescent="0.25">
      <c r="A130" s="6" t="s">
        <v>13105</v>
      </c>
      <c r="B130">
        <v>341</v>
      </c>
    </row>
    <row r="131" spans="1:2" x14ac:dyDescent="0.25">
      <c r="A131" s="6" t="s">
        <v>13107</v>
      </c>
      <c r="B131">
        <v>849</v>
      </c>
    </row>
    <row r="132" spans="1:2" x14ac:dyDescent="0.25">
      <c r="A132" s="6" t="s">
        <v>13086</v>
      </c>
      <c r="B132">
        <v>1348</v>
      </c>
    </row>
    <row r="134" spans="1:2" x14ac:dyDescent="0.25">
      <c r="A134" s="6" t="s">
        <v>13109</v>
      </c>
    </row>
    <row r="166" spans="1:2" x14ac:dyDescent="0.25">
      <c r="A166" t="s">
        <v>13111</v>
      </c>
    </row>
    <row r="168" spans="1:2" x14ac:dyDescent="0.25">
      <c r="A168">
        <f>COUNTIF(Table1!O:O, "Yes")</f>
        <v>307</v>
      </c>
    </row>
    <row r="170" spans="1:2" x14ac:dyDescent="0.25">
      <c r="A170" t="s">
        <v>13113</v>
      </c>
    </row>
    <row r="172" spans="1:2" x14ac:dyDescent="0.25">
      <c r="A172" s="5" t="s">
        <v>13075</v>
      </c>
      <c r="B172" t="s">
        <v>13114</v>
      </c>
    </row>
    <row r="173" spans="1:2" x14ac:dyDescent="0.25">
      <c r="A173" s="6" t="s">
        <v>13076</v>
      </c>
      <c r="B173" s="1">
        <v>0.94</v>
      </c>
    </row>
    <row r="174" spans="1:2" x14ac:dyDescent="0.25">
      <c r="A174" s="6" t="s">
        <v>13077</v>
      </c>
      <c r="B174" s="1">
        <v>0.91</v>
      </c>
    </row>
    <row r="175" spans="1:2" x14ac:dyDescent="0.25">
      <c r="A175" s="6" t="s">
        <v>13080</v>
      </c>
      <c r="B175" s="1">
        <v>0.9</v>
      </c>
    </row>
    <row r="176" spans="1:2" x14ac:dyDescent="0.25">
      <c r="A176" s="6" t="s">
        <v>13086</v>
      </c>
      <c r="B176" s="1">
        <v>0.94</v>
      </c>
    </row>
    <row r="189" spans="1:2" x14ac:dyDescent="0.25">
      <c r="A189" t="s">
        <v>13115</v>
      </c>
    </row>
    <row r="191" spans="1:2" x14ac:dyDescent="0.25">
      <c r="A191" s="5" t="s">
        <v>13094</v>
      </c>
      <c r="B191" t="s">
        <v>13117</v>
      </c>
    </row>
    <row r="192" spans="1:2" x14ac:dyDescent="0.25">
      <c r="A192" s="6" t="s">
        <v>456</v>
      </c>
      <c r="B192" s="9">
        <v>431.37299999999999</v>
      </c>
    </row>
    <row r="193" spans="1:2" x14ac:dyDescent="0.25">
      <c r="A193" s="6" t="s">
        <v>617</v>
      </c>
      <c r="B193" s="9">
        <v>431.37299999999999</v>
      </c>
    </row>
    <row r="194" spans="1:2" x14ac:dyDescent="0.25">
      <c r="A194" s="6" t="s">
        <v>128</v>
      </c>
      <c r="B194" s="9">
        <v>431.37299999999999</v>
      </c>
    </row>
    <row r="195" spans="1:2" x14ac:dyDescent="0.25">
      <c r="A195" s="6" t="s">
        <v>3467</v>
      </c>
      <c r="B195" s="9">
        <v>367.81300000000005</v>
      </c>
    </row>
    <row r="196" spans="1:2" x14ac:dyDescent="0.25">
      <c r="A196" s="6" t="s">
        <v>3117</v>
      </c>
      <c r="B196" s="9">
        <v>367.81300000000005</v>
      </c>
    </row>
    <row r="197" spans="1:2" x14ac:dyDescent="0.25">
      <c r="A197" s="6" t="s">
        <v>13086</v>
      </c>
      <c r="B197" s="9">
        <v>2029.7450000000001</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C47C1-8808-4DE2-955D-6D89B2179FB9}">
  <dimension ref="A1:W1349"/>
  <sheetViews>
    <sheetView zoomScale="74" workbookViewId="0">
      <selection activeCell="H2" sqref="H2"/>
    </sheetView>
  </sheetViews>
  <sheetFormatPr defaultRowHeight="15.75" x14ac:dyDescent="0.25"/>
  <cols>
    <col min="1" max="1" width="13.625" bestFit="1" customWidth="1"/>
    <col min="2" max="2" width="81" bestFit="1" customWidth="1"/>
    <col min="3" max="3" width="33.25" bestFit="1" customWidth="1"/>
    <col min="4" max="4" width="81" bestFit="1" customWidth="1"/>
    <col min="5" max="5" width="21.25" bestFit="1" customWidth="1"/>
    <col min="6" max="6" width="16.875" bestFit="1" customWidth="1"/>
    <col min="7" max="7" width="12.875" bestFit="1" customWidth="1"/>
    <col min="8" max="8" width="12.875" customWidth="1"/>
    <col min="9" max="9" width="20" bestFit="1" customWidth="1"/>
    <col min="10" max="10" width="20" customWidth="1"/>
    <col min="11" max="11" width="29.375" bestFit="1" customWidth="1"/>
    <col min="12" max="12" width="7.5" bestFit="1" customWidth="1"/>
    <col min="13" max="13" width="12.875" bestFit="1" customWidth="1"/>
    <col min="14" max="15" width="12.875" customWidth="1"/>
    <col min="16" max="23" width="81" bestFit="1" customWidth="1"/>
  </cols>
  <sheetData>
    <row r="1" spans="1:23" x14ac:dyDescent="0.25">
      <c r="A1" t="s">
        <v>0</v>
      </c>
      <c r="B1" t="s">
        <v>1</v>
      </c>
      <c r="C1" t="s">
        <v>13118</v>
      </c>
      <c r="D1" t="s">
        <v>2</v>
      </c>
      <c r="E1" t="s">
        <v>13075</v>
      </c>
      <c r="F1" t="s">
        <v>3</v>
      </c>
      <c r="G1" t="s">
        <v>4</v>
      </c>
      <c r="H1" t="s">
        <v>13104</v>
      </c>
      <c r="I1" t="s">
        <v>5</v>
      </c>
      <c r="J1" t="s">
        <v>13110</v>
      </c>
      <c r="K1" t="s">
        <v>13097</v>
      </c>
      <c r="L1" t="s">
        <v>6</v>
      </c>
      <c r="M1" t="s">
        <v>7</v>
      </c>
      <c r="N1" t="s">
        <v>13116</v>
      </c>
      <c r="O1" t="s">
        <v>13112</v>
      </c>
      <c r="P1" t="s">
        <v>8</v>
      </c>
      <c r="Q1" t="s">
        <v>9</v>
      </c>
      <c r="R1" t="s">
        <v>10</v>
      </c>
      <c r="S1" t="s">
        <v>11</v>
      </c>
      <c r="T1" t="s">
        <v>12</v>
      </c>
      <c r="U1" t="s">
        <v>13</v>
      </c>
      <c r="V1" t="s">
        <v>14</v>
      </c>
      <c r="W1" t="s">
        <v>15</v>
      </c>
    </row>
    <row r="2" spans="1:23" x14ac:dyDescent="0.25">
      <c r="A2" t="s">
        <v>16</v>
      </c>
      <c r="B2" t="s">
        <v>17</v>
      </c>
      <c r="C2" t="str">
        <f>TRIM(LEFT(Table1_1[[#This Row],[product_name]], FIND(" ",Table1_1[[#This Row],[product_name]],FIND(" ",Table1_1[[#This Row],[product_name]],FIND(" ",Table1_1[[#This Row],[product_name]])+1)+1)))</f>
        <v>Wayona Nylon Braided</v>
      </c>
      <c r="D2" t="s">
        <v>18</v>
      </c>
      <c r="E2" t="s">
        <v>13076</v>
      </c>
      <c r="F2">
        <v>399</v>
      </c>
      <c r="G2">
        <v>1099</v>
      </c>
      <c r="H2" t="str" cm="1">
        <f t="array" ref="H2">_xlfn.IFS(Table1_1[[#This Row],[discounted_price]]&lt;200, "&lt;₹200", Table1_1[[#This Row],[discounted_price]]&lt;=500, "₹200-₹500", Table1_1[[#This Row],[discounted_price]]&gt;500, "&gt;₹500")</f>
        <v>₹200-₹500</v>
      </c>
      <c r="I2" s="1">
        <v>0.64</v>
      </c>
      <c r="J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 s="1" t="str">
        <f>IF(Table1_1[[#This Row],[discount_percentage]]&gt;= 50%, "Yes", "No")</f>
        <v>Yes</v>
      </c>
      <c r="L2">
        <v>4.2</v>
      </c>
      <c r="M2">
        <v>24269</v>
      </c>
      <c r="N2">
        <f>AVERAGE(Table1_1[[#This Row],[rating]]) + (Table1_1[[#This Row],[rating_count]]/1000)</f>
        <v>28.468999999999998</v>
      </c>
      <c r="O2" t="str">
        <f>IF(Table1_1[[#This Row],[rating_count]]&lt;1000, "Yes", "No")</f>
        <v>No</v>
      </c>
      <c r="P2" t="s">
        <v>19</v>
      </c>
      <c r="Q2" t="s">
        <v>20</v>
      </c>
      <c r="R2" t="s">
        <v>21</v>
      </c>
      <c r="S2" t="s">
        <v>22</v>
      </c>
      <c r="T2" t="s">
        <v>23</v>
      </c>
      <c r="U2" t="s">
        <v>24</v>
      </c>
      <c r="V2" t="s">
        <v>25</v>
      </c>
      <c r="W2" t="s">
        <v>26</v>
      </c>
    </row>
    <row r="3" spans="1:23" x14ac:dyDescent="0.25">
      <c r="A3" t="s">
        <v>27</v>
      </c>
      <c r="B3" t="s">
        <v>28</v>
      </c>
      <c r="C3" t="str">
        <f>TRIM(LEFT(Table1_1[[#This Row],[product_name]], FIND(" ",Table1_1[[#This Row],[product_name]],FIND(" ",Table1_1[[#This Row],[product_name]],FIND(" ",Table1_1[[#This Row],[product_name]])+1)+1)))</f>
        <v>Ambrane Unbreakable 60W</v>
      </c>
      <c r="D3" t="s">
        <v>18</v>
      </c>
      <c r="E3" t="s">
        <v>13076</v>
      </c>
      <c r="F3">
        <v>199</v>
      </c>
      <c r="G3">
        <v>349</v>
      </c>
      <c r="H3" t="str" cm="1">
        <f t="array" ref="H3">_xlfn.IFS(Table1_1[[#This Row],[discounted_price]]&lt;200, "&lt;₹200", Table1_1[[#This Row],[discounted_price]]&lt;=500, "₹200-₹500", Table1_1[[#This Row],[discounted_price]]&gt;500, "&gt;₹500")</f>
        <v>&lt;₹200</v>
      </c>
      <c r="I3" s="1">
        <v>0.43</v>
      </c>
      <c r="J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 s="1" t="str">
        <f>IF(Table1_1[[#This Row],[discount_percentage]]&gt;= 50%, "Yes", "No")</f>
        <v>No</v>
      </c>
      <c r="L3">
        <v>4</v>
      </c>
      <c r="M3">
        <v>43994</v>
      </c>
      <c r="N3">
        <f>AVERAGE(Table1_1[[#This Row],[rating]]) + (Table1_1[[#This Row],[rating_count]]/1000)</f>
        <v>47.994</v>
      </c>
      <c r="O3" t="str">
        <f>IF(Table1_1[[#This Row],[rating_count]]&lt;1000, "Yes", "No")</f>
        <v>No</v>
      </c>
      <c r="P3" t="s">
        <v>29</v>
      </c>
      <c r="Q3" t="s">
        <v>30</v>
      </c>
      <c r="R3" t="s">
        <v>31</v>
      </c>
      <c r="S3" t="s">
        <v>32</v>
      </c>
      <c r="T3" t="s">
        <v>33</v>
      </c>
      <c r="U3" t="s">
        <v>34</v>
      </c>
      <c r="V3" t="s">
        <v>35</v>
      </c>
      <c r="W3" t="s">
        <v>36</v>
      </c>
    </row>
    <row r="4" spans="1:23" x14ac:dyDescent="0.25">
      <c r="A4" t="s">
        <v>37</v>
      </c>
      <c r="B4" t="s">
        <v>38</v>
      </c>
      <c r="C4" t="str">
        <f>TRIM(LEFT(Table1_1[[#This Row],[product_name]], FIND(" ",Table1_1[[#This Row],[product_name]],FIND(" ",Table1_1[[#This Row],[product_name]],FIND(" ",Table1_1[[#This Row],[product_name]])+1)+1)))</f>
        <v>Sounce Fast Phone</v>
      </c>
      <c r="D4" t="s">
        <v>18</v>
      </c>
      <c r="E4" t="s">
        <v>13076</v>
      </c>
      <c r="F4">
        <v>199</v>
      </c>
      <c r="G4">
        <v>1899</v>
      </c>
      <c r="H4" t="str" cm="1">
        <f t="array" ref="H4">_xlfn.IFS(Table1_1[[#This Row],[discounted_price]]&lt;200, "&lt;₹200", Table1_1[[#This Row],[discounted_price]]&lt;=500, "₹200-₹500", Table1_1[[#This Row],[discounted_price]]&gt;500, "&gt;₹500")</f>
        <v>&lt;₹200</v>
      </c>
      <c r="I4" s="1">
        <v>0.9</v>
      </c>
      <c r="J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 s="1" t="str">
        <f>IF(Table1_1[[#This Row],[discount_percentage]]&gt;= 50%, "Yes", "No")</f>
        <v>Yes</v>
      </c>
      <c r="L4">
        <v>3.9</v>
      </c>
      <c r="M4">
        <v>7928</v>
      </c>
      <c r="N4">
        <f>AVERAGE(Table1_1[[#This Row],[rating]]) + (Table1_1[[#This Row],[rating_count]]/1000)</f>
        <v>11.827999999999999</v>
      </c>
      <c r="O4" t="str">
        <f>IF(Table1_1[[#This Row],[rating_count]]&lt;1000, "Yes", "No")</f>
        <v>No</v>
      </c>
      <c r="P4" t="s">
        <v>39</v>
      </c>
      <c r="Q4" t="s">
        <v>40</v>
      </c>
      <c r="R4" t="s">
        <v>41</v>
      </c>
      <c r="S4" t="s">
        <v>42</v>
      </c>
      <c r="T4" t="s">
        <v>43</v>
      </c>
      <c r="U4" t="s">
        <v>44</v>
      </c>
      <c r="V4" t="s">
        <v>45</v>
      </c>
      <c r="W4" t="s">
        <v>46</v>
      </c>
    </row>
    <row r="5" spans="1:23" x14ac:dyDescent="0.25">
      <c r="A5" t="s">
        <v>47</v>
      </c>
      <c r="B5" t="s">
        <v>48</v>
      </c>
      <c r="C5" t="str">
        <f>TRIM(LEFT(Table1_1[[#This Row],[product_name]], FIND(" ",Table1_1[[#This Row],[product_name]],FIND(" ",Table1_1[[#This Row],[product_name]],FIND(" ",Table1_1[[#This Row],[product_name]])+1)+1)))</f>
        <v>boAt Deuce USB</v>
      </c>
      <c r="D5" t="s">
        <v>18</v>
      </c>
      <c r="E5" t="s">
        <v>13076</v>
      </c>
      <c r="F5">
        <v>329</v>
      </c>
      <c r="G5">
        <v>699</v>
      </c>
      <c r="H5" t="str" cm="1">
        <f t="array" ref="H5">_xlfn.IFS(Table1_1[[#This Row],[discounted_price]]&lt;200, "&lt;₹200", Table1_1[[#This Row],[discounted_price]]&lt;=500, "₹200-₹500", Table1_1[[#This Row],[discounted_price]]&gt;500, "&gt;₹500")</f>
        <v>₹200-₹500</v>
      </c>
      <c r="I5" s="1">
        <v>0.53</v>
      </c>
      <c r="J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 s="1" t="str">
        <f>IF(Table1_1[[#This Row],[discount_percentage]]&gt;= 50%, "Yes", "No")</f>
        <v>Yes</v>
      </c>
      <c r="L5">
        <v>4.2</v>
      </c>
      <c r="M5">
        <v>94363</v>
      </c>
      <c r="N5">
        <f>AVERAGE(Table1_1[[#This Row],[rating]]) + (Table1_1[[#This Row],[rating_count]]/1000)</f>
        <v>98.563000000000002</v>
      </c>
      <c r="O5" t="str">
        <f>IF(Table1_1[[#This Row],[rating_count]]&lt;1000, "Yes", "No")</f>
        <v>No</v>
      </c>
      <c r="P5" t="s">
        <v>49</v>
      </c>
      <c r="Q5" t="s">
        <v>50</v>
      </c>
      <c r="R5" t="s">
        <v>51</v>
      </c>
      <c r="S5" t="s">
        <v>52</v>
      </c>
      <c r="T5" t="s">
        <v>53</v>
      </c>
      <c r="U5" t="s">
        <v>54</v>
      </c>
      <c r="V5" t="s">
        <v>55</v>
      </c>
      <c r="W5" t="s">
        <v>56</v>
      </c>
    </row>
    <row r="6" spans="1:23" x14ac:dyDescent="0.25">
      <c r="A6" t="s">
        <v>57</v>
      </c>
      <c r="B6" t="s">
        <v>58</v>
      </c>
      <c r="C6" t="str">
        <f>TRIM(LEFT(Table1_1[[#This Row],[product_name]], FIND(" ",Table1_1[[#This Row],[product_name]],FIND(" ",Table1_1[[#This Row],[product_name]],FIND(" ",Table1_1[[#This Row],[product_name]])+1)+1)))</f>
        <v>Portronics Konnect L</v>
      </c>
      <c r="D6" t="s">
        <v>18</v>
      </c>
      <c r="E6" t="s">
        <v>13076</v>
      </c>
      <c r="F6">
        <v>154</v>
      </c>
      <c r="G6">
        <v>399</v>
      </c>
      <c r="H6" t="str" cm="1">
        <f t="array" ref="H6">_xlfn.IFS(Table1_1[[#This Row],[discounted_price]]&lt;200, "&lt;₹200", Table1_1[[#This Row],[discounted_price]]&lt;=500, "₹200-₹500", Table1_1[[#This Row],[discounted_price]]&gt;500, "&gt;₹500")</f>
        <v>&lt;₹200</v>
      </c>
      <c r="I6" s="1">
        <v>0.61</v>
      </c>
      <c r="J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 s="1" t="str">
        <f>IF(Table1_1[[#This Row],[discount_percentage]]&gt;= 50%, "Yes", "No")</f>
        <v>Yes</v>
      </c>
      <c r="L6">
        <v>4.2</v>
      </c>
      <c r="M6">
        <v>16905</v>
      </c>
      <c r="N6">
        <f>AVERAGE(Table1_1[[#This Row],[rating]]) + (Table1_1[[#This Row],[rating_count]]/1000)</f>
        <v>21.105</v>
      </c>
      <c r="O6" t="str">
        <f>IF(Table1_1[[#This Row],[rating_count]]&lt;1000, "Yes", "No")</f>
        <v>No</v>
      </c>
      <c r="P6" t="s">
        <v>59</v>
      </c>
      <c r="Q6" t="s">
        <v>60</v>
      </c>
      <c r="R6" t="s">
        <v>61</v>
      </c>
      <c r="S6" t="s">
        <v>62</v>
      </c>
      <c r="T6" t="s">
        <v>63</v>
      </c>
      <c r="U6" t="s">
        <v>13023</v>
      </c>
      <c r="V6" t="s">
        <v>64</v>
      </c>
      <c r="W6" t="s">
        <v>65</v>
      </c>
    </row>
    <row r="7" spans="1:23" x14ac:dyDescent="0.25">
      <c r="A7" t="s">
        <v>66</v>
      </c>
      <c r="B7" t="s">
        <v>67</v>
      </c>
      <c r="C7" t="str">
        <f>TRIM(LEFT(Table1_1[[#This Row],[product_name]], FIND(" ",Table1_1[[#This Row],[product_name]],FIND(" ",Table1_1[[#This Row],[product_name]],FIND(" ",Table1_1[[#This Row],[product_name]])+1)+1)))</f>
        <v>pTron Solero TB301</v>
      </c>
      <c r="D7" t="s">
        <v>18</v>
      </c>
      <c r="E7" t="s">
        <v>13076</v>
      </c>
      <c r="F7">
        <v>149</v>
      </c>
      <c r="G7">
        <v>1000</v>
      </c>
      <c r="H7" t="str" cm="1">
        <f t="array" ref="H7">_xlfn.IFS(Table1_1[[#This Row],[discounted_price]]&lt;200, "&lt;₹200", Table1_1[[#This Row],[discounted_price]]&lt;=500, "₹200-₹500", Table1_1[[#This Row],[discounted_price]]&gt;500, "&gt;₹500")</f>
        <v>&lt;₹200</v>
      </c>
      <c r="I7" s="1">
        <v>0.85</v>
      </c>
      <c r="J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7" s="1" t="str">
        <f>IF(Table1_1[[#This Row],[discount_percentage]]&gt;= 50%, "Yes", "No")</f>
        <v>Yes</v>
      </c>
      <c r="L7">
        <v>3.9</v>
      </c>
      <c r="M7">
        <v>24871</v>
      </c>
      <c r="N7">
        <f>AVERAGE(Table1_1[[#This Row],[rating]]) + (Table1_1[[#This Row],[rating_count]]/1000)</f>
        <v>28.770999999999997</v>
      </c>
      <c r="O7" t="str">
        <f>IF(Table1_1[[#This Row],[rating_count]]&lt;1000, "Yes", "No")</f>
        <v>No</v>
      </c>
      <c r="P7" t="s">
        <v>68</v>
      </c>
      <c r="Q7" t="s">
        <v>69</v>
      </c>
      <c r="R7" t="s">
        <v>70</v>
      </c>
      <c r="S7" t="s">
        <v>71</v>
      </c>
      <c r="T7" t="s">
        <v>72</v>
      </c>
      <c r="U7" t="s">
        <v>73</v>
      </c>
      <c r="V7" t="s">
        <v>74</v>
      </c>
      <c r="W7" t="s">
        <v>75</v>
      </c>
    </row>
    <row r="8" spans="1:23" x14ac:dyDescent="0.25">
      <c r="A8" t="s">
        <v>76</v>
      </c>
      <c r="B8" t="s">
        <v>77</v>
      </c>
      <c r="C8" t="str">
        <f>TRIM(LEFT(Table1_1[[#This Row],[product_name]], FIND(" ",Table1_1[[#This Row],[product_name]],FIND(" ",Table1_1[[#This Row],[product_name]],FIND(" ",Table1_1[[#This Row],[product_name]])+1)+1)))</f>
        <v>boAt Micro USB</v>
      </c>
      <c r="D8" t="s">
        <v>18</v>
      </c>
      <c r="E8" t="s">
        <v>13076</v>
      </c>
      <c r="F8">
        <v>176.63</v>
      </c>
      <c r="G8">
        <v>499</v>
      </c>
      <c r="H8" t="str" cm="1">
        <f t="array" ref="H8">_xlfn.IFS(Table1_1[[#This Row],[discounted_price]]&lt;200, "&lt;₹200", Table1_1[[#This Row],[discounted_price]]&lt;=500, "₹200-₹500", Table1_1[[#This Row],[discounted_price]]&gt;500, "&gt;₹500")</f>
        <v>&lt;₹200</v>
      </c>
      <c r="I8" s="1">
        <v>0.65</v>
      </c>
      <c r="J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 s="1" t="str">
        <f>IF(Table1_1[[#This Row],[discount_percentage]]&gt;= 50%, "Yes", "No")</f>
        <v>Yes</v>
      </c>
      <c r="L8">
        <v>4.0999999999999996</v>
      </c>
      <c r="M8">
        <v>15188</v>
      </c>
      <c r="N8">
        <f>AVERAGE(Table1_1[[#This Row],[rating]]) + (Table1_1[[#This Row],[rating_count]]/1000)</f>
        <v>19.288</v>
      </c>
      <c r="O8" t="str">
        <f>IF(Table1_1[[#This Row],[rating_count]]&lt;1000, "Yes", "No")</f>
        <v>No</v>
      </c>
      <c r="P8" t="s">
        <v>78</v>
      </c>
      <c r="Q8" t="s">
        <v>79</v>
      </c>
      <c r="R8" t="s">
        <v>80</v>
      </c>
      <c r="S8" t="s">
        <v>81</v>
      </c>
      <c r="T8" t="s">
        <v>82</v>
      </c>
      <c r="U8" t="s">
        <v>83</v>
      </c>
      <c r="V8" t="s">
        <v>84</v>
      </c>
      <c r="W8" t="s">
        <v>85</v>
      </c>
    </row>
    <row r="9" spans="1:23" x14ac:dyDescent="0.25">
      <c r="A9" t="s">
        <v>86</v>
      </c>
      <c r="B9" t="s">
        <v>87</v>
      </c>
      <c r="C9" t="str">
        <f>TRIM(LEFT(Table1_1[[#This Row],[product_name]], FIND(" ",Table1_1[[#This Row],[product_name]],FIND(" ",Table1_1[[#This Row],[product_name]],FIND(" ",Table1_1[[#This Row],[product_name]])+1)+1)))</f>
        <v>MI Usb Type-C</v>
      </c>
      <c r="D9" t="s">
        <v>18</v>
      </c>
      <c r="E9" t="s">
        <v>13076</v>
      </c>
      <c r="F9">
        <v>229</v>
      </c>
      <c r="G9">
        <v>299</v>
      </c>
      <c r="H9" t="str" cm="1">
        <f t="array" ref="H9">_xlfn.IFS(Table1_1[[#This Row],[discounted_price]]&lt;200, "&lt;₹200", Table1_1[[#This Row],[discounted_price]]&lt;=500, "₹200-₹500", Table1_1[[#This Row],[discounted_price]]&gt;500, "&gt;₹500")</f>
        <v>₹200-₹500</v>
      </c>
      <c r="I9" s="1">
        <v>0.23</v>
      </c>
      <c r="J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 s="1" t="str">
        <f>IF(Table1_1[[#This Row],[discount_percentage]]&gt;= 50%, "Yes", "No")</f>
        <v>No</v>
      </c>
      <c r="L9">
        <v>4.3</v>
      </c>
      <c r="M9">
        <v>30411</v>
      </c>
      <c r="N9">
        <f>AVERAGE(Table1_1[[#This Row],[rating]]) + (Table1_1[[#This Row],[rating_count]]/1000)</f>
        <v>34.710999999999999</v>
      </c>
      <c r="O9" t="str">
        <f>IF(Table1_1[[#This Row],[rating_count]]&lt;1000, "Yes", "No")</f>
        <v>No</v>
      </c>
      <c r="P9" t="s">
        <v>88</v>
      </c>
      <c r="Q9" t="s">
        <v>89</v>
      </c>
      <c r="R9" t="s">
        <v>90</v>
      </c>
      <c r="S9" t="s">
        <v>91</v>
      </c>
      <c r="T9" t="s">
        <v>92</v>
      </c>
      <c r="U9" t="s">
        <v>93</v>
      </c>
      <c r="V9" t="s">
        <v>94</v>
      </c>
      <c r="W9" t="s">
        <v>95</v>
      </c>
    </row>
    <row r="10" spans="1:23" x14ac:dyDescent="0.25">
      <c r="A10" t="s">
        <v>96</v>
      </c>
      <c r="B10" t="s">
        <v>97</v>
      </c>
      <c r="C10" t="str">
        <f>TRIM(LEFT(Table1_1[[#This Row],[product_name]], FIND(" ",Table1_1[[#This Row],[product_name]],FIND(" ",Table1_1[[#This Row],[product_name]],FIND(" ",Table1_1[[#This Row],[product_name]])+1)+1)))</f>
        <v>TP-Link USB WiFi</v>
      </c>
      <c r="D10" t="s">
        <v>98</v>
      </c>
      <c r="E10" t="s">
        <v>13076</v>
      </c>
      <c r="F10">
        <v>499</v>
      </c>
      <c r="G10">
        <v>999</v>
      </c>
      <c r="H10" t="str" cm="1">
        <f t="array" ref="H10">_xlfn.IFS(Table1_1[[#This Row],[discounted_price]]&lt;200, "&lt;₹200", Table1_1[[#This Row],[discounted_price]]&lt;=500, "₹200-₹500", Table1_1[[#This Row],[discounted_price]]&gt;500, "&gt;₹500")</f>
        <v>₹200-₹500</v>
      </c>
      <c r="I10" s="1">
        <v>0.5</v>
      </c>
      <c r="J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 s="1" t="str">
        <f>IF(Table1_1[[#This Row],[discount_percentage]]&gt;= 50%, "Yes", "No")</f>
        <v>Yes</v>
      </c>
      <c r="L10">
        <v>4.2</v>
      </c>
      <c r="M10">
        <v>179691</v>
      </c>
      <c r="N10">
        <f>AVERAGE(Table1_1[[#This Row],[rating]]) + (Table1_1[[#This Row],[rating_count]]/1000)</f>
        <v>183.89099999999999</v>
      </c>
      <c r="O10" t="str">
        <f>IF(Table1_1[[#This Row],[rating_count]]&lt;1000, "Yes", "No")</f>
        <v>No</v>
      </c>
      <c r="P10" t="s">
        <v>99</v>
      </c>
      <c r="Q10" t="s">
        <v>100</v>
      </c>
      <c r="R10" t="s">
        <v>101</v>
      </c>
      <c r="S10" t="s">
        <v>102</v>
      </c>
      <c r="T10" t="s">
        <v>103</v>
      </c>
      <c r="U10" t="s">
        <v>104</v>
      </c>
      <c r="V10" t="s">
        <v>105</v>
      </c>
      <c r="W10" t="s">
        <v>106</v>
      </c>
    </row>
    <row r="11" spans="1:23" x14ac:dyDescent="0.25">
      <c r="A11" t="s">
        <v>107</v>
      </c>
      <c r="B11" t="s">
        <v>108</v>
      </c>
      <c r="C11" t="str">
        <f>TRIM(LEFT(Table1_1[[#This Row],[product_name]], FIND(" ",Table1_1[[#This Row],[product_name]],FIND(" ",Table1_1[[#This Row],[product_name]],FIND(" ",Table1_1[[#This Row],[product_name]])+1)+1)))</f>
        <v>Ambrane Unbreakable 60W</v>
      </c>
      <c r="D11" t="s">
        <v>18</v>
      </c>
      <c r="E11" t="s">
        <v>13076</v>
      </c>
      <c r="F11">
        <v>199</v>
      </c>
      <c r="G11">
        <v>299</v>
      </c>
      <c r="H11" t="str" cm="1">
        <f t="array" ref="H11">_xlfn.IFS(Table1_1[[#This Row],[discounted_price]]&lt;200, "&lt;₹200", Table1_1[[#This Row],[discounted_price]]&lt;=500, "₹200-₹500", Table1_1[[#This Row],[discounted_price]]&gt;500, "&gt;₹500")</f>
        <v>&lt;₹200</v>
      </c>
      <c r="I11" s="1">
        <v>0.33</v>
      </c>
      <c r="J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 s="1" t="str">
        <f>IF(Table1_1[[#This Row],[discount_percentage]]&gt;= 50%, "Yes", "No")</f>
        <v>No</v>
      </c>
      <c r="L11">
        <v>4</v>
      </c>
      <c r="M11">
        <v>43994</v>
      </c>
      <c r="N11">
        <f>AVERAGE(Table1_1[[#This Row],[rating]]) + (Table1_1[[#This Row],[rating_count]]/1000)</f>
        <v>47.994</v>
      </c>
      <c r="O11" t="str">
        <f>IF(Table1_1[[#This Row],[rating_count]]&lt;1000, "Yes", "No")</f>
        <v>No</v>
      </c>
      <c r="P11" t="s">
        <v>109</v>
      </c>
      <c r="Q11" t="s">
        <v>30</v>
      </c>
      <c r="R11" t="s">
        <v>31</v>
      </c>
      <c r="S11" t="s">
        <v>32</v>
      </c>
      <c r="T11" t="s">
        <v>33</v>
      </c>
      <c r="U11" t="s">
        <v>34</v>
      </c>
      <c r="V11" t="s">
        <v>110</v>
      </c>
      <c r="W11" t="s">
        <v>111</v>
      </c>
    </row>
    <row r="12" spans="1:23" x14ac:dyDescent="0.25">
      <c r="A12" t="s">
        <v>112</v>
      </c>
      <c r="B12" t="s">
        <v>113</v>
      </c>
      <c r="C12" t="str">
        <f>TRIM(LEFT(Table1_1[[#This Row],[product_name]], FIND(" ",Table1_1[[#This Row],[product_name]],FIND(" ",Table1_1[[#This Row],[product_name]],FIND(" ",Table1_1[[#This Row],[product_name]])+1)+1)))</f>
        <v>Portronics Konnect L</v>
      </c>
      <c r="D12" t="s">
        <v>18</v>
      </c>
      <c r="E12" t="s">
        <v>13076</v>
      </c>
      <c r="F12">
        <v>154</v>
      </c>
      <c r="G12">
        <v>339</v>
      </c>
      <c r="H12" t="str" cm="1">
        <f t="array" ref="H12">_xlfn.IFS(Table1_1[[#This Row],[discounted_price]]&lt;200, "&lt;₹200", Table1_1[[#This Row],[discounted_price]]&lt;=500, "₹200-₹500", Table1_1[[#This Row],[discounted_price]]&gt;500, "&gt;₹500")</f>
        <v>&lt;₹200</v>
      </c>
      <c r="I12" s="1">
        <v>0.55000000000000004</v>
      </c>
      <c r="J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 s="1" t="str">
        <f>IF(Table1_1[[#This Row],[discount_percentage]]&gt;= 50%, "Yes", "No")</f>
        <v>Yes</v>
      </c>
      <c r="L12">
        <v>4.3</v>
      </c>
      <c r="M12">
        <v>13391</v>
      </c>
      <c r="N12">
        <f>AVERAGE(Table1_1[[#This Row],[rating]]) + (Table1_1[[#This Row],[rating_count]]/1000)</f>
        <v>17.690999999999999</v>
      </c>
      <c r="O12" t="str">
        <f>IF(Table1_1[[#This Row],[rating_count]]&lt;1000, "Yes", "No")</f>
        <v>No</v>
      </c>
      <c r="P12" t="s">
        <v>114</v>
      </c>
      <c r="Q12" t="s">
        <v>115</v>
      </c>
      <c r="R12" t="s">
        <v>116</v>
      </c>
      <c r="S12" t="s">
        <v>117</v>
      </c>
      <c r="T12" t="s">
        <v>118</v>
      </c>
      <c r="U12" t="s">
        <v>119</v>
      </c>
      <c r="V12" t="s">
        <v>120</v>
      </c>
      <c r="W12" t="s">
        <v>121</v>
      </c>
    </row>
    <row r="13" spans="1:23" x14ac:dyDescent="0.25">
      <c r="A13" t="s">
        <v>122</v>
      </c>
      <c r="B13" t="s">
        <v>123</v>
      </c>
      <c r="C13" t="str">
        <f>TRIM(LEFT(Table1_1[[#This Row],[product_name]], FIND(" ",Table1_1[[#This Row],[product_name]],FIND(" ",Table1_1[[#This Row],[product_name]],FIND(" ",Table1_1[[#This Row],[product_name]])+1)+1)))</f>
        <v>boAt Rugged v3</v>
      </c>
      <c r="D13" t="s">
        <v>18</v>
      </c>
      <c r="E13" t="s">
        <v>13076</v>
      </c>
      <c r="F13">
        <v>299</v>
      </c>
      <c r="G13">
        <v>799</v>
      </c>
      <c r="H13" t="str" cm="1">
        <f t="array" ref="H13">_xlfn.IFS(Table1_1[[#This Row],[discounted_price]]&lt;200, "&lt;₹200", Table1_1[[#This Row],[discounted_price]]&lt;=500, "₹200-₹500", Table1_1[[#This Row],[discounted_price]]&gt;500, "&gt;₹500")</f>
        <v>₹200-₹500</v>
      </c>
      <c r="I13" s="1">
        <v>0.63</v>
      </c>
      <c r="J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3" s="1" t="str">
        <f>IF(Table1_1[[#This Row],[discount_percentage]]&gt;= 50%, "Yes", "No")</f>
        <v>Yes</v>
      </c>
      <c r="L13">
        <v>4.2</v>
      </c>
      <c r="M13">
        <v>94363</v>
      </c>
      <c r="N13">
        <f>AVERAGE(Table1_1[[#This Row],[rating]]) + (Table1_1[[#This Row],[rating_count]]/1000)</f>
        <v>98.563000000000002</v>
      </c>
      <c r="O13" t="str">
        <f>IF(Table1_1[[#This Row],[rating_count]]&lt;1000, "Yes", "No")</f>
        <v>No</v>
      </c>
      <c r="P13" t="s">
        <v>124</v>
      </c>
      <c r="Q13" t="s">
        <v>50</v>
      </c>
      <c r="R13" t="s">
        <v>51</v>
      </c>
      <c r="S13" t="s">
        <v>52</v>
      </c>
      <c r="T13" t="s">
        <v>53</v>
      </c>
      <c r="U13" t="s">
        <v>54</v>
      </c>
      <c r="V13" t="s">
        <v>125</v>
      </c>
      <c r="W13" t="s">
        <v>126</v>
      </c>
    </row>
    <row r="14" spans="1:23" x14ac:dyDescent="0.25">
      <c r="A14" t="s">
        <v>127</v>
      </c>
      <c r="B14" t="s">
        <v>128</v>
      </c>
      <c r="C14" t="str">
        <f>TRIM(LEFT(Table1_1[[#This Row],[product_name]], FIND(" ",Table1_1[[#This Row],[product_name]],FIND(" ",Table1_1[[#This Row],[product_name]],FIND(" ",Table1_1[[#This Row],[product_name]])+1)+1)))</f>
        <v>AmazonBasics Flexible Premium</v>
      </c>
      <c r="D14" t="s">
        <v>129</v>
      </c>
      <c r="E14" t="s">
        <v>13077</v>
      </c>
      <c r="F14">
        <v>219</v>
      </c>
      <c r="G14">
        <v>700</v>
      </c>
      <c r="H14" t="str" cm="1">
        <f t="array" ref="H14">_xlfn.IFS(Table1_1[[#This Row],[discounted_price]]&lt;200, "&lt;₹200", Table1_1[[#This Row],[discounted_price]]&lt;=500, "₹200-₹500", Table1_1[[#This Row],[discounted_price]]&gt;500, "&gt;₹500")</f>
        <v>₹200-₹500</v>
      </c>
      <c r="I14" s="1">
        <v>0.69</v>
      </c>
      <c r="J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4" s="1" t="str">
        <f>IF(Table1_1[[#This Row],[discount_percentage]]&gt;= 50%, "Yes", "No")</f>
        <v>Yes</v>
      </c>
      <c r="L14">
        <v>4.4000000000000004</v>
      </c>
      <c r="M14">
        <v>426973</v>
      </c>
      <c r="N14">
        <f>AVERAGE(Table1_1[[#This Row],[rating]]) + (Table1_1[[#This Row],[rating_count]]/1000)</f>
        <v>431.37299999999999</v>
      </c>
      <c r="O14" t="str">
        <f>IF(Table1_1[[#This Row],[rating_count]]&lt;1000, "Yes", "No")</f>
        <v>No</v>
      </c>
      <c r="P14" t="s">
        <v>130</v>
      </c>
      <c r="Q14" t="s">
        <v>131</v>
      </c>
      <c r="R14" t="s">
        <v>132</v>
      </c>
      <c r="S14" t="s">
        <v>133</v>
      </c>
      <c r="T14" t="s">
        <v>134</v>
      </c>
      <c r="U14" t="s">
        <v>135</v>
      </c>
      <c r="V14" t="s">
        <v>136</v>
      </c>
      <c r="W14" t="s">
        <v>137</v>
      </c>
    </row>
    <row r="15" spans="1:23" x14ac:dyDescent="0.25">
      <c r="A15" t="s">
        <v>138</v>
      </c>
      <c r="B15" t="s">
        <v>139</v>
      </c>
      <c r="C15" t="str">
        <f>TRIM(LEFT(Table1_1[[#This Row],[product_name]], FIND(" ",Table1_1[[#This Row],[product_name]],FIND(" ",Table1_1[[#This Row],[product_name]],FIND(" ",Table1_1[[#This Row],[product_name]])+1)+1)))</f>
        <v>Portronics Konnect CL</v>
      </c>
      <c r="D15" t="s">
        <v>18</v>
      </c>
      <c r="E15" t="s">
        <v>13076</v>
      </c>
      <c r="F15">
        <v>350</v>
      </c>
      <c r="G15">
        <v>899</v>
      </c>
      <c r="H15" t="str" cm="1">
        <f t="array" ref="H15">_xlfn.IFS(Table1_1[[#This Row],[discounted_price]]&lt;200, "&lt;₹200", Table1_1[[#This Row],[discounted_price]]&lt;=500, "₹200-₹500", Table1_1[[#This Row],[discounted_price]]&gt;500, "&gt;₹500")</f>
        <v>₹200-₹500</v>
      </c>
      <c r="I15" s="1">
        <v>0.61</v>
      </c>
      <c r="J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5" s="1" t="str">
        <f>IF(Table1_1[[#This Row],[discount_percentage]]&gt;= 50%, "Yes", "No")</f>
        <v>Yes</v>
      </c>
      <c r="L15">
        <v>4.2</v>
      </c>
      <c r="M15">
        <v>2262</v>
      </c>
      <c r="N15">
        <f>AVERAGE(Table1_1[[#This Row],[rating]]) + (Table1_1[[#This Row],[rating_count]]/1000)</f>
        <v>6.4619999999999997</v>
      </c>
      <c r="O15" t="str">
        <f>IF(Table1_1[[#This Row],[rating_count]]&lt;1000, "Yes", "No")</f>
        <v>No</v>
      </c>
      <c r="P15" t="s">
        <v>140</v>
      </c>
      <c r="Q15" t="s">
        <v>141</v>
      </c>
      <c r="R15" t="s">
        <v>142</v>
      </c>
      <c r="S15" t="s">
        <v>143</v>
      </c>
      <c r="T15" t="s">
        <v>144</v>
      </c>
      <c r="U15" t="s">
        <v>145</v>
      </c>
      <c r="V15" t="s">
        <v>146</v>
      </c>
      <c r="W15" t="s">
        <v>147</v>
      </c>
    </row>
    <row r="16" spans="1:23" x14ac:dyDescent="0.25">
      <c r="A16" t="s">
        <v>148</v>
      </c>
      <c r="B16" t="s">
        <v>149</v>
      </c>
      <c r="C16" t="str">
        <f>TRIM(LEFT(Table1_1[[#This Row],[product_name]], FIND(" ",Table1_1[[#This Row],[product_name]],FIND(" ",Table1_1[[#This Row],[product_name]],FIND(" ",Table1_1[[#This Row],[product_name]])+1)+1)))</f>
        <v>Portronics Konnect L</v>
      </c>
      <c r="D16" t="s">
        <v>18</v>
      </c>
      <c r="E16" t="s">
        <v>13076</v>
      </c>
      <c r="F16">
        <v>159</v>
      </c>
      <c r="G16">
        <v>399</v>
      </c>
      <c r="H16" t="str" cm="1">
        <f t="array" ref="H16">_xlfn.IFS(Table1_1[[#This Row],[discounted_price]]&lt;200, "&lt;₹200", Table1_1[[#This Row],[discounted_price]]&lt;=500, "₹200-₹500", Table1_1[[#This Row],[discounted_price]]&gt;500, "&gt;₹500")</f>
        <v>&lt;₹200</v>
      </c>
      <c r="I16" s="1">
        <v>0.6</v>
      </c>
      <c r="J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6" s="1" t="str">
        <f>IF(Table1_1[[#This Row],[discount_percentage]]&gt;= 50%, "Yes", "No")</f>
        <v>Yes</v>
      </c>
      <c r="L16">
        <v>4.0999999999999996</v>
      </c>
      <c r="M16">
        <v>4768</v>
      </c>
      <c r="N16">
        <f>AVERAGE(Table1_1[[#This Row],[rating]]) + (Table1_1[[#This Row],[rating_count]]/1000)</f>
        <v>8.8679999999999986</v>
      </c>
      <c r="O16" t="str">
        <f>IF(Table1_1[[#This Row],[rating_count]]&lt;1000, "Yes", "No")</f>
        <v>No</v>
      </c>
      <c r="P16" t="s">
        <v>59</v>
      </c>
      <c r="Q16" t="s">
        <v>150</v>
      </c>
      <c r="R16" t="s">
        <v>151</v>
      </c>
      <c r="S16" t="s">
        <v>152</v>
      </c>
      <c r="T16" t="s">
        <v>153</v>
      </c>
      <c r="U16" t="s">
        <v>154</v>
      </c>
      <c r="V16" t="s">
        <v>155</v>
      </c>
      <c r="W16" t="s">
        <v>156</v>
      </c>
    </row>
    <row r="17" spans="1:23" x14ac:dyDescent="0.25">
      <c r="A17" t="s">
        <v>157</v>
      </c>
      <c r="B17" t="s">
        <v>158</v>
      </c>
      <c r="C17" t="str">
        <f>TRIM(LEFT(Table1_1[[#This Row],[product_name]], FIND(" ",Table1_1[[#This Row],[product_name]],FIND(" ",Table1_1[[#This Row],[product_name]],FIND(" ",Table1_1[[#This Row],[product_name]])+1)+1)))</f>
        <v>MI Braided USB</v>
      </c>
      <c r="D17" t="s">
        <v>18</v>
      </c>
      <c r="E17" t="s">
        <v>13076</v>
      </c>
      <c r="F17">
        <v>349</v>
      </c>
      <c r="G17">
        <v>399</v>
      </c>
      <c r="H17" t="str" cm="1">
        <f t="array" ref="H17">_xlfn.IFS(Table1_1[[#This Row],[discounted_price]]&lt;200, "&lt;₹200", Table1_1[[#This Row],[discounted_price]]&lt;=500, "₹200-₹500", Table1_1[[#This Row],[discounted_price]]&gt;500, "&gt;₹500")</f>
        <v>₹200-₹500</v>
      </c>
      <c r="I17" s="1">
        <v>0.13</v>
      </c>
      <c r="J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7" s="1" t="str">
        <f>IF(Table1_1[[#This Row],[discount_percentage]]&gt;= 50%, "Yes", "No")</f>
        <v>No</v>
      </c>
      <c r="L17">
        <v>4.4000000000000004</v>
      </c>
      <c r="M17">
        <v>18757</v>
      </c>
      <c r="N17">
        <f>AVERAGE(Table1_1[[#This Row],[rating]]) + (Table1_1[[#This Row],[rating_count]]/1000)</f>
        <v>23.157000000000004</v>
      </c>
      <c r="O17" t="str">
        <f>IF(Table1_1[[#This Row],[rating_count]]&lt;1000, "Yes", "No")</f>
        <v>No</v>
      </c>
      <c r="P17" t="s">
        <v>159</v>
      </c>
      <c r="Q17" t="s">
        <v>160</v>
      </c>
      <c r="R17" t="s">
        <v>161</v>
      </c>
      <c r="S17" t="s">
        <v>162</v>
      </c>
      <c r="T17" t="s">
        <v>163</v>
      </c>
      <c r="U17" t="s">
        <v>164</v>
      </c>
      <c r="V17" t="s">
        <v>165</v>
      </c>
      <c r="W17" t="s">
        <v>166</v>
      </c>
    </row>
    <row r="18" spans="1:23" x14ac:dyDescent="0.25">
      <c r="A18" t="s">
        <v>167</v>
      </c>
      <c r="B18" t="s">
        <v>168</v>
      </c>
      <c r="C18" t="str">
        <f>TRIM(LEFT(Table1_1[[#This Row],[product_name]], FIND(" ",Table1_1[[#This Row],[product_name]],FIND(" ",Table1_1[[#This Row],[product_name]],FIND(" ",Table1_1[[#This Row],[product_name]])+1)+1)))</f>
        <v>MI 80 cm</v>
      </c>
      <c r="D18" t="s">
        <v>169</v>
      </c>
      <c r="E18" t="s">
        <v>13077</v>
      </c>
      <c r="F18">
        <v>13999</v>
      </c>
      <c r="G18">
        <v>24999</v>
      </c>
      <c r="H18" t="str" cm="1">
        <f t="array" ref="H18">_xlfn.IFS(Table1_1[[#This Row],[discounted_price]]&lt;200, "&lt;₹200", Table1_1[[#This Row],[discounted_price]]&lt;=500, "₹200-₹500", Table1_1[[#This Row],[discounted_price]]&gt;500, "&gt;₹500")</f>
        <v>&gt;₹500</v>
      </c>
      <c r="I18" s="1">
        <v>0.44</v>
      </c>
      <c r="J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8" s="1" t="str">
        <f>IF(Table1_1[[#This Row],[discount_percentage]]&gt;= 50%, "Yes", "No")</f>
        <v>No</v>
      </c>
      <c r="L18">
        <v>4.2</v>
      </c>
      <c r="M18">
        <v>32840</v>
      </c>
      <c r="N18">
        <f>AVERAGE(Table1_1[[#This Row],[rating]]) + (Table1_1[[#This Row],[rating_count]]/1000)</f>
        <v>37.040000000000006</v>
      </c>
      <c r="O18" t="str">
        <f>IF(Table1_1[[#This Row],[rating_count]]&lt;1000, "Yes", "No")</f>
        <v>No</v>
      </c>
      <c r="P18" t="s">
        <v>170</v>
      </c>
      <c r="Q18" t="s">
        <v>171</v>
      </c>
      <c r="R18" t="s">
        <v>172</v>
      </c>
      <c r="S18" t="s">
        <v>173</v>
      </c>
      <c r="T18" t="s">
        <v>174</v>
      </c>
      <c r="U18" t="s">
        <v>175</v>
      </c>
      <c r="V18" t="s">
        <v>176</v>
      </c>
      <c r="W18" t="s">
        <v>177</v>
      </c>
    </row>
    <row r="19" spans="1:23" x14ac:dyDescent="0.25">
      <c r="A19" t="s">
        <v>178</v>
      </c>
      <c r="B19" t="s">
        <v>179</v>
      </c>
      <c r="C19" t="str">
        <f>TRIM(LEFT(Table1_1[[#This Row],[product_name]], FIND(" ",Table1_1[[#This Row],[product_name]],FIND(" ",Table1_1[[#This Row],[product_name]],FIND(" ",Table1_1[[#This Row],[product_name]])+1)+1)))</f>
        <v>Ambrane Unbreakable 60W</v>
      </c>
      <c r="D19" t="s">
        <v>18</v>
      </c>
      <c r="E19" t="s">
        <v>13076</v>
      </c>
      <c r="F19">
        <v>249</v>
      </c>
      <c r="G19">
        <v>399</v>
      </c>
      <c r="H19" t="str" cm="1">
        <f t="array" ref="H19">_xlfn.IFS(Table1_1[[#This Row],[discounted_price]]&lt;200, "&lt;₹200", Table1_1[[#This Row],[discounted_price]]&lt;=500, "₹200-₹500", Table1_1[[#This Row],[discounted_price]]&gt;500, "&gt;₹500")</f>
        <v>₹200-₹500</v>
      </c>
      <c r="I19" s="1">
        <v>0.38</v>
      </c>
      <c r="J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9" s="1" t="str">
        <f>IF(Table1_1[[#This Row],[discount_percentage]]&gt;= 50%, "Yes", "No")</f>
        <v>No</v>
      </c>
      <c r="L19">
        <v>4</v>
      </c>
      <c r="M19">
        <v>43994</v>
      </c>
      <c r="N19">
        <f>AVERAGE(Table1_1[[#This Row],[rating]]) + (Table1_1[[#This Row],[rating_count]]/1000)</f>
        <v>47.994</v>
      </c>
      <c r="O19" t="str">
        <f>IF(Table1_1[[#This Row],[rating_count]]&lt;1000, "Yes", "No")</f>
        <v>No</v>
      </c>
      <c r="P19" t="s">
        <v>180</v>
      </c>
      <c r="Q19" t="s">
        <v>30</v>
      </c>
      <c r="R19" t="s">
        <v>31</v>
      </c>
      <c r="S19" t="s">
        <v>32</v>
      </c>
      <c r="T19" t="s">
        <v>33</v>
      </c>
      <c r="U19" t="s">
        <v>34</v>
      </c>
      <c r="V19" t="s">
        <v>181</v>
      </c>
      <c r="W19" t="s">
        <v>182</v>
      </c>
    </row>
    <row r="20" spans="1:23" x14ac:dyDescent="0.25">
      <c r="A20" t="s">
        <v>183</v>
      </c>
      <c r="B20" t="s">
        <v>184</v>
      </c>
      <c r="C20" t="str">
        <f>TRIM(LEFT(Table1_1[[#This Row],[product_name]], FIND(" ",Table1_1[[#This Row],[product_name]],FIND(" ",Table1_1[[#This Row],[product_name]],FIND(" ",Table1_1[[#This Row],[product_name]])+1)+1)))</f>
        <v>boAt Type C</v>
      </c>
      <c r="D20" t="s">
        <v>18</v>
      </c>
      <c r="E20" t="s">
        <v>13076</v>
      </c>
      <c r="F20">
        <v>199</v>
      </c>
      <c r="G20">
        <v>499</v>
      </c>
      <c r="H20" t="str" cm="1">
        <f t="array" ref="H20">_xlfn.IFS(Table1_1[[#This Row],[discounted_price]]&lt;200, "&lt;₹200", Table1_1[[#This Row],[discounted_price]]&lt;=500, "₹200-₹500", Table1_1[[#This Row],[discounted_price]]&gt;500, "&gt;₹500")</f>
        <v>&lt;₹200</v>
      </c>
      <c r="I20" s="1">
        <v>0.6</v>
      </c>
      <c r="J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0" s="1" t="str">
        <f>IF(Table1_1[[#This Row],[discount_percentage]]&gt;= 50%, "Yes", "No")</f>
        <v>Yes</v>
      </c>
      <c r="L20">
        <v>4.0999999999999996</v>
      </c>
      <c r="M20">
        <v>13045</v>
      </c>
      <c r="N20">
        <f>AVERAGE(Table1_1[[#This Row],[rating]]) + (Table1_1[[#This Row],[rating_count]]/1000)</f>
        <v>17.145</v>
      </c>
      <c r="O20" t="str">
        <f>IF(Table1_1[[#This Row],[rating_count]]&lt;1000, "Yes", "No")</f>
        <v>No</v>
      </c>
      <c r="P20" t="s">
        <v>185</v>
      </c>
      <c r="Q20" t="s">
        <v>186</v>
      </c>
      <c r="R20" t="s">
        <v>187</v>
      </c>
      <c r="S20" t="s">
        <v>188</v>
      </c>
      <c r="T20" t="s">
        <v>189</v>
      </c>
      <c r="U20" t="s">
        <v>190</v>
      </c>
      <c r="V20" t="s">
        <v>191</v>
      </c>
      <c r="W20" t="s">
        <v>192</v>
      </c>
    </row>
    <row r="21" spans="1:23" x14ac:dyDescent="0.25">
      <c r="A21" t="s">
        <v>193</v>
      </c>
      <c r="B21" t="s">
        <v>194</v>
      </c>
      <c r="C21" t="str">
        <f>TRIM(LEFT(Table1_1[[#This Row],[product_name]], FIND(" ",Table1_1[[#This Row],[product_name]],FIND(" ",Table1_1[[#This Row],[product_name]],FIND(" ",Table1_1[[#This Row],[product_name]])+1)+1)))</f>
        <v>LG 80 cm</v>
      </c>
      <c r="D21" t="s">
        <v>169</v>
      </c>
      <c r="E21" t="s">
        <v>13077</v>
      </c>
      <c r="F21">
        <v>13490</v>
      </c>
      <c r="G21">
        <v>21990</v>
      </c>
      <c r="H21" t="str" cm="1">
        <f t="array" ref="H21">_xlfn.IFS(Table1_1[[#This Row],[discounted_price]]&lt;200, "&lt;₹200", Table1_1[[#This Row],[discounted_price]]&lt;=500, "₹200-₹500", Table1_1[[#This Row],[discounted_price]]&gt;500, "&gt;₹500")</f>
        <v>&gt;₹500</v>
      </c>
      <c r="I21" s="1">
        <v>0.39</v>
      </c>
      <c r="J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1" s="1" t="str">
        <f>IF(Table1_1[[#This Row],[discount_percentage]]&gt;= 50%, "Yes", "No")</f>
        <v>No</v>
      </c>
      <c r="L21">
        <v>4.3</v>
      </c>
      <c r="M21">
        <v>11976</v>
      </c>
      <c r="N21">
        <f>AVERAGE(Table1_1[[#This Row],[rating]]) + (Table1_1[[#This Row],[rating_count]]/1000)</f>
        <v>16.276</v>
      </c>
      <c r="O21" t="str">
        <f>IF(Table1_1[[#This Row],[rating_count]]&lt;1000, "Yes", "No")</f>
        <v>No</v>
      </c>
      <c r="P21" t="s">
        <v>195</v>
      </c>
      <c r="Q21" t="s">
        <v>196</v>
      </c>
      <c r="R21" t="s">
        <v>197</v>
      </c>
      <c r="S21" t="s">
        <v>198</v>
      </c>
      <c r="T21" t="s">
        <v>199</v>
      </c>
      <c r="U21" t="s">
        <v>200</v>
      </c>
      <c r="V21" t="s">
        <v>201</v>
      </c>
      <c r="W21" t="s">
        <v>202</v>
      </c>
    </row>
    <row r="22" spans="1:23" x14ac:dyDescent="0.25">
      <c r="A22" t="s">
        <v>203</v>
      </c>
      <c r="B22" t="s">
        <v>204</v>
      </c>
      <c r="C22" t="str">
        <f>TRIM(LEFT(Table1_1[[#This Row],[product_name]], FIND(" ",Table1_1[[#This Row],[product_name]],FIND(" ",Table1_1[[#This Row],[product_name]],FIND(" ",Table1_1[[#This Row],[product_name]])+1)+1)))</f>
        <v>Duracell USB Lightning</v>
      </c>
      <c r="D22" t="s">
        <v>18</v>
      </c>
      <c r="E22" t="s">
        <v>13076</v>
      </c>
      <c r="F22">
        <v>970</v>
      </c>
      <c r="G22">
        <v>1799</v>
      </c>
      <c r="H22" t="str" cm="1">
        <f t="array" ref="H22">_xlfn.IFS(Table1_1[[#This Row],[discounted_price]]&lt;200, "&lt;₹200", Table1_1[[#This Row],[discounted_price]]&lt;=500, "₹200-₹500", Table1_1[[#This Row],[discounted_price]]&gt;500, "&gt;₹500")</f>
        <v>&gt;₹500</v>
      </c>
      <c r="I22" s="1">
        <v>0.46</v>
      </c>
      <c r="J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2" s="1" t="str">
        <f>IF(Table1_1[[#This Row],[discount_percentage]]&gt;= 50%, "Yes", "No")</f>
        <v>No</v>
      </c>
      <c r="L22">
        <v>4.5</v>
      </c>
      <c r="M22">
        <v>815</v>
      </c>
      <c r="N22">
        <f>AVERAGE(Table1_1[[#This Row],[rating]]) + (Table1_1[[#This Row],[rating_count]]/1000)</f>
        <v>5.3149999999999995</v>
      </c>
      <c r="O22" t="str">
        <f>IF(Table1_1[[#This Row],[rating_count]]&lt;1000, "Yes", "No")</f>
        <v>Yes</v>
      </c>
      <c r="P22" t="s">
        <v>205</v>
      </c>
      <c r="Q22" t="s">
        <v>206</v>
      </c>
      <c r="R22" t="s">
        <v>207</v>
      </c>
      <c r="S22" t="s">
        <v>208</v>
      </c>
      <c r="T22" t="s">
        <v>209</v>
      </c>
      <c r="U22" t="s">
        <v>210</v>
      </c>
      <c r="V22" t="s">
        <v>211</v>
      </c>
      <c r="W22" t="s">
        <v>212</v>
      </c>
    </row>
    <row r="23" spans="1:23" x14ac:dyDescent="0.25">
      <c r="A23" t="s">
        <v>213</v>
      </c>
      <c r="B23" t="s">
        <v>214</v>
      </c>
      <c r="C23" t="str">
        <f>TRIM(LEFT(Table1_1[[#This Row],[product_name]], FIND(" ",Table1_1[[#This Row],[product_name]],FIND(" ",Table1_1[[#This Row],[product_name]],FIND(" ",Table1_1[[#This Row],[product_name]])+1)+1)))</f>
        <v>tizum HDMI to</v>
      </c>
      <c r="D23" t="s">
        <v>129</v>
      </c>
      <c r="E23" t="s">
        <v>13077</v>
      </c>
      <c r="F23">
        <v>279</v>
      </c>
      <c r="G23">
        <v>499</v>
      </c>
      <c r="H23" t="str" cm="1">
        <f t="array" ref="H23">_xlfn.IFS(Table1_1[[#This Row],[discounted_price]]&lt;200, "&lt;₹200", Table1_1[[#This Row],[discounted_price]]&lt;=500, "₹200-₹500", Table1_1[[#This Row],[discounted_price]]&gt;500, "&gt;₹500")</f>
        <v>₹200-₹500</v>
      </c>
      <c r="I23" s="1">
        <v>0.44</v>
      </c>
      <c r="J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3" s="1" t="str">
        <f>IF(Table1_1[[#This Row],[discount_percentage]]&gt;= 50%, "Yes", "No")</f>
        <v>No</v>
      </c>
      <c r="L23">
        <v>3.7</v>
      </c>
      <c r="M23">
        <v>10962</v>
      </c>
      <c r="N23">
        <f>AVERAGE(Table1_1[[#This Row],[rating]]) + (Table1_1[[#This Row],[rating_count]]/1000)</f>
        <v>14.661999999999999</v>
      </c>
      <c r="O23" t="str">
        <f>IF(Table1_1[[#This Row],[rating_count]]&lt;1000, "Yes", "No")</f>
        <v>No</v>
      </c>
      <c r="P23" t="s">
        <v>215</v>
      </c>
      <c r="Q23" t="s">
        <v>216</v>
      </c>
      <c r="R23" t="s">
        <v>217</v>
      </c>
      <c r="S23" t="s">
        <v>218</v>
      </c>
      <c r="T23" t="s">
        <v>219</v>
      </c>
      <c r="U23" t="s">
        <v>220</v>
      </c>
      <c r="V23" t="s">
        <v>221</v>
      </c>
      <c r="W23" t="s">
        <v>222</v>
      </c>
    </row>
    <row r="24" spans="1:23" x14ac:dyDescent="0.25">
      <c r="A24" t="s">
        <v>223</v>
      </c>
      <c r="B24" t="s">
        <v>224</v>
      </c>
      <c r="C24" t="str">
        <f>TRIM(LEFT(Table1_1[[#This Row],[product_name]], FIND(" ",Table1_1[[#This Row],[product_name]],FIND(" ",Table1_1[[#This Row],[product_name]],FIND(" ",Table1_1[[#This Row],[product_name]])+1)+1)))</f>
        <v>Samsung 80 cm</v>
      </c>
      <c r="D24" t="s">
        <v>169</v>
      </c>
      <c r="E24" t="s">
        <v>13077</v>
      </c>
      <c r="F24">
        <v>13490</v>
      </c>
      <c r="G24">
        <v>22900</v>
      </c>
      <c r="H24" t="str" cm="1">
        <f t="array" ref="H24">_xlfn.IFS(Table1_1[[#This Row],[discounted_price]]&lt;200, "&lt;₹200", Table1_1[[#This Row],[discounted_price]]&lt;=500, "₹200-₹500", Table1_1[[#This Row],[discounted_price]]&gt;500, "&gt;₹500")</f>
        <v>&gt;₹500</v>
      </c>
      <c r="I24" s="1">
        <v>0.41</v>
      </c>
      <c r="J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4" s="1" t="str">
        <f>IF(Table1_1[[#This Row],[discount_percentage]]&gt;= 50%, "Yes", "No")</f>
        <v>No</v>
      </c>
      <c r="L24">
        <v>4.3</v>
      </c>
      <c r="M24">
        <v>16299</v>
      </c>
      <c r="N24">
        <f>AVERAGE(Table1_1[[#This Row],[rating]]) + (Table1_1[[#This Row],[rating_count]]/1000)</f>
        <v>20.599</v>
      </c>
      <c r="O24" t="str">
        <f>IF(Table1_1[[#This Row],[rating_count]]&lt;1000, "Yes", "No")</f>
        <v>No</v>
      </c>
      <c r="P24" t="s">
        <v>225</v>
      </c>
      <c r="Q24" t="s">
        <v>226</v>
      </c>
      <c r="R24" t="s">
        <v>227</v>
      </c>
      <c r="S24" t="s">
        <v>228</v>
      </c>
      <c r="T24" t="s">
        <v>229</v>
      </c>
      <c r="U24" t="s">
        <v>230</v>
      </c>
      <c r="V24" t="s">
        <v>231</v>
      </c>
      <c r="W24" t="s">
        <v>232</v>
      </c>
    </row>
    <row r="25" spans="1:23" x14ac:dyDescent="0.25">
      <c r="A25" t="s">
        <v>233</v>
      </c>
      <c r="B25" t="s">
        <v>234</v>
      </c>
      <c r="C25" t="str">
        <f>TRIM(LEFT(Table1_1[[#This Row],[product_name]], FIND(" ",Table1_1[[#This Row],[product_name]],FIND(" ",Table1_1[[#This Row],[product_name]],FIND(" ",Table1_1[[#This Row],[product_name]])+1)+1)))</f>
        <v>Flix Micro Usb</v>
      </c>
      <c r="D25" t="s">
        <v>18</v>
      </c>
      <c r="E25" t="s">
        <v>13076</v>
      </c>
      <c r="F25">
        <v>59</v>
      </c>
      <c r="G25">
        <v>199</v>
      </c>
      <c r="H25" t="str" cm="1">
        <f t="array" ref="H25">_xlfn.IFS(Table1_1[[#This Row],[discounted_price]]&lt;200, "&lt;₹200", Table1_1[[#This Row],[discounted_price]]&lt;=500, "₹200-₹500", Table1_1[[#This Row],[discounted_price]]&gt;500, "&gt;₹500")</f>
        <v>&lt;₹200</v>
      </c>
      <c r="I25" s="1">
        <v>0.7</v>
      </c>
      <c r="J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5" s="1" t="str">
        <f>IF(Table1_1[[#This Row],[discount_percentage]]&gt;= 50%, "Yes", "No")</f>
        <v>Yes</v>
      </c>
      <c r="L25">
        <v>4</v>
      </c>
      <c r="M25">
        <v>9378</v>
      </c>
      <c r="N25">
        <f>AVERAGE(Table1_1[[#This Row],[rating]]) + (Table1_1[[#This Row],[rating_count]]/1000)</f>
        <v>13.378</v>
      </c>
      <c r="O25" t="str">
        <f>IF(Table1_1[[#This Row],[rating_count]]&lt;1000, "Yes", "No")</f>
        <v>No</v>
      </c>
      <c r="P25" t="s">
        <v>235</v>
      </c>
      <c r="Q25" t="s">
        <v>236</v>
      </c>
      <c r="R25" t="s">
        <v>237</v>
      </c>
      <c r="S25" t="s">
        <v>238</v>
      </c>
      <c r="T25" t="s">
        <v>239</v>
      </c>
      <c r="U25" t="s">
        <v>240</v>
      </c>
      <c r="V25" t="s">
        <v>241</v>
      </c>
      <c r="W25" t="s">
        <v>242</v>
      </c>
    </row>
    <row r="26" spans="1:23" x14ac:dyDescent="0.25">
      <c r="A26" t="s">
        <v>243</v>
      </c>
      <c r="B26" t="s">
        <v>244</v>
      </c>
      <c r="C26" t="str">
        <f>TRIM(LEFT(Table1_1[[#This Row],[product_name]], FIND(" ",Table1_1[[#This Row],[product_name]],FIND(" ",Table1_1[[#This Row],[product_name]],FIND(" ",Table1_1[[#This Row],[product_name]])+1)+1)))</f>
        <v>Acer 80 cm</v>
      </c>
      <c r="D26" t="s">
        <v>169</v>
      </c>
      <c r="E26" t="s">
        <v>13077</v>
      </c>
      <c r="F26">
        <v>11499</v>
      </c>
      <c r="G26">
        <v>19990</v>
      </c>
      <c r="H26" t="str" cm="1">
        <f t="array" ref="H26">_xlfn.IFS(Table1_1[[#This Row],[discounted_price]]&lt;200, "&lt;₹200", Table1_1[[#This Row],[discounted_price]]&lt;=500, "₹200-₹500", Table1_1[[#This Row],[discounted_price]]&gt;500, "&gt;₹500")</f>
        <v>&gt;₹500</v>
      </c>
      <c r="I26" s="1">
        <v>0.42</v>
      </c>
      <c r="J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6" s="1" t="str">
        <f>IF(Table1_1[[#This Row],[discount_percentage]]&gt;= 50%, "Yes", "No")</f>
        <v>No</v>
      </c>
      <c r="L26">
        <v>4.3</v>
      </c>
      <c r="M26">
        <v>4703</v>
      </c>
      <c r="N26">
        <f>AVERAGE(Table1_1[[#This Row],[rating]]) + (Table1_1[[#This Row],[rating_count]]/1000)</f>
        <v>9.0030000000000001</v>
      </c>
      <c r="O26" t="str">
        <f>IF(Table1_1[[#This Row],[rating_count]]&lt;1000, "Yes", "No")</f>
        <v>No</v>
      </c>
      <c r="P26" t="s">
        <v>245</v>
      </c>
      <c r="Q26" t="s">
        <v>246</v>
      </c>
      <c r="R26" t="s">
        <v>247</v>
      </c>
      <c r="S26" t="s">
        <v>248</v>
      </c>
      <c r="T26" t="s">
        <v>249</v>
      </c>
      <c r="U26" t="s">
        <v>13024</v>
      </c>
      <c r="V26" t="s">
        <v>250</v>
      </c>
      <c r="W26" t="s">
        <v>251</v>
      </c>
    </row>
    <row r="27" spans="1:23" x14ac:dyDescent="0.25">
      <c r="A27" t="s">
        <v>252</v>
      </c>
      <c r="B27" t="s">
        <v>253</v>
      </c>
      <c r="C27" t="str">
        <f>TRIM(LEFT(Table1_1[[#This Row],[product_name]], FIND(" ",Table1_1[[#This Row],[product_name]],FIND(" ",Table1_1[[#This Row],[product_name]],FIND(" ",Table1_1[[#This Row],[product_name]])+1)+1)))</f>
        <v>Tizum High Speed</v>
      </c>
      <c r="D27" t="s">
        <v>129</v>
      </c>
      <c r="E27" t="s">
        <v>13077</v>
      </c>
      <c r="F27">
        <v>199</v>
      </c>
      <c r="G27">
        <v>699</v>
      </c>
      <c r="H27" t="str" cm="1">
        <f t="array" ref="H27">_xlfn.IFS(Table1_1[[#This Row],[discounted_price]]&lt;200, "&lt;₹200", Table1_1[[#This Row],[discounted_price]]&lt;=500, "₹200-₹500", Table1_1[[#This Row],[discounted_price]]&gt;500, "&gt;₹500")</f>
        <v>&lt;₹200</v>
      </c>
      <c r="I27" s="1">
        <v>0.72</v>
      </c>
      <c r="J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7" s="1" t="str">
        <f>IF(Table1_1[[#This Row],[discount_percentage]]&gt;= 50%, "Yes", "No")</f>
        <v>Yes</v>
      </c>
      <c r="L27">
        <v>4.2</v>
      </c>
      <c r="M27">
        <v>12153</v>
      </c>
      <c r="N27">
        <f>AVERAGE(Table1_1[[#This Row],[rating]]) + (Table1_1[[#This Row],[rating_count]]/1000)</f>
        <v>16.353000000000002</v>
      </c>
      <c r="O27" t="str">
        <f>IF(Table1_1[[#This Row],[rating_count]]&lt;1000, "Yes", "No")</f>
        <v>No</v>
      </c>
      <c r="P27" t="s">
        <v>254</v>
      </c>
      <c r="Q27" t="s">
        <v>255</v>
      </c>
      <c r="R27" t="s">
        <v>256</v>
      </c>
      <c r="S27" t="s">
        <v>257</v>
      </c>
      <c r="T27" t="s">
        <v>258</v>
      </c>
      <c r="U27" t="s">
        <v>259</v>
      </c>
      <c r="V27" t="s">
        <v>260</v>
      </c>
      <c r="W27" t="s">
        <v>261</v>
      </c>
    </row>
    <row r="28" spans="1:23" x14ac:dyDescent="0.25">
      <c r="A28" t="s">
        <v>262</v>
      </c>
      <c r="B28" t="s">
        <v>263</v>
      </c>
      <c r="C28" t="str">
        <f>TRIM(LEFT(Table1_1[[#This Row],[product_name]], FIND(" ",Table1_1[[#This Row],[product_name]],FIND(" ",Table1_1[[#This Row],[product_name]],FIND(" ",Table1_1[[#This Row],[product_name]])+1)+1)))</f>
        <v>OnePlus 80 cm</v>
      </c>
      <c r="D28" t="s">
        <v>169</v>
      </c>
      <c r="E28" t="s">
        <v>13077</v>
      </c>
      <c r="F28">
        <v>14999</v>
      </c>
      <c r="G28">
        <v>19999</v>
      </c>
      <c r="H28" t="str" cm="1">
        <f t="array" ref="H28">_xlfn.IFS(Table1_1[[#This Row],[discounted_price]]&lt;200, "&lt;₹200", Table1_1[[#This Row],[discounted_price]]&lt;=500, "₹200-₹500", Table1_1[[#This Row],[discounted_price]]&gt;500, "&gt;₹500")</f>
        <v>&gt;₹500</v>
      </c>
      <c r="I28" s="1">
        <v>0.25</v>
      </c>
      <c r="J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8" s="1" t="str">
        <f>IF(Table1_1[[#This Row],[discount_percentage]]&gt;= 50%, "Yes", "No")</f>
        <v>No</v>
      </c>
      <c r="L28">
        <v>4.2</v>
      </c>
      <c r="M28">
        <v>34899</v>
      </c>
      <c r="N28">
        <f>AVERAGE(Table1_1[[#This Row],[rating]]) + (Table1_1[[#This Row],[rating_count]]/1000)</f>
        <v>39.099000000000004</v>
      </c>
      <c r="O28" t="str">
        <f>IF(Table1_1[[#This Row],[rating_count]]&lt;1000, "Yes", "No")</f>
        <v>No</v>
      </c>
      <c r="P28" t="s">
        <v>264</v>
      </c>
      <c r="Q28" t="s">
        <v>265</v>
      </c>
      <c r="R28" t="s">
        <v>266</v>
      </c>
      <c r="S28" t="s">
        <v>267</v>
      </c>
      <c r="T28" t="s">
        <v>268</v>
      </c>
      <c r="U28" t="s">
        <v>269</v>
      </c>
      <c r="V28" t="s">
        <v>270</v>
      </c>
      <c r="W28" t="s">
        <v>271</v>
      </c>
    </row>
    <row r="29" spans="1:23" x14ac:dyDescent="0.25">
      <c r="A29" t="s">
        <v>272</v>
      </c>
      <c r="B29" t="s">
        <v>273</v>
      </c>
      <c r="C29" t="str">
        <f>TRIM(LEFT(Table1_1[[#This Row],[product_name]], FIND(" ",Table1_1[[#This Row],[product_name]],FIND(" ",Table1_1[[#This Row],[product_name]],FIND(" ",Table1_1[[#This Row],[product_name]])+1)+1)))</f>
        <v>Ambrane Unbreakable 3</v>
      </c>
      <c r="D29" t="s">
        <v>18</v>
      </c>
      <c r="E29" t="s">
        <v>13076</v>
      </c>
      <c r="F29">
        <v>299</v>
      </c>
      <c r="G29">
        <v>399</v>
      </c>
      <c r="H29" t="str" cm="1">
        <f t="array" ref="H29">_xlfn.IFS(Table1_1[[#This Row],[discounted_price]]&lt;200, "&lt;₹200", Table1_1[[#This Row],[discounted_price]]&lt;=500, "₹200-₹500", Table1_1[[#This Row],[discounted_price]]&gt;500, "&gt;₹500")</f>
        <v>₹200-₹500</v>
      </c>
      <c r="I29" s="1">
        <v>0.25</v>
      </c>
      <c r="J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9" s="1" t="str">
        <f>IF(Table1_1[[#This Row],[discount_percentage]]&gt;= 50%, "Yes", "No")</f>
        <v>No</v>
      </c>
      <c r="L29">
        <v>4</v>
      </c>
      <c r="M29">
        <v>2766</v>
      </c>
      <c r="N29">
        <f>AVERAGE(Table1_1[[#This Row],[rating]]) + (Table1_1[[#This Row],[rating_count]]/1000)</f>
        <v>6.766</v>
      </c>
      <c r="O29" t="str">
        <f>IF(Table1_1[[#This Row],[rating_count]]&lt;1000, "Yes", "No")</f>
        <v>No</v>
      </c>
      <c r="P29" t="s">
        <v>274</v>
      </c>
      <c r="Q29" t="s">
        <v>275</v>
      </c>
      <c r="R29" t="s">
        <v>276</v>
      </c>
      <c r="S29" t="s">
        <v>277</v>
      </c>
      <c r="T29" t="s">
        <v>278</v>
      </c>
      <c r="U29" t="s">
        <v>279</v>
      </c>
      <c r="V29" t="s">
        <v>280</v>
      </c>
      <c r="W29" t="s">
        <v>281</v>
      </c>
    </row>
    <row r="30" spans="1:23" x14ac:dyDescent="0.25">
      <c r="A30" t="s">
        <v>282</v>
      </c>
      <c r="B30" t="s">
        <v>283</v>
      </c>
      <c r="C30" t="str">
        <f>TRIM(LEFT(Table1_1[[#This Row],[product_name]], FIND(" ",Table1_1[[#This Row],[product_name]],FIND(" ",Table1_1[[#This Row],[product_name]],FIND(" ",Table1_1[[#This Row],[product_name]])+1)+1)))</f>
        <v>Duracell USB C</v>
      </c>
      <c r="D30" t="s">
        <v>18</v>
      </c>
      <c r="E30" t="s">
        <v>13076</v>
      </c>
      <c r="F30">
        <v>970</v>
      </c>
      <c r="G30">
        <v>1999</v>
      </c>
      <c r="H30" t="str" cm="1">
        <f t="array" ref="H30">_xlfn.IFS(Table1_1[[#This Row],[discounted_price]]&lt;200, "&lt;₹200", Table1_1[[#This Row],[discounted_price]]&lt;=500, "₹200-₹500", Table1_1[[#This Row],[discounted_price]]&gt;500, "&gt;₹500")</f>
        <v>&gt;₹500</v>
      </c>
      <c r="I30" s="1">
        <v>0.51</v>
      </c>
      <c r="J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0" s="1" t="str">
        <f>IF(Table1_1[[#This Row],[discount_percentage]]&gt;= 50%, "Yes", "No")</f>
        <v>Yes</v>
      </c>
      <c r="L30">
        <v>4.4000000000000004</v>
      </c>
      <c r="M30">
        <v>184</v>
      </c>
      <c r="N30">
        <f>AVERAGE(Table1_1[[#This Row],[rating]]) + (Table1_1[[#This Row],[rating_count]]/1000)</f>
        <v>4.5840000000000005</v>
      </c>
      <c r="O30" t="str">
        <f>IF(Table1_1[[#This Row],[rating_count]]&lt;1000, "Yes", "No")</f>
        <v>Yes</v>
      </c>
      <c r="P30" t="s">
        <v>284</v>
      </c>
      <c r="Q30" t="s">
        <v>285</v>
      </c>
      <c r="R30" t="s">
        <v>286</v>
      </c>
      <c r="S30" t="s">
        <v>287</v>
      </c>
      <c r="T30" t="s">
        <v>288</v>
      </c>
      <c r="U30" t="s">
        <v>289</v>
      </c>
      <c r="V30" t="s">
        <v>290</v>
      </c>
      <c r="W30" t="s">
        <v>291</v>
      </c>
    </row>
    <row r="31" spans="1:23" x14ac:dyDescent="0.25">
      <c r="A31" t="s">
        <v>292</v>
      </c>
      <c r="B31" t="s">
        <v>293</v>
      </c>
      <c r="C31" t="str">
        <f>TRIM(LEFT(Table1_1[[#This Row],[product_name]], FIND(" ",Table1_1[[#This Row],[product_name]],FIND(" ",Table1_1[[#This Row],[product_name]],FIND(" ",Table1_1[[#This Row],[product_name]])+1)+1)))</f>
        <v>boAt A400 USB</v>
      </c>
      <c r="D31" t="s">
        <v>18</v>
      </c>
      <c r="E31" t="s">
        <v>13076</v>
      </c>
      <c r="F31">
        <v>299</v>
      </c>
      <c r="G31">
        <v>999</v>
      </c>
      <c r="H31" t="str" cm="1">
        <f t="array" ref="H31">_xlfn.IFS(Table1_1[[#This Row],[discounted_price]]&lt;200, "&lt;₹200", Table1_1[[#This Row],[discounted_price]]&lt;=500, "₹200-₹500", Table1_1[[#This Row],[discounted_price]]&gt;500, "&gt;₹500")</f>
        <v>₹200-₹500</v>
      </c>
      <c r="I31" s="1">
        <v>0.7</v>
      </c>
      <c r="J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1" s="1" t="str">
        <f>IF(Table1_1[[#This Row],[discount_percentage]]&gt;= 50%, "Yes", "No")</f>
        <v>Yes</v>
      </c>
      <c r="L31">
        <v>4.3</v>
      </c>
      <c r="M31">
        <v>20850</v>
      </c>
      <c r="N31">
        <f>AVERAGE(Table1_1[[#This Row],[rating]]) + (Table1_1[[#This Row],[rating_count]]/1000)</f>
        <v>25.150000000000002</v>
      </c>
      <c r="O31" t="str">
        <f>IF(Table1_1[[#This Row],[rating_count]]&lt;1000, "Yes", "No")</f>
        <v>No</v>
      </c>
      <c r="P31" t="s">
        <v>294</v>
      </c>
      <c r="Q31" t="s">
        <v>295</v>
      </c>
      <c r="R31" t="s">
        <v>296</v>
      </c>
      <c r="S31" t="s">
        <v>297</v>
      </c>
      <c r="T31" t="s">
        <v>298</v>
      </c>
      <c r="U31" t="s">
        <v>299</v>
      </c>
      <c r="V31" t="s">
        <v>300</v>
      </c>
      <c r="W31" t="s">
        <v>301</v>
      </c>
    </row>
    <row r="32" spans="1:23" x14ac:dyDescent="0.25">
      <c r="A32" t="s">
        <v>302</v>
      </c>
      <c r="B32" t="s">
        <v>303</v>
      </c>
      <c r="C32" t="str">
        <f>TRIM(LEFT(Table1_1[[#This Row],[product_name]], FIND(" ",Table1_1[[#This Row],[product_name]],FIND(" ",Table1_1[[#This Row],[product_name]],FIND(" ",Table1_1[[#This Row],[product_name]])+1)+1)))</f>
        <v>AmazonBasics USB 2.0</v>
      </c>
      <c r="D32" t="s">
        <v>18</v>
      </c>
      <c r="E32" t="s">
        <v>13076</v>
      </c>
      <c r="F32">
        <v>199</v>
      </c>
      <c r="G32">
        <v>750</v>
      </c>
      <c r="H32" t="str" cm="1">
        <f t="array" ref="H32">_xlfn.IFS(Table1_1[[#This Row],[discounted_price]]&lt;200, "&lt;₹200", Table1_1[[#This Row],[discounted_price]]&lt;=500, "₹200-₹500", Table1_1[[#This Row],[discounted_price]]&gt;500, "&gt;₹500")</f>
        <v>&lt;₹200</v>
      </c>
      <c r="I32" s="1">
        <v>0.73</v>
      </c>
      <c r="J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2" s="1" t="str">
        <f>IF(Table1_1[[#This Row],[discount_percentage]]&gt;= 50%, "Yes", "No")</f>
        <v>Yes</v>
      </c>
      <c r="L32">
        <v>4.5</v>
      </c>
      <c r="M32">
        <v>74976</v>
      </c>
      <c r="N32">
        <f>AVERAGE(Table1_1[[#This Row],[rating]]) + (Table1_1[[#This Row],[rating_count]]/1000)</f>
        <v>79.475999999999999</v>
      </c>
      <c r="O32" t="str">
        <f>IF(Table1_1[[#This Row],[rating_count]]&lt;1000, "Yes", "No")</f>
        <v>No</v>
      </c>
      <c r="P32" t="s">
        <v>304</v>
      </c>
      <c r="Q32" t="s">
        <v>305</v>
      </c>
      <c r="R32" t="s">
        <v>306</v>
      </c>
      <c r="S32" t="s">
        <v>307</v>
      </c>
      <c r="T32" t="s">
        <v>308</v>
      </c>
      <c r="U32" t="s">
        <v>309</v>
      </c>
      <c r="V32" t="s">
        <v>310</v>
      </c>
      <c r="W32" t="s">
        <v>311</v>
      </c>
    </row>
    <row r="33" spans="1:23" x14ac:dyDescent="0.25">
      <c r="A33" t="s">
        <v>312</v>
      </c>
      <c r="B33" t="s">
        <v>313</v>
      </c>
      <c r="C33" t="str">
        <f>TRIM(LEFT(Table1_1[[#This Row],[product_name]], FIND(" ",Table1_1[[#This Row],[product_name]],FIND(" ",Table1_1[[#This Row],[product_name]],FIND(" ",Table1_1[[#This Row],[product_name]])+1)+1)))</f>
        <v>Ambrane 60W /</v>
      </c>
      <c r="D33" t="s">
        <v>18</v>
      </c>
      <c r="E33" t="s">
        <v>13076</v>
      </c>
      <c r="F33">
        <v>179</v>
      </c>
      <c r="G33">
        <v>499</v>
      </c>
      <c r="H33" t="str" cm="1">
        <f t="array" ref="H33">_xlfn.IFS(Table1_1[[#This Row],[discounted_price]]&lt;200, "&lt;₹200", Table1_1[[#This Row],[discounted_price]]&lt;=500, "₹200-₹500", Table1_1[[#This Row],[discounted_price]]&gt;500, "&gt;₹500")</f>
        <v>&lt;₹200</v>
      </c>
      <c r="I33" s="1">
        <v>0.64</v>
      </c>
      <c r="J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3" s="1" t="str">
        <f>IF(Table1_1[[#This Row],[discount_percentage]]&gt;= 50%, "Yes", "No")</f>
        <v>Yes</v>
      </c>
      <c r="L33">
        <v>4</v>
      </c>
      <c r="M33">
        <v>1934</v>
      </c>
      <c r="N33">
        <f>AVERAGE(Table1_1[[#This Row],[rating]]) + (Table1_1[[#This Row],[rating_count]]/1000)</f>
        <v>5.9340000000000002</v>
      </c>
      <c r="O33" t="str">
        <f>IF(Table1_1[[#This Row],[rating_count]]&lt;1000, "Yes", "No")</f>
        <v>No</v>
      </c>
      <c r="P33" t="s">
        <v>314</v>
      </c>
      <c r="Q33" t="s">
        <v>315</v>
      </c>
      <c r="R33" t="s">
        <v>316</v>
      </c>
      <c r="S33" t="s">
        <v>317</v>
      </c>
      <c r="T33" t="s">
        <v>13025</v>
      </c>
      <c r="U33" t="s">
        <v>13026</v>
      </c>
      <c r="V33" t="s">
        <v>318</v>
      </c>
      <c r="W33" t="s">
        <v>319</v>
      </c>
    </row>
    <row r="34" spans="1:23" x14ac:dyDescent="0.25">
      <c r="A34" t="s">
        <v>320</v>
      </c>
      <c r="B34" t="s">
        <v>321</v>
      </c>
      <c r="C34" t="str">
        <f>TRIM(LEFT(Table1_1[[#This Row],[product_name]], FIND(" ",Table1_1[[#This Row],[product_name]],FIND(" ",Table1_1[[#This Row],[product_name]],FIND(" ",Table1_1[[#This Row],[product_name]])+1)+1)))</f>
        <v>Zoul USB C</v>
      </c>
      <c r="D34" t="s">
        <v>18</v>
      </c>
      <c r="E34" t="s">
        <v>13076</v>
      </c>
      <c r="F34">
        <v>389</v>
      </c>
      <c r="G34">
        <v>1099</v>
      </c>
      <c r="H34" t="str" cm="1">
        <f t="array" ref="H34">_xlfn.IFS(Table1_1[[#This Row],[discounted_price]]&lt;200, "&lt;₹200", Table1_1[[#This Row],[discounted_price]]&lt;=500, "₹200-₹500", Table1_1[[#This Row],[discounted_price]]&gt;500, "&gt;₹500")</f>
        <v>₹200-₹500</v>
      </c>
      <c r="I34" s="1">
        <v>0.65</v>
      </c>
      <c r="J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4" s="1" t="str">
        <f>IF(Table1_1[[#This Row],[discount_percentage]]&gt;= 50%, "Yes", "No")</f>
        <v>Yes</v>
      </c>
      <c r="L34">
        <v>4.3</v>
      </c>
      <c r="M34">
        <v>974</v>
      </c>
      <c r="N34">
        <f>AVERAGE(Table1_1[[#This Row],[rating]]) + (Table1_1[[#This Row],[rating_count]]/1000)</f>
        <v>5.274</v>
      </c>
      <c r="O34" t="str">
        <f>IF(Table1_1[[#This Row],[rating_count]]&lt;1000, "Yes", "No")</f>
        <v>Yes</v>
      </c>
      <c r="P34" t="s">
        <v>322</v>
      </c>
      <c r="Q34" t="s">
        <v>323</v>
      </c>
      <c r="R34" t="s">
        <v>324</v>
      </c>
      <c r="S34" t="s">
        <v>325</v>
      </c>
      <c r="T34" t="s">
        <v>326</v>
      </c>
      <c r="U34" t="s">
        <v>327</v>
      </c>
      <c r="V34" t="s">
        <v>328</v>
      </c>
      <c r="W34" t="s">
        <v>329</v>
      </c>
    </row>
    <row r="35" spans="1:23" x14ac:dyDescent="0.25">
      <c r="A35" t="s">
        <v>330</v>
      </c>
      <c r="B35" t="s">
        <v>331</v>
      </c>
      <c r="C35" t="str">
        <f>TRIM(LEFT(Table1_1[[#This Row],[product_name]], FIND(" ",Table1_1[[#This Row],[product_name]],FIND(" ",Table1_1[[#This Row],[product_name]],FIND(" ",Table1_1[[#This Row],[product_name]])+1)+1)))</f>
        <v>Samsung Original Type</v>
      </c>
      <c r="D35" t="s">
        <v>18</v>
      </c>
      <c r="E35" t="s">
        <v>13076</v>
      </c>
      <c r="F35">
        <v>599</v>
      </c>
      <c r="G35">
        <v>599</v>
      </c>
      <c r="H35" t="str" cm="1">
        <f t="array" ref="H35">_xlfn.IFS(Table1_1[[#This Row],[discounted_price]]&lt;200, "&lt;₹200", Table1_1[[#This Row],[discounted_price]]&lt;=500, "₹200-₹500", Table1_1[[#This Row],[discounted_price]]&gt;500, "&gt;₹500")</f>
        <v>&gt;₹500</v>
      </c>
      <c r="I35" s="1">
        <v>0</v>
      </c>
      <c r="J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35" s="1" t="str">
        <f>IF(Table1_1[[#This Row],[discount_percentage]]&gt;= 50%, "Yes", "No")</f>
        <v>No</v>
      </c>
      <c r="L35">
        <v>4.3</v>
      </c>
      <c r="M35">
        <v>355</v>
      </c>
      <c r="N35">
        <f>AVERAGE(Table1_1[[#This Row],[rating]]) + (Table1_1[[#This Row],[rating_count]]/1000)</f>
        <v>4.6549999999999994</v>
      </c>
      <c r="O35" t="str">
        <f>IF(Table1_1[[#This Row],[rating_count]]&lt;1000, "Yes", "No")</f>
        <v>Yes</v>
      </c>
      <c r="P35" t="s">
        <v>332</v>
      </c>
      <c r="Q35" t="s">
        <v>333</v>
      </c>
      <c r="R35" t="s">
        <v>334</v>
      </c>
      <c r="S35" t="s">
        <v>335</v>
      </c>
      <c r="T35" t="s">
        <v>336</v>
      </c>
      <c r="U35" t="s">
        <v>337</v>
      </c>
      <c r="V35" t="s">
        <v>338</v>
      </c>
      <c r="W35" t="s">
        <v>339</v>
      </c>
    </row>
    <row r="36" spans="1:23" x14ac:dyDescent="0.25">
      <c r="A36" t="s">
        <v>340</v>
      </c>
      <c r="B36" t="s">
        <v>341</v>
      </c>
      <c r="C36" t="str">
        <f>TRIM(LEFT(Table1_1[[#This Row],[product_name]], FIND(" ",Table1_1[[#This Row],[product_name]],FIND(" ",Table1_1[[#This Row],[product_name]],FIND(" ",Table1_1[[#This Row],[product_name]])+1)+1)))</f>
        <v>pTron Solero T351</v>
      </c>
      <c r="D36" t="s">
        <v>18</v>
      </c>
      <c r="E36" t="s">
        <v>13076</v>
      </c>
      <c r="F36">
        <v>199</v>
      </c>
      <c r="G36">
        <v>999</v>
      </c>
      <c r="H36" t="str" cm="1">
        <f t="array" ref="H36">_xlfn.IFS(Table1_1[[#This Row],[discounted_price]]&lt;200, "&lt;₹200", Table1_1[[#This Row],[discounted_price]]&lt;=500, "₹200-₹500", Table1_1[[#This Row],[discounted_price]]&gt;500, "&gt;₹500")</f>
        <v>&lt;₹200</v>
      </c>
      <c r="I36" s="1">
        <v>0.8</v>
      </c>
      <c r="J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6" s="1" t="str">
        <f>IF(Table1_1[[#This Row],[discount_percentage]]&gt;= 50%, "Yes", "No")</f>
        <v>Yes</v>
      </c>
      <c r="L36">
        <v>3.9</v>
      </c>
      <c r="M36">
        <v>1075</v>
      </c>
      <c r="N36">
        <f>AVERAGE(Table1_1[[#This Row],[rating]]) + (Table1_1[[#This Row],[rating_count]]/1000)</f>
        <v>4.9749999999999996</v>
      </c>
      <c r="O36" t="str">
        <f>IF(Table1_1[[#This Row],[rating_count]]&lt;1000, "Yes", "No")</f>
        <v>No</v>
      </c>
      <c r="P36" t="s">
        <v>342</v>
      </c>
      <c r="Q36" t="s">
        <v>343</v>
      </c>
      <c r="R36" t="s">
        <v>344</v>
      </c>
      <c r="S36" t="s">
        <v>345</v>
      </c>
      <c r="T36" t="s">
        <v>346</v>
      </c>
      <c r="U36" t="s">
        <v>347</v>
      </c>
      <c r="V36" t="s">
        <v>348</v>
      </c>
      <c r="W36" t="s">
        <v>349</v>
      </c>
    </row>
    <row r="37" spans="1:23" x14ac:dyDescent="0.25">
      <c r="A37" t="s">
        <v>350</v>
      </c>
      <c r="B37" t="s">
        <v>351</v>
      </c>
      <c r="C37" t="str">
        <f>TRIM(LEFT(Table1_1[[#This Row],[product_name]], FIND(" ",Table1_1[[#This Row],[product_name]],FIND(" ",Table1_1[[#This Row],[product_name]],FIND(" ",Table1_1[[#This Row],[product_name]])+1)+1)))</f>
        <v>pTron Solero MB301</v>
      </c>
      <c r="D37" t="s">
        <v>18</v>
      </c>
      <c r="E37" t="s">
        <v>13076</v>
      </c>
      <c r="F37">
        <v>99</v>
      </c>
      <c r="G37">
        <v>666.66</v>
      </c>
      <c r="H37" t="str" cm="1">
        <f t="array" ref="H37">_xlfn.IFS(Table1_1[[#This Row],[discounted_price]]&lt;200, "&lt;₹200", Table1_1[[#This Row],[discounted_price]]&lt;=500, "₹200-₹500", Table1_1[[#This Row],[discounted_price]]&gt;500, "&gt;₹500")</f>
        <v>&lt;₹200</v>
      </c>
      <c r="I37" s="1">
        <v>0.85</v>
      </c>
      <c r="J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37" s="1" t="str">
        <f>IF(Table1_1[[#This Row],[discount_percentage]]&gt;= 50%, "Yes", "No")</f>
        <v>Yes</v>
      </c>
      <c r="L37">
        <v>3.9</v>
      </c>
      <c r="M37">
        <v>24871</v>
      </c>
      <c r="N37">
        <f>AVERAGE(Table1_1[[#This Row],[rating]]) + (Table1_1[[#This Row],[rating_count]]/1000)</f>
        <v>28.770999999999997</v>
      </c>
      <c r="O37" t="str">
        <f>IF(Table1_1[[#This Row],[rating_count]]&lt;1000, "Yes", "No")</f>
        <v>No</v>
      </c>
      <c r="P37" t="s">
        <v>352</v>
      </c>
      <c r="Q37" t="s">
        <v>69</v>
      </c>
      <c r="R37" t="s">
        <v>70</v>
      </c>
      <c r="S37" t="s">
        <v>71</v>
      </c>
      <c r="T37" t="s">
        <v>72</v>
      </c>
      <c r="U37" t="s">
        <v>353</v>
      </c>
      <c r="V37" t="s">
        <v>354</v>
      </c>
      <c r="W37" t="s">
        <v>355</v>
      </c>
    </row>
    <row r="38" spans="1:23" x14ac:dyDescent="0.25">
      <c r="A38" t="s">
        <v>356</v>
      </c>
      <c r="B38" t="s">
        <v>357</v>
      </c>
      <c r="C38" t="str">
        <f>TRIM(LEFT(Table1_1[[#This Row],[product_name]], FIND(" ",Table1_1[[#This Row],[product_name]],FIND(" ",Table1_1[[#This Row],[product_name]],FIND(" ",Table1_1[[#This Row],[product_name]])+1)+1)))</f>
        <v>Amazonbasics Nylon Braided</v>
      </c>
      <c r="D38" t="s">
        <v>18</v>
      </c>
      <c r="E38" t="s">
        <v>13076</v>
      </c>
      <c r="F38">
        <v>899</v>
      </c>
      <c r="G38">
        <v>1900</v>
      </c>
      <c r="H38" t="str" cm="1">
        <f t="array" ref="H38">_xlfn.IFS(Table1_1[[#This Row],[discounted_price]]&lt;200, "&lt;₹200", Table1_1[[#This Row],[discounted_price]]&lt;=500, "₹200-₹500", Table1_1[[#This Row],[discounted_price]]&gt;500, "&gt;₹500")</f>
        <v>&gt;₹500</v>
      </c>
      <c r="I38" s="1">
        <v>0.53</v>
      </c>
      <c r="J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8" s="1" t="str">
        <f>IF(Table1_1[[#This Row],[discount_percentage]]&gt;= 50%, "Yes", "No")</f>
        <v>Yes</v>
      </c>
      <c r="L38">
        <v>4.4000000000000004</v>
      </c>
      <c r="M38">
        <v>13552</v>
      </c>
      <c r="N38">
        <f>AVERAGE(Table1_1[[#This Row],[rating]]) + (Table1_1[[#This Row],[rating_count]]/1000)</f>
        <v>17.951999999999998</v>
      </c>
      <c r="O38" t="str">
        <f>IF(Table1_1[[#This Row],[rating_count]]&lt;1000, "Yes", "No")</f>
        <v>No</v>
      </c>
      <c r="P38" t="s">
        <v>358</v>
      </c>
      <c r="Q38" t="s">
        <v>359</v>
      </c>
      <c r="R38" t="s">
        <v>360</v>
      </c>
      <c r="S38" t="s">
        <v>361</v>
      </c>
      <c r="T38" t="s">
        <v>362</v>
      </c>
      <c r="U38" t="s">
        <v>363</v>
      </c>
      <c r="V38" t="s">
        <v>364</v>
      </c>
      <c r="W38" t="s">
        <v>365</v>
      </c>
    </row>
    <row r="39" spans="1:23" x14ac:dyDescent="0.25">
      <c r="A39" t="s">
        <v>366</v>
      </c>
      <c r="B39" t="s">
        <v>367</v>
      </c>
      <c r="C39" t="str">
        <f>TRIM(LEFT(Table1_1[[#This Row],[product_name]], FIND(" ",Table1_1[[#This Row],[product_name]],FIND(" ",Table1_1[[#This Row],[product_name]],FIND(" ",Table1_1[[#This Row],[product_name]])+1)+1)))</f>
        <v>Sounce 65W OnePlus</v>
      </c>
      <c r="D39" t="s">
        <v>18</v>
      </c>
      <c r="E39" t="s">
        <v>13076</v>
      </c>
      <c r="F39">
        <v>199</v>
      </c>
      <c r="G39">
        <v>999</v>
      </c>
      <c r="H39" t="str" cm="1">
        <f t="array" ref="H39">_xlfn.IFS(Table1_1[[#This Row],[discounted_price]]&lt;200, "&lt;₹200", Table1_1[[#This Row],[discounted_price]]&lt;=500, "₹200-₹500", Table1_1[[#This Row],[discounted_price]]&gt;500, "&gt;₹500")</f>
        <v>&lt;₹200</v>
      </c>
      <c r="I39" s="1">
        <v>0.8</v>
      </c>
      <c r="J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9" s="1" t="str">
        <f>IF(Table1_1[[#This Row],[discount_percentage]]&gt;= 50%, "Yes", "No")</f>
        <v>Yes</v>
      </c>
      <c r="L39">
        <v>4</v>
      </c>
      <c r="M39">
        <v>576</v>
      </c>
      <c r="N39">
        <f>AVERAGE(Table1_1[[#This Row],[rating]]) + (Table1_1[[#This Row],[rating_count]]/1000)</f>
        <v>4.5759999999999996</v>
      </c>
      <c r="O39" t="str">
        <f>IF(Table1_1[[#This Row],[rating_count]]&lt;1000, "Yes", "No")</f>
        <v>Yes</v>
      </c>
      <c r="P39" t="s">
        <v>368</v>
      </c>
      <c r="Q39" t="s">
        <v>369</v>
      </c>
      <c r="R39" t="s">
        <v>370</v>
      </c>
      <c r="S39" t="s">
        <v>371</v>
      </c>
      <c r="T39" t="s">
        <v>372</v>
      </c>
      <c r="U39" t="s">
        <v>373</v>
      </c>
      <c r="V39" t="s">
        <v>374</v>
      </c>
      <c r="W39" t="s">
        <v>375</v>
      </c>
    </row>
    <row r="40" spans="1:23" x14ac:dyDescent="0.25">
      <c r="A40" t="s">
        <v>376</v>
      </c>
      <c r="B40" t="s">
        <v>377</v>
      </c>
      <c r="C40" t="str">
        <f>TRIM(LEFT(Table1_1[[#This Row],[product_name]], FIND(" ",Table1_1[[#This Row],[product_name]],FIND(" ",Table1_1[[#This Row],[product_name]],FIND(" ",Table1_1[[#This Row],[product_name]])+1)+1)))</f>
        <v>OnePlus 126 cm</v>
      </c>
      <c r="D40" t="s">
        <v>169</v>
      </c>
      <c r="E40" t="s">
        <v>13077</v>
      </c>
      <c r="F40">
        <v>32999</v>
      </c>
      <c r="G40">
        <v>45999</v>
      </c>
      <c r="H40" t="str" cm="1">
        <f t="array" ref="H40">_xlfn.IFS(Table1_1[[#This Row],[discounted_price]]&lt;200, "&lt;₹200", Table1_1[[#This Row],[discounted_price]]&lt;=500, "₹200-₹500", Table1_1[[#This Row],[discounted_price]]&gt;500, "&gt;₹500")</f>
        <v>&gt;₹500</v>
      </c>
      <c r="I40" s="1">
        <v>0.28000000000000003</v>
      </c>
      <c r="J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0" s="1" t="str">
        <f>IF(Table1_1[[#This Row],[discount_percentage]]&gt;= 50%, "Yes", "No")</f>
        <v>No</v>
      </c>
      <c r="L40">
        <v>4.2</v>
      </c>
      <c r="M40">
        <v>7298</v>
      </c>
      <c r="N40">
        <f>AVERAGE(Table1_1[[#This Row],[rating]]) + (Table1_1[[#This Row],[rating_count]]/1000)</f>
        <v>11.498000000000001</v>
      </c>
      <c r="O40" t="str">
        <f>IF(Table1_1[[#This Row],[rating_count]]&lt;1000, "Yes", "No")</f>
        <v>No</v>
      </c>
      <c r="P40" t="s">
        <v>378</v>
      </c>
      <c r="Q40" t="s">
        <v>379</v>
      </c>
      <c r="R40" t="s">
        <v>380</v>
      </c>
      <c r="S40" t="s">
        <v>381</v>
      </c>
      <c r="T40" t="s">
        <v>382</v>
      </c>
      <c r="U40" t="s">
        <v>383</v>
      </c>
      <c r="V40" t="s">
        <v>384</v>
      </c>
      <c r="W40" t="s">
        <v>385</v>
      </c>
    </row>
    <row r="41" spans="1:23" x14ac:dyDescent="0.25">
      <c r="A41" t="s">
        <v>386</v>
      </c>
      <c r="B41" t="s">
        <v>387</v>
      </c>
      <c r="C41" t="str">
        <f>TRIM(LEFT(Table1_1[[#This Row],[product_name]], FIND(" ",Table1_1[[#This Row],[product_name]],FIND(" ",Table1_1[[#This Row],[product_name]],FIND(" ",Table1_1[[#This Row],[product_name]])+1)+1)))</f>
        <v>Duracell Type C</v>
      </c>
      <c r="D41" t="s">
        <v>18</v>
      </c>
      <c r="E41" t="s">
        <v>13076</v>
      </c>
      <c r="F41">
        <v>970</v>
      </c>
      <c r="G41">
        <v>1999</v>
      </c>
      <c r="H41" t="str" cm="1">
        <f t="array" ref="H41">_xlfn.IFS(Table1_1[[#This Row],[discounted_price]]&lt;200, "&lt;₹200", Table1_1[[#This Row],[discounted_price]]&lt;=500, "₹200-₹500", Table1_1[[#This Row],[discounted_price]]&gt;500, "&gt;₹500")</f>
        <v>&gt;₹500</v>
      </c>
      <c r="I41" s="1">
        <v>0.51</v>
      </c>
      <c r="J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1" s="1" t="str">
        <f>IF(Table1_1[[#This Row],[discount_percentage]]&gt;= 50%, "Yes", "No")</f>
        <v>Yes</v>
      </c>
      <c r="L41">
        <v>4.2</v>
      </c>
      <c r="M41">
        <v>462</v>
      </c>
      <c r="N41">
        <f>AVERAGE(Table1_1[[#This Row],[rating]]) + (Table1_1[[#This Row],[rating_count]]/1000)</f>
        <v>4.6619999999999999</v>
      </c>
      <c r="O41" t="str">
        <f>IF(Table1_1[[#This Row],[rating_count]]&lt;1000, "Yes", "No")</f>
        <v>Yes</v>
      </c>
      <c r="P41" t="s">
        <v>388</v>
      </c>
      <c r="Q41" t="s">
        <v>389</v>
      </c>
      <c r="R41" t="s">
        <v>390</v>
      </c>
      <c r="S41" t="s">
        <v>391</v>
      </c>
      <c r="T41" t="s">
        <v>392</v>
      </c>
      <c r="U41" t="s">
        <v>393</v>
      </c>
      <c r="V41" t="s">
        <v>394</v>
      </c>
      <c r="W41" t="s">
        <v>395</v>
      </c>
    </row>
    <row r="42" spans="1:23" x14ac:dyDescent="0.25">
      <c r="A42" t="s">
        <v>396</v>
      </c>
      <c r="B42" t="s">
        <v>397</v>
      </c>
      <c r="C42" t="str">
        <f>TRIM(LEFT(Table1_1[[#This Row],[product_name]], FIND(" ",Table1_1[[#This Row],[product_name]],FIND(" ",Table1_1[[#This Row],[product_name]],FIND(" ",Table1_1[[#This Row],[product_name]])+1)+1)))</f>
        <v>AmazonBasics USB 2.0</v>
      </c>
      <c r="D42" t="s">
        <v>18</v>
      </c>
      <c r="E42" t="s">
        <v>13076</v>
      </c>
      <c r="F42">
        <v>209</v>
      </c>
      <c r="G42">
        <v>695</v>
      </c>
      <c r="H42" t="str" cm="1">
        <f t="array" ref="H42">_xlfn.IFS(Table1_1[[#This Row],[discounted_price]]&lt;200, "&lt;₹200", Table1_1[[#This Row],[discounted_price]]&lt;=500, "₹200-₹500", Table1_1[[#This Row],[discounted_price]]&gt;500, "&gt;₹500")</f>
        <v>₹200-₹500</v>
      </c>
      <c r="I42" s="1">
        <v>0.7</v>
      </c>
      <c r="J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2" s="1" t="str">
        <f>IF(Table1_1[[#This Row],[discount_percentage]]&gt;= 50%, "Yes", "No")</f>
        <v>Yes</v>
      </c>
      <c r="L42">
        <v>4.5</v>
      </c>
      <c r="M42">
        <v>107687</v>
      </c>
      <c r="N42">
        <f>AVERAGE(Table1_1[[#This Row],[rating]]) + (Table1_1[[#This Row],[rating_count]]/1000)</f>
        <v>112.187</v>
      </c>
      <c r="O42" t="str">
        <f>IF(Table1_1[[#This Row],[rating_count]]&lt;1000, "Yes", "No")</f>
        <v>No</v>
      </c>
      <c r="P42" t="s">
        <v>398</v>
      </c>
      <c r="Q42" t="s">
        <v>399</v>
      </c>
      <c r="R42" t="s">
        <v>400</v>
      </c>
      <c r="S42" t="s">
        <v>401</v>
      </c>
      <c r="T42" t="s">
        <v>402</v>
      </c>
      <c r="U42" t="s">
        <v>403</v>
      </c>
      <c r="V42" t="s">
        <v>404</v>
      </c>
      <c r="W42" t="s">
        <v>405</v>
      </c>
    </row>
    <row r="43" spans="1:23" x14ac:dyDescent="0.25">
      <c r="A43" t="s">
        <v>406</v>
      </c>
      <c r="B43" t="s">
        <v>407</v>
      </c>
      <c r="C43" t="str">
        <f>TRIM(LEFT(Table1_1[[#This Row],[product_name]], FIND(" ",Table1_1[[#This Row],[product_name]],FIND(" ",Table1_1[[#This Row],[product_name]],FIND(" ",Table1_1[[#This Row],[product_name]])+1)+1)))</f>
        <v>Mi 108 cm</v>
      </c>
      <c r="D43" t="s">
        <v>169</v>
      </c>
      <c r="E43" t="s">
        <v>13077</v>
      </c>
      <c r="F43">
        <v>19999</v>
      </c>
      <c r="G43">
        <v>34999</v>
      </c>
      <c r="H43" t="str" cm="1">
        <f t="array" ref="H43">_xlfn.IFS(Table1_1[[#This Row],[discounted_price]]&lt;200, "&lt;₹200", Table1_1[[#This Row],[discounted_price]]&lt;=500, "₹200-₹500", Table1_1[[#This Row],[discounted_price]]&gt;500, "&gt;₹500")</f>
        <v>&gt;₹500</v>
      </c>
      <c r="I43" s="1">
        <v>0.43</v>
      </c>
      <c r="J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3" s="1" t="str">
        <f>IF(Table1_1[[#This Row],[discount_percentage]]&gt;= 50%, "Yes", "No")</f>
        <v>No</v>
      </c>
      <c r="L43">
        <v>4.3</v>
      </c>
      <c r="M43">
        <v>27151</v>
      </c>
      <c r="N43">
        <f>AVERAGE(Table1_1[[#This Row],[rating]]) + (Table1_1[[#This Row],[rating_count]]/1000)</f>
        <v>31.451000000000001</v>
      </c>
      <c r="O43" t="str">
        <f>IF(Table1_1[[#This Row],[rating_count]]&lt;1000, "Yes", "No")</f>
        <v>No</v>
      </c>
      <c r="P43" t="s">
        <v>408</v>
      </c>
      <c r="Q43" t="s">
        <v>409</v>
      </c>
      <c r="R43" t="s">
        <v>410</v>
      </c>
      <c r="S43" t="s">
        <v>411</v>
      </c>
      <c r="T43" t="s">
        <v>412</v>
      </c>
      <c r="U43" t="s">
        <v>13027</v>
      </c>
      <c r="V43" t="s">
        <v>413</v>
      </c>
      <c r="W43" t="s">
        <v>414</v>
      </c>
    </row>
    <row r="44" spans="1:23" x14ac:dyDescent="0.25">
      <c r="A44" t="s">
        <v>415</v>
      </c>
      <c r="B44" t="s">
        <v>416</v>
      </c>
      <c r="C44" t="str">
        <f>TRIM(LEFT(Table1_1[[#This Row],[product_name]], FIND(" ",Table1_1[[#This Row],[product_name]],FIND(" ",Table1_1[[#This Row],[product_name]],FIND(" ",Table1_1[[#This Row],[product_name]])+1)+1)))</f>
        <v>Wayona Nylon Braided</v>
      </c>
      <c r="D44" t="s">
        <v>18</v>
      </c>
      <c r="E44" t="s">
        <v>13076</v>
      </c>
      <c r="F44">
        <v>399</v>
      </c>
      <c r="G44">
        <v>1099</v>
      </c>
      <c r="H44" t="str" cm="1">
        <f t="array" ref="H44">_xlfn.IFS(Table1_1[[#This Row],[discounted_price]]&lt;200, "&lt;₹200", Table1_1[[#This Row],[discounted_price]]&lt;=500, "₹200-₹500", Table1_1[[#This Row],[discounted_price]]&gt;500, "&gt;₹500")</f>
        <v>₹200-₹500</v>
      </c>
      <c r="I44" s="1">
        <v>0.64</v>
      </c>
      <c r="J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4" s="1" t="str">
        <f>IF(Table1_1[[#This Row],[discount_percentage]]&gt;= 50%, "Yes", "No")</f>
        <v>Yes</v>
      </c>
      <c r="L44">
        <v>4.2</v>
      </c>
      <c r="M44">
        <v>24269</v>
      </c>
      <c r="N44">
        <f>AVERAGE(Table1_1[[#This Row],[rating]]) + (Table1_1[[#This Row],[rating_count]]/1000)</f>
        <v>28.468999999999998</v>
      </c>
      <c r="O44" t="str">
        <f>IF(Table1_1[[#This Row],[rating_count]]&lt;1000, "Yes", "No")</f>
        <v>No</v>
      </c>
      <c r="P44" t="s">
        <v>417</v>
      </c>
      <c r="Q44" t="s">
        <v>20</v>
      </c>
      <c r="R44" t="s">
        <v>21</v>
      </c>
      <c r="S44" t="s">
        <v>22</v>
      </c>
      <c r="T44" t="s">
        <v>23</v>
      </c>
      <c r="U44" t="s">
        <v>24</v>
      </c>
      <c r="V44" t="s">
        <v>418</v>
      </c>
      <c r="W44" t="s">
        <v>419</v>
      </c>
    </row>
    <row r="45" spans="1:23" x14ac:dyDescent="0.25">
      <c r="A45" t="s">
        <v>420</v>
      </c>
      <c r="B45" t="s">
        <v>421</v>
      </c>
      <c r="C45" t="str">
        <f>TRIM(LEFT(Table1_1[[#This Row],[product_name]], FIND(" ",Table1_1[[#This Row],[product_name]],FIND(" ",Table1_1[[#This Row],[product_name]],FIND(" ",Table1_1[[#This Row],[product_name]])+1)+1)))</f>
        <v>TP-Link Nano AC600</v>
      </c>
      <c r="D45" t="s">
        <v>98</v>
      </c>
      <c r="E45" t="s">
        <v>13076</v>
      </c>
      <c r="F45">
        <v>999</v>
      </c>
      <c r="G45">
        <v>1599</v>
      </c>
      <c r="H45" t="str" cm="1">
        <f t="array" ref="H45">_xlfn.IFS(Table1_1[[#This Row],[discounted_price]]&lt;200, "&lt;₹200", Table1_1[[#This Row],[discounted_price]]&lt;=500, "₹200-₹500", Table1_1[[#This Row],[discounted_price]]&gt;500, "&gt;₹500")</f>
        <v>&gt;₹500</v>
      </c>
      <c r="I45" s="1">
        <v>0.38</v>
      </c>
      <c r="J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5" s="1" t="str">
        <f>IF(Table1_1[[#This Row],[discount_percentage]]&gt;= 50%, "Yes", "No")</f>
        <v>No</v>
      </c>
      <c r="L45">
        <v>4.3</v>
      </c>
      <c r="M45">
        <v>12093</v>
      </c>
      <c r="N45">
        <f>AVERAGE(Table1_1[[#This Row],[rating]]) + (Table1_1[[#This Row],[rating_count]]/1000)</f>
        <v>16.393000000000001</v>
      </c>
      <c r="O45" t="str">
        <f>IF(Table1_1[[#This Row],[rating_count]]&lt;1000, "Yes", "No")</f>
        <v>No</v>
      </c>
      <c r="P45" t="s">
        <v>422</v>
      </c>
      <c r="Q45" t="s">
        <v>423</v>
      </c>
      <c r="R45" t="s">
        <v>424</v>
      </c>
      <c r="S45" t="s">
        <v>425</v>
      </c>
      <c r="T45" t="s">
        <v>426</v>
      </c>
      <c r="U45" t="s">
        <v>427</v>
      </c>
      <c r="V45" t="s">
        <v>428</v>
      </c>
      <c r="W45" t="s">
        <v>429</v>
      </c>
    </row>
    <row r="46" spans="1:23" x14ac:dyDescent="0.25">
      <c r="A46" t="s">
        <v>430</v>
      </c>
      <c r="B46" t="s">
        <v>431</v>
      </c>
      <c r="C46" t="str">
        <f>TRIM(LEFT(Table1_1[[#This Row],[product_name]], FIND(" ",Table1_1[[#This Row],[product_name]],FIND(" ",Table1_1[[#This Row],[product_name]],FIND(" ",Table1_1[[#This Row],[product_name]])+1)+1)))</f>
        <v>FLiX (Beetel USB</v>
      </c>
      <c r="D46" t="s">
        <v>18</v>
      </c>
      <c r="E46" t="s">
        <v>13076</v>
      </c>
      <c r="F46">
        <v>59</v>
      </c>
      <c r="G46">
        <v>199</v>
      </c>
      <c r="H46" t="str" cm="1">
        <f t="array" ref="H46">_xlfn.IFS(Table1_1[[#This Row],[discounted_price]]&lt;200, "&lt;₹200", Table1_1[[#This Row],[discounted_price]]&lt;=500, "₹200-₹500", Table1_1[[#This Row],[discounted_price]]&gt;500, "&gt;₹500")</f>
        <v>&lt;₹200</v>
      </c>
      <c r="I46" s="1">
        <v>0.7</v>
      </c>
      <c r="J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6" s="1" t="str">
        <f>IF(Table1_1[[#This Row],[discount_percentage]]&gt;= 50%, "Yes", "No")</f>
        <v>Yes</v>
      </c>
      <c r="L46">
        <v>4</v>
      </c>
      <c r="M46">
        <v>9378</v>
      </c>
      <c r="N46">
        <f>AVERAGE(Table1_1[[#This Row],[rating]]) + (Table1_1[[#This Row],[rating_count]]/1000)</f>
        <v>13.378</v>
      </c>
      <c r="O46" t="str">
        <f>IF(Table1_1[[#This Row],[rating_count]]&lt;1000, "Yes", "No")</f>
        <v>No</v>
      </c>
      <c r="P46" t="s">
        <v>432</v>
      </c>
      <c r="Q46" t="s">
        <v>236</v>
      </c>
      <c r="R46" t="s">
        <v>237</v>
      </c>
      <c r="S46" t="s">
        <v>238</v>
      </c>
      <c r="T46" t="s">
        <v>239</v>
      </c>
      <c r="U46" t="s">
        <v>240</v>
      </c>
      <c r="V46" t="s">
        <v>433</v>
      </c>
      <c r="W46" t="s">
        <v>434</v>
      </c>
    </row>
    <row r="47" spans="1:23" x14ac:dyDescent="0.25">
      <c r="A47" t="s">
        <v>435</v>
      </c>
      <c r="B47" t="s">
        <v>436</v>
      </c>
      <c r="C47" t="str">
        <f>TRIM(LEFT(Table1_1[[#This Row],[product_name]], FIND(" ",Table1_1[[#This Row],[product_name]],FIND(" ",Table1_1[[#This Row],[product_name]],FIND(" ",Table1_1[[#This Row],[product_name]])+1)+1)))</f>
        <v>Wecool Nylon Braided</v>
      </c>
      <c r="D47" t="s">
        <v>18</v>
      </c>
      <c r="E47" t="s">
        <v>13076</v>
      </c>
      <c r="F47">
        <v>333</v>
      </c>
      <c r="G47">
        <v>999</v>
      </c>
      <c r="H47" t="str" cm="1">
        <f t="array" ref="H47">_xlfn.IFS(Table1_1[[#This Row],[discounted_price]]&lt;200, "&lt;₹200", Table1_1[[#This Row],[discounted_price]]&lt;=500, "₹200-₹500", Table1_1[[#This Row],[discounted_price]]&gt;500, "&gt;₹500")</f>
        <v>₹200-₹500</v>
      </c>
      <c r="I47" s="1">
        <v>0.67</v>
      </c>
      <c r="J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7" s="1" t="str">
        <f>IF(Table1_1[[#This Row],[discount_percentage]]&gt;= 50%, "Yes", "No")</f>
        <v>Yes</v>
      </c>
      <c r="L47">
        <v>3.3</v>
      </c>
      <c r="M47">
        <v>9792</v>
      </c>
      <c r="N47">
        <f>AVERAGE(Table1_1[[#This Row],[rating]]) + (Table1_1[[#This Row],[rating_count]]/1000)</f>
        <v>13.091999999999999</v>
      </c>
      <c r="O47" t="str">
        <f>IF(Table1_1[[#This Row],[rating_count]]&lt;1000, "Yes", "No")</f>
        <v>No</v>
      </c>
      <c r="P47" t="s">
        <v>437</v>
      </c>
      <c r="Q47" t="s">
        <v>438</v>
      </c>
      <c r="R47" t="s">
        <v>439</v>
      </c>
      <c r="S47" t="s">
        <v>440</v>
      </c>
      <c r="T47" t="s">
        <v>441</v>
      </c>
      <c r="U47" t="s">
        <v>442</v>
      </c>
      <c r="V47" t="s">
        <v>443</v>
      </c>
      <c r="W47" t="s">
        <v>444</v>
      </c>
    </row>
    <row r="48" spans="1:23" x14ac:dyDescent="0.25">
      <c r="A48" t="s">
        <v>445</v>
      </c>
      <c r="B48" t="s">
        <v>446</v>
      </c>
      <c r="C48" t="str">
        <f>TRIM(LEFT(Table1_1[[#This Row],[product_name]], FIND(" ",Table1_1[[#This Row],[product_name]],FIND(" ",Table1_1[[#This Row],[product_name]],FIND(" ",Table1_1[[#This Row],[product_name]])+1)+1)))</f>
        <v>D-Link DWA-131 300</v>
      </c>
      <c r="D48" t="s">
        <v>98</v>
      </c>
      <c r="E48" t="s">
        <v>13076</v>
      </c>
      <c r="F48">
        <v>507</v>
      </c>
      <c r="G48">
        <v>1208</v>
      </c>
      <c r="H48" t="str" cm="1">
        <f t="array" ref="H48">_xlfn.IFS(Table1_1[[#This Row],[discounted_price]]&lt;200, "&lt;₹200", Table1_1[[#This Row],[discounted_price]]&lt;=500, "₹200-₹500", Table1_1[[#This Row],[discounted_price]]&gt;500, "&gt;₹500")</f>
        <v>&gt;₹500</v>
      </c>
      <c r="I48" s="1">
        <v>0.57999999999999996</v>
      </c>
      <c r="J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8" s="1" t="str">
        <f>IF(Table1_1[[#This Row],[discount_percentage]]&gt;= 50%, "Yes", "No")</f>
        <v>Yes</v>
      </c>
      <c r="L48">
        <v>4.0999999999999996</v>
      </c>
      <c r="M48">
        <v>8131</v>
      </c>
      <c r="N48">
        <f>AVERAGE(Table1_1[[#This Row],[rating]]) + (Table1_1[[#This Row],[rating_count]]/1000)</f>
        <v>12.231</v>
      </c>
      <c r="O48" t="str">
        <f>IF(Table1_1[[#This Row],[rating_count]]&lt;1000, "Yes", "No")</f>
        <v>No</v>
      </c>
      <c r="P48" t="s">
        <v>447</v>
      </c>
      <c r="Q48" t="s">
        <v>448</v>
      </c>
      <c r="R48" t="s">
        <v>449</v>
      </c>
      <c r="S48" t="s">
        <v>450</v>
      </c>
      <c r="T48" t="s">
        <v>451</v>
      </c>
      <c r="U48" t="s">
        <v>452</v>
      </c>
      <c r="V48" t="s">
        <v>453</v>
      </c>
      <c r="W48" t="s">
        <v>454</v>
      </c>
    </row>
    <row r="49" spans="1:23" x14ac:dyDescent="0.25">
      <c r="A49" t="s">
        <v>455</v>
      </c>
      <c r="B49" t="s">
        <v>456</v>
      </c>
      <c r="C49" t="str">
        <f>TRIM(LEFT(Table1_1[[#This Row],[product_name]], FIND(" ",Table1_1[[#This Row],[product_name]],FIND(" ",Table1_1[[#This Row],[product_name]],FIND(" ",Table1_1[[#This Row],[product_name]])+1)+1)))</f>
        <v>Amazon Basics High-Speed</v>
      </c>
      <c r="D49" t="s">
        <v>129</v>
      </c>
      <c r="E49" t="s">
        <v>13077</v>
      </c>
      <c r="F49">
        <v>309</v>
      </c>
      <c r="G49">
        <v>475</v>
      </c>
      <c r="H49" t="str" cm="1">
        <f t="array" ref="H49">_xlfn.IFS(Table1_1[[#This Row],[discounted_price]]&lt;200, "&lt;₹200", Table1_1[[#This Row],[discounted_price]]&lt;=500, "₹200-₹500", Table1_1[[#This Row],[discounted_price]]&gt;500, "&gt;₹500")</f>
        <v>₹200-₹500</v>
      </c>
      <c r="I49" s="1">
        <v>0.35</v>
      </c>
      <c r="J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9" s="1" t="str">
        <f>IF(Table1_1[[#This Row],[discount_percentage]]&gt;= 50%, "Yes", "No")</f>
        <v>No</v>
      </c>
      <c r="L49">
        <v>4.4000000000000004</v>
      </c>
      <c r="M49">
        <v>426973</v>
      </c>
      <c r="N49">
        <f>AVERAGE(Table1_1[[#This Row],[rating]]) + (Table1_1[[#This Row],[rating_count]]/1000)</f>
        <v>431.37299999999999</v>
      </c>
      <c r="O49" t="str">
        <f>IF(Table1_1[[#This Row],[rating_count]]&lt;1000, "Yes", "No")</f>
        <v>No</v>
      </c>
      <c r="P49" t="s">
        <v>457</v>
      </c>
      <c r="Q49" t="s">
        <v>131</v>
      </c>
      <c r="R49" t="s">
        <v>132</v>
      </c>
      <c r="S49" t="s">
        <v>133</v>
      </c>
      <c r="T49" t="s">
        <v>134</v>
      </c>
      <c r="U49" t="s">
        <v>135</v>
      </c>
      <c r="V49" t="s">
        <v>458</v>
      </c>
      <c r="W49" t="s">
        <v>459</v>
      </c>
    </row>
    <row r="50" spans="1:23" x14ac:dyDescent="0.25">
      <c r="A50" t="s">
        <v>460</v>
      </c>
      <c r="B50" t="s">
        <v>461</v>
      </c>
      <c r="C50" t="str">
        <f>TRIM(LEFT(Table1_1[[#This Row],[product_name]], FIND(" ",Table1_1[[#This Row],[product_name]],FIND(" ",Table1_1[[#This Row],[product_name]],FIND(" ",Table1_1[[#This Row],[product_name]])+1)+1)))</f>
        <v>7SEVEN¬Æ Compatible for</v>
      </c>
      <c r="D50" t="s">
        <v>462</v>
      </c>
      <c r="E50" t="s">
        <v>13077</v>
      </c>
      <c r="F50">
        <v>399</v>
      </c>
      <c r="G50">
        <v>999</v>
      </c>
      <c r="H50" t="str" cm="1">
        <f t="array" ref="H50">_xlfn.IFS(Table1_1[[#This Row],[discounted_price]]&lt;200, "&lt;₹200", Table1_1[[#This Row],[discounted_price]]&lt;=500, "₹200-₹500", Table1_1[[#This Row],[discounted_price]]&gt;500, "&gt;₹500")</f>
        <v>₹200-₹500</v>
      </c>
      <c r="I50" s="1">
        <v>0.6</v>
      </c>
      <c r="J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0" s="1" t="str">
        <f>IF(Table1_1[[#This Row],[discount_percentage]]&gt;= 50%, "Yes", "No")</f>
        <v>Yes</v>
      </c>
      <c r="L50">
        <v>3.6</v>
      </c>
      <c r="M50">
        <v>493</v>
      </c>
      <c r="N50">
        <f>AVERAGE(Table1_1[[#This Row],[rating]]) + (Table1_1[[#This Row],[rating_count]]/1000)</f>
        <v>4.093</v>
      </c>
      <c r="O50" t="str">
        <f>IF(Table1_1[[#This Row],[rating_count]]&lt;1000, "Yes", "No")</f>
        <v>Yes</v>
      </c>
      <c r="P50" t="s">
        <v>463</v>
      </c>
      <c r="Q50" t="s">
        <v>464</v>
      </c>
      <c r="R50" t="s">
        <v>465</v>
      </c>
      <c r="S50" t="s">
        <v>466</v>
      </c>
      <c r="T50" t="s">
        <v>467</v>
      </c>
      <c r="U50" t="s">
        <v>468</v>
      </c>
      <c r="V50" t="s">
        <v>469</v>
      </c>
      <c r="W50" t="s">
        <v>470</v>
      </c>
    </row>
    <row r="51" spans="1:23" x14ac:dyDescent="0.25">
      <c r="A51" t="s">
        <v>471</v>
      </c>
      <c r="B51" t="s">
        <v>472</v>
      </c>
      <c r="C51" t="str">
        <f>TRIM(LEFT(Table1_1[[#This Row],[product_name]], FIND(" ",Table1_1[[#This Row],[product_name]],FIND(" ",Table1_1[[#This Row],[product_name]],FIND(" ",Table1_1[[#This Row],[product_name]])+1)+1)))</f>
        <v>Amazonbasics Micro Usb</v>
      </c>
      <c r="D51" t="s">
        <v>18</v>
      </c>
      <c r="E51" t="s">
        <v>13076</v>
      </c>
      <c r="F51">
        <v>199</v>
      </c>
      <c r="G51">
        <v>395</v>
      </c>
      <c r="H51" t="str" cm="1">
        <f t="array" ref="H51">_xlfn.IFS(Table1_1[[#This Row],[discounted_price]]&lt;200, "&lt;₹200", Table1_1[[#This Row],[discounted_price]]&lt;=500, "₹200-₹500", Table1_1[[#This Row],[discounted_price]]&gt;500, "&gt;₹500")</f>
        <v>&lt;₹200</v>
      </c>
      <c r="I51" s="1">
        <v>0.5</v>
      </c>
      <c r="J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1" s="1" t="str">
        <f>IF(Table1_1[[#This Row],[discount_percentage]]&gt;= 50%, "Yes", "No")</f>
        <v>Yes</v>
      </c>
      <c r="L51">
        <v>4.2</v>
      </c>
      <c r="M51">
        <v>92595</v>
      </c>
      <c r="N51">
        <f>AVERAGE(Table1_1[[#This Row],[rating]]) + (Table1_1[[#This Row],[rating_count]]/1000)</f>
        <v>96.795000000000002</v>
      </c>
      <c r="O51" t="str">
        <f>IF(Table1_1[[#This Row],[rating_count]]&lt;1000, "Yes", "No")</f>
        <v>No</v>
      </c>
      <c r="P51" t="s">
        <v>473</v>
      </c>
      <c r="Q51" t="s">
        <v>474</v>
      </c>
      <c r="R51" t="s">
        <v>475</v>
      </c>
      <c r="S51" t="s">
        <v>476</v>
      </c>
      <c r="T51" t="s">
        <v>477</v>
      </c>
      <c r="U51" t="s">
        <v>478</v>
      </c>
      <c r="V51" t="s">
        <v>479</v>
      </c>
      <c r="W51" t="s">
        <v>480</v>
      </c>
    </row>
    <row r="52" spans="1:23" x14ac:dyDescent="0.25">
      <c r="A52" t="s">
        <v>481</v>
      </c>
      <c r="B52" t="s">
        <v>482</v>
      </c>
      <c r="C52" t="str">
        <f>TRIM(LEFT(Table1_1[[#This Row],[product_name]], FIND(" ",Table1_1[[#This Row],[product_name]],FIND(" ",Table1_1[[#This Row],[product_name]],FIND(" ",Table1_1[[#This Row],[product_name]])+1)+1)))</f>
        <v>TP-Link AC600 600</v>
      </c>
      <c r="D52" t="s">
        <v>98</v>
      </c>
      <c r="E52" t="s">
        <v>13076</v>
      </c>
      <c r="F52">
        <v>1199</v>
      </c>
      <c r="G52">
        <v>2199</v>
      </c>
      <c r="H52" t="str" cm="1">
        <f t="array" ref="H52">_xlfn.IFS(Table1_1[[#This Row],[discounted_price]]&lt;200, "&lt;₹200", Table1_1[[#This Row],[discounted_price]]&lt;=500, "₹200-₹500", Table1_1[[#This Row],[discounted_price]]&gt;500, "&gt;₹500")</f>
        <v>&gt;₹500</v>
      </c>
      <c r="I52" s="1">
        <v>0.45</v>
      </c>
      <c r="J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2" s="1" t="str">
        <f>IF(Table1_1[[#This Row],[discount_percentage]]&gt;= 50%, "Yes", "No")</f>
        <v>No</v>
      </c>
      <c r="L52">
        <v>4.4000000000000004</v>
      </c>
      <c r="M52">
        <v>24780</v>
      </c>
      <c r="N52">
        <f>AVERAGE(Table1_1[[#This Row],[rating]]) + (Table1_1[[#This Row],[rating_count]]/1000)</f>
        <v>29.18</v>
      </c>
      <c r="O52" t="str">
        <f>IF(Table1_1[[#This Row],[rating_count]]&lt;1000, "Yes", "No")</f>
        <v>No</v>
      </c>
      <c r="P52" t="s">
        <v>483</v>
      </c>
      <c r="Q52" t="s">
        <v>484</v>
      </c>
      <c r="R52" t="s">
        <v>485</v>
      </c>
      <c r="S52" t="s">
        <v>486</v>
      </c>
      <c r="T52" t="s">
        <v>487</v>
      </c>
      <c r="U52" t="s">
        <v>488</v>
      </c>
      <c r="V52" t="s">
        <v>489</v>
      </c>
      <c r="W52" t="s">
        <v>490</v>
      </c>
    </row>
    <row r="53" spans="1:23" x14ac:dyDescent="0.25">
      <c r="A53" t="s">
        <v>491</v>
      </c>
      <c r="B53" t="s">
        <v>492</v>
      </c>
      <c r="C53" t="str">
        <f>TRIM(LEFT(Table1_1[[#This Row],[product_name]], FIND(" ",Table1_1[[#This Row],[product_name]],FIND(" ",Table1_1[[#This Row],[product_name]],FIND(" ",Table1_1[[#This Row],[product_name]])+1)+1)))</f>
        <v>AmazonBasics Micro USB</v>
      </c>
      <c r="D53" t="s">
        <v>18</v>
      </c>
      <c r="E53" t="s">
        <v>13076</v>
      </c>
      <c r="F53">
        <v>179</v>
      </c>
      <c r="G53">
        <v>500</v>
      </c>
      <c r="H53" t="str" cm="1">
        <f t="array" ref="H53">_xlfn.IFS(Table1_1[[#This Row],[discounted_price]]&lt;200, "&lt;₹200", Table1_1[[#This Row],[discounted_price]]&lt;=500, "₹200-₹500", Table1_1[[#This Row],[discounted_price]]&gt;500, "&gt;₹500")</f>
        <v>&lt;₹200</v>
      </c>
      <c r="I53" s="1">
        <v>0.64</v>
      </c>
      <c r="J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3" s="1" t="str">
        <f>IF(Table1_1[[#This Row],[discount_percentage]]&gt;= 50%, "Yes", "No")</f>
        <v>Yes</v>
      </c>
      <c r="L53">
        <v>4.2</v>
      </c>
      <c r="M53">
        <v>92595</v>
      </c>
      <c r="N53">
        <f>AVERAGE(Table1_1[[#This Row],[rating]]) + (Table1_1[[#This Row],[rating_count]]/1000)</f>
        <v>96.795000000000002</v>
      </c>
      <c r="O53" t="str">
        <f>IF(Table1_1[[#This Row],[rating_count]]&lt;1000, "Yes", "No")</f>
        <v>No</v>
      </c>
      <c r="P53" t="s">
        <v>493</v>
      </c>
      <c r="Q53" t="s">
        <v>474</v>
      </c>
      <c r="R53" t="s">
        <v>475</v>
      </c>
      <c r="S53" t="s">
        <v>476</v>
      </c>
      <c r="T53" t="s">
        <v>477</v>
      </c>
      <c r="U53" t="s">
        <v>478</v>
      </c>
      <c r="V53" t="s">
        <v>494</v>
      </c>
      <c r="W53" t="s">
        <v>495</v>
      </c>
    </row>
    <row r="54" spans="1:23" x14ac:dyDescent="0.25">
      <c r="A54" t="s">
        <v>496</v>
      </c>
      <c r="B54" t="s">
        <v>497</v>
      </c>
      <c r="C54" t="str">
        <f>TRIM(LEFT(Table1_1[[#This Row],[product_name]], FIND(" ",Table1_1[[#This Row],[product_name]],FIND(" ",Table1_1[[#This Row],[product_name]],FIND(" ",Table1_1[[#This Row],[product_name]])+1)+1)))</f>
        <v>AmazonBasics New Release</v>
      </c>
      <c r="D54" t="s">
        <v>18</v>
      </c>
      <c r="E54" t="s">
        <v>13076</v>
      </c>
      <c r="F54">
        <v>799</v>
      </c>
      <c r="G54">
        <v>2100</v>
      </c>
      <c r="H54" t="str" cm="1">
        <f t="array" ref="H54">_xlfn.IFS(Table1_1[[#This Row],[discounted_price]]&lt;200, "&lt;₹200", Table1_1[[#This Row],[discounted_price]]&lt;=500, "₹200-₹500", Table1_1[[#This Row],[discounted_price]]&gt;500, "&gt;₹500")</f>
        <v>&gt;₹500</v>
      </c>
      <c r="I54" s="1">
        <v>0.62</v>
      </c>
      <c r="J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4" s="1" t="str">
        <f>IF(Table1_1[[#This Row],[discount_percentage]]&gt;= 50%, "Yes", "No")</f>
        <v>Yes</v>
      </c>
      <c r="L54">
        <v>4.3</v>
      </c>
      <c r="M54">
        <v>8188</v>
      </c>
      <c r="N54">
        <f>AVERAGE(Table1_1[[#This Row],[rating]]) + (Table1_1[[#This Row],[rating_count]]/1000)</f>
        <v>12.488</v>
      </c>
      <c r="O54" t="str">
        <f>IF(Table1_1[[#This Row],[rating_count]]&lt;1000, "Yes", "No")</f>
        <v>No</v>
      </c>
      <c r="P54" t="s">
        <v>498</v>
      </c>
      <c r="Q54" t="s">
        <v>499</v>
      </c>
      <c r="R54" t="s">
        <v>500</v>
      </c>
      <c r="S54" t="s">
        <v>501</v>
      </c>
      <c r="T54" t="s">
        <v>502</v>
      </c>
      <c r="U54" t="s">
        <v>503</v>
      </c>
      <c r="V54" t="s">
        <v>504</v>
      </c>
      <c r="W54" t="s">
        <v>505</v>
      </c>
    </row>
    <row r="55" spans="1:23" x14ac:dyDescent="0.25">
      <c r="A55" t="s">
        <v>506</v>
      </c>
      <c r="B55" t="s">
        <v>507</v>
      </c>
      <c r="C55" t="str">
        <f>TRIM(LEFT(Table1_1[[#This Row],[product_name]], FIND(" ",Table1_1[[#This Row],[product_name]],FIND(" ",Table1_1[[#This Row],[product_name]],FIND(" ",Table1_1[[#This Row],[product_name]])+1)+1)))</f>
        <v>VW 80 cm</v>
      </c>
      <c r="D55" t="s">
        <v>508</v>
      </c>
      <c r="E55" t="s">
        <v>13077</v>
      </c>
      <c r="F55">
        <v>6999</v>
      </c>
      <c r="G55">
        <v>12999</v>
      </c>
      <c r="H55" t="str" cm="1">
        <f t="array" ref="H55">_xlfn.IFS(Table1_1[[#This Row],[discounted_price]]&lt;200, "&lt;₹200", Table1_1[[#This Row],[discounted_price]]&lt;=500, "₹200-₹500", Table1_1[[#This Row],[discounted_price]]&gt;500, "&gt;₹500")</f>
        <v>&gt;₹500</v>
      </c>
      <c r="I55" s="1">
        <v>0.46</v>
      </c>
      <c r="J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5" s="1" t="str">
        <f>IF(Table1_1[[#This Row],[discount_percentage]]&gt;= 50%, "Yes", "No")</f>
        <v>No</v>
      </c>
      <c r="L55">
        <v>4.2</v>
      </c>
      <c r="M55">
        <v>4003</v>
      </c>
      <c r="N55">
        <f>AVERAGE(Table1_1[[#This Row],[rating]]) + (Table1_1[[#This Row],[rating_count]]/1000)</f>
        <v>8.2029999999999994</v>
      </c>
      <c r="O55" t="str">
        <f>IF(Table1_1[[#This Row],[rating_count]]&lt;1000, "Yes", "No")</f>
        <v>No</v>
      </c>
      <c r="P55" t="s">
        <v>509</v>
      </c>
      <c r="Q55" t="s">
        <v>510</v>
      </c>
      <c r="R55" t="s">
        <v>511</v>
      </c>
      <c r="S55" t="s">
        <v>512</v>
      </c>
      <c r="T55" t="s">
        <v>513</v>
      </c>
      <c r="U55" t="s">
        <v>13028</v>
      </c>
      <c r="V55" t="s">
        <v>514</v>
      </c>
      <c r="W55" t="s">
        <v>515</v>
      </c>
    </row>
    <row r="56" spans="1:23" x14ac:dyDescent="0.25">
      <c r="A56" t="s">
        <v>516</v>
      </c>
      <c r="B56" t="s">
        <v>517</v>
      </c>
      <c r="C56" t="str">
        <f>TRIM(LEFT(Table1_1[[#This Row],[product_name]], FIND(" ",Table1_1[[#This Row],[product_name]],FIND(" ",Table1_1[[#This Row],[product_name]],FIND(" ",Table1_1[[#This Row],[product_name]])+1)+1)))</f>
        <v>Ambrane Unbreakable 3A</v>
      </c>
      <c r="D56" t="s">
        <v>18</v>
      </c>
      <c r="E56" t="s">
        <v>13076</v>
      </c>
      <c r="F56">
        <v>199</v>
      </c>
      <c r="G56">
        <v>349</v>
      </c>
      <c r="H56" t="str" cm="1">
        <f t="array" ref="H56">_xlfn.IFS(Table1_1[[#This Row],[discounted_price]]&lt;200, "&lt;₹200", Table1_1[[#This Row],[discounted_price]]&lt;=500, "₹200-₹500", Table1_1[[#This Row],[discounted_price]]&gt;500, "&gt;₹500")</f>
        <v>&lt;₹200</v>
      </c>
      <c r="I56" s="1">
        <v>0.43</v>
      </c>
      <c r="J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6" s="1" t="str">
        <f>IF(Table1_1[[#This Row],[discount_percentage]]&gt;= 50%, "Yes", "No")</f>
        <v>No</v>
      </c>
      <c r="L56">
        <v>4.0999999999999996</v>
      </c>
      <c r="M56">
        <v>314</v>
      </c>
      <c r="N56">
        <f>AVERAGE(Table1_1[[#This Row],[rating]]) + (Table1_1[[#This Row],[rating_count]]/1000)</f>
        <v>4.4139999999999997</v>
      </c>
      <c r="O56" t="str">
        <f>IF(Table1_1[[#This Row],[rating_count]]&lt;1000, "Yes", "No")</f>
        <v>Yes</v>
      </c>
      <c r="P56" t="s">
        <v>518</v>
      </c>
      <c r="Q56" t="s">
        <v>519</v>
      </c>
      <c r="R56" t="s">
        <v>520</v>
      </c>
      <c r="S56" t="s">
        <v>521</v>
      </c>
      <c r="T56" t="s">
        <v>522</v>
      </c>
      <c r="U56" t="s">
        <v>523</v>
      </c>
      <c r="V56" t="s">
        <v>524</v>
      </c>
      <c r="W56" t="s">
        <v>525</v>
      </c>
    </row>
    <row r="57" spans="1:23" x14ac:dyDescent="0.25">
      <c r="A57" t="s">
        <v>526</v>
      </c>
      <c r="B57" t="s">
        <v>527</v>
      </c>
      <c r="C57" t="str">
        <f>TRIM(LEFT(Table1_1[[#This Row],[product_name]], FIND(" ",Table1_1[[#This Row],[product_name]],FIND(" ",Table1_1[[#This Row],[product_name]],FIND(" ",Table1_1[[#This Row],[product_name]])+1)+1)))</f>
        <v>Tata Sky Universal</v>
      </c>
      <c r="D57" t="s">
        <v>462</v>
      </c>
      <c r="E57" t="s">
        <v>13077</v>
      </c>
      <c r="F57">
        <v>230</v>
      </c>
      <c r="G57">
        <v>499</v>
      </c>
      <c r="H57" t="str" cm="1">
        <f t="array" ref="H57">_xlfn.IFS(Table1_1[[#This Row],[discounted_price]]&lt;200, "&lt;₹200", Table1_1[[#This Row],[discounted_price]]&lt;=500, "₹200-₹500", Table1_1[[#This Row],[discounted_price]]&gt;500, "&gt;₹500")</f>
        <v>₹200-₹500</v>
      </c>
      <c r="I57" s="1">
        <v>0.54</v>
      </c>
      <c r="J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7" s="1" t="str">
        <f>IF(Table1_1[[#This Row],[discount_percentage]]&gt;= 50%, "Yes", "No")</f>
        <v>Yes</v>
      </c>
      <c r="L57">
        <v>3.7</v>
      </c>
      <c r="M57">
        <v>2960</v>
      </c>
      <c r="N57">
        <f>AVERAGE(Table1_1[[#This Row],[rating]]) + (Table1_1[[#This Row],[rating_count]]/1000)</f>
        <v>6.66</v>
      </c>
      <c r="O57" t="str">
        <f>IF(Table1_1[[#This Row],[rating_count]]&lt;1000, "Yes", "No")</f>
        <v>No</v>
      </c>
      <c r="P57" t="s">
        <v>528</v>
      </c>
      <c r="Q57" t="s">
        <v>529</v>
      </c>
      <c r="R57" t="s">
        <v>530</v>
      </c>
      <c r="S57" t="s">
        <v>531</v>
      </c>
      <c r="T57" t="s">
        <v>532</v>
      </c>
      <c r="U57" t="s">
        <v>533</v>
      </c>
      <c r="V57" t="s">
        <v>534</v>
      </c>
      <c r="W57" t="s">
        <v>535</v>
      </c>
    </row>
    <row r="58" spans="1:23" x14ac:dyDescent="0.25">
      <c r="A58" t="s">
        <v>536</v>
      </c>
      <c r="B58" t="s">
        <v>537</v>
      </c>
      <c r="C58" t="str">
        <f>TRIM(LEFT(Table1_1[[#This Row],[product_name]], FIND(" ",Table1_1[[#This Row],[product_name]],FIND(" ",Table1_1[[#This Row],[product_name]],FIND(" ",Table1_1[[#This Row],[product_name]])+1)+1)))</f>
        <v>TP-LINK WiFi Dongle</v>
      </c>
      <c r="D58" t="s">
        <v>98</v>
      </c>
      <c r="E58" t="s">
        <v>13076</v>
      </c>
      <c r="F58">
        <v>649</v>
      </c>
      <c r="G58">
        <v>1399</v>
      </c>
      <c r="H58" t="str" cm="1">
        <f t="array" ref="H58">_xlfn.IFS(Table1_1[[#This Row],[discounted_price]]&lt;200, "&lt;₹200", Table1_1[[#This Row],[discounted_price]]&lt;=500, "₹200-₹500", Table1_1[[#This Row],[discounted_price]]&gt;500, "&gt;₹500")</f>
        <v>&gt;₹500</v>
      </c>
      <c r="I58" s="1">
        <v>0.54</v>
      </c>
      <c r="J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8" s="1" t="str">
        <f>IF(Table1_1[[#This Row],[discount_percentage]]&gt;= 50%, "Yes", "No")</f>
        <v>Yes</v>
      </c>
      <c r="L58">
        <v>4.2</v>
      </c>
      <c r="M58">
        <v>179691</v>
      </c>
      <c r="N58">
        <f>AVERAGE(Table1_1[[#This Row],[rating]]) + (Table1_1[[#This Row],[rating_count]]/1000)</f>
        <v>183.89099999999999</v>
      </c>
      <c r="O58" t="str">
        <f>IF(Table1_1[[#This Row],[rating_count]]&lt;1000, "Yes", "No")</f>
        <v>No</v>
      </c>
      <c r="P58" t="s">
        <v>538</v>
      </c>
      <c r="Q58" t="s">
        <v>100</v>
      </c>
      <c r="R58" t="s">
        <v>101</v>
      </c>
      <c r="S58" t="s">
        <v>102</v>
      </c>
      <c r="T58" t="s">
        <v>103</v>
      </c>
      <c r="U58" t="s">
        <v>104</v>
      </c>
      <c r="V58" t="s">
        <v>539</v>
      </c>
      <c r="W58" t="s">
        <v>540</v>
      </c>
    </row>
    <row r="59" spans="1:23" x14ac:dyDescent="0.25">
      <c r="A59" t="s">
        <v>541</v>
      </c>
      <c r="B59" t="s">
        <v>542</v>
      </c>
      <c r="C59" t="str">
        <f>TRIM(LEFT(Table1_1[[#This Row],[product_name]], FIND(" ",Table1_1[[#This Row],[product_name]],FIND(" ",Table1_1[[#This Row],[product_name]],FIND(" ",Table1_1[[#This Row],[product_name]])+1)+1)))</f>
        <v>OnePlus 80 cm</v>
      </c>
      <c r="D59" t="s">
        <v>169</v>
      </c>
      <c r="E59" t="s">
        <v>13077</v>
      </c>
      <c r="F59">
        <v>15999</v>
      </c>
      <c r="G59">
        <v>21999</v>
      </c>
      <c r="H59" t="str" cm="1">
        <f t="array" ref="H59">_xlfn.IFS(Table1_1[[#This Row],[discounted_price]]&lt;200, "&lt;₹200", Table1_1[[#This Row],[discounted_price]]&lt;=500, "₹200-₹500", Table1_1[[#This Row],[discounted_price]]&gt;500, "&gt;₹500")</f>
        <v>&gt;₹500</v>
      </c>
      <c r="I59" s="1">
        <v>0.27</v>
      </c>
      <c r="J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9" s="1" t="str">
        <f>IF(Table1_1[[#This Row],[discount_percentage]]&gt;= 50%, "Yes", "No")</f>
        <v>No</v>
      </c>
      <c r="L59">
        <v>4.2</v>
      </c>
      <c r="M59">
        <v>34899</v>
      </c>
      <c r="N59">
        <f>AVERAGE(Table1_1[[#This Row],[rating]]) + (Table1_1[[#This Row],[rating_count]]/1000)</f>
        <v>39.099000000000004</v>
      </c>
      <c r="O59" t="str">
        <f>IF(Table1_1[[#This Row],[rating_count]]&lt;1000, "Yes", "No")</f>
        <v>No</v>
      </c>
      <c r="P59" t="s">
        <v>543</v>
      </c>
      <c r="Q59" t="s">
        <v>265</v>
      </c>
      <c r="R59" t="s">
        <v>266</v>
      </c>
      <c r="S59" t="s">
        <v>267</v>
      </c>
      <c r="T59" t="s">
        <v>268</v>
      </c>
      <c r="U59" t="s">
        <v>269</v>
      </c>
      <c r="V59" t="s">
        <v>544</v>
      </c>
      <c r="W59" t="s">
        <v>545</v>
      </c>
    </row>
    <row r="60" spans="1:23" x14ac:dyDescent="0.25">
      <c r="A60" t="s">
        <v>546</v>
      </c>
      <c r="B60" t="s">
        <v>547</v>
      </c>
      <c r="C60" t="str">
        <f>TRIM(LEFT(Table1_1[[#This Row],[product_name]], FIND(" ",Table1_1[[#This Row],[product_name]],FIND(" ",Table1_1[[#This Row],[product_name]],FIND(" ",Table1_1[[#This Row],[product_name]])+1)+1)))</f>
        <v>Wecool Unbreakable 3</v>
      </c>
      <c r="D60" t="s">
        <v>18</v>
      </c>
      <c r="E60" t="s">
        <v>13076</v>
      </c>
      <c r="F60">
        <v>348</v>
      </c>
      <c r="G60">
        <v>1499</v>
      </c>
      <c r="H60" t="str" cm="1">
        <f t="array" ref="H60">_xlfn.IFS(Table1_1[[#This Row],[discounted_price]]&lt;200, "&lt;₹200", Table1_1[[#This Row],[discounted_price]]&lt;=500, "₹200-₹500", Table1_1[[#This Row],[discounted_price]]&gt;500, "&gt;₹500")</f>
        <v>₹200-₹500</v>
      </c>
      <c r="I60" s="1">
        <v>0.77</v>
      </c>
      <c r="J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0" s="1" t="str">
        <f>IF(Table1_1[[#This Row],[discount_percentage]]&gt;= 50%, "Yes", "No")</f>
        <v>Yes</v>
      </c>
      <c r="L60">
        <v>4.2</v>
      </c>
      <c r="M60">
        <v>656</v>
      </c>
      <c r="N60">
        <f>AVERAGE(Table1_1[[#This Row],[rating]]) + (Table1_1[[#This Row],[rating_count]]/1000)</f>
        <v>4.8559999999999999</v>
      </c>
      <c r="O60" t="str">
        <f>IF(Table1_1[[#This Row],[rating_count]]&lt;1000, "Yes", "No")</f>
        <v>Yes</v>
      </c>
      <c r="P60" t="s">
        <v>548</v>
      </c>
      <c r="Q60" t="s">
        <v>549</v>
      </c>
      <c r="R60" t="s">
        <v>550</v>
      </c>
      <c r="S60" t="s">
        <v>551</v>
      </c>
      <c r="T60" t="s">
        <v>552</v>
      </c>
      <c r="U60" t="s">
        <v>553</v>
      </c>
      <c r="V60" t="s">
        <v>554</v>
      </c>
      <c r="W60" t="s">
        <v>555</v>
      </c>
    </row>
    <row r="61" spans="1:23" x14ac:dyDescent="0.25">
      <c r="A61" t="s">
        <v>556</v>
      </c>
      <c r="B61" t="s">
        <v>557</v>
      </c>
      <c r="C61" t="str">
        <f>TRIM(LEFT(Table1_1[[#This Row],[product_name]], FIND(" ",Table1_1[[#This Row],[product_name]],FIND(" ",Table1_1[[#This Row],[product_name]],FIND(" ",Table1_1[[#This Row],[product_name]])+1)+1)))</f>
        <v>Portronics Konnect L</v>
      </c>
      <c r="D61" t="s">
        <v>18</v>
      </c>
      <c r="E61" t="s">
        <v>13076</v>
      </c>
      <c r="F61">
        <v>154</v>
      </c>
      <c r="G61">
        <v>349</v>
      </c>
      <c r="H61" t="str" cm="1">
        <f t="array" ref="H61">_xlfn.IFS(Table1_1[[#This Row],[discounted_price]]&lt;200, "&lt;₹200", Table1_1[[#This Row],[discounted_price]]&lt;=500, "₹200-₹500", Table1_1[[#This Row],[discounted_price]]&gt;500, "&gt;₹500")</f>
        <v>&lt;₹200</v>
      </c>
      <c r="I61" s="1">
        <v>0.56000000000000005</v>
      </c>
      <c r="J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1" s="1" t="str">
        <f>IF(Table1_1[[#This Row],[discount_percentage]]&gt;= 50%, "Yes", "No")</f>
        <v>Yes</v>
      </c>
      <c r="L61">
        <v>4.3</v>
      </c>
      <c r="M61">
        <v>7064</v>
      </c>
      <c r="N61">
        <f>AVERAGE(Table1_1[[#This Row],[rating]]) + (Table1_1[[#This Row],[rating_count]]/1000)</f>
        <v>11.364000000000001</v>
      </c>
      <c r="O61" t="str">
        <f>IF(Table1_1[[#This Row],[rating_count]]&lt;1000, "Yes", "No")</f>
        <v>No</v>
      </c>
      <c r="P61" t="s">
        <v>558</v>
      </c>
      <c r="Q61" t="s">
        <v>559</v>
      </c>
      <c r="R61" t="s">
        <v>560</v>
      </c>
      <c r="S61" t="s">
        <v>561</v>
      </c>
      <c r="T61" t="s">
        <v>562</v>
      </c>
      <c r="U61" t="s">
        <v>563</v>
      </c>
      <c r="V61" t="s">
        <v>564</v>
      </c>
      <c r="W61" t="s">
        <v>565</v>
      </c>
    </row>
    <row r="62" spans="1:23" x14ac:dyDescent="0.25">
      <c r="A62" t="s">
        <v>566</v>
      </c>
      <c r="B62" t="s">
        <v>567</v>
      </c>
      <c r="C62" t="str">
        <f>TRIM(LEFT(Table1_1[[#This Row],[product_name]], FIND(" ",Table1_1[[#This Row],[product_name]],FIND(" ",Table1_1[[#This Row],[product_name]],FIND(" ",Table1_1[[#This Row],[product_name]])+1)+1)))</f>
        <v>Airtel DigitalTV DTH</v>
      </c>
      <c r="D62" t="s">
        <v>462</v>
      </c>
      <c r="E62" t="s">
        <v>13077</v>
      </c>
      <c r="F62">
        <v>179</v>
      </c>
      <c r="G62">
        <v>799</v>
      </c>
      <c r="H62" t="str" cm="1">
        <f t="array" ref="H62">_xlfn.IFS(Table1_1[[#This Row],[discounted_price]]&lt;200, "&lt;₹200", Table1_1[[#This Row],[discounted_price]]&lt;=500, "₹200-₹500", Table1_1[[#This Row],[discounted_price]]&gt;500, "&gt;₹500")</f>
        <v>&lt;₹200</v>
      </c>
      <c r="I62" s="1">
        <v>0.78</v>
      </c>
      <c r="J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2" s="1" t="str">
        <f>IF(Table1_1[[#This Row],[discount_percentage]]&gt;= 50%, "Yes", "No")</f>
        <v>Yes</v>
      </c>
      <c r="L62">
        <v>3.7</v>
      </c>
      <c r="M62">
        <v>2201</v>
      </c>
      <c r="N62">
        <f>AVERAGE(Table1_1[[#This Row],[rating]]) + (Table1_1[[#This Row],[rating_count]]/1000)</f>
        <v>5.9009999999999998</v>
      </c>
      <c r="O62" t="str">
        <f>IF(Table1_1[[#This Row],[rating_count]]&lt;1000, "Yes", "No")</f>
        <v>No</v>
      </c>
      <c r="P62" t="s">
        <v>568</v>
      </c>
      <c r="Q62" t="s">
        <v>569</v>
      </c>
      <c r="R62" t="s">
        <v>570</v>
      </c>
      <c r="S62" t="s">
        <v>571</v>
      </c>
      <c r="T62" t="s">
        <v>572</v>
      </c>
      <c r="U62" t="s">
        <v>573</v>
      </c>
      <c r="V62" t="s">
        <v>574</v>
      </c>
      <c r="W62" t="s">
        <v>575</v>
      </c>
    </row>
    <row r="63" spans="1:23" x14ac:dyDescent="0.25">
      <c r="A63" t="s">
        <v>576</v>
      </c>
      <c r="B63" t="s">
        <v>577</v>
      </c>
      <c r="C63" t="str">
        <f>TRIM(LEFT(Table1_1[[#This Row],[product_name]], FIND(" ",Table1_1[[#This Row],[product_name]],FIND(" ",Table1_1[[#This Row],[product_name]],FIND(" ",Table1_1[[#This Row],[product_name]])+1)+1)))</f>
        <v>Samsung 108 cm</v>
      </c>
      <c r="D63" t="s">
        <v>169</v>
      </c>
      <c r="E63" t="s">
        <v>13077</v>
      </c>
      <c r="F63">
        <v>32990</v>
      </c>
      <c r="G63">
        <v>47900</v>
      </c>
      <c r="H63" t="str" cm="1">
        <f t="array" ref="H63">_xlfn.IFS(Table1_1[[#This Row],[discounted_price]]&lt;200, "&lt;₹200", Table1_1[[#This Row],[discounted_price]]&lt;=500, "₹200-₹500", Table1_1[[#This Row],[discounted_price]]&gt;500, "&gt;₹500")</f>
        <v>&gt;₹500</v>
      </c>
      <c r="I63" s="1">
        <v>0.31</v>
      </c>
      <c r="J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3" s="1" t="str">
        <f>IF(Table1_1[[#This Row],[discount_percentage]]&gt;= 50%, "Yes", "No")</f>
        <v>No</v>
      </c>
      <c r="L63">
        <v>4.3</v>
      </c>
      <c r="M63">
        <v>7109</v>
      </c>
      <c r="N63">
        <f>AVERAGE(Table1_1[[#This Row],[rating]]) + (Table1_1[[#This Row],[rating_count]]/1000)</f>
        <v>11.408999999999999</v>
      </c>
      <c r="O63" t="str">
        <f>IF(Table1_1[[#This Row],[rating_count]]&lt;1000, "Yes", "No")</f>
        <v>No</v>
      </c>
      <c r="P63" t="s">
        <v>578</v>
      </c>
      <c r="Q63" t="s">
        <v>579</v>
      </c>
      <c r="R63" t="s">
        <v>580</v>
      </c>
      <c r="S63" t="s">
        <v>581</v>
      </c>
      <c r="T63" t="s">
        <v>582</v>
      </c>
      <c r="U63" t="s">
        <v>583</v>
      </c>
      <c r="V63" t="s">
        <v>584</v>
      </c>
      <c r="W63" t="s">
        <v>585</v>
      </c>
    </row>
    <row r="64" spans="1:23" x14ac:dyDescent="0.25">
      <c r="A64" t="s">
        <v>586</v>
      </c>
      <c r="B64" t="s">
        <v>587</v>
      </c>
      <c r="C64" t="str">
        <f>TRIM(LEFT(Table1_1[[#This Row],[product_name]], FIND(" ",Table1_1[[#This Row],[product_name]],FIND(" ",Table1_1[[#This Row],[product_name]],FIND(" ",Table1_1[[#This Row],[product_name]])+1)+1)))</f>
        <v>Lapster 1.5 mtr</v>
      </c>
      <c r="D64" t="s">
        <v>18</v>
      </c>
      <c r="E64" t="s">
        <v>13076</v>
      </c>
      <c r="F64">
        <v>139</v>
      </c>
      <c r="G64">
        <v>999</v>
      </c>
      <c r="H64" t="str" cm="1">
        <f t="array" ref="H64">_xlfn.IFS(Table1_1[[#This Row],[discounted_price]]&lt;200, "&lt;₹200", Table1_1[[#This Row],[discounted_price]]&lt;=500, "₹200-₹500", Table1_1[[#This Row],[discounted_price]]&gt;500, "&gt;₹500")</f>
        <v>&lt;₹200</v>
      </c>
      <c r="I64" s="1">
        <v>0.86</v>
      </c>
      <c r="J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64" s="1" t="str">
        <f>IF(Table1_1[[#This Row],[discount_percentage]]&gt;= 50%, "Yes", "No")</f>
        <v>Yes</v>
      </c>
      <c r="L64">
        <v>4</v>
      </c>
      <c r="M64">
        <v>1313</v>
      </c>
      <c r="N64">
        <f>AVERAGE(Table1_1[[#This Row],[rating]]) + (Table1_1[[#This Row],[rating_count]]/1000)</f>
        <v>5.3129999999999997</v>
      </c>
      <c r="O64" t="str">
        <f>IF(Table1_1[[#This Row],[rating_count]]&lt;1000, "Yes", "No")</f>
        <v>No</v>
      </c>
      <c r="P64" t="s">
        <v>588</v>
      </c>
      <c r="Q64" t="s">
        <v>589</v>
      </c>
      <c r="R64" t="s">
        <v>590</v>
      </c>
      <c r="S64" t="s">
        <v>591</v>
      </c>
      <c r="T64" t="s">
        <v>592</v>
      </c>
      <c r="U64" t="s">
        <v>593</v>
      </c>
      <c r="V64" t="s">
        <v>594</v>
      </c>
      <c r="W64" t="s">
        <v>595</v>
      </c>
    </row>
    <row r="65" spans="1:23" x14ac:dyDescent="0.25">
      <c r="A65" t="s">
        <v>596</v>
      </c>
      <c r="B65" t="s">
        <v>597</v>
      </c>
      <c r="C65" t="str">
        <f>TRIM(LEFT(Table1_1[[#This Row],[product_name]], FIND(" ",Table1_1[[#This Row],[product_name]],FIND(" ",Table1_1[[#This Row],[product_name]],FIND(" ",Table1_1[[#This Row],[product_name]])+1)+1)))</f>
        <v>AmazonBasics USB Type-C</v>
      </c>
      <c r="D65" t="s">
        <v>18</v>
      </c>
      <c r="E65" t="s">
        <v>13076</v>
      </c>
      <c r="F65">
        <v>329</v>
      </c>
      <c r="G65">
        <v>845</v>
      </c>
      <c r="H65" t="str" cm="1">
        <f t="array" ref="H65">_xlfn.IFS(Table1_1[[#This Row],[discounted_price]]&lt;200, "&lt;₹200", Table1_1[[#This Row],[discounted_price]]&lt;=500, "₹200-₹500", Table1_1[[#This Row],[discounted_price]]&gt;500, "&gt;₹500")</f>
        <v>₹200-₹500</v>
      </c>
      <c r="I65" s="1">
        <v>0.61</v>
      </c>
      <c r="J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5" s="1" t="str">
        <f>IF(Table1_1[[#This Row],[discount_percentage]]&gt;= 50%, "Yes", "No")</f>
        <v>Yes</v>
      </c>
      <c r="L65">
        <v>4.2</v>
      </c>
      <c r="M65">
        <v>29746</v>
      </c>
      <c r="N65">
        <f>AVERAGE(Table1_1[[#This Row],[rating]]) + (Table1_1[[#This Row],[rating_count]]/1000)</f>
        <v>33.945999999999998</v>
      </c>
      <c r="O65" t="str">
        <f>IF(Table1_1[[#This Row],[rating_count]]&lt;1000, "Yes", "No")</f>
        <v>No</v>
      </c>
      <c r="P65" t="s">
        <v>598</v>
      </c>
      <c r="Q65" t="s">
        <v>599</v>
      </c>
      <c r="R65" t="s">
        <v>600</v>
      </c>
      <c r="S65" t="s">
        <v>601</v>
      </c>
      <c r="T65" t="s">
        <v>602</v>
      </c>
      <c r="U65" t="s">
        <v>603</v>
      </c>
      <c r="V65" t="s">
        <v>604</v>
      </c>
      <c r="W65" t="s">
        <v>605</v>
      </c>
    </row>
    <row r="66" spans="1:23" x14ac:dyDescent="0.25">
      <c r="A66" t="s">
        <v>606</v>
      </c>
      <c r="B66" t="s">
        <v>607</v>
      </c>
      <c r="C66" t="str">
        <f>TRIM(LEFT(Table1_1[[#This Row],[product_name]], FIND(" ",Table1_1[[#This Row],[product_name]],FIND(" ",Table1_1[[#This Row],[product_name]],FIND(" ",Table1_1[[#This Row],[product_name]])+1)+1)))</f>
        <v>Redmi 80 cm</v>
      </c>
      <c r="D66" t="s">
        <v>169</v>
      </c>
      <c r="E66" t="s">
        <v>13077</v>
      </c>
      <c r="F66">
        <v>13999</v>
      </c>
      <c r="G66">
        <v>24999</v>
      </c>
      <c r="H66" t="str" cm="1">
        <f t="array" ref="H66">_xlfn.IFS(Table1_1[[#This Row],[discounted_price]]&lt;200, "&lt;₹200", Table1_1[[#This Row],[discounted_price]]&lt;=500, "₹200-₹500", Table1_1[[#This Row],[discounted_price]]&gt;500, "&gt;₹500")</f>
        <v>&gt;₹500</v>
      </c>
      <c r="I66" s="1">
        <v>0.44</v>
      </c>
      <c r="J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6" s="1" t="str">
        <f>IF(Table1_1[[#This Row],[discount_percentage]]&gt;= 50%, "Yes", "No")</f>
        <v>No</v>
      </c>
      <c r="L66">
        <v>4.2</v>
      </c>
      <c r="M66">
        <v>45238</v>
      </c>
      <c r="N66">
        <f>AVERAGE(Table1_1[[#This Row],[rating]]) + (Table1_1[[#This Row],[rating_count]]/1000)</f>
        <v>49.438000000000002</v>
      </c>
      <c r="O66" t="str">
        <f>IF(Table1_1[[#This Row],[rating_count]]&lt;1000, "Yes", "No")</f>
        <v>No</v>
      </c>
      <c r="P66" t="s">
        <v>608</v>
      </c>
      <c r="Q66" t="s">
        <v>609</v>
      </c>
      <c r="R66" t="s">
        <v>610</v>
      </c>
      <c r="S66" t="s">
        <v>611</v>
      </c>
      <c r="T66" t="s">
        <v>612</v>
      </c>
      <c r="U66" t="s">
        <v>613</v>
      </c>
      <c r="V66" t="s">
        <v>614</v>
      </c>
      <c r="W66" t="s">
        <v>615</v>
      </c>
    </row>
    <row r="67" spans="1:23" x14ac:dyDescent="0.25">
      <c r="A67" t="s">
        <v>616</v>
      </c>
      <c r="B67" t="s">
        <v>617</v>
      </c>
      <c r="C67" t="str">
        <f>TRIM(LEFT(Table1_1[[#This Row],[product_name]], FIND(" ",Table1_1[[#This Row],[product_name]],FIND(" ",Table1_1[[#This Row],[product_name]],FIND(" ",Table1_1[[#This Row],[product_name]])+1)+1)))</f>
        <v>Amazon Basics High-Speed</v>
      </c>
      <c r="D67" t="s">
        <v>129</v>
      </c>
      <c r="E67" t="s">
        <v>13077</v>
      </c>
      <c r="F67">
        <v>309</v>
      </c>
      <c r="G67">
        <v>1400</v>
      </c>
      <c r="H67" t="str" cm="1">
        <f t="array" ref="H67">_xlfn.IFS(Table1_1[[#This Row],[discounted_price]]&lt;200, "&lt;₹200", Table1_1[[#This Row],[discounted_price]]&lt;=500, "₹200-₹500", Table1_1[[#This Row],[discounted_price]]&gt;500, "&gt;₹500")</f>
        <v>₹200-₹500</v>
      </c>
      <c r="I67" s="1">
        <v>0.78</v>
      </c>
      <c r="J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7" s="1" t="str">
        <f>IF(Table1_1[[#This Row],[discount_percentage]]&gt;= 50%, "Yes", "No")</f>
        <v>Yes</v>
      </c>
      <c r="L67">
        <v>4.4000000000000004</v>
      </c>
      <c r="M67">
        <v>426973</v>
      </c>
      <c r="N67">
        <f>AVERAGE(Table1_1[[#This Row],[rating]]) + (Table1_1[[#This Row],[rating_count]]/1000)</f>
        <v>431.37299999999999</v>
      </c>
      <c r="O67" t="str">
        <f>IF(Table1_1[[#This Row],[rating_count]]&lt;1000, "Yes", "No")</f>
        <v>No</v>
      </c>
      <c r="P67" t="s">
        <v>618</v>
      </c>
      <c r="Q67" t="s">
        <v>131</v>
      </c>
      <c r="R67" t="s">
        <v>132</v>
      </c>
      <c r="S67" t="s">
        <v>133</v>
      </c>
      <c r="T67" t="s">
        <v>134</v>
      </c>
      <c r="U67" t="s">
        <v>135</v>
      </c>
      <c r="V67" t="s">
        <v>619</v>
      </c>
      <c r="W67" t="s">
        <v>620</v>
      </c>
    </row>
    <row r="68" spans="1:23" x14ac:dyDescent="0.25">
      <c r="A68" t="s">
        <v>621</v>
      </c>
      <c r="B68" t="s">
        <v>622</v>
      </c>
      <c r="C68" t="str">
        <f>TRIM(LEFT(Table1_1[[#This Row],[product_name]], FIND(" ",Table1_1[[#This Row],[product_name]],FIND(" ",Table1_1[[#This Row],[product_name]],FIND(" ",Table1_1[[#This Row],[product_name]])+1)+1)))</f>
        <v>Portronics Konnect L</v>
      </c>
      <c r="D68" t="s">
        <v>18</v>
      </c>
      <c r="E68" t="s">
        <v>13076</v>
      </c>
      <c r="F68">
        <v>263</v>
      </c>
      <c r="G68">
        <v>699</v>
      </c>
      <c r="H68" t="str" cm="1">
        <f t="array" ref="H68">_xlfn.IFS(Table1_1[[#This Row],[discounted_price]]&lt;200, "&lt;₹200", Table1_1[[#This Row],[discounted_price]]&lt;=500, "₹200-₹500", Table1_1[[#This Row],[discounted_price]]&gt;500, "&gt;₹500")</f>
        <v>₹200-₹500</v>
      </c>
      <c r="I68" s="1">
        <v>0.62</v>
      </c>
      <c r="J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8" s="1" t="str">
        <f>IF(Table1_1[[#This Row],[discount_percentage]]&gt;= 50%, "Yes", "No")</f>
        <v>Yes</v>
      </c>
      <c r="L68">
        <v>4.0999999999999996</v>
      </c>
      <c r="M68">
        <v>450</v>
      </c>
      <c r="N68">
        <f>AVERAGE(Table1_1[[#This Row],[rating]]) + (Table1_1[[#This Row],[rating_count]]/1000)</f>
        <v>4.55</v>
      </c>
      <c r="O68" t="str">
        <f>IF(Table1_1[[#This Row],[rating_count]]&lt;1000, "Yes", "No")</f>
        <v>Yes</v>
      </c>
      <c r="P68" t="s">
        <v>623</v>
      </c>
      <c r="Q68" t="s">
        <v>624</v>
      </c>
      <c r="R68" t="s">
        <v>625</v>
      </c>
      <c r="S68" t="s">
        <v>626</v>
      </c>
      <c r="T68" t="s">
        <v>627</v>
      </c>
      <c r="U68" t="s">
        <v>628</v>
      </c>
      <c r="V68" t="s">
        <v>629</v>
      </c>
      <c r="W68" t="s">
        <v>630</v>
      </c>
    </row>
    <row r="69" spans="1:23" x14ac:dyDescent="0.25">
      <c r="A69" t="s">
        <v>631</v>
      </c>
      <c r="B69" t="s">
        <v>632</v>
      </c>
      <c r="C69" t="str">
        <f>TRIM(LEFT(Table1_1[[#This Row],[product_name]], FIND(" ",Table1_1[[#This Row],[product_name]],FIND(" ",Table1_1[[#This Row],[product_name]],FIND(" ",Table1_1[[#This Row],[product_name]])+1)+1)))</f>
        <v>Acer 80 cm</v>
      </c>
      <c r="D69" t="s">
        <v>508</v>
      </c>
      <c r="E69" t="s">
        <v>13077</v>
      </c>
      <c r="F69">
        <v>7999</v>
      </c>
      <c r="G69">
        <v>14990</v>
      </c>
      <c r="H69" t="str" cm="1">
        <f t="array" ref="H69">_xlfn.IFS(Table1_1[[#This Row],[discounted_price]]&lt;200, "&lt;₹200", Table1_1[[#This Row],[discounted_price]]&lt;=500, "₹200-₹500", Table1_1[[#This Row],[discounted_price]]&gt;500, "&gt;₹500")</f>
        <v>&gt;₹500</v>
      </c>
      <c r="I69" s="1">
        <v>0.47</v>
      </c>
      <c r="J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9" s="1" t="str">
        <f>IF(Table1_1[[#This Row],[discount_percentage]]&gt;= 50%, "Yes", "No")</f>
        <v>No</v>
      </c>
      <c r="L69">
        <v>4.3</v>
      </c>
      <c r="M69">
        <v>457</v>
      </c>
      <c r="N69">
        <f>AVERAGE(Table1_1[[#This Row],[rating]]) + (Table1_1[[#This Row],[rating_count]]/1000)</f>
        <v>4.7569999999999997</v>
      </c>
      <c r="O69" t="str">
        <f>IF(Table1_1[[#This Row],[rating_count]]&lt;1000, "Yes", "No")</f>
        <v>Yes</v>
      </c>
      <c r="P69" t="s">
        <v>633</v>
      </c>
      <c r="Q69" t="s">
        <v>634</v>
      </c>
      <c r="R69" t="s">
        <v>635</v>
      </c>
      <c r="S69" t="s">
        <v>636</v>
      </c>
      <c r="T69" t="s">
        <v>637</v>
      </c>
      <c r="U69" t="s">
        <v>638</v>
      </c>
      <c r="V69" t="s">
        <v>639</v>
      </c>
      <c r="W69" t="s">
        <v>640</v>
      </c>
    </row>
    <row r="70" spans="1:23" x14ac:dyDescent="0.25">
      <c r="A70" t="s">
        <v>641</v>
      </c>
      <c r="B70" t="s">
        <v>642</v>
      </c>
      <c r="C70" t="str">
        <f>TRIM(LEFT(Table1_1[[#This Row],[product_name]], FIND(" ",Table1_1[[#This Row],[product_name]],FIND(" ",Table1_1[[#This Row],[product_name]],FIND(" ",Table1_1[[#This Row],[product_name]])+1)+1)))</f>
        <v>Model-P4 6 Way</v>
      </c>
      <c r="D70" t="s">
        <v>643</v>
      </c>
      <c r="E70" t="s">
        <v>13077</v>
      </c>
      <c r="F70">
        <v>1599</v>
      </c>
      <c r="G70">
        <v>2999</v>
      </c>
      <c r="H70" t="str" cm="1">
        <f t="array" ref="H70">_xlfn.IFS(Table1_1[[#This Row],[discounted_price]]&lt;200, "&lt;₹200", Table1_1[[#This Row],[discounted_price]]&lt;=500, "₹200-₹500", Table1_1[[#This Row],[discounted_price]]&gt;500, "&gt;₹500")</f>
        <v>&gt;₹500</v>
      </c>
      <c r="I70" s="1">
        <v>0.47</v>
      </c>
      <c r="J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0" s="1" t="str">
        <f>IF(Table1_1[[#This Row],[discount_percentage]]&gt;= 50%, "Yes", "No")</f>
        <v>No</v>
      </c>
      <c r="L70">
        <v>4.2</v>
      </c>
      <c r="M70">
        <v>2727</v>
      </c>
      <c r="N70">
        <f>AVERAGE(Table1_1[[#This Row],[rating]]) + (Table1_1[[#This Row],[rating_count]]/1000)</f>
        <v>6.9269999999999996</v>
      </c>
      <c r="O70" t="str">
        <f>IF(Table1_1[[#This Row],[rating_count]]&lt;1000, "Yes", "No")</f>
        <v>No</v>
      </c>
      <c r="P70" t="s">
        <v>644</v>
      </c>
      <c r="Q70" t="s">
        <v>645</v>
      </c>
      <c r="R70" t="s">
        <v>646</v>
      </c>
      <c r="S70" t="s">
        <v>647</v>
      </c>
      <c r="T70" t="s">
        <v>648</v>
      </c>
      <c r="U70" t="s">
        <v>649</v>
      </c>
      <c r="V70" t="s">
        <v>650</v>
      </c>
      <c r="W70" t="s">
        <v>651</v>
      </c>
    </row>
    <row r="71" spans="1:23" x14ac:dyDescent="0.25">
      <c r="A71" t="s">
        <v>652</v>
      </c>
      <c r="B71" t="s">
        <v>653</v>
      </c>
      <c r="C71" t="str">
        <f>TRIM(LEFT(Table1_1[[#This Row],[product_name]], FIND(" ",Table1_1[[#This Row],[product_name]],FIND(" ",Table1_1[[#This Row],[product_name]],FIND(" ",Table1_1[[#This Row],[product_name]])+1)+1)))</f>
        <v>Amazon Basics USB</v>
      </c>
      <c r="D71" t="s">
        <v>18</v>
      </c>
      <c r="E71" t="s">
        <v>13076</v>
      </c>
      <c r="F71">
        <v>219</v>
      </c>
      <c r="G71">
        <v>700</v>
      </c>
      <c r="H71" t="str" cm="1">
        <f t="array" ref="H71">_xlfn.IFS(Table1_1[[#This Row],[discounted_price]]&lt;200, "&lt;₹200", Table1_1[[#This Row],[discounted_price]]&lt;=500, "₹200-₹500", Table1_1[[#This Row],[discounted_price]]&gt;500, "&gt;₹500")</f>
        <v>₹200-₹500</v>
      </c>
      <c r="I71" s="1">
        <v>0.69</v>
      </c>
      <c r="J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1" s="1" t="str">
        <f>IF(Table1_1[[#This Row],[discount_percentage]]&gt;= 50%, "Yes", "No")</f>
        <v>Yes</v>
      </c>
      <c r="L71">
        <v>4.3</v>
      </c>
      <c r="M71">
        <v>20053</v>
      </c>
      <c r="N71">
        <f>AVERAGE(Table1_1[[#This Row],[rating]]) + (Table1_1[[#This Row],[rating_count]]/1000)</f>
        <v>24.353000000000002</v>
      </c>
      <c r="O71" t="str">
        <f>IF(Table1_1[[#This Row],[rating_count]]&lt;1000, "Yes", "No")</f>
        <v>No</v>
      </c>
      <c r="P71" t="s">
        <v>654</v>
      </c>
      <c r="Q71" t="s">
        <v>655</v>
      </c>
      <c r="R71" t="s">
        <v>656</v>
      </c>
      <c r="S71" t="s">
        <v>657</v>
      </c>
      <c r="T71" t="s">
        <v>658</v>
      </c>
      <c r="U71" t="s">
        <v>659</v>
      </c>
      <c r="V71" t="s">
        <v>660</v>
      </c>
      <c r="W71" t="s">
        <v>661</v>
      </c>
    </row>
    <row r="72" spans="1:23" x14ac:dyDescent="0.25">
      <c r="A72" t="s">
        <v>662</v>
      </c>
      <c r="B72" t="s">
        <v>663</v>
      </c>
      <c r="C72" t="str">
        <f>TRIM(LEFT(Table1_1[[#This Row],[product_name]], FIND(" ",Table1_1[[#This Row],[product_name]],FIND(" ",Table1_1[[#This Row],[product_name]],FIND(" ",Table1_1[[#This Row],[product_name]])+1)+1)))</f>
        <v>oraimo 65W Type</v>
      </c>
      <c r="D72" t="s">
        <v>18</v>
      </c>
      <c r="E72" t="s">
        <v>13076</v>
      </c>
      <c r="F72">
        <v>349</v>
      </c>
      <c r="G72">
        <v>899</v>
      </c>
      <c r="H72" t="str" cm="1">
        <f t="array" ref="H72">_xlfn.IFS(Table1_1[[#This Row],[discounted_price]]&lt;200, "&lt;₹200", Table1_1[[#This Row],[discounted_price]]&lt;=500, "₹200-₹500", Table1_1[[#This Row],[discounted_price]]&gt;500, "&gt;₹500")</f>
        <v>₹200-₹500</v>
      </c>
      <c r="I72" s="1">
        <v>0.61</v>
      </c>
      <c r="J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2" s="1" t="str">
        <f>IF(Table1_1[[#This Row],[discount_percentage]]&gt;= 50%, "Yes", "No")</f>
        <v>Yes</v>
      </c>
      <c r="L72">
        <v>4.5</v>
      </c>
      <c r="M72">
        <v>149</v>
      </c>
      <c r="N72">
        <f>AVERAGE(Table1_1[[#This Row],[rating]]) + (Table1_1[[#This Row],[rating_count]]/1000)</f>
        <v>4.649</v>
      </c>
      <c r="O72" t="str">
        <f>IF(Table1_1[[#This Row],[rating_count]]&lt;1000, "Yes", "No")</f>
        <v>Yes</v>
      </c>
      <c r="P72" t="s">
        <v>664</v>
      </c>
      <c r="Q72" t="s">
        <v>665</v>
      </c>
      <c r="R72" t="s">
        <v>666</v>
      </c>
      <c r="S72" t="s">
        <v>667</v>
      </c>
      <c r="T72" t="s">
        <v>668</v>
      </c>
      <c r="U72" t="s">
        <v>669</v>
      </c>
      <c r="V72" t="s">
        <v>670</v>
      </c>
      <c r="W72" t="s">
        <v>671</v>
      </c>
    </row>
    <row r="73" spans="1:23" x14ac:dyDescent="0.25">
      <c r="A73" t="s">
        <v>672</v>
      </c>
      <c r="B73" t="s">
        <v>673</v>
      </c>
      <c r="C73" t="str">
        <f>TRIM(LEFT(Table1_1[[#This Row],[product_name]], FIND(" ",Table1_1[[#This Row],[product_name]],FIND(" ",Table1_1[[#This Row],[product_name]],FIND(" ",Table1_1[[#This Row],[product_name]])+1)+1)))</f>
        <v>CEDO 65W OnePlus</v>
      </c>
      <c r="D73" t="s">
        <v>18</v>
      </c>
      <c r="E73" t="s">
        <v>13076</v>
      </c>
      <c r="F73">
        <v>349</v>
      </c>
      <c r="G73">
        <v>599</v>
      </c>
      <c r="H73" t="str" cm="1">
        <f t="array" ref="H73">_xlfn.IFS(Table1_1[[#This Row],[discounted_price]]&lt;200, "&lt;₹200", Table1_1[[#This Row],[discounted_price]]&lt;=500, "₹200-₹500", Table1_1[[#This Row],[discounted_price]]&gt;500, "&gt;₹500")</f>
        <v>₹200-₹500</v>
      </c>
      <c r="I73" s="1">
        <v>0.42</v>
      </c>
      <c r="J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3" s="1" t="str">
        <f>IF(Table1_1[[#This Row],[discount_percentage]]&gt;= 50%, "Yes", "No")</f>
        <v>No</v>
      </c>
      <c r="L73">
        <v>4.0999999999999996</v>
      </c>
      <c r="M73">
        <v>210</v>
      </c>
      <c r="N73">
        <f>AVERAGE(Table1_1[[#This Row],[rating]]) + (Table1_1[[#This Row],[rating_count]]/1000)</f>
        <v>4.3099999999999996</v>
      </c>
      <c r="O73" t="str">
        <f>IF(Table1_1[[#This Row],[rating_count]]&lt;1000, "Yes", "No")</f>
        <v>Yes</v>
      </c>
      <c r="P73" t="s">
        <v>674</v>
      </c>
      <c r="Q73" t="s">
        <v>675</v>
      </c>
      <c r="R73" t="s">
        <v>676</v>
      </c>
      <c r="S73" t="s">
        <v>677</v>
      </c>
      <c r="T73" t="s">
        <v>678</v>
      </c>
      <c r="U73" t="s">
        <v>679</v>
      </c>
      <c r="V73" t="s">
        <v>680</v>
      </c>
      <c r="W73" t="s">
        <v>681</v>
      </c>
    </row>
    <row r="74" spans="1:23" x14ac:dyDescent="0.25">
      <c r="A74" t="s">
        <v>682</v>
      </c>
      <c r="B74" t="s">
        <v>683</v>
      </c>
      <c r="C74" t="str">
        <f>TRIM(LEFT(Table1_1[[#This Row],[product_name]], FIND(" ",Table1_1[[#This Row],[product_name]],FIND(" ",Table1_1[[#This Row],[product_name]],FIND(" ",Table1_1[[#This Row],[product_name]])+1)+1)))</f>
        <v>Redmi 108 cm</v>
      </c>
      <c r="D74" t="s">
        <v>169</v>
      </c>
      <c r="E74" t="s">
        <v>13077</v>
      </c>
      <c r="F74">
        <v>26999</v>
      </c>
      <c r="G74">
        <v>42999</v>
      </c>
      <c r="H74" t="str" cm="1">
        <f t="array" ref="H74">_xlfn.IFS(Table1_1[[#This Row],[discounted_price]]&lt;200, "&lt;₹200", Table1_1[[#This Row],[discounted_price]]&lt;=500, "₹200-₹500", Table1_1[[#This Row],[discounted_price]]&gt;500, "&gt;₹500")</f>
        <v>&gt;₹500</v>
      </c>
      <c r="I74" s="1">
        <v>0.37</v>
      </c>
      <c r="J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4" s="1" t="str">
        <f>IF(Table1_1[[#This Row],[discount_percentage]]&gt;= 50%, "Yes", "No")</f>
        <v>No</v>
      </c>
      <c r="L74">
        <v>4.2</v>
      </c>
      <c r="M74">
        <v>45238</v>
      </c>
      <c r="N74">
        <f>AVERAGE(Table1_1[[#This Row],[rating]]) + (Table1_1[[#This Row],[rating_count]]/1000)</f>
        <v>49.438000000000002</v>
      </c>
      <c r="O74" t="str">
        <f>IF(Table1_1[[#This Row],[rating_count]]&lt;1000, "Yes", "No")</f>
        <v>No</v>
      </c>
      <c r="P74" t="s">
        <v>684</v>
      </c>
      <c r="Q74" t="s">
        <v>609</v>
      </c>
      <c r="R74" t="s">
        <v>610</v>
      </c>
      <c r="S74" t="s">
        <v>611</v>
      </c>
      <c r="T74" t="s">
        <v>612</v>
      </c>
      <c r="U74" t="s">
        <v>613</v>
      </c>
      <c r="V74" t="s">
        <v>685</v>
      </c>
      <c r="W74" t="s">
        <v>686</v>
      </c>
    </row>
    <row r="75" spans="1:23" x14ac:dyDescent="0.25">
      <c r="A75" t="s">
        <v>687</v>
      </c>
      <c r="B75" t="s">
        <v>688</v>
      </c>
      <c r="C75" t="str">
        <f>TRIM(LEFT(Table1_1[[#This Row],[product_name]], FIND(" ",Table1_1[[#This Row],[product_name]],FIND(" ",Table1_1[[#This Row],[product_name]],FIND(" ",Table1_1[[#This Row],[product_name]])+1)+1)))</f>
        <v>Pinnaclz Original Combo</v>
      </c>
      <c r="D75" t="s">
        <v>18</v>
      </c>
      <c r="E75" t="s">
        <v>13076</v>
      </c>
      <c r="F75">
        <v>115</v>
      </c>
      <c r="G75">
        <v>499</v>
      </c>
      <c r="H75" t="str" cm="1">
        <f t="array" ref="H75">_xlfn.IFS(Table1_1[[#This Row],[discounted_price]]&lt;200, "&lt;₹200", Table1_1[[#This Row],[discounted_price]]&lt;=500, "₹200-₹500", Table1_1[[#This Row],[discounted_price]]&gt;500, "&gt;₹500")</f>
        <v>&lt;₹200</v>
      </c>
      <c r="I75" s="1">
        <v>0.77</v>
      </c>
      <c r="J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5" s="1" t="str">
        <f>IF(Table1_1[[#This Row],[discount_percentage]]&gt;= 50%, "Yes", "No")</f>
        <v>Yes</v>
      </c>
      <c r="L75">
        <v>4</v>
      </c>
      <c r="M75">
        <v>7732</v>
      </c>
      <c r="N75">
        <f>AVERAGE(Table1_1[[#This Row],[rating]]) + (Table1_1[[#This Row],[rating_count]]/1000)</f>
        <v>11.731999999999999</v>
      </c>
      <c r="O75" t="str">
        <f>IF(Table1_1[[#This Row],[rating_count]]&lt;1000, "Yes", "No")</f>
        <v>No</v>
      </c>
      <c r="P75" t="s">
        <v>689</v>
      </c>
      <c r="Q75" t="s">
        <v>690</v>
      </c>
      <c r="R75" t="s">
        <v>691</v>
      </c>
      <c r="S75" t="s">
        <v>692</v>
      </c>
      <c r="T75" t="s">
        <v>693</v>
      </c>
      <c r="U75" t="s">
        <v>694</v>
      </c>
      <c r="V75" t="s">
        <v>695</v>
      </c>
      <c r="W75" t="s">
        <v>696</v>
      </c>
    </row>
    <row r="76" spans="1:23" x14ac:dyDescent="0.25">
      <c r="A76" t="s">
        <v>697</v>
      </c>
      <c r="B76" t="s">
        <v>698</v>
      </c>
      <c r="C76" t="str">
        <f>TRIM(LEFT(Table1_1[[#This Row],[product_name]], FIND(" ",Table1_1[[#This Row],[product_name]],FIND(" ",Table1_1[[#This Row],[product_name]],FIND(" ",Table1_1[[#This Row],[product_name]])+1)+1)))</f>
        <v>boAt Type C</v>
      </c>
      <c r="D76" t="s">
        <v>18</v>
      </c>
      <c r="E76" t="s">
        <v>13076</v>
      </c>
      <c r="F76">
        <v>399</v>
      </c>
      <c r="G76">
        <v>999</v>
      </c>
      <c r="H76" t="str" cm="1">
        <f t="array" ref="H76">_xlfn.IFS(Table1_1[[#This Row],[discounted_price]]&lt;200, "&lt;₹200", Table1_1[[#This Row],[discounted_price]]&lt;=500, "₹200-₹500", Table1_1[[#This Row],[discounted_price]]&gt;500, "&gt;₹500")</f>
        <v>₹200-₹500</v>
      </c>
      <c r="I76" s="1">
        <v>0.6</v>
      </c>
      <c r="J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6" s="1" t="str">
        <f>IF(Table1_1[[#This Row],[discount_percentage]]&gt;= 50%, "Yes", "No")</f>
        <v>Yes</v>
      </c>
      <c r="L76">
        <v>4.0999999999999996</v>
      </c>
      <c r="M76">
        <v>1780</v>
      </c>
      <c r="N76">
        <f>AVERAGE(Table1_1[[#This Row],[rating]]) + (Table1_1[[#This Row],[rating_count]]/1000)</f>
        <v>5.88</v>
      </c>
      <c r="O76" t="str">
        <f>IF(Table1_1[[#This Row],[rating_count]]&lt;1000, "Yes", "No")</f>
        <v>No</v>
      </c>
      <c r="P76" t="s">
        <v>699</v>
      </c>
      <c r="Q76" t="s">
        <v>700</v>
      </c>
      <c r="R76" t="s">
        <v>701</v>
      </c>
      <c r="S76" t="s">
        <v>702</v>
      </c>
      <c r="T76" t="s">
        <v>703</v>
      </c>
      <c r="U76" t="s">
        <v>704</v>
      </c>
      <c r="V76" t="s">
        <v>705</v>
      </c>
      <c r="W76" t="s">
        <v>706</v>
      </c>
    </row>
    <row r="77" spans="1:23" x14ac:dyDescent="0.25">
      <c r="A77" t="s">
        <v>707</v>
      </c>
      <c r="B77" t="s">
        <v>708</v>
      </c>
      <c r="C77" t="str">
        <f>TRIM(LEFT(Table1_1[[#This Row],[product_name]], FIND(" ",Table1_1[[#This Row],[product_name]],FIND(" ",Table1_1[[#This Row],[product_name]],FIND(" ",Table1_1[[#This Row],[product_name]])+1)+1)))</f>
        <v>Ambrane 2 in</v>
      </c>
      <c r="D77" t="s">
        <v>18</v>
      </c>
      <c r="E77" t="s">
        <v>13076</v>
      </c>
      <c r="F77">
        <v>199</v>
      </c>
      <c r="G77">
        <v>499</v>
      </c>
      <c r="H77" t="str" cm="1">
        <f t="array" ref="H77">_xlfn.IFS(Table1_1[[#This Row],[discounted_price]]&lt;200, "&lt;₹200", Table1_1[[#This Row],[discounted_price]]&lt;=500, "₹200-₹500", Table1_1[[#This Row],[discounted_price]]&gt;500, "&gt;₹500")</f>
        <v>&lt;₹200</v>
      </c>
      <c r="I77" s="1">
        <v>0.6</v>
      </c>
      <c r="J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7" s="1" t="str">
        <f>IF(Table1_1[[#This Row],[discount_percentage]]&gt;= 50%, "Yes", "No")</f>
        <v>Yes</v>
      </c>
      <c r="L77">
        <v>4.0999999999999996</v>
      </c>
      <c r="M77">
        <v>602</v>
      </c>
      <c r="N77">
        <f>AVERAGE(Table1_1[[#This Row],[rating]]) + (Table1_1[[#This Row],[rating_count]]/1000)</f>
        <v>4.702</v>
      </c>
      <c r="O77" t="str">
        <f>IF(Table1_1[[#This Row],[rating_count]]&lt;1000, "Yes", "No")</f>
        <v>Yes</v>
      </c>
      <c r="P77" t="s">
        <v>709</v>
      </c>
      <c r="Q77" t="s">
        <v>710</v>
      </c>
      <c r="R77" t="s">
        <v>711</v>
      </c>
      <c r="S77" t="s">
        <v>712</v>
      </c>
      <c r="T77" t="s">
        <v>713</v>
      </c>
      <c r="U77" t="s">
        <v>714</v>
      </c>
      <c r="V77" t="s">
        <v>715</v>
      </c>
      <c r="W77" t="s">
        <v>716</v>
      </c>
    </row>
    <row r="78" spans="1:23" x14ac:dyDescent="0.25">
      <c r="A78" t="s">
        <v>717</v>
      </c>
      <c r="B78" t="s">
        <v>718</v>
      </c>
      <c r="C78" t="str">
        <f>TRIM(LEFT(Table1_1[[#This Row],[product_name]], FIND(" ",Table1_1[[#This Row],[product_name]],FIND(" ",Table1_1[[#This Row],[product_name]],FIND(" ",Table1_1[[#This Row],[product_name]])+1)+1)))</f>
        <v>Ambrane 60W /</v>
      </c>
      <c r="D78" t="s">
        <v>18</v>
      </c>
      <c r="E78" t="s">
        <v>13076</v>
      </c>
      <c r="F78">
        <v>179</v>
      </c>
      <c r="G78">
        <v>399</v>
      </c>
      <c r="H78" t="str" cm="1">
        <f t="array" ref="H78">_xlfn.IFS(Table1_1[[#This Row],[discounted_price]]&lt;200, "&lt;₹200", Table1_1[[#This Row],[discounted_price]]&lt;=500, "₹200-₹500", Table1_1[[#This Row],[discounted_price]]&gt;500, "&gt;₹500")</f>
        <v>&lt;₹200</v>
      </c>
      <c r="I78" s="1">
        <v>0.55000000000000004</v>
      </c>
      <c r="J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8" s="1" t="str">
        <f>IF(Table1_1[[#This Row],[discount_percentage]]&gt;= 50%, "Yes", "No")</f>
        <v>Yes</v>
      </c>
      <c r="L78">
        <v>4</v>
      </c>
      <c r="M78">
        <v>1423</v>
      </c>
      <c r="N78">
        <f>AVERAGE(Table1_1[[#This Row],[rating]]) + (Table1_1[[#This Row],[rating_count]]/1000)</f>
        <v>5.423</v>
      </c>
      <c r="O78" t="str">
        <f>IF(Table1_1[[#This Row],[rating_count]]&lt;1000, "Yes", "No")</f>
        <v>No</v>
      </c>
      <c r="P78" t="s">
        <v>719</v>
      </c>
      <c r="Q78" t="s">
        <v>720</v>
      </c>
      <c r="R78" t="s">
        <v>721</v>
      </c>
      <c r="S78" t="s">
        <v>722</v>
      </c>
      <c r="T78" t="s">
        <v>723</v>
      </c>
      <c r="U78" t="s">
        <v>13029</v>
      </c>
      <c r="V78" t="s">
        <v>724</v>
      </c>
      <c r="W78" t="s">
        <v>725</v>
      </c>
    </row>
    <row r="79" spans="1:23" x14ac:dyDescent="0.25">
      <c r="A79" t="s">
        <v>726</v>
      </c>
      <c r="B79" t="s">
        <v>727</v>
      </c>
      <c r="C79" t="str">
        <f>TRIM(LEFT(Table1_1[[#This Row],[product_name]], FIND(" ",Table1_1[[#This Row],[product_name]],FIND(" ",Table1_1[[#This Row],[product_name]],FIND(" ",Table1_1[[#This Row],[product_name]])+1)+1)))</f>
        <v>TCL 80 cm</v>
      </c>
      <c r="D79" t="s">
        <v>169</v>
      </c>
      <c r="E79" t="s">
        <v>13077</v>
      </c>
      <c r="F79">
        <v>10901</v>
      </c>
      <c r="G79">
        <v>30990</v>
      </c>
      <c r="H79" t="str" cm="1">
        <f t="array" ref="H79">_xlfn.IFS(Table1_1[[#This Row],[discounted_price]]&lt;200, "&lt;₹200", Table1_1[[#This Row],[discounted_price]]&lt;=500, "₹200-₹500", Table1_1[[#This Row],[discounted_price]]&gt;500, "&gt;₹500")</f>
        <v>&gt;₹500</v>
      </c>
      <c r="I79" s="1">
        <v>0.65</v>
      </c>
      <c r="J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9" s="1" t="str">
        <f>IF(Table1_1[[#This Row],[discount_percentage]]&gt;= 50%, "Yes", "No")</f>
        <v>Yes</v>
      </c>
      <c r="L79">
        <v>4.0999999999999996</v>
      </c>
      <c r="M79">
        <v>398</v>
      </c>
      <c r="N79">
        <f>AVERAGE(Table1_1[[#This Row],[rating]]) + (Table1_1[[#This Row],[rating_count]]/1000)</f>
        <v>4.4979999999999993</v>
      </c>
      <c r="O79" t="str">
        <f>IF(Table1_1[[#This Row],[rating_count]]&lt;1000, "Yes", "No")</f>
        <v>Yes</v>
      </c>
      <c r="P79" t="s">
        <v>728</v>
      </c>
      <c r="Q79" t="s">
        <v>729</v>
      </c>
      <c r="R79" t="s">
        <v>730</v>
      </c>
      <c r="S79" t="s">
        <v>731</v>
      </c>
      <c r="T79" t="s">
        <v>732</v>
      </c>
      <c r="U79" t="s">
        <v>733</v>
      </c>
      <c r="V79" t="s">
        <v>734</v>
      </c>
      <c r="W79" t="s">
        <v>735</v>
      </c>
    </row>
    <row r="80" spans="1:23" x14ac:dyDescent="0.25">
      <c r="A80" t="s">
        <v>736</v>
      </c>
      <c r="B80" t="s">
        <v>737</v>
      </c>
      <c r="C80" t="str">
        <f>TRIM(LEFT(Table1_1[[#This Row],[product_name]], FIND(" ",Table1_1[[#This Row],[product_name]],FIND(" ",Table1_1[[#This Row],[product_name]],FIND(" ",Table1_1[[#This Row],[product_name]])+1)+1)))</f>
        <v>SWAPKART Fast Charging</v>
      </c>
      <c r="D80" t="s">
        <v>18</v>
      </c>
      <c r="E80" t="s">
        <v>13076</v>
      </c>
      <c r="F80">
        <v>209</v>
      </c>
      <c r="G80">
        <v>499</v>
      </c>
      <c r="H80" t="str" cm="1">
        <f t="array" ref="H80">_xlfn.IFS(Table1_1[[#This Row],[discounted_price]]&lt;200, "&lt;₹200", Table1_1[[#This Row],[discounted_price]]&lt;=500, "₹200-₹500", Table1_1[[#This Row],[discounted_price]]&gt;500, "&gt;₹500")</f>
        <v>₹200-₹500</v>
      </c>
      <c r="I80" s="1">
        <v>0.57999999999999996</v>
      </c>
      <c r="J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0" s="1" t="str">
        <f>IF(Table1_1[[#This Row],[discount_percentage]]&gt;= 50%, "Yes", "No")</f>
        <v>Yes</v>
      </c>
      <c r="L80">
        <v>3.9</v>
      </c>
      <c r="M80">
        <v>536</v>
      </c>
      <c r="N80">
        <f>AVERAGE(Table1_1[[#This Row],[rating]]) + (Table1_1[[#This Row],[rating_count]]/1000)</f>
        <v>4.4359999999999999</v>
      </c>
      <c r="O80" t="str">
        <f>IF(Table1_1[[#This Row],[rating_count]]&lt;1000, "Yes", "No")</f>
        <v>Yes</v>
      </c>
      <c r="P80" t="s">
        <v>738</v>
      </c>
      <c r="Q80" t="s">
        <v>739</v>
      </c>
      <c r="R80" t="s">
        <v>740</v>
      </c>
      <c r="S80" t="s">
        <v>741</v>
      </c>
      <c r="T80" t="s">
        <v>742</v>
      </c>
      <c r="U80" t="s">
        <v>743</v>
      </c>
      <c r="V80" t="s">
        <v>744</v>
      </c>
      <c r="W80" t="s">
        <v>745</v>
      </c>
    </row>
    <row r="81" spans="1:23" x14ac:dyDescent="0.25">
      <c r="A81" t="s">
        <v>746</v>
      </c>
      <c r="B81" t="s">
        <v>747</v>
      </c>
      <c r="C81" t="e">
        <f>TRIM(LEFT(Table1_1[[#This Row],[product_name]], FIND(" ",Table1_1[[#This Row],[product_name]],FIND(" ",Table1_1[[#This Row],[product_name]],FIND(" ",Table1_1[[#This Row],[product_name]])+1)+1)))</f>
        <v>#VALUE!</v>
      </c>
      <c r="D81" t="s">
        <v>462</v>
      </c>
      <c r="E81" t="s">
        <v>13077</v>
      </c>
      <c r="F81">
        <v>1434</v>
      </c>
      <c r="G81">
        <v>3999</v>
      </c>
      <c r="H81" t="str" cm="1">
        <f t="array" ref="H81">_xlfn.IFS(Table1_1[[#This Row],[discounted_price]]&lt;200, "&lt;₹200", Table1_1[[#This Row],[discounted_price]]&lt;=500, "₹200-₹500", Table1_1[[#This Row],[discounted_price]]&gt;500, "&gt;₹500")</f>
        <v>&gt;₹500</v>
      </c>
      <c r="I81" s="1">
        <v>0.64</v>
      </c>
      <c r="J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1" s="1" t="str">
        <f>IF(Table1_1[[#This Row],[discount_percentage]]&gt;= 50%, "Yes", "No")</f>
        <v>Yes</v>
      </c>
      <c r="L81">
        <v>4</v>
      </c>
      <c r="M81">
        <v>32</v>
      </c>
      <c r="N81">
        <f>AVERAGE(Table1_1[[#This Row],[rating]]) + (Table1_1[[#This Row],[rating_count]]/1000)</f>
        <v>4.032</v>
      </c>
      <c r="O81" t="str">
        <f>IF(Table1_1[[#This Row],[rating_count]]&lt;1000, "Yes", "No")</f>
        <v>Yes</v>
      </c>
      <c r="P81" t="s">
        <v>748</v>
      </c>
      <c r="Q81" t="s">
        <v>749</v>
      </c>
      <c r="R81" t="s">
        <v>750</v>
      </c>
      <c r="S81" t="s">
        <v>751</v>
      </c>
      <c r="T81" t="s">
        <v>752</v>
      </c>
      <c r="U81" t="s">
        <v>753</v>
      </c>
      <c r="V81" t="s">
        <v>754</v>
      </c>
      <c r="W81" t="s">
        <v>755</v>
      </c>
    </row>
    <row r="82" spans="1:23" x14ac:dyDescent="0.25">
      <c r="A82" t="s">
        <v>756</v>
      </c>
      <c r="B82" t="s">
        <v>757</v>
      </c>
      <c r="C82" t="str">
        <f>TRIM(LEFT(Table1_1[[#This Row],[product_name]], FIND(" ",Table1_1[[#This Row],[product_name]],FIND(" ",Table1_1[[#This Row],[product_name]],FIND(" ",Table1_1[[#This Row],[product_name]])+1)+1)))</f>
        <v>Wayona Usb Nylon</v>
      </c>
      <c r="D82" t="s">
        <v>18</v>
      </c>
      <c r="E82" t="s">
        <v>13076</v>
      </c>
      <c r="F82">
        <v>399</v>
      </c>
      <c r="G82">
        <v>1099</v>
      </c>
      <c r="H82" t="str" cm="1">
        <f t="array" ref="H82">_xlfn.IFS(Table1_1[[#This Row],[discounted_price]]&lt;200, "&lt;₹200", Table1_1[[#This Row],[discounted_price]]&lt;=500, "₹200-₹500", Table1_1[[#This Row],[discounted_price]]&gt;500, "&gt;₹500")</f>
        <v>₹200-₹500</v>
      </c>
      <c r="I82" s="1">
        <v>0.64</v>
      </c>
      <c r="J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2" s="1" t="str">
        <f>IF(Table1_1[[#This Row],[discount_percentage]]&gt;= 50%, "Yes", "No")</f>
        <v>Yes</v>
      </c>
      <c r="L82">
        <v>4.2</v>
      </c>
      <c r="M82">
        <v>24269</v>
      </c>
      <c r="N82">
        <f>AVERAGE(Table1_1[[#This Row],[rating]]) + (Table1_1[[#This Row],[rating_count]]/1000)</f>
        <v>28.468999999999998</v>
      </c>
      <c r="O82" t="str">
        <f>IF(Table1_1[[#This Row],[rating_count]]&lt;1000, "Yes", "No")</f>
        <v>No</v>
      </c>
      <c r="P82" t="s">
        <v>758</v>
      </c>
      <c r="Q82" t="s">
        <v>20</v>
      </c>
      <c r="R82" t="s">
        <v>21</v>
      </c>
      <c r="S82" t="s">
        <v>22</v>
      </c>
      <c r="T82" t="s">
        <v>23</v>
      </c>
      <c r="U82" t="s">
        <v>759</v>
      </c>
      <c r="V82" t="s">
        <v>760</v>
      </c>
      <c r="W82" t="s">
        <v>761</v>
      </c>
    </row>
    <row r="83" spans="1:23" x14ac:dyDescent="0.25">
      <c r="A83" t="s">
        <v>762</v>
      </c>
      <c r="B83" t="s">
        <v>763</v>
      </c>
      <c r="C83" t="str">
        <f>TRIM(LEFT(Table1_1[[#This Row],[product_name]], FIND(" ",Table1_1[[#This Row],[product_name]],FIND(" ",Table1_1[[#This Row],[product_name]],FIND(" ",Table1_1[[#This Row],[product_name]])+1)+1)))</f>
        <v>Flix (Beetel) Usb</v>
      </c>
      <c r="D83" t="s">
        <v>18</v>
      </c>
      <c r="E83" t="s">
        <v>13076</v>
      </c>
      <c r="F83">
        <v>139</v>
      </c>
      <c r="G83">
        <v>249</v>
      </c>
      <c r="H83" t="str" cm="1">
        <f t="array" ref="H83">_xlfn.IFS(Table1_1[[#This Row],[discounted_price]]&lt;200, "&lt;₹200", Table1_1[[#This Row],[discounted_price]]&lt;=500, "₹200-₹500", Table1_1[[#This Row],[discounted_price]]&gt;500, "&gt;₹500")</f>
        <v>&lt;₹200</v>
      </c>
      <c r="I83" s="1">
        <v>0.44</v>
      </c>
      <c r="J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3" s="1" t="str">
        <f>IF(Table1_1[[#This Row],[discount_percentage]]&gt;= 50%, "Yes", "No")</f>
        <v>No</v>
      </c>
      <c r="L83">
        <v>4</v>
      </c>
      <c r="M83">
        <v>9378</v>
      </c>
      <c r="N83">
        <f>AVERAGE(Table1_1[[#This Row],[rating]]) + (Table1_1[[#This Row],[rating_count]]/1000)</f>
        <v>13.378</v>
      </c>
      <c r="O83" t="str">
        <f>IF(Table1_1[[#This Row],[rating_count]]&lt;1000, "Yes", "No")</f>
        <v>No</v>
      </c>
      <c r="P83" t="s">
        <v>764</v>
      </c>
      <c r="Q83" t="s">
        <v>236</v>
      </c>
      <c r="R83" t="s">
        <v>237</v>
      </c>
      <c r="S83" t="s">
        <v>238</v>
      </c>
      <c r="T83" t="s">
        <v>239</v>
      </c>
      <c r="U83" t="s">
        <v>765</v>
      </c>
      <c r="V83" t="s">
        <v>766</v>
      </c>
      <c r="W83" t="s">
        <v>767</v>
      </c>
    </row>
    <row r="84" spans="1:23" x14ac:dyDescent="0.25">
      <c r="A84" t="s">
        <v>768</v>
      </c>
      <c r="B84" t="s">
        <v>769</v>
      </c>
      <c r="C84" t="str">
        <f>TRIM(LEFT(Table1_1[[#This Row],[product_name]], FIND(" ",Table1_1[[#This Row],[product_name]],FIND(" ",Table1_1[[#This Row],[product_name]],FIND(" ",Table1_1[[#This Row],[product_name]])+1)+1)))</f>
        <v>SKYWALL 81.28 cm</v>
      </c>
      <c r="D84" t="s">
        <v>169</v>
      </c>
      <c r="E84" t="s">
        <v>13077</v>
      </c>
      <c r="F84">
        <v>7299</v>
      </c>
      <c r="G84">
        <v>19125</v>
      </c>
      <c r="H84" t="str" cm="1">
        <f t="array" ref="H84">_xlfn.IFS(Table1_1[[#This Row],[discounted_price]]&lt;200, "&lt;₹200", Table1_1[[#This Row],[discounted_price]]&lt;=500, "₹200-₹500", Table1_1[[#This Row],[discounted_price]]&gt;500, "&gt;₹500")</f>
        <v>&gt;₹500</v>
      </c>
      <c r="I84" s="1">
        <v>0.62</v>
      </c>
      <c r="J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4" s="1" t="str">
        <f>IF(Table1_1[[#This Row],[discount_percentage]]&gt;= 50%, "Yes", "No")</f>
        <v>Yes</v>
      </c>
      <c r="L84">
        <v>3.4</v>
      </c>
      <c r="M84">
        <v>902</v>
      </c>
      <c r="N84">
        <f>AVERAGE(Table1_1[[#This Row],[rating]]) + (Table1_1[[#This Row],[rating_count]]/1000)</f>
        <v>4.3019999999999996</v>
      </c>
      <c r="O84" t="str">
        <f>IF(Table1_1[[#This Row],[rating_count]]&lt;1000, "Yes", "No")</f>
        <v>Yes</v>
      </c>
      <c r="P84" t="s">
        <v>770</v>
      </c>
      <c r="Q84" t="s">
        <v>771</v>
      </c>
      <c r="R84" t="s">
        <v>772</v>
      </c>
      <c r="S84" t="s">
        <v>773</v>
      </c>
      <c r="T84" t="s">
        <v>774</v>
      </c>
      <c r="U84" t="s">
        <v>775</v>
      </c>
      <c r="V84" t="s">
        <v>776</v>
      </c>
      <c r="W84" t="s">
        <v>777</v>
      </c>
    </row>
    <row r="85" spans="1:23" x14ac:dyDescent="0.25">
      <c r="A85" t="s">
        <v>778</v>
      </c>
      <c r="B85" t="s">
        <v>779</v>
      </c>
      <c r="C85" t="str">
        <f>TRIM(LEFT(Table1_1[[#This Row],[product_name]], FIND(" ",Table1_1[[#This Row],[product_name]],FIND(" ",Table1_1[[#This Row],[product_name]],FIND(" ",Table1_1[[#This Row],[product_name]])+1)+1)))</f>
        <v>boAt A 350</v>
      </c>
      <c r="D85" t="s">
        <v>18</v>
      </c>
      <c r="E85" t="s">
        <v>13076</v>
      </c>
      <c r="F85">
        <v>299</v>
      </c>
      <c r="G85">
        <v>799</v>
      </c>
      <c r="H85" t="str" cm="1">
        <f t="array" ref="H85">_xlfn.IFS(Table1_1[[#This Row],[discounted_price]]&lt;200, "&lt;₹200", Table1_1[[#This Row],[discounted_price]]&lt;=500, "₹200-₹500", Table1_1[[#This Row],[discounted_price]]&gt;500, "&gt;₹500")</f>
        <v>₹200-₹500</v>
      </c>
      <c r="I85" s="1">
        <v>0.63</v>
      </c>
      <c r="J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5" s="1" t="str">
        <f>IF(Table1_1[[#This Row],[discount_percentage]]&gt;= 50%, "Yes", "No")</f>
        <v>Yes</v>
      </c>
      <c r="L85">
        <v>4.4000000000000004</v>
      </c>
      <c r="M85">
        <v>28791</v>
      </c>
      <c r="N85">
        <f>AVERAGE(Table1_1[[#This Row],[rating]]) + (Table1_1[[#This Row],[rating_count]]/1000)</f>
        <v>33.191000000000003</v>
      </c>
      <c r="O85" t="str">
        <f>IF(Table1_1[[#This Row],[rating_count]]&lt;1000, "Yes", "No")</f>
        <v>No</v>
      </c>
      <c r="P85" t="s">
        <v>780</v>
      </c>
      <c r="Q85" t="s">
        <v>781</v>
      </c>
      <c r="R85" t="s">
        <v>782</v>
      </c>
      <c r="S85" t="s">
        <v>783</v>
      </c>
      <c r="T85" t="s">
        <v>784</v>
      </c>
      <c r="U85" t="s">
        <v>785</v>
      </c>
      <c r="V85" t="s">
        <v>786</v>
      </c>
      <c r="W85" t="s">
        <v>787</v>
      </c>
    </row>
    <row r="86" spans="1:23" x14ac:dyDescent="0.25">
      <c r="A86" t="s">
        <v>788</v>
      </c>
      <c r="B86" t="s">
        <v>789</v>
      </c>
      <c r="C86" t="str">
        <f>TRIM(LEFT(Table1_1[[#This Row],[product_name]], FIND(" ",Table1_1[[#This Row],[product_name]],FIND(" ",Table1_1[[#This Row],[product_name]],FIND(" ",Table1_1[[#This Row],[product_name]])+1)+1)))</f>
        <v>Wayona Usb Type</v>
      </c>
      <c r="D86" t="s">
        <v>18</v>
      </c>
      <c r="E86" t="s">
        <v>13076</v>
      </c>
      <c r="F86">
        <v>325</v>
      </c>
      <c r="G86">
        <v>1299</v>
      </c>
      <c r="H86" t="str" cm="1">
        <f t="array" ref="H86">_xlfn.IFS(Table1_1[[#This Row],[discounted_price]]&lt;200, "&lt;₹200", Table1_1[[#This Row],[discounted_price]]&lt;=500, "₹200-₹500", Table1_1[[#This Row],[discounted_price]]&gt;500, "&gt;₹500")</f>
        <v>₹200-₹500</v>
      </c>
      <c r="I86" s="1">
        <v>0.75</v>
      </c>
      <c r="J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6" s="1" t="str">
        <f>IF(Table1_1[[#This Row],[discount_percentage]]&gt;= 50%, "Yes", "No")</f>
        <v>Yes</v>
      </c>
      <c r="L86">
        <v>4.2</v>
      </c>
      <c r="M86">
        <v>10576</v>
      </c>
      <c r="N86">
        <f>AVERAGE(Table1_1[[#This Row],[rating]]) + (Table1_1[[#This Row],[rating_count]]/1000)</f>
        <v>14.776</v>
      </c>
      <c r="O86" t="str">
        <f>IF(Table1_1[[#This Row],[rating_count]]&lt;1000, "Yes", "No")</f>
        <v>No</v>
      </c>
      <c r="P86" t="s">
        <v>790</v>
      </c>
      <c r="Q86" t="s">
        <v>791</v>
      </c>
      <c r="R86" t="s">
        <v>792</v>
      </c>
      <c r="S86" t="s">
        <v>793</v>
      </c>
      <c r="T86" t="s">
        <v>794</v>
      </c>
      <c r="U86" t="s">
        <v>795</v>
      </c>
      <c r="V86" t="s">
        <v>796</v>
      </c>
      <c r="W86" t="s">
        <v>797</v>
      </c>
    </row>
    <row r="87" spans="1:23" x14ac:dyDescent="0.25">
      <c r="A87" t="s">
        <v>798</v>
      </c>
      <c r="B87" t="s">
        <v>799</v>
      </c>
      <c r="C87" t="str">
        <f>TRIM(LEFT(Table1_1[[#This Row],[product_name]], FIND(" ",Table1_1[[#This Row],[product_name]],FIND(" ",Table1_1[[#This Row],[product_name]],FIND(" ",Table1_1[[#This Row],[product_name]])+1)+1)))</f>
        <v>OnePlus 108 cm</v>
      </c>
      <c r="D87" t="s">
        <v>169</v>
      </c>
      <c r="E87" t="s">
        <v>13077</v>
      </c>
      <c r="F87">
        <v>29999</v>
      </c>
      <c r="G87">
        <v>39999</v>
      </c>
      <c r="H87" t="str" cm="1">
        <f t="array" ref="H87">_xlfn.IFS(Table1_1[[#This Row],[discounted_price]]&lt;200, "&lt;₹200", Table1_1[[#This Row],[discounted_price]]&lt;=500, "₹200-₹500", Table1_1[[#This Row],[discounted_price]]&gt;500, "&gt;₹500")</f>
        <v>&gt;₹500</v>
      </c>
      <c r="I87" s="1">
        <v>0.25</v>
      </c>
      <c r="J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7" s="1" t="str">
        <f>IF(Table1_1[[#This Row],[discount_percentage]]&gt;= 50%, "Yes", "No")</f>
        <v>No</v>
      </c>
      <c r="L87">
        <v>4.2</v>
      </c>
      <c r="M87">
        <v>7298</v>
      </c>
      <c r="N87">
        <f>AVERAGE(Table1_1[[#This Row],[rating]]) + (Table1_1[[#This Row],[rating_count]]/1000)</f>
        <v>11.498000000000001</v>
      </c>
      <c r="O87" t="str">
        <f>IF(Table1_1[[#This Row],[rating_count]]&lt;1000, "Yes", "No")</f>
        <v>No</v>
      </c>
      <c r="P87" t="s">
        <v>800</v>
      </c>
      <c r="Q87" t="s">
        <v>379</v>
      </c>
      <c r="R87" t="s">
        <v>380</v>
      </c>
      <c r="S87" t="s">
        <v>381</v>
      </c>
      <c r="T87" t="s">
        <v>382</v>
      </c>
      <c r="U87" t="s">
        <v>383</v>
      </c>
      <c r="V87" t="s">
        <v>801</v>
      </c>
      <c r="W87" t="s">
        <v>802</v>
      </c>
    </row>
    <row r="88" spans="1:23" x14ac:dyDescent="0.25">
      <c r="A88" t="s">
        <v>803</v>
      </c>
      <c r="B88" t="s">
        <v>804</v>
      </c>
      <c r="C88" t="str">
        <f>TRIM(LEFT(Table1_1[[#This Row],[product_name]], FIND(" ",Table1_1[[#This Row],[product_name]],FIND(" ",Table1_1[[#This Row],[product_name]],FIND(" ",Table1_1[[#This Row],[product_name]])+1)+1)))</f>
        <v>Acer 127 cm</v>
      </c>
      <c r="D88" t="s">
        <v>169</v>
      </c>
      <c r="E88" t="s">
        <v>13077</v>
      </c>
      <c r="F88">
        <v>27999</v>
      </c>
      <c r="G88">
        <v>40990</v>
      </c>
      <c r="H88" t="str" cm="1">
        <f t="array" ref="H88">_xlfn.IFS(Table1_1[[#This Row],[discounted_price]]&lt;200, "&lt;₹200", Table1_1[[#This Row],[discounted_price]]&lt;=500, "₹200-₹500", Table1_1[[#This Row],[discounted_price]]&gt;500, "&gt;₹500")</f>
        <v>&gt;₹500</v>
      </c>
      <c r="I88" s="1">
        <v>0.32</v>
      </c>
      <c r="J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8" s="1" t="str">
        <f>IF(Table1_1[[#This Row],[discount_percentage]]&gt;= 50%, "Yes", "No")</f>
        <v>No</v>
      </c>
      <c r="L88">
        <v>4.3</v>
      </c>
      <c r="M88">
        <v>4703</v>
      </c>
      <c r="N88">
        <f>AVERAGE(Table1_1[[#This Row],[rating]]) + (Table1_1[[#This Row],[rating_count]]/1000)</f>
        <v>9.0030000000000001</v>
      </c>
      <c r="O88" t="str">
        <f>IF(Table1_1[[#This Row],[rating_count]]&lt;1000, "Yes", "No")</f>
        <v>No</v>
      </c>
      <c r="P88" t="s">
        <v>805</v>
      </c>
      <c r="Q88" t="s">
        <v>246</v>
      </c>
      <c r="R88" t="s">
        <v>247</v>
      </c>
      <c r="S88" t="s">
        <v>248</v>
      </c>
      <c r="T88" t="s">
        <v>249</v>
      </c>
      <c r="U88" t="s">
        <v>13024</v>
      </c>
      <c r="V88" t="s">
        <v>806</v>
      </c>
      <c r="W88" t="s">
        <v>807</v>
      </c>
    </row>
    <row r="89" spans="1:23" x14ac:dyDescent="0.25">
      <c r="A89" t="s">
        <v>808</v>
      </c>
      <c r="B89" t="s">
        <v>809</v>
      </c>
      <c r="C89" t="str">
        <f>TRIM(LEFT(Table1_1[[#This Row],[product_name]], FIND(" ",Table1_1[[#This Row],[product_name]],FIND(" ",Table1_1[[#This Row],[product_name]],FIND(" ",Table1_1[[#This Row],[product_name]])+1)+1)))</f>
        <v>Samsung 108 cm</v>
      </c>
      <c r="D89" t="s">
        <v>169</v>
      </c>
      <c r="E89" t="s">
        <v>13077</v>
      </c>
      <c r="F89">
        <v>30990</v>
      </c>
      <c r="G89">
        <v>52900</v>
      </c>
      <c r="H89" t="str" cm="1">
        <f t="array" ref="H89">_xlfn.IFS(Table1_1[[#This Row],[discounted_price]]&lt;200, "&lt;₹200", Table1_1[[#This Row],[discounted_price]]&lt;=500, "₹200-₹500", Table1_1[[#This Row],[discounted_price]]&gt;500, "&gt;₹500")</f>
        <v>&gt;₹500</v>
      </c>
      <c r="I89" s="1">
        <v>0.41</v>
      </c>
      <c r="J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9" s="1" t="str">
        <f>IF(Table1_1[[#This Row],[discount_percentage]]&gt;= 50%, "Yes", "No")</f>
        <v>No</v>
      </c>
      <c r="L89">
        <v>4.3</v>
      </c>
      <c r="M89">
        <v>7109</v>
      </c>
      <c r="N89">
        <f>AVERAGE(Table1_1[[#This Row],[rating]]) + (Table1_1[[#This Row],[rating_count]]/1000)</f>
        <v>11.408999999999999</v>
      </c>
      <c r="O89" t="str">
        <f>IF(Table1_1[[#This Row],[rating_count]]&lt;1000, "Yes", "No")</f>
        <v>No</v>
      </c>
      <c r="P89" t="s">
        <v>810</v>
      </c>
      <c r="Q89" t="s">
        <v>579</v>
      </c>
      <c r="R89" t="s">
        <v>580</v>
      </c>
      <c r="S89" t="s">
        <v>581</v>
      </c>
      <c r="T89" t="s">
        <v>582</v>
      </c>
      <c r="U89" t="s">
        <v>583</v>
      </c>
      <c r="V89" t="s">
        <v>811</v>
      </c>
      <c r="W89" t="s">
        <v>812</v>
      </c>
    </row>
    <row r="90" spans="1:23" x14ac:dyDescent="0.25">
      <c r="A90" t="s">
        <v>813</v>
      </c>
      <c r="B90" t="s">
        <v>814</v>
      </c>
      <c r="C90" t="str">
        <f>TRIM(LEFT(Table1_1[[#This Row],[product_name]], FIND(" ",Table1_1[[#This Row],[product_name]],FIND(" ",Table1_1[[#This Row],[product_name]],FIND(" ",Table1_1[[#This Row],[product_name]])+1)+1)))</f>
        <v>Lapster 65W compatible</v>
      </c>
      <c r="D90" t="s">
        <v>18</v>
      </c>
      <c r="E90" t="s">
        <v>13076</v>
      </c>
      <c r="F90">
        <v>199</v>
      </c>
      <c r="G90">
        <v>999</v>
      </c>
      <c r="H90" t="str" cm="1">
        <f t="array" ref="H90">_xlfn.IFS(Table1_1[[#This Row],[discounted_price]]&lt;200, "&lt;₹200", Table1_1[[#This Row],[discounted_price]]&lt;=500, "₹200-₹500", Table1_1[[#This Row],[discounted_price]]&gt;500, "&gt;₹500")</f>
        <v>&lt;₹200</v>
      </c>
      <c r="I90" s="1">
        <v>0.8</v>
      </c>
      <c r="J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90" s="1" t="str">
        <f>IF(Table1_1[[#This Row],[discount_percentage]]&gt;= 50%, "Yes", "No")</f>
        <v>Yes</v>
      </c>
      <c r="L90">
        <v>4.5</v>
      </c>
      <c r="M90">
        <v>127</v>
      </c>
      <c r="N90">
        <f>AVERAGE(Table1_1[[#This Row],[rating]]) + (Table1_1[[#This Row],[rating_count]]/1000)</f>
        <v>4.6269999999999998</v>
      </c>
      <c r="O90" t="str">
        <f>IF(Table1_1[[#This Row],[rating_count]]&lt;1000, "Yes", "No")</f>
        <v>Yes</v>
      </c>
      <c r="P90" t="s">
        <v>815</v>
      </c>
      <c r="Q90" t="s">
        <v>816</v>
      </c>
      <c r="R90" t="s">
        <v>817</v>
      </c>
      <c r="S90" t="s">
        <v>818</v>
      </c>
      <c r="T90" t="s">
        <v>819</v>
      </c>
      <c r="U90" t="s">
        <v>820</v>
      </c>
      <c r="V90" t="s">
        <v>821</v>
      </c>
      <c r="W90" t="s">
        <v>822</v>
      </c>
    </row>
    <row r="91" spans="1:23" x14ac:dyDescent="0.25">
      <c r="A91" t="s">
        <v>823</v>
      </c>
      <c r="B91" t="s">
        <v>824</v>
      </c>
      <c r="C91" t="str">
        <f>TRIM(LEFT(Table1_1[[#This Row],[product_name]], FIND(" ",Table1_1[[#This Row],[product_name]],FIND(" ",Table1_1[[#This Row],[product_name]],FIND(" ",Table1_1[[#This Row],[product_name]])+1)+1)))</f>
        <v>Wayona Nylon Braided</v>
      </c>
      <c r="D91" t="s">
        <v>18</v>
      </c>
      <c r="E91" t="s">
        <v>13076</v>
      </c>
      <c r="F91">
        <v>649</v>
      </c>
      <c r="G91">
        <v>1999</v>
      </c>
      <c r="H91" t="str" cm="1">
        <f t="array" ref="H91">_xlfn.IFS(Table1_1[[#This Row],[discounted_price]]&lt;200, "&lt;₹200", Table1_1[[#This Row],[discounted_price]]&lt;=500, "₹200-₹500", Table1_1[[#This Row],[discounted_price]]&gt;500, "&gt;₹500")</f>
        <v>&gt;₹500</v>
      </c>
      <c r="I91" s="1">
        <v>0.68</v>
      </c>
      <c r="J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1" s="1" t="str">
        <f>IF(Table1_1[[#This Row],[discount_percentage]]&gt;= 50%, "Yes", "No")</f>
        <v>Yes</v>
      </c>
      <c r="L91">
        <v>4.2</v>
      </c>
      <c r="M91">
        <v>24269</v>
      </c>
      <c r="N91">
        <f>AVERAGE(Table1_1[[#This Row],[rating]]) + (Table1_1[[#This Row],[rating_count]]/1000)</f>
        <v>28.468999999999998</v>
      </c>
      <c r="O91" t="str">
        <f>IF(Table1_1[[#This Row],[rating_count]]&lt;1000, "Yes", "No")</f>
        <v>No</v>
      </c>
      <c r="P91" t="s">
        <v>417</v>
      </c>
      <c r="Q91" t="s">
        <v>20</v>
      </c>
      <c r="R91" t="s">
        <v>21</v>
      </c>
      <c r="S91" t="s">
        <v>22</v>
      </c>
      <c r="T91" t="s">
        <v>23</v>
      </c>
      <c r="U91" t="s">
        <v>825</v>
      </c>
      <c r="V91" t="s">
        <v>826</v>
      </c>
      <c r="W91" t="s">
        <v>827</v>
      </c>
    </row>
    <row r="92" spans="1:23" x14ac:dyDescent="0.25">
      <c r="A92" t="s">
        <v>828</v>
      </c>
      <c r="B92" t="s">
        <v>829</v>
      </c>
      <c r="C92" t="str">
        <f>TRIM(LEFT(Table1_1[[#This Row],[product_name]], FIND(" ",Table1_1[[#This Row],[product_name]],FIND(" ",Table1_1[[#This Row],[product_name]],FIND(" ",Table1_1[[#This Row],[product_name]])+1)+1)))</f>
        <v>Gizga Essentials USB</v>
      </c>
      <c r="D92" t="s">
        <v>98</v>
      </c>
      <c r="E92" t="s">
        <v>13076</v>
      </c>
      <c r="F92">
        <v>269</v>
      </c>
      <c r="G92">
        <v>800</v>
      </c>
      <c r="H92" t="str" cm="1">
        <f t="array" ref="H92">_xlfn.IFS(Table1_1[[#This Row],[discounted_price]]&lt;200, "&lt;₹200", Table1_1[[#This Row],[discounted_price]]&lt;=500, "₹200-₹500", Table1_1[[#This Row],[discounted_price]]&gt;500, "&gt;₹500")</f>
        <v>₹200-₹500</v>
      </c>
      <c r="I92" s="1">
        <v>0.66</v>
      </c>
      <c r="J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2" s="1" t="str">
        <f>IF(Table1_1[[#This Row],[discount_percentage]]&gt;= 50%, "Yes", "No")</f>
        <v>Yes</v>
      </c>
      <c r="L92">
        <v>3.6</v>
      </c>
      <c r="M92">
        <v>10134</v>
      </c>
      <c r="N92">
        <f>AVERAGE(Table1_1[[#This Row],[rating]]) + (Table1_1[[#This Row],[rating_count]]/1000)</f>
        <v>13.734</v>
      </c>
      <c r="O92" t="str">
        <f>IF(Table1_1[[#This Row],[rating_count]]&lt;1000, "Yes", "No")</f>
        <v>No</v>
      </c>
      <c r="P92" t="s">
        <v>830</v>
      </c>
      <c r="Q92" t="s">
        <v>831</v>
      </c>
      <c r="R92" t="s">
        <v>832</v>
      </c>
      <c r="S92" t="s">
        <v>833</v>
      </c>
      <c r="T92" t="s">
        <v>834</v>
      </c>
      <c r="U92" t="s">
        <v>835</v>
      </c>
      <c r="V92" t="s">
        <v>836</v>
      </c>
      <c r="W92" t="s">
        <v>837</v>
      </c>
    </row>
    <row r="93" spans="1:23" x14ac:dyDescent="0.25">
      <c r="A93" t="s">
        <v>838</v>
      </c>
      <c r="B93" t="s">
        <v>839</v>
      </c>
      <c r="C93" t="str">
        <f>TRIM(LEFT(Table1_1[[#This Row],[product_name]], FIND(" ",Table1_1[[#This Row],[product_name]],FIND(" ",Table1_1[[#This Row],[product_name]],FIND(" ",Table1_1[[#This Row],[product_name]])+1)+1)))</f>
        <v>OnePlus 108 cm</v>
      </c>
      <c r="D93" t="s">
        <v>169</v>
      </c>
      <c r="E93" t="s">
        <v>13077</v>
      </c>
      <c r="F93">
        <v>24999</v>
      </c>
      <c r="G93">
        <v>31999</v>
      </c>
      <c r="H93" t="str" cm="1">
        <f t="array" ref="H93">_xlfn.IFS(Table1_1[[#This Row],[discounted_price]]&lt;200, "&lt;₹200", Table1_1[[#This Row],[discounted_price]]&lt;=500, "₹200-₹500", Table1_1[[#This Row],[discounted_price]]&gt;500, "&gt;₹500")</f>
        <v>&gt;₹500</v>
      </c>
      <c r="I93" s="1">
        <v>0.22</v>
      </c>
      <c r="J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3" s="1" t="str">
        <f>IF(Table1_1[[#This Row],[discount_percentage]]&gt;= 50%, "Yes", "No")</f>
        <v>No</v>
      </c>
      <c r="L93">
        <v>4.2</v>
      </c>
      <c r="M93">
        <v>34899</v>
      </c>
      <c r="N93">
        <f>AVERAGE(Table1_1[[#This Row],[rating]]) + (Table1_1[[#This Row],[rating_count]]/1000)</f>
        <v>39.099000000000004</v>
      </c>
      <c r="O93" t="str">
        <f>IF(Table1_1[[#This Row],[rating_count]]&lt;1000, "Yes", "No")</f>
        <v>No</v>
      </c>
      <c r="P93" t="s">
        <v>840</v>
      </c>
      <c r="Q93" t="s">
        <v>265</v>
      </c>
      <c r="R93" t="s">
        <v>266</v>
      </c>
      <c r="S93" t="s">
        <v>267</v>
      </c>
      <c r="T93" t="s">
        <v>268</v>
      </c>
      <c r="U93" t="s">
        <v>269</v>
      </c>
      <c r="V93" t="s">
        <v>841</v>
      </c>
      <c r="W93" t="s">
        <v>842</v>
      </c>
    </row>
    <row r="94" spans="1:23" x14ac:dyDescent="0.25">
      <c r="A94" t="s">
        <v>843</v>
      </c>
      <c r="B94" t="s">
        <v>844</v>
      </c>
      <c r="C94" t="str">
        <f>TRIM(LEFT(Table1_1[[#This Row],[product_name]], FIND(" ",Table1_1[[#This Row],[product_name]],FIND(" ",Table1_1[[#This Row],[product_name]],FIND(" ",Table1_1[[#This Row],[product_name]])+1)+1)))</f>
        <v>boAt Deuce USB</v>
      </c>
      <c r="D94" t="s">
        <v>18</v>
      </c>
      <c r="E94" t="s">
        <v>13076</v>
      </c>
      <c r="F94">
        <v>299</v>
      </c>
      <c r="G94">
        <v>699</v>
      </c>
      <c r="H94" t="str" cm="1">
        <f t="array" ref="H94">_xlfn.IFS(Table1_1[[#This Row],[discounted_price]]&lt;200, "&lt;₹200", Table1_1[[#This Row],[discounted_price]]&lt;=500, "₹200-₹500", Table1_1[[#This Row],[discounted_price]]&gt;500, "&gt;₹500")</f>
        <v>₹200-₹500</v>
      </c>
      <c r="I94" s="1">
        <v>0.56999999999999995</v>
      </c>
      <c r="J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4" s="1" t="str">
        <f>IF(Table1_1[[#This Row],[discount_percentage]]&gt;= 50%, "Yes", "No")</f>
        <v>Yes</v>
      </c>
      <c r="L94">
        <v>4.2</v>
      </c>
      <c r="M94">
        <v>94363</v>
      </c>
      <c r="N94">
        <f>AVERAGE(Table1_1[[#This Row],[rating]]) + (Table1_1[[#This Row],[rating_count]]/1000)</f>
        <v>98.563000000000002</v>
      </c>
      <c r="O94" t="str">
        <f>IF(Table1_1[[#This Row],[rating_count]]&lt;1000, "Yes", "No")</f>
        <v>No</v>
      </c>
      <c r="P94" t="s">
        <v>49</v>
      </c>
      <c r="Q94" t="s">
        <v>50</v>
      </c>
      <c r="R94" t="s">
        <v>51</v>
      </c>
      <c r="S94" t="s">
        <v>52</v>
      </c>
      <c r="T94" t="s">
        <v>53</v>
      </c>
      <c r="U94" t="s">
        <v>54</v>
      </c>
      <c r="V94" t="s">
        <v>845</v>
      </c>
      <c r="W94" t="s">
        <v>846</v>
      </c>
    </row>
    <row r="95" spans="1:23" x14ac:dyDescent="0.25">
      <c r="A95" t="s">
        <v>847</v>
      </c>
      <c r="B95" t="s">
        <v>848</v>
      </c>
      <c r="C95" t="str">
        <f>TRIM(LEFT(Table1_1[[#This Row],[product_name]], FIND(" ",Table1_1[[#This Row],[product_name]],FIND(" ",Table1_1[[#This Row],[product_name]],FIND(" ",Table1_1[[#This Row],[product_name]])+1)+1)))</f>
        <v>Lapster USB 3.0</v>
      </c>
      <c r="D95" t="s">
        <v>18</v>
      </c>
      <c r="E95" t="s">
        <v>13076</v>
      </c>
      <c r="F95">
        <v>199</v>
      </c>
      <c r="G95">
        <v>999</v>
      </c>
      <c r="H95" t="str" cm="1">
        <f t="array" ref="H95">_xlfn.IFS(Table1_1[[#This Row],[discounted_price]]&lt;200, "&lt;₹200", Table1_1[[#This Row],[discounted_price]]&lt;=500, "₹200-₹500", Table1_1[[#This Row],[discounted_price]]&gt;500, "&gt;₹500")</f>
        <v>&lt;₹200</v>
      </c>
      <c r="I95" s="1">
        <v>0.8</v>
      </c>
      <c r="J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95" s="1" t="str">
        <f>IF(Table1_1[[#This Row],[discount_percentage]]&gt;= 50%, "Yes", "No")</f>
        <v>Yes</v>
      </c>
      <c r="L95">
        <v>4.0999999999999996</v>
      </c>
      <c r="M95">
        <v>425</v>
      </c>
      <c r="N95">
        <f>AVERAGE(Table1_1[[#This Row],[rating]]) + (Table1_1[[#This Row],[rating_count]]/1000)</f>
        <v>4.5249999999999995</v>
      </c>
      <c r="O95" t="str">
        <f>IF(Table1_1[[#This Row],[rating_count]]&lt;1000, "Yes", "No")</f>
        <v>Yes</v>
      </c>
      <c r="P95" t="s">
        <v>849</v>
      </c>
      <c r="Q95" t="s">
        <v>850</v>
      </c>
      <c r="R95" t="s">
        <v>851</v>
      </c>
      <c r="S95" t="s">
        <v>852</v>
      </c>
      <c r="T95" t="s">
        <v>853</v>
      </c>
      <c r="U95" t="s">
        <v>854</v>
      </c>
      <c r="V95" t="s">
        <v>855</v>
      </c>
      <c r="W95" t="s">
        <v>856</v>
      </c>
    </row>
    <row r="96" spans="1:23" x14ac:dyDescent="0.25">
      <c r="A96" t="s">
        <v>857</v>
      </c>
      <c r="B96" t="s">
        <v>858</v>
      </c>
      <c r="C96" t="str">
        <f>TRIM(LEFT(Table1_1[[#This Row],[product_name]], FIND(" ",Table1_1[[#This Row],[product_name]],FIND(" ",Table1_1[[#This Row],[product_name]],FIND(" ",Table1_1[[#This Row],[product_name]])+1)+1)))</f>
        <v>TCL 100 cm</v>
      </c>
      <c r="D96" t="s">
        <v>169</v>
      </c>
      <c r="E96" t="s">
        <v>13077</v>
      </c>
      <c r="F96">
        <v>18990</v>
      </c>
      <c r="G96">
        <v>40990</v>
      </c>
      <c r="H96" t="str" cm="1">
        <f t="array" ref="H96">_xlfn.IFS(Table1_1[[#This Row],[discounted_price]]&lt;200, "&lt;₹200", Table1_1[[#This Row],[discounted_price]]&lt;=500, "₹200-₹500", Table1_1[[#This Row],[discounted_price]]&gt;500, "&gt;₹500")</f>
        <v>&gt;₹500</v>
      </c>
      <c r="I96" s="1">
        <v>0.54</v>
      </c>
      <c r="J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6" s="1" t="str">
        <f>IF(Table1_1[[#This Row],[discount_percentage]]&gt;= 50%, "Yes", "No")</f>
        <v>Yes</v>
      </c>
      <c r="L96">
        <v>4.2</v>
      </c>
      <c r="M96">
        <v>6659</v>
      </c>
      <c r="N96">
        <f>AVERAGE(Table1_1[[#This Row],[rating]]) + (Table1_1[[#This Row],[rating_count]]/1000)</f>
        <v>10.859</v>
      </c>
      <c r="O96" t="str">
        <f>IF(Table1_1[[#This Row],[rating_count]]&lt;1000, "Yes", "No")</f>
        <v>No</v>
      </c>
      <c r="P96" t="s">
        <v>859</v>
      </c>
      <c r="Q96" t="s">
        <v>860</v>
      </c>
      <c r="R96" t="s">
        <v>861</v>
      </c>
      <c r="S96" t="s">
        <v>862</v>
      </c>
      <c r="T96" t="s">
        <v>863</v>
      </c>
      <c r="U96" t="s">
        <v>864</v>
      </c>
      <c r="V96" t="s">
        <v>865</v>
      </c>
      <c r="W96" t="s">
        <v>866</v>
      </c>
    </row>
    <row r="97" spans="1:23" x14ac:dyDescent="0.25">
      <c r="A97" t="s">
        <v>867</v>
      </c>
      <c r="B97" t="s">
        <v>868</v>
      </c>
      <c r="C97" t="str">
        <f>TRIM(LEFT(Table1_1[[#This Row],[product_name]], FIND(" ",Table1_1[[#This Row],[product_name]],FIND(" ",Table1_1[[#This Row],[product_name]],FIND(" ",Table1_1[[#This Row],[product_name]])+1)+1)))</f>
        <v>ZEBRONICS ZEB-USB150WF1 WiFi</v>
      </c>
      <c r="D97" t="s">
        <v>98</v>
      </c>
      <c r="E97" t="s">
        <v>13076</v>
      </c>
      <c r="F97">
        <v>290</v>
      </c>
      <c r="G97">
        <v>349</v>
      </c>
      <c r="H97" t="str" cm="1">
        <f t="array" ref="H97">_xlfn.IFS(Table1_1[[#This Row],[discounted_price]]&lt;200, "&lt;₹200", Table1_1[[#This Row],[discounted_price]]&lt;=500, "₹200-₹500", Table1_1[[#This Row],[discounted_price]]&gt;500, "&gt;₹500")</f>
        <v>₹200-₹500</v>
      </c>
      <c r="I97" s="1">
        <v>0.17</v>
      </c>
      <c r="J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7" s="1" t="str">
        <f>IF(Table1_1[[#This Row],[discount_percentage]]&gt;= 50%, "Yes", "No")</f>
        <v>No</v>
      </c>
      <c r="L97">
        <v>3.7</v>
      </c>
      <c r="M97">
        <v>1977</v>
      </c>
      <c r="N97">
        <f>AVERAGE(Table1_1[[#This Row],[rating]]) + (Table1_1[[#This Row],[rating_count]]/1000)</f>
        <v>5.6770000000000005</v>
      </c>
      <c r="O97" t="str">
        <f>IF(Table1_1[[#This Row],[rating_count]]&lt;1000, "Yes", "No")</f>
        <v>No</v>
      </c>
      <c r="P97" t="s">
        <v>869</v>
      </c>
      <c r="Q97" t="s">
        <v>870</v>
      </c>
      <c r="R97" t="s">
        <v>871</v>
      </c>
      <c r="S97" t="s">
        <v>872</v>
      </c>
      <c r="T97" t="s">
        <v>873</v>
      </c>
      <c r="U97" t="s">
        <v>874</v>
      </c>
      <c r="V97" t="s">
        <v>875</v>
      </c>
      <c r="W97" t="s">
        <v>876</v>
      </c>
    </row>
    <row r="98" spans="1:23" x14ac:dyDescent="0.25">
      <c r="A98" t="s">
        <v>877</v>
      </c>
      <c r="B98" t="s">
        <v>878</v>
      </c>
      <c r="C98" t="str">
        <f>TRIM(LEFT(Table1_1[[#This Row],[product_name]], FIND(" ",Table1_1[[#This Row],[product_name]],FIND(" ",Table1_1[[#This Row],[product_name]],FIND(" ",Table1_1[[#This Row],[product_name]])+1)+1)))</f>
        <v>LOHAYA Remote Compatible</v>
      </c>
      <c r="D98" t="s">
        <v>462</v>
      </c>
      <c r="E98" t="s">
        <v>13077</v>
      </c>
      <c r="F98">
        <v>249</v>
      </c>
      <c r="G98">
        <v>799</v>
      </c>
      <c r="H98" t="str" cm="1">
        <f t="array" ref="H98">_xlfn.IFS(Table1_1[[#This Row],[discounted_price]]&lt;200, "&lt;₹200", Table1_1[[#This Row],[discounted_price]]&lt;=500, "₹200-₹500", Table1_1[[#This Row],[discounted_price]]&gt;500, "&gt;₹500")</f>
        <v>₹200-₹500</v>
      </c>
      <c r="I98" s="1">
        <v>0.69</v>
      </c>
      <c r="J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8" s="1" t="str">
        <f>IF(Table1_1[[#This Row],[discount_percentage]]&gt;= 50%, "Yes", "No")</f>
        <v>Yes</v>
      </c>
      <c r="L98">
        <v>3.8</v>
      </c>
      <c r="M98">
        <v>1079</v>
      </c>
      <c r="N98">
        <f>AVERAGE(Table1_1[[#This Row],[rating]]) + (Table1_1[[#This Row],[rating_count]]/1000)</f>
        <v>4.8789999999999996</v>
      </c>
      <c r="O98" t="str">
        <f>IF(Table1_1[[#This Row],[rating_count]]&lt;1000, "Yes", "No")</f>
        <v>No</v>
      </c>
      <c r="P98" t="s">
        <v>879</v>
      </c>
      <c r="Q98" t="s">
        <v>880</v>
      </c>
      <c r="R98" t="s">
        <v>881</v>
      </c>
      <c r="S98" t="s">
        <v>882</v>
      </c>
      <c r="T98" t="s">
        <v>883</v>
      </c>
      <c r="U98" t="s">
        <v>884</v>
      </c>
      <c r="V98" t="s">
        <v>885</v>
      </c>
      <c r="W98" t="s">
        <v>886</v>
      </c>
    </row>
    <row r="99" spans="1:23" x14ac:dyDescent="0.25">
      <c r="A99" t="s">
        <v>887</v>
      </c>
      <c r="B99" t="s">
        <v>888</v>
      </c>
      <c r="C99" t="str">
        <f>TRIM(LEFT(Table1_1[[#This Row],[product_name]], FIND(" ",Table1_1[[#This Row],[product_name]],FIND(" ",Table1_1[[#This Row],[product_name]],FIND(" ",Table1_1[[#This Row],[product_name]])+1)+1)))</f>
        <v>Gilary Multi Charging</v>
      </c>
      <c r="D99" t="s">
        <v>18</v>
      </c>
      <c r="E99" t="s">
        <v>13076</v>
      </c>
      <c r="F99">
        <v>345</v>
      </c>
      <c r="G99">
        <v>999</v>
      </c>
      <c r="H99" t="str" cm="1">
        <f t="array" ref="H99">_xlfn.IFS(Table1_1[[#This Row],[discounted_price]]&lt;200, "&lt;₹200", Table1_1[[#This Row],[discounted_price]]&lt;=500, "₹200-₹500", Table1_1[[#This Row],[discounted_price]]&gt;500, "&gt;₹500")</f>
        <v>₹200-₹500</v>
      </c>
      <c r="I99" s="1">
        <v>0.65</v>
      </c>
      <c r="J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9" s="1" t="str">
        <f>IF(Table1_1[[#This Row],[discount_percentage]]&gt;= 50%, "Yes", "No")</f>
        <v>Yes</v>
      </c>
      <c r="L99">
        <v>3.7</v>
      </c>
      <c r="M99">
        <v>1097</v>
      </c>
      <c r="N99">
        <f>AVERAGE(Table1_1[[#This Row],[rating]]) + (Table1_1[[#This Row],[rating_count]]/1000)</f>
        <v>4.7970000000000006</v>
      </c>
      <c r="O99" t="str">
        <f>IF(Table1_1[[#This Row],[rating_count]]&lt;1000, "Yes", "No")</f>
        <v>No</v>
      </c>
      <c r="P99" t="s">
        <v>889</v>
      </c>
      <c r="Q99" t="s">
        <v>890</v>
      </c>
      <c r="R99" t="s">
        <v>891</v>
      </c>
      <c r="S99" t="s">
        <v>892</v>
      </c>
      <c r="T99" t="s">
        <v>893</v>
      </c>
      <c r="U99" t="s">
        <v>894</v>
      </c>
      <c r="V99" t="s">
        <v>895</v>
      </c>
      <c r="W99" t="s">
        <v>896</v>
      </c>
    </row>
    <row r="100" spans="1:23" x14ac:dyDescent="0.25">
      <c r="A100" t="s">
        <v>897</v>
      </c>
      <c r="B100" t="s">
        <v>898</v>
      </c>
      <c r="C100" t="str">
        <f>TRIM(LEFT(Table1_1[[#This Row],[product_name]], FIND(" ",Table1_1[[#This Row],[product_name]],FIND(" ",Table1_1[[#This Row],[product_name]],FIND(" ",Table1_1[[#This Row],[product_name]])+1)+1)))</f>
        <v>TP-Link UE300 USB</v>
      </c>
      <c r="D100" t="s">
        <v>98</v>
      </c>
      <c r="E100" t="s">
        <v>13076</v>
      </c>
      <c r="F100">
        <v>1099</v>
      </c>
      <c r="G100">
        <v>1899</v>
      </c>
      <c r="H100" t="str" cm="1">
        <f t="array" ref="H100">_xlfn.IFS(Table1_1[[#This Row],[discounted_price]]&lt;200, "&lt;₹200", Table1_1[[#This Row],[discounted_price]]&lt;=500, "₹200-₹500", Table1_1[[#This Row],[discounted_price]]&gt;500, "&gt;₹500")</f>
        <v>&gt;₹500</v>
      </c>
      <c r="I100" s="1">
        <v>0.42</v>
      </c>
      <c r="J1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0" s="1" t="str">
        <f>IF(Table1_1[[#This Row],[discount_percentage]]&gt;= 50%, "Yes", "No")</f>
        <v>No</v>
      </c>
      <c r="L100">
        <v>4.5</v>
      </c>
      <c r="M100">
        <v>22420</v>
      </c>
      <c r="N100">
        <f>AVERAGE(Table1_1[[#This Row],[rating]]) + (Table1_1[[#This Row],[rating_count]]/1000)</f>
        <v>26.92</v>
      </c>
      <c r="O100" t="str">
        <f>IF(Table1_1[[#This Row],[rating_count]]&lt;1000, "Yes", "No")</f>
        <v>No</v>
      </c>
      <c r="P100" t="s">
        <v>899</v>
      </c>
      <c r="Q100" t="s">
        <v>900</v>
      </c>
      <c r="R100" t="s">
        <v>901</v>
      </c>
      <c r="S100" t="s">
        <v>902</v>
      </c>
      <c r="T100" t="s">
        <v>903</v>
      </c>
      <c r="U100" t="s">
        <v>904</v>
      </c>
      <c r="V100" t="s">
        <v>905</v>
      </c>
      <c r="W100" t="s">
        <v>906</v>
      </c>
    </row>
    <row r="101" spans="1:23" x14ac:dyDescent="0.25">
      <c r="A101" t="s">
        <v>907</v>
      </c>
      <c r="B101" t="s">
        <v>908</v>
      </c>
      <c r="C101" t="str">
        <f>TRIM(LEFT(Table1_1[[#This Row],[product_name]], FIND(" ",Table1_1[[#This Row],[product_name]],FIND(" ",Table1_1[[#This Row],[product_name]],FIND(" ",Table1_1[[#This Row],[product_name]])+1)+1)))</f>
        <v>Wayona Type C</v>
      </c>
      <c r="D101" t="s">
        <v>18</v>
      </c>
      <c r="E101" t="s">
        <v>13076</v>
      </c>
      <c r="F101">
        <v>719</v>
      </c>
      <c r="G101">
        <v>1499</v>
      </c>
      <c r="H101" t="str" cm="1">
        <f t="array" ref="H101">_xlfn.IFS(Table1_1[[#This Row],[discounted_price]]&lt;200, "&lt;₹200", Table1_1[[#This Row],[discounted_price]]&lt;=500, "₹200-₹500", Table1_1[[#This Row],[discounted_price]]&gt;500, "&gt;₹500")</f>
        <v>&gt;₹500</v>
      </c>
      <c r="I101" s="1">
        <v>0.52</v>
      </c>
      <c r="J1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1" s="1" t="str">
        <f>IF(Table1_1[[#This Row],[discount_percentage]]&gt;= 50%, "Yes", "No")</f>
        <v>Yes</v>
      </c>
      <c r="L101">
        <v>4.0999999999999996</v>
      </c>
      <c r="M101">
        <v>1045</v>
      </c>
      <c r="N101">
        <f>AVERAGE(Table1_1[[#This Row],[rating]]) + (Table1_1[[#This Row],[rating_count]]/1000)</f>
        <v>5.1449999999999996</v>
      </c>
      <c r="O101" t="str">
        <f>IF(Table1_1[[#This Row],[rating_count]]&lt;1000, "Yes", "No")</f>
        <v>No</v>
      </c>
      <c r="P101" t="s">
        <v>909</v>
      </c>
      <c r="Q101" t="s">
        <v>910</v>
      </c>
      <c r="R101" t="s">
        <v>911</v>
      </c>
      <c r="S101" t="s">
        <v>912</v>
      </c>
      <c r="T101" t="s">
        <v>913</v>
      </c>
      <c r="U101" t="s">
        <v>914</v>
      </c>
      <c r="V101" t="s">
        <v>915</v>
      </c>
      <c r="W101" t="s">
        <v>916</v>
      </c>
    </row>
    <row r="102" spans="1:23" x14ac:dyDescent="0.25">
      <c r="A102" t="s">
        <v>917</v>
      </c>
      <c r="B102" t="s">
        <v>918</v>
      </c>
      <c r="C102" t="str">
        <f>TRIM(LEFT(Table1_1[[#This Row],[product_name]], FIND(" ",Table1_1[[#This Row],[product_name]],FIND(" ",Table1_1[[#This Row],[product_name]],FIND(" ",Table1_1[[#This Row],[product_name]])+1)+1)))</f>
        <v>Dealfreez Case Compatible</v>
      </c>
      <c r="D102" t="s">
        <v>462</v>
      </c>
      <c r="E102" t="s">
        <v>13077</v>
      </c>
      <c r="F102">
        <v>349</v>
      </c>
      <c r="G102">
        <v>1499</v>
      </c>
      <c r="H102" t="str" cm="1">
        <f t="array" ref="H102">_xlfn.IFS(Table1_1[[#This Row],[discounted_price]]&lt;200, "&lt;₹200", Table1_1[[#This Row],[discounted_price]]&lt;=500, "₹200-₹500", Table1_1[[#This Row],[discounted_price]]&gt;500, "&gt;₹500")</f>
        <v>₹200-₹500</v>
      </c>
      <c r="I102" s="1">
        <v>0.77</v>
      </c>
      <c r="J1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2" s="1" t="str">
        <f>IF(Table1_1[[#This Row],[discount_percentage]]&gt;= 50%, "Yes", "No")</f>
        <v>Yes</v>
      </c>
      <c r="L102">
        <v>4.3</v>
      </c>
      <c r="M102">
        <v>4145</v>
      </c>
      <c r="N102">
        <f>AVERAGE(Table1_1[[#This Row],[rating]]) + (Table1_1[[#This Row],[rating_count]]/1000)</f>
        <v>8.4450000000000003</v>
      </c>
      <c r="O102" t="str">
        <f>IF(Table1_1[[#This Row],[rating_count]]&lt;1000, "Yes", "No")</f>
        <v>No</v>
      </c>
      <c r="P102" t="s">
        <v>919</v>
      </c>
      <c r="Q102" t="s">
        <v>920</v>
      </c>
      <c r="R102" t="s">
        <v>921</v>
      </c>
      <c r="S102" t="s">
        <v>922</v>
      </c>
      <c r="T102" t="s">
        <v>923</v>
      </c>
      <c r="U102" t="s">
        <v>924</v>
      </c>
      <c r="V102" t="s">
        <v>925</v>
      </c>
      <c r="W102" t="s">
        <v>926</v>
      </c>
    </row>
    <row r="103" spans="1:23" x14ac:dyDescent="0.25">
      <c r="A103" t="s">
        <v>927</v>
      </c>
      <c r="B103" t="s">
        <v>928</v>
      </c>
      <c r="C103" t="str">
        <f>TRIM(LEFT(Table1_1[[#This Row],[product_name]], FIND(" ",Table1_1[[#This Row],[product_name]],FIND(" ",Table1_1[[#This Row],[product_name]],FIND(" ",Table1_1[[#This Row],[product_name]])+1)+1)))</f>
        <v>Amazon Basics New</v>
      </c>
      <c r="D103" t="s">
        <v>18</v>
      </c>
      <c r="E103" t="s">
        <v>13076</v>
      </c>
      <c r="F103">
        <v>849</v>
      </c>
      <c r="G103">
        <v>1809</v>
      </c>
      <c r="H103" t="str" cm="1">
        <f t="array" ref="H103">_xlfn.IFS(Table1_1[[#This Row],[discounted_price]]&lt;200, "&lt;₹200", Table1_1[[#This Row],[discounted_price]]&lt;=500, "₹200-₹500", Table1_1[[#This Row],[discounted_price]]&gt;500, "&gt;₹500")</f>
        <v>&gt;₹500</v>
      </c>
      <c r="I103" s="1">
        <v>0.53</v>
      </c>
      <c r="J1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3" s="1" t="str">
        <f>IF(Table1_1[[#This Row],[discount_percentage]]&gt;= 50%, "Yes", "No")</f>
        <v>Yes</v>
      </c>
      <c r="L103">
        <v>4.3</v>
      </c>
      <c r="M103">
        <v>6547</v>
      </c>
      <c r="N103">
        <f>AVERAGE(Table1_1[[#This Row],[rating]]) + (Table1_1[[#This Row],[rating_count]]/1000)</f>
        <v>10.847</v>
      </c>
      <c r="O103" t="str">
        <f>IF(Table1_1[[#This Row],[rating_count]]&lt;1000, "Yes", "No")</f>
        <v>No</v>
      </c>
      <c r="P103" t="s">
        <v>498</v>
      </c>
      <c r="Q103" t="s">
        <v>929</v>
      </c>
      <c r="R103" t="s">
        <v>930</v>
      </c>
      <c r="S103" t="s">
        <v>931</v>
      </c>
      <c r="T103" t="s">
        <v>932</v>
      </c>
      <c r="U103" t="s">
        <v>933</v>
      </c>
      <c r="V103" t="s">
        <v>504</v>
      </c>
      <c r="W103" t="s">
        <v>934</v>
      </c>
    </row>
    <row r="104" spans="1:23" x14ac:dyDescent="0.25">
      <c r="A104" t="s">
        <v>935</v>
      </c>
      <c r="B104" t="s">
        <v>936</v>
      </c>
      <c r="C104" t="str">
        <f>TRIM(LEFT(Table1_1[[#This Row],[product_name]], FIND(" ",Table1_1[[#This Row],[product_name]],FIND(" ",Table1_1[[#This Row],[product_name]],FIND(" ",Table1_1[[#This Row],[product_name]])+1)+1)))</f>
        <v>Isoelite Remote Compatible</v>
      </c>
      <c r="D104" t="s">
        <v>462</v>
      </c>
      <c r="E104" t="s">
        <v>13077</v>
      </c>
      <c r="F104">
        <v>299</v>
      </c>
      <c r="G104">
        <v>899</v>
      </c>
      <c r="H104" t="str" cm="1">
        <f t="array" ref="H104">_xlfn.IFS(Table1_1[[#This Row],[discounted_price]]&lt;200, "&lt;₹200", Table1_1[[#This Row],[discounted_price]]&lt;=500, "₹200-₹500", Table1_1[[#This Row],[discounted_price]]&gt;500, "&gt;₹500")</f>
        <v>₹200-₹500</v>
      </c>
      <c r="I104" s="1">
        <v>0.67</v>
      </c>
      <c r="J1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4" s="1" t="str">
        <f>IF(Table1_1[[#This Row],[discount_percentage]]&gt;= 50%, "Yes", "No")</f>
        <v>Yes</v>
      </c>
      <c r="L104">
        <v>4</v>
      </c>
      <c r="M104">
        <v>1588</v>
      </c>
      <c r="N104">
        <f>AVERAGE(Table1_1[[#This Row],[rating]]) + (Table1_1[[#This Row],[rating_count]]/1000)</f>
        <v>5.5880000000000001</v>
      </c>
      <c r="O104" t="str">
        <f>IF(Table1_1[[#This Row],[rating_count]]&lt;1000, "Yes", "No")</f>
        <v>No</v>
      </c>
      <c r="P104" t="s">
        <v>937</v>
      </c>
      <c r="Q104" t="s">
        <v>938</v>
      </c>
      <c r="R104" t="s">
        <v>939</v>
      </c>
      <c r="S104" t="s">
        <v>940</v>
      </c>
      <c r="T104" t="s">
        <v>941</v>
      </c>
      <c r="U104" t="s">
        <v>942</v>
      </c>
      <c r="V104" t="s">
        <v>943</v>
      </c>
      <c r="W104" t="s">
        <v>944</v>
      </c>
    </row>
    <row r="105" spans="1:23" x14ac:dyDescent="0.25">
      <c r="A105" t="s">
        <v>945</v>
      </c>
      <c r="B105" t="s">
        <v>946</v>
      </c>
      <c r="C105" t="str">
        <f>TRIM(LEFT(Table1_1[[#This Row],[product_name]], FIND(" ",Table1_1[[#This Row],[product_name]],FIND(" ",Table1_1[[#This Row],[product_name]],FIND(" ",Table1_1[[#This Row],[product_name]])+1)+1)))</f>
        <v>MI 100 cm</v>
      </c>
      <c r="D105" t="s">
        <v>169</v>
      </c>
      <c r="E105" t="s">
        <v>13077</v>
      </c>
      <c r="F105">
        <v>21999</v>
      </c>
      <c r="G105">
        <v>29999</v>
      </c>
      <c r="H105" t="str" cm="1">
        <f t="array" ref="H105">_xlfn.IFS(Table1_1[[#This Row],[discounted_price]]&lt;200, "&lt;₹200", Table1_1[[#This Row],[discounted_price]]&lt;=500, "₹200-₹500", Table1_1[[#This Row],[discounted_price]]&gt;500, "&gt;₹500")</f>
        <v>&gt;₹500</v>
      </c>
      <c r="I105" s="1">
        <v>0.27</v>
      </c>
      <c r="J1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5" s="1" t="str">
        <f>IF(Table1_1[[#This Row],[discount_percentage]]&gt;= 50%, "Yes", "No")</f>
        <v>No</v>
      </c>
      <c r="L105">
        <v>4.2</v>
      </c>
      <c r="M105">
        <v>32840</v>
      </c>
      <c r="N105">
        <f>AVERAGE(Table1_1[[#This Row],[rating]]) + (Table1_1[[#This Row],[rating_count]]/1000)</f>
        <v>37.040000000000006</v>
      </c>
      <c r="O105" t="str">
        <f>IF(Table1_1[[#This Row],[rating_count]]&lt;1000, "Yes", "No")</f>
        <v>No</v>
      </c>
      <c r="P105" t="s">
        <v>947</v>
      </c>
      <c r="Q105" t="s">
        <v>171</v>
      </c>
      <c r="R105" t="s">
        <v>172</v>
      </c>
      <c r="S105" t="s">
        <v>173</v>
      </c>
      <c r="T105" t="s">
        <v>174</v>
      </c>
      <c r="U105" t="s">
        <v>948</v>
      </c>
      <c r="V105" t="s">
        <v>949</v>
      </c>
      <c r="W105" t="s">
        <v>950</v>
      </c>
    </row>
    <row r="106" spans="1:23" x14ac:dyDescent="0.25">
      <c r="A106" t="s">
        <v>951</v>
      </c>
      <c r="B106" t="s">
        <v>952</v>
      </c>
      <c r="C106" t="str">
        <f>TRIM(LEFT(Table1_1[[#This Row],[product_name]], FIND(" ",Table1_1[[#This Row],[product_name]],FIND(" ",Table1_1[[#This Row],[product_name]],FIND(" ",Table1_1[[#This Row],[product_name]])+1)+1)))</f>
        <v>Wayona Nylon Braided</v>
      </c>
      <c r="D106" t="s">
        <v>18</v>
      </c>
      <c r="E106" t="s">
        <v>13076</v>
      </c>
      <c r="F106">
        <v>349</v>
      </c>
      <c r="G106">
        <v>999</v>
      </c>
      <c r="H106" t="str" cm="1">
        <f t="array" ref="H106">_xlfn.IFS(Table1_1[[#This Row],[discounted_price]]&lt;200, "&lt;₹200", Table1_1[[#This Row],[discounted_price]]&lt;=500, "₹200-₹500", Table1_1[[#This Row],[discounted_price]]&gt;500, "&gt;₹500")</f>
        <v>₹200-₹500</v>
      </c>
      <c r="I106" s="1">
        <v>0.65</v>
      </c>
      <c r="J1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6" s="1" t="str">
        <f>IF(Table1_1[[#This Row],[discount_percentage]]&gt;= 50%, "Yes", "No")</f>
        <v>Yes</v>
      </c>
      <c r="L106">
        <v>4.2</v>
      </c>
      <c r="M106">
        <v>13120</v>
      </c>
      <c r="N106">
        <f>AVERAGE(Table1_1[[#This Row],[rating]]) + (Table1_1[[#This Row],[rating_count]]/1000)</f>
        <v>17.32</v>
      </c>
      <c r="O106" t="str">
        <f>IF(Table1_1[[#This Row],[rating_count]]&lt;1000, "Yes", "No")</f>
        <v>No</v>
      </c>
      <c r="P106" t="s">
        <v>953</v>
      </c>
      <c r="Q106" t="s">
        <v>954</v>
      </c>
      <c r="R106" t="s">
        <v>955</v>
      </c>
      <c r="S106" t="s">
        <v>956</v>
      </c>
      <c r="T106" t="s">
        <v>957</v>
      </c>
      <c r="U106" t="s">
        <v>958</v>
      </c>
      <c r="V106" t="s">
        <v>959</v>
      </c>
      <c r="W106" t="s">
        <v>960</v>
      </c>
    </row>
    <row r="107" spans="1:23" x14ac:dyDescent="0.25">
      <c r="A107" t="s">
        <v>961</v>
      </c>
      <c r="B107" t="s">
        <v>962</v>
      </c>
      <c r="C107" t="str">
        <f>TRIM(LEFT(Table1_1[[#This Row],[product_name]], FIND(" ",Table1_1[[#This Row],[product_name]],FIND(" ",Table1_1[[#This Row],[product_name]],FIND(" ",Table1_1[[#This Row],[product_name]])+1)+1)))</f>
        <v>Wayona Type C</v>
      </c>
      <c r="D107" t="s">
        <v>18</v>
      </c>
      <c r="E107" t="s">
        <v>13076</v>
      </c>
      <c r="F107">
        <v>399</v>
      </c>
      <c r="G107">
        <v>999</v>
      </c>
      <c r="H107" t="str" cm="1">
        <f t="array" ref="H107">_xlfn.IFS(Table1_1[[#This Row],[discounted_price]]&lt;200, "&lt;₹200", Table1_1[[#This Row],[discounted_price]]&lt;=500, "₹200-₹500", Table1_1[[#This Row],[discounted_price]]&gt;500, "&gt;₹500")</f>
        <v>₹200-₹500</v>
      </c>
      <c r="I107" s="1">
        <v>0.6</v>
      </c>
      <c r="J1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7" s="1" t="str">
        <f>IF(Table1_1[[#This Row],[discount_percentage]]&gt;= 50%, "Yes", "No")</f>
        <v>Yes</v>
      </c>
      <c r="L107">
        <v>4.3</v>
      </c>
      <c r="M107">
        <v>2806</v>
      </c>
      <c r="N107">
        <f>AVERAGE(Table1_1[[#This Row],[rating]]) + (Table1_1[[#This Row],[rating_count]]/1000)</f>
        <v>7.1059999999999999</v>
      </c>
      <c r="O107" t="str">
        <f>IF(Table1_1[[#This Row],[rating_count]]&lt;1000, "Yes", "No")</f>
        <v>No</v>
      </c>
      <c r="P107" t="s">
        <v>963</v>
      </c>
      <c r="Q107" t="s">
        <v>964</v>
      </c>
      <c r="R107" t="s">
        <v>965</v>
      </c>
      <c r="S107" t="s">
        <v>966</v>
      </c>
      <c r="T107" t="s">
        <v>967</v>
      </c>
      <c r="U107" t="s">
        <v>968</v>
      </c>
      <c r="V107" t="s">
        <v>969</v>
      </c>
      <c r="W107" t="s">
        <v>970</v>
      </c>
    </row>
    <row r="108" spans="1:23" x14ac:dyDescent="0.25">
      <c r="A108" t="s">
        <v>971</v>
      </c>
      <c r="B108" t="s">
        <v>972</v>
      </c>
      <c r="C108" t="str">
        <f>TRIM(LEFT(Table1_1[[#This Row],[product_name]], FIND(" ",Table1_1[[#This Row],[product_name]],FIND(" ",Table1_1[[#This Row],[product_name]],FIND(" ",Table1_1[[#This Row],[product_name]])+1)+1)))</f>
        <v>Wayona Nylon Braided</v>
      </c>
      <c r="D108" t="s">
        <v>18</v>
      </c>
      <c r="E108" t="s">
        <v>13076</v>
      </c>
      <c r="F108">
        <v>449</v>
      </c>
      <c r="G108">
        <v>1299</v>
      </c>
      <c r="H108" t="str" cm="1">
        <f t="array" ref="H108">_xlfn.IFS(Table1_1[[#This Row],[discounted_price]]&lt;200, "&lt;₹200", Table1_1[[#This Row],[discounted_price]]&lt;=500, "₹200-₹500", Table1_1[[#This Row],[discounted_price]]&gt;500, "&gt;₹500")</f>
        <v>₹200-₹500</v>
      </c>
      <c r="I108" s="1">
        <v>0.65</v>
      </c>
      <c r="J1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8" s="1" t="str">
        <f>IF(Table1_1[[#This Row],[discount_percentage]]&gt;= 50%, "Yes", "No")</f>
        <v>Yes</v>
      </c>
      <c r="L108">
        <v>4.2</v>
      </c>
      <c r="M108">
        <v>24269</v>
      </c>
      <c r="N108">
        <f>AVERAGE(Table1_1[[#This Row],[rating]]) + (Table1_1[[#This Row],[rating_count]]/1000)</f>
        <v>28.468999999999998</v>
      </c>
      <c r="O108" t="str">
        <f>IF(Table1_1[[#This Row],[rating_count]]&lt;1000, "Yes", "No")</f>
        <v>No</v>
      </c>
      <c r="P108" t="s">
        <v>973</v>
      </c>
      <c r="Q108" t="s">
        <v>20</v>
      </c>
      <c r="R108" t="s">
        <v>21</v>
      </c>
      <c r="S108" t="s">
        <v>22</v>
      </c>
      <c r="T108" t="s">
        <v>23</v>
      </c>
      <c r="U108" t="s">
        <v>24</v>
      </c>
      <c r="V108" t="s">
        <v>25</v>
      </c>
      <c r="W108" t="s">
        <v>974</v>
      </c>
    </row>
    <row r="109" spans="1:23" x14ac:dyDescent="0.25">
      <c r="A109" t="s">
        <v>975</v>
      </c>
      <c r="B109" t="s">
        <v>976</v>
      </c>
      <c r="C109" t="str">
        <f>TRIM(LEFT(Table1_1[[#This Row],[product_name]], FIND(" ",Table1_1[[#This Row],[product_name]],FIND(" ",Table1_1[[#This Row],[product_name]],FIND(" ",Table1_1[[#This Row],[product_name]])+1)+1)))</f>
        <v>CROSSVOLT Compatible Dash/Warp</v>
      </c>
      <c r="D109" t="s">
        <v>18</v>
      </c>
      <c r="E109" t="s">
        <v>13076</v>
      </c>
      <c r="F109">
        <v>299</v>
      </c>
      <c r="G109">
        <v>999</v>
      </c>
      <c r="H109" t="str" cm="1">
        <f t="array" ref="H109">_xlfn.IFS(Table1_1[[#This Row],[discounted_price]]&lt;200, "&lt;₹200", Table1_1[[#This Row],[discounted_price]]&lt;=500, "₹200-₹500", Table1_1[[#This Row],[discounted_price]]&gt;500, "&gt;₹500")</f>
        <v>₹200-₹500</v>
      </c>
      <c r="I109" s="1">
        <v>0.7</v>
      </c>
      <c r="J1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9" s="1" t="str">
        <f>IF(Table1_1[[#This Row],[discount_percentage]]&gt;= 50%, "Yes", "No")</f>
        <v>Yes</v>
      </c>
      <c r="L109">
        <v>4.3</v>
      </c>
      <c r="M109">
        <v>766</v>
      </c>
      <c r="N109">
        <f>AVERAGE(Table1_1[[#This Row],[rating]]) + (Table1_1[[#This Row],[rating_count]]/1000)</f>
        <v>5.0659999999999998</v>
      </c>
      <c r="O109" t="str">
        <f>IF(Table1_1[[#This Row],[rating_count]]&lt;1000, "Yes", "No")</f>
        <v>Yes</v>
      </c>
      <c r="P109" t="s">
        <v>977</v>
      </c>
      <c r="Q109" t="s">
        <v>978</v>
      </c>
      <c r="R109" t="s">
        <v>979</v>
      </c>
      <c r="S109" t="s">
        <v>980</v>
      </c>
      <c r="T109" t="s">
        <v>981</v>
      </c>
      <c r="U109" t="s">
        <v>982</v>
      </c>
      <c r="V109" t="s">
        <v>983</v>
      </c>
      <c r="W109" t="s">
        <v>984</v>
      </c>
    </row>
    <row r="110" spans="1:23" x14ac:dyDescent="0.25">
      <c r="A110" t="s">
        <v>985</v>
      </c>
      <c r="B110" t="s">
        <v>986</v>
      </c>
      <c r="C110" t="str">
        <f>TRIM(LEFT(Table1_1[[#This Row],[product_name]], FIND(" ",Table1_1[[#This Row],[product_name]],FIND(" ",Table1_1[[#This Row],[product_name]],FIND(" ",Table1_1[[#This Row],[product_name]])+1)+1)))</f>
        <v>VU 139 cm</v>
      </c>
      <c r="D110" t="s">
        <v>169</v>
      </c>
      <c r="E110" t="s">
        <v>13077</v>
      </c>
      <c r="F110">
        <v>37999</v>
      </c>
      <c r="G110">
        <v>65000</v>
      </c>
      <c r="H110" t="str" cm="1">
        <f t="array" ref="H110">_xlfn.IFS(Table1_1[[#This Row],[discounted_price]]&lt;200, "&lt;₹200", Table1_1[[#This Row],[discounted_price]]&lt;=500, "₹200-₹500", Table1_1[[#This Row],[discounted_price]]&gt;500, "&gt;₹500")</f>
        <v>&gt;₹500</v>
      </c>
      <c r="I110" s="1">
        <v>0.42</v>
      </c>
      <c r="J1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0" s="1" t="str">
        <f>IF(Table1_1[[#This Row],[discount_percentage]]&gt;= 50%, "Yes", "No")</f>
        <v>No</v>
      </c>
      <c r="L110">
        <v>4.3</v>
      </c>
      <c r="M110">
        <v>3587</v>
      </c>
      <c r="N110">
        <f>AVERAGE(Table1_1[[#This Row],[rating]]) + (Table1_1[[#This Row],[rating_count]]/1000)</f>
        <v>7.8870000000000005</v>
      </c>
      <c r="O110" t="str">
        <f>IF(Table1_1[[#This Row],[rating_count]]&lt;1000, "Yes", "No")</f>
        <v>No</v>
      </c>
      <c r="P110" t="s">
        <v>987</v>
      </c>
      <c r="Q110" t="s">
        <v>988</v>
      </c>
      <c r="R110" t="s">
        <v>989</v>
      </c>
      <c r="S110" t="s">
        <v>990</v>
      </c>
      <c r="T110" t="s">
        <v>991</v>
      </c>
      <c r="U110" t="s">
        <v>992</v>
      </c>
      <c r="V110" t="s">
        <v>993</v>
      </c>
      <c r="W110" t="s">
        <v>994</v>
      </c>
    </row>
    <row r="111" spans="1:23" x14ac:dyDescent="0.25">
      <c r="A111" t="s">
        <v>995</v>
      </c>
      <c r="B111" t="s">
        <v>996</v>
      </c>
      <c r="C111" t="str">
        <f>TRIM(LEFT(Table1_1[[#This Row],[product_name]], FIND(" ",Table1_1[[#This Row],[product_name]],FIND(" ",Table1_1[[#This Row],[product_name]],FIND(" ",Table1_1[[#This Row],[product_name]])+1)+1)))</f>
        <v>PTron Solero T241</v>
      </c>
      <c r="D111" t="s">
        <v>18</v>
      </c>
      <c r="E111" t="s">
        <v>13076</v>
      </c>
      <c r="F111">
        <v>99</v>
      </c>
      <c r="G111">
        <v>800</v>
      </c>
      <c r="H111" t="str" cm="1">
        <f t="array" ref="H111">_xlfn.IFS(Table1_1[[#This Row],[discounted_price]]&lt;200, "&lt;₹200", Table1_1[[#This Row],[discounted_price]]&lt;=500, "₹200-₹500", Table1_1[[#This Row],[discounted_price]]&gt;500, "&gt;₹500")</f>
        <v>&lt;₹200</v>
      </c>
      <c r="I111" s="1">
        <v>0.88</v>
      </c>
      <c r="J1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111" s="1" t="str">
        <f>IF(Table1_1[[#This Row],[discount_percentage]]&gt;= 50%, "Yes", "No")</f>
        <v>Yes</v>
      </c>
      <c r="L111">
        <v>3.9</v>
      </c>
      <c r="M111">
        <v>24871</v>
      </c>
      <c r="N111">
        <f>AVERAGE(Table1_1[[#This Row],[rating]]) + (Table1_1[[#This Row],[rating_count]]/1000)</f>
        <v>28.770999999999997</v>
      </c>
      <c r="O111" t="str">
        <f>IF(Table1_1[[#This Row],[rating_count]]&lt;1000, "Yes", "No")</f>
        <v>No</v>
      </c>
      <c r="P111" t="s">
        <v>997</v>
      </c>
      <c r="Q111" t="s">
        <v>69</v>
      </c>
      <c r="R111" t="s">
        <v>70</v>
      </c>
      <c r="S111" t="s">
        <v>71</v>
      </c>
      <c r="T111" t="s">
        <v>72</v>
      </c>
      <c r="U111" t="s">
        <v>998</v>
      </c>
      <c r="V111" t="s">
        <v>999</v>
      </c>
      <c r="W111" t="s">
        <v>1000</v>
      </c>
    </row>
    <row r="112" spans="1:23" x14ac:dyDescent="0.25">
      <c r="A112" t="s">
        <v>1001</v>
      </c>
      <c r="B112" t="s">
        <v>1002</v>
      </c>
      <c r="C112" t="str">
        <f>TRIM(LEFT(Table1_1[[#This Row],[product_name]], FIND(" ",Table1_1[[#This Row],[product_name]],FIND(" ",Table1_1[[#This Row],[product_name]],FIND(" ",Table1_1[[#This Row],[product_name]])+1)+1)))</f>
        <v>Croma 80 cm</v>
      </c>
      <c r="D112" t="s">
        <v>508</v>
      </c>
      <c r="E112" t="s">
        <v>13077</v>
      </c>
      <c r="F112">
        <v>7390</v>
      </c>
      <c r="G112">
        <v>20000</v>
      </c>
      <c r="H112" t="str" cm="1">
        <f t="array" ref="H112">_xlfn.IFS(Table1_1[[#This Row],[discounted_price]]&lt;200, "&lt;₹200", Table1_1[[#This Row],[discounted_price]]&lt;=500, "₹200-₹500", Table1_1[[#This Row],[discounted_price]]&gt;500, "&gt;₹500")</f>
        <v>&gt;₹500</v>
      </c>
      <c r="I112" s="1">
        <v>0.63</v>
      </c>
      <c r="J1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2" s="1" t="str">
        <f>IF(Table1_1[[#This Row],[discount_percentage]]&gt;= 50%, "Yes", "No")</f>
        <v>Yes</v>
      </c>
      <c r="L112">
        <v>4.0999999999999996</v>
      </c>
      <c r="M112">
        <v>2581</v>
      </c>
      <c r="N112">
        <f>AVERAGE(Table1_1[[#This Row],[rating]]) + (Table1_1[[#This Row],[rating_count]]/1000)</f>
        <v>6.6809999999999992</v>
      </c>
      <c r="O112" t="str">
        <f>IF(Table1_1[[#This Row],[rating_count]]&lt;1000, "Yes", "No")</f>
        <v>No</v>
      </c>
      <c r="P112" t="s">
        <v>1003</v>
      </c>
      <c r="Q112" t="s">
        <v>1004</v>
      </c>
      <c r="R112" t="s">
        <v>1005</v>
      </c>
      <c r="S112" t="s">
        <v>1006</v>
      </c>
      <c r="T112" t="s">
        <v>1007</v>
      </c>
      <c r="U112" t="s">
        <v>1008</v>
      </c>
      <c r="V112" t="s">
        <v>1009</v>
      </c>
      <c r="W112" t="s">
        <v>1010</v>
      </c>
    </row>
    <row r="113" spans="1:23" x14ac:dyDescent="0.25">
      <c r="A113" t="s">
        <v>1011</v>
      </c>
      <c r="B113" t="s">
        <v>1012</v>
      </c>
      <c r="C113" t="str">
        <f>TRIM(LEFT(Table1_1[[#This Row],[product_name]], FIND(" ",Table1_1[[#This Row],[product_name]],FIND(" ",Table1_1[[#This Row],[product_name]],FIND(" ",Table1_1[[#This Row],[product_name]])+1)+1)))</f>
        <v>boAt Laptop, Smartphone</v>
      </c>
      <c r="D113" t="s">
        <v>18</v>
      </c>
      <c r="E113" t="s">
        <v>13076</v>
      </c>
      <c r="F113">
        <v>273.10000000000002</v>
      </c>
      <c r="G113">
        <v>999</v>
      </c>
      <c r="H113" t="str" cm="1">
        <f t="array" ref="H113">_xlfn.IFS(Table1_1[[#This Row],[discounted_price]]&lt;200, "&lt;₹200", Table1_1[[#This Row],[discounted_price]]&lt;=500, "₹200-₹500", Table1_1[[#This Row],[discounted_price]]&gt;500, "&gt;₹500")</f>
        <v>₹200-₹500</v>
      </c>
      <c r="I113" s="1">
        <v>0.73</v>
      </c>
      <c r="J1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3" s="1" t="str">
        <f>IF(Table1_1[[#This Row],[discount_percentage]]&gt;= 50%, "Yes", "No")</f>
        <v>Yes</v>
      </c>
      <c r="L113">
        <v>4.3</v>
      </c>
      <c r="M113">
        <v>20850</v>
      </c>
      <c r="N113">
        <f>AVERAGE(Table1_1[[#This Row],[rating]]) + (Table1_1[[#This Row],[rating_count]]/1000)</f>
        <v>25.150000000000002</v>
      </c>
      <c r="O113" t="str">
        <f>IF(Table1_1[[#This Row],[rating_count]]&lt;1000, "Yes", "No")</f>
        <v>No</v>
      </c>
      <c r="P113" t="s">
        <v>1013</v>
      </c>
      <c r="Q113" t="s">
        <v>295</v>
      </c>
      <c r="R113" t="s">
        <v>296</v>
      </c>
      <c r="S113" t="s">
        <v>297</v>
      </c>
      <c r="T113" t="s">
        <v>298</v>
      </c>
      <c r="U113" t="s">
        <v>299</v>
      </c>
      <c r="V113" t="s">
        <v>1014</v>
      </c>
      <c r="W113" t="s">
        <v>1015</v>
      </c>
    </row>
    <row r="114" spans="1:23" x14ac:dyDescent="0.25">
      <c r="A114" t="s">
        <v>1016</v>
      </c>
      <c r="B114" t="s">
        <v>1017</v>
      </c>
      <c r="C114" t="str">
        <f>TRIM(LEFT(Table1_1[[#This Row],[product_name]], FIND(" ",Table1_1[[#This Row],[product_name]],FIND(" ",Table1_1[[#This Row],[product_name]],FIND(" ",Table1_1[[#This Row],[product_name]])+1)+1)))</f>
        <v>LG 80 cm</v>
      </c>
      <c r="D114" t="s">
        <v>169</v>
      </c>
      <c r="E114" t="s">
        <v>13077</v>
      </c>
      <c r="F114">
        <v>15990</v>
      </c>
      <c r="G114">
        <v>23990</v>
      </c>
      <c r="H114" t="str" cm="1">
        <f t="array" ref="H114">_xlfn.IFS(Table1_1[[#This Row],[discounted_price]]&lt;200, "&lt;₹200", Table1_1[[#This Row],[discounted_price]]&lt;=500, "₹200-₹500", Table1_1[[#This Row],[discounted_price]]&gt;500, "&gt;₹500")</f>
        <v>&gt;₹500</v>
      </c>
      <c r="I114" s="1">
        <v>0.33</v>
      </c>
      <c r="J1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4" s="1" t="str">
        <f>IF(Table1_1[[#This Row],[discount_percentage]]&gt;= 50%, "Yes", "No")</f>
        <v>No</v>
      </c>
      <c r="L114">
        <v>4.3</v>
      </c>
      <c r="M114">
        <v>1035</v>
      </c>
      <c r="N114">
        <f>AVERAGE(Table1_1[[#This Row],[rating]]) + (Table1_1[[#This Row],[rating_count]]/1000)</f>
        <v>5.335</v>
      </c>
      <c r="O114" t="str">
        <f>IF(Table1_1[[#This Row],[rating_count]]&lt;1000, "Yes", "No")</f>
        <v>No</v>
      </c>
      <c r="P114" t="s">
        <v>1018</v>
      </c>
      <c r="Q114" t="s">
        <v>1019</v>
      </c>
      <c r="R114" t="s">
        <v>1020</v>
      </c>
      <c r="S114" t="s">
        <v>1021</v>
      </c>
      <c r="T114" t="s">
        <v>1022</v>
      </c>
      <c r="U114" t="s">
        <v>1023</v>
      </c>
      <c r="V114" t="s">
        <v>1024</v>
      </c>
      <c r="W114" t="s">
        <v>1025</v>
      </c>
    </row>
    <row r="115" spans="1:23" x14ac:dyDescent="0.25">
      <c r="A115" t="s">
        <v>1026</v>
      </c>
      <c r="B115" t="s">
        <v>1027</v>
      </c>
      <c r="C115" t="str">
        <f>TRIM(LEFT(Table1_1[[#This Row],[product_name]], FIND(" ",Table1_1[[#This Row],[product_name]],FIND(" ",Table1_1[[#This Row],[product_name]],FIND(" ",Table1_1[[#This Row],[product_name]])+1)+1)))</f>
        <v>boAt Type C</v>
      </c>
      <c r="D115" t="s">
        <v>18</v>
      </c>
      <c r="E115" t="s">
        <v>13076</v>
      </c>
      <c r="F115">
        <v>399</v>
      </c>
      <c r="G115">
        <v>999</v>
      </c>
      <c r="H115" t="str" cm="1">
        <f t="array" ref="H115">_xlfn.IFS(Table1_1[[#This Row],[discounted_price]]&lt;200, "&lt;₹200", Table1_1[[#This Row],[discounted_price]]&lt;=500, "₹200-₹500", Table1_1[[#This Row],[discounted_price]]&gt;500, "&gt;₹500")</f>
        <v>₹200-₹500</v>
      </c>
      <c r="I115" s="1">
        <v>0.6</v>
      </c>
      <c r="J1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5" s="1" t="str">
        <f>IF(Table1_1[[#This Row],[discount_percentage]]&gt;= 50%, "Yes", "No")</f>
        <v>Yes</v>
      </c>
      <c r="L115">
        <v>4.0999999999999996</v>
      </c>
      <c r="M115">
        <v>1780</v>
      </c>
      <c r="N115">
        <f>AVERAGE(Table1_1[[#This Row],[rating]]) + (Table1_1[[#This Row],[rating_count]]/1000)</f>
        <v>5.88</v>
      </c>
      <c r="O115" t="str">
        <f>IF(Table1_1[[#This Row],[rating_count]]&lt;1000, "Yes", "No")</f>
        <v>No</v>
      </c>
      <c r="P115" t="s">
        <v>1028</v>
      </c>
      <c r="Q115" t="s">
        <v>700</v>
      </c>
      <c r="R115" t="s">
        <v>701</v>
      </c>
      <c r="S115" t="s">
        <v>702</v>
      </c>
      <c r="T115" t="s">
        <v>703</v>
      </c>
      <c r="U115" t="s">
        <v>704</v>
      </c>
      <c r="V115" t="s">
        <v>1029</v>
      </c>
      <c r="W115" t="s">
        <v>1030</v>
      </c>
    </row>
    <row r="116" spans="1:23" x14ac:dyDescent="0.25">
      <c r="A116" t="s">
        <v>1031</v>
      </c>
      <c r="B116" t="s">
        <v>1032</v>
      </c>
      <c r="C116" t="str">
        <f>TRIM(LEFT(Table1_1[[#This Row],[product_name]], FIND(" ",Table1_1[[#This Row],[product_name]],FIND(" ",Table1_1[[#This Row],[product_name]],FIND(" ",Table1_1[[#This Row],[product_name]])+1)+1)))</f>
        <v>Cotbolt Silicone Protective</v>
      </c>
      <c r="D116" t="s">
        <v>462</v>
      </c>
      <c r="E116" t="s">
        <v>13077</v>
      </c>
      <c r="F116">
        <v>399</v>
      </c>
      <c r="G116">
        <v>1999</v>
      </c>
      <c r="H116" t="str" cm="1">
        <f t="array" ref="H116">_xlfn.IFS(Table1_1[[#This Row],[discounted_price]]&lt;200, "&lt;₹200", Table1_1[[#This Row],[discounted_price]]&lt;=500, "₹200-₹500", Table1_1[[#This Row],[discounted_price]]&gt;500, "&gt;₹500")</f>
        <v>₹200-₹500</v>
      </c>
      <c r="I116" s="1">
        <v>0.8</v>
      </c>
      <c r="J1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6" s="1" t="str">
        <f>IF(Table1_1[[#This Row],[discount_percentage]]&gt;= 50%, "Yes", "No")</f>
        <v>Yes</v>
      </c>
      <c r="L116">
        <v>4.5</v>
      </c>
      <c r="M116">
        <v>505</v>
      </c>
      <c r="N116">
        <f>AVERAGE(Table1_1[[#This Row],[rating]]) + (Table1_1[[#This Row],[rating_count]]/1000)</f>
        <v>5.0049999999999999</v>
      </c>
      <c r="O116" t="str">
        <f>IF(Table1_1[[#This Row],[rating_count]]&lt;1000, "Yes", "No")</f>
        <v>Yes</v>
      </c>
      <c r="P116" t="s">
        <v>1033</v>
      </c>
      <c r="Q116" t="s">
        <v>1034</v>
      </c>
      <c r="R116" t="s">
        <v>1035</v>
      </c>
      <c r="S116" t="s">
        <v>1036</v>
      </c>
      <c r="T116" t="s">
        <v>1037</v>
      </c>
      <c r="U116" t="s">
        <v>1038</v>
      </c>
      <c r="V116" t="s">
        <v>1039</v>
      </c>
      <c r="W116" t="s">
        <v>1040</v>
      </c>
    </row>
    <row r="117" spans="1:23" x14ac:dyDescent="0.25">
      <c r="A117" t="s">
        <v>1041</v>
      </c>
      <c r="B117" t="s">
        <v>1042</v>
      </c>
      <c r="C117" t="str">
        <f>TRIM(LEFT(Table1_1[[#This Row],[product_name]], FIND(" ",Table1_1[[#This Row],[product_name]],FIND(" ",Table1_1[[#This Row],[product_name]],FIND(" ",Table1_1[[#This Row],[product_name]])+1)+1)))</f>
        <v>Portronics Konnect L</v>
      </c>
      <c r="D117" t="s">
        <v>18</v>
      </c>
      <c r="E117" t="s">
        <v>13076</v>
      </c>
      <c r="F117">
        <v>210</v>
      </c>
      <c r="G117">
        <v>399</v>
      </c>
      <c r="H117" t="str" cm="1">
        <f t="array" ref="H117">_xlfn.IFS(Table1_1[[#This Row],[discounted_price]]&lt;200, "&lt;₹200", Table1_1[[#This Row],[discounted_price]]&lt;=500, "₹200-₹500", Table1_1[[#This Row],[discounted_price]]&gt;500, "&gt;₹500")</f>
        <v>₹200-₹500</v>
      </c>
      <c r="I117" s="1">
        <v>0.47</v>
      </c>
      <c r="J1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7" s="1" t="str">
        <f>IF(Table1_1[[#This Row],[discount_percentage]]&gt;= 50%, "Yes", "No")</f>
        <v>No</v>
      </c>
      <c r="L117">
        <v>4.0999999999999996</v>
      </c>
      <c r="M117">
        <v>1717</v>
      </c>
      <c r="N117">
        <f>AVERAGE(Table1_1[[#This Row],[rating]]) + (Table1_1[[#This Row],[rating_count]]/1000)</f>
        <v>5.8170000000000002</v>
      </c>
      <c r="O117" t="str">
        <f>IF(Table1_1[[#This Row],[rating_count]]&lt;1000, "Yes", "No")</f>
        <v>No</v>
      </c>
      <c r="P117" t="s">
        <v>1043</v>
      </c>
      <c r="Q117" t="s">
        <v>1044</v>
      </c>
      <c r="R117" t="s">
        <v>1045</v>
      </c>
      <c r="S117" t="s">
        <v>1046</v>
      </c>
      <c r="T117" t="s">
        <v>1047</v>
      </c>
      <c r="U117" t="s">
        <v>1048</v>
      </c>
      <c r="V117" t="s">
        <v>1049</v>
      </c>
      <c r="W117" t="s">
        <v>1050</v>
      </c>
    </row>
    <row r="118" spans="1:23" x14ac:dyDescent="0.25">
      <c r="A118" t="s">
        <v>1051</v>
      </c>
      <c r="B118" t="s">
        <v>1052</v>
      </c>
      <c r="C118" t="str">
        <f>TRIM(LEFT(Table1_1[[#This Row],[product_name]], FIND(" ",Table1_1[[#This Row],[product_name]],FIND(" ",Table1_1[[#This Row],[product_name]],FIND(" ",Table1_1[[#This Row],[product_name]])+1)+1)))</f>
        <v>Electvision Remote Control</v>
      </c>
      <c r="D118" t="s">
        <v>462</v>
      </c>
      <c r="E118" t="s">
        <v>13077</v>
      </c>
      <c r="F118">
        <v>1299</v>
      </c>
      <c r="G118">
        <v>1999</v>
      </c>
      <c r="H118" t="str" cm="1">
        <f t="array" ref="H118">_xlfn.IFS(Table1_1[[#This Row],[discounted_price]]&lt;200, "&lt;₹200", Table1_1[[#This Row],[discounted_price]]&lt;=500, "₹200-₹500", Table1_1[[#This Row],[discounted_price]]&gt;500, "&gt;₹500")</f>
        <v>&gt;₹500</v>
      </c>
      <c r="I118" s="1">
        <v>0.35</v>
      </c>
      <c r="J1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8" s="1" t="str">
        <f>IF(Table1_1[[#This Row],[discount_percentage]]&gt;= 50%, "Yes", "No")</f>
        <v>No</v>
      </c>
      <c r="L118">
        <v>3.6</v>
      </c>
      <c r="M118">
        <v>590</v>
      </c>
      <c r="N118">
        <f>AVERAGE(Table1_1[[#This Row],[rating]]) + (Table1_1[[#This Row],[rating_count]]/1000)</f>
        <v>4.1900000000000004</v>
      </c>
      <c r="O118" t="str">
        <f>IF(Table1_1[[#This Row],[rating_count]]&lt;1000, "Yes", "No")</f>
        <v>Yes</v>
      </c>
      <c r="P118" t="s">
        <v>1053</v>
      </c>
      <c r="Q118" t="s">
        <v>1054</v>
      </c>
      <c r="R118" t="s">
        <v>1055</v>
      </c>
      <c r="S118" t="s">
        <v>1056</v>
      </c>
      <c r="T118" t="s">
        <v>1057</v>
      </c>
      <c r="U118" t="s">
        <v>1058</v>
      </c>
      <c r="V118" t="s">
        <v>1059</v>
      </c>
      <c r="W118" t="s">
        <v>1060</v>
      </c>
    </row>
    <row r="119" spans="1:23" x14ac:dyDescent="0.25">
      <c r="A119" t="s">
        <v>1061</v>
      </c>
      <c r="B119" t="s">
        <v>1062</v>
      </c>
      <c r="C119" t="str">
        <f>TRIM(LEFT(Table1_1[[#This Row],[product_name]], FIND(" ",Table1_1[[#This Row],[product_name]],FIND(" ",Table1_1[[#This Row],[product_name]],FIND(" ",Table1_1[[#This Row],[product_name]])+1)+1)))</f>
        <v>King Shine Multi</v>
      </c>
      <c r="D119" t="s">
        <v>18</v>
      </c>
      <c r="E119" t="s">
        <v>13076</v>
      </c>
      <c r="F119">
        <v>347</v>
      </c>
      <c r="G119">
        <v>999</v>
      </c>
      <c r="H119" t="str" cm="1">
        <f t="array" ref="H119">_xlfn.IFS(Table1_1[[#This Row],[discounted_price]]&lt;200, "&lt;₹200", Table1_1[[#This Row],[discounted_price]]&lt;=500, "₹200-₹500", Table1_1[[#This Row],[discounted_price]]&gt;500, "&gt;₹500")</f>
        <v>₹200-₹500</v>
      </c>
      <c r="I119" s="1">
        <v>0.65</v>
      </c>
      <c r="J1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9" s="1" t="str">
        <f>IF(Table1_1[[#This Row],[discount_percentage]]&gt;= 50%, "Yes", "No")</f>
        <v>Yes</v>
      </c>
      <c r="L119">
        <v>3.5</v>
      </c>
      <c r="M119">
        <v>1121</v>
      </c>
      <c r="N119">
        <f>AVERAGE(Table1_1[[#This Row],[rating]]) + (Table1_1[[#This Row],[rating_count]]/1000)</f>
        <v>4.6210000000000004</v>
      </c>
      <c r="O119" t="str">
        <f>IF(Table1_1[[#This Row],[rating_count]]&lt;1000, "Yes", "No")</f>
        <v>No</v>
      </c>
      <c r="P119" t="s">
        <v>1063</v>
      </c>
      <c r="Q119" t="s">
        <v>1064</v>
      </c>
      <c r="R119" t="s">
        <v>1065</v>
      </c>
      <c r="S119" t="s">
        <v>1066</v>
      </c>
      <c r="T119" t="s">
        <v>1067</v>
      </c>
      <c r="U119" t="s">
        <v>1068</v>
      </c>
      <c r="V119" t="s">
        <v>1069</v>
      </c>
      <c r="W119" t="s">
        <v>1070</v>
      </c>
    </row>
    <row r="120" spans="1:23" x14ac:dyDescent="0.25">
      <c r="A120" t="s">
        <v>1071</v>
      </c>
      <c r="B120" t="s">
        <v>1072</v>
      </c>
      <c r="C120" t="str">
        <f>TRIM(LEFT(Table1_1[[#This Row],[product_name]], FIND(" ",Table1_1[[#This Row],[product_name]],FIND(" ",Table1_1[[#This Row],[product_name]],FIND(" ",Table1_1[[#This Row],[product_name]])+1)+1)))</f>
        <v>Lapster 5 pin</v>
      </c>
      <c r="D120" t="s">
        <v>18</v>
      </c>
      <c r="E120" t="s">
        <v>13076</v>
      </c>
      <c r="F120">
        <v>149</v>
      </c>
      <c r="G120">
        <v>999</v>
      </c>
      <c r="H120" t="str" cm="1">
        <f t="array" ref="H120">_xlfn.IFS(Table1_1[[#This Row],[discounted_price]]&lt;200, "&lt;₹200", Table1_1[[#This Row],[discounted_price]]&lt;=500, "₹200-₹500", Table1_1[[#This Row],[discounted_price]]&gt;500, "&gt;₹500")</f>
        <v>&lt;₹200</v>
      </c>
      <c r="I120" s="1">
        <v>0.85</v>
      </c>
      <c r="J1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120" s="1" t="str">
        <f>IF(Table1_1[[#This Row],[discount_percentage]]&gt;= 50%, "Yes", "No")</f>
        <v>Yes</v>
      </c>
      <c r="L120">
        <v>4</v>
      </c>
      <c r="M120">
        <v>1313</v>
      </c>
      <c r="N120">
        <f>AVERAGE(Table1_1[[#This Row],[rating]]) + (Table1_1[[#This Row],[rating_count]]/1000)</f>
        <v>5.3129999999999997</v>
      </c>
      <c r="O120" t="str">
        <f>IF(Table1_1[[#This Row],[rating_count]]&lt;1000, "Yes", "No")</f>
        <v>No</v>
      </c>
      <c r="P120" t="s">
        <v>1073</v>
      </c>
      <c r="Q120" t="s">
        <v>589</v>
      </c>
      <c r="R120" t="s">
        <v>590</v>
      </c>
      <c r="S120" t="s">
        <v>591</v>
      </c>
      <c r="T120" t="s">
        <v>592</v>
      </c>
      <c r="U120" t="s">
        <v>593</v>
      </c>
      <c r="V120" t="s">
        <v>1074</v>
      </c>
      <c r="W120" t="s">
        <v>1075</v>
      </c>
    </row>
    <row r="121" spans="1:23" x14ac:dyDescent="0.25">
      <c r="A121" t="s">
        <v>1076</v>
      </c>
      <c r="B121" t="s">
        <v>1077</v>
      </c>
      <c r="C121" t="str">
        <f>TRIM(LEFT(Table1_1[[#This Row],[product_name]], FIND(" ",Table1_1[[#This Row],[product_name]],FIND(" ",Table1_1[[#This Row],[product_name]],FIND(" ",Table1_1[[#This Row],[product_name]])+1)+1)))</f>
        <v>Portronics Konnect Spydr</v>
      </c>
      <c r="D121" t="s">
        <v>18</v>
      </c>
      <c r="E121" t="s">
        <v>13076</v>
      </c>
      <c r="F121">
        <v>228</v>
      </c>
      <c r="G121">
        <v>899</v>
      </c>
      <c r="H121" t="str" cm="1">
        <f t="array" ref="H121">_xlfn.IFS(Table1_1[[#This Row],[discounted_price]]&lt;200, "&lt;₹200", Table1_1[[#This Row],[discounted_price]]&lt;=500, "₹200-₹500", Table1_1[[#This Row],[discounted_price]]&gt;500, "&gt;₹500")</f>
        <v>₹200-₹500</v>
      </c>
      <c r="I121" s="1">
        <v>0.75</v>
      </c>
      <c r="J1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21" s="1" t="str">
        <f>IF(Table1_1[[#This Row],[discount_percentage]]&gt;= 50%, "Yes", "No")</f>
        <v>Yes</v>
      </c>
      <c r="L121">
        <v>3.8</v>
      </c>
      <c r="M121">
        <v>132</v>
      </c>
      <c r="N121">
        <f>AVERAGE(Table1_1[[#This Row],[rating]]) + (Table1_1[[#This Row],[rating_count]]/1000)</f>
        <v>3.9319999999999999</v>
      </c>
      <c r="O121" t="str">
        <f>IF(Table1_1[[#This Row],[rating_count]]&lt;1000, "Yes", "No")</f>
        <v>Yes</v>
      </c>
      <c r="P121" t="s">
        <v>1078</v>
      </c>
      <c r="Q121" t="s">
        <v>1079</v>
      </c>
      <c r="R121" t="s">
        <v>1080</v>
      </c>
      <c r="S121" t="s">
        <v>1081</v>
      </c>
      <c r="T121" t="s">
        <v>1082</v>
      </c>
      <c r="U121" t="s">
        <v>1083</v>
      </c>
      <c r="V121" t="s">
        <v>1084</v>
      </c>
      <c r="W121" t="s">
        <v>1085</v>
      </c>
    </row>
    <row r="122" spans="1:23" x14ac:dyDescent="0.25">
      <c r="A122" t="s">
        <v>1086</v>
      </c>
      <c r="B122" t="s">
        <v>1087</v>
      </c>
      <c r="C122" t="str">
        <f>TRIM(LEFT(Table1_1[[#This Row],[product_name]], FIND(" ",Table1_1[[#This Row],[product_name]],FIND(" ",Table1_1[[#This Row],[product_name]],FIND(" ",Table1_1[[#This Row],[product_name]])+1)+1)))</f>
        <v>Belkin Apple Certified</v>
      </c>
      <c r="D122" t="s">
        <v>18</v>
      </c>
      <c r="E122" t="s">
        <v>13076</v>
      </c>
      <c r="F122">
        <v>1599</v>
      </c>
      <c r="G122">
        <v>1999</v>
      </c>
      <c r="H122" t="str" cm="1">
        <f t="array" ref="H122">_xlfn.IFS(Table1_1[[#This Row],[discounted_price]]&lt;200, "&lt;₹200", Table1_1[[#This Row],[discounted_price]]&lt;=500, "₹200-₹500", Table1_1[[#This Row],[discounted_price]]&gt;500, "&gt;₹500")</f>
        <v>&gt;₹500</v>
      </c>
      <c r="I122" s="1">
        <v>0.2</v>
      </c>
      <c r="J1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22" s="1" t="str">
        <f>IF(Table1_1[[#This Row],[discount_percentage]]&gt;= 50%, "Yes", "No")</f>
        <v>No</v>
      </c>
      <c r="L122">
        <v>4.4000000000000004</v>
      </c>
      <c r="M122">
        <v>1951</v>
      </c>
      <c r="N122">
        <f>AVERAGE(Table1_1[[#This Row],[rating]]) + (Table1_1[[#This Row],[rating_count]]/1000)</f>
        <v>6.3510000000000009</v>
      </c>
      <c r="O122" t="str">
        <f>IF(Table1_1[[#This Row],[rating_count]]&lt;1000, "Yes", "No")</f>
        <v>No</v>
      </c>
      <c r="P122" t="s">
        <v>1088</v>
      </c>
      <c r="Q122" t="s">
        <v>1089</v>
      </c>
      <c r="R122" t="s">
        <v>1090</v>
      </c>
      <c r="S122" t="s">
        <v>1091</v>
      </c>
      <c r="T122" t="s">
        <v>1092</v>
      </c>
      <c r="U122" t="s">
        <v>1093</v>
      </c>
      <c r="V122" t="s">
        <v>1094</v>
      </c>
      <c r="W122" t="s">
        <v>1095</v>
      </c>
    </row>
    <row r="123" spans="1:23" x14ac:dyDescent="0.25">
      <c r="A123" t="s">
        <v>1096</v>
      </c>
      <c r="B123" t="s">
        <v>1097</v>
      </c>
      <c r="C123" t="str">
        <f>TRIM(LEFT(Table1_1[[#This Row],[product_name]], FIND(" ",Table1_1[[#This Row],[product_name]],FIND(" ",Table1_1[[#This Row],[product_name]],FIND(" ",Table1_1[[#This Row],[product_name]])+1)+1)))</f>
        <v>Remote Control Compatible</v>
      </c>
      <c r="D123" t="s">
        <v>462</v>
      </c>
      <c r="E123" t="s">
        <v>13077</v>
      </c>
      <c r="F123">
        <v>1499</v>
      </c>
      <c r="G123">
        <v>3999</v>
      </c>
      <c r="H123" t="str" cm="1">
        <f t="array" ref="H123">_xlfn.IFS(Table1_1[[#This Row],[discounted_price]]&lt;200, "&lt;₹200", Table1_1[[#This Row],[discounted_price]]&lt;=500, "₹200-₹500", Table1_1[[#This Row],[discounted_price]]&gt;500, "&gt;₹500")</f>
        <v>&gt;₹500</v>
      </c>
      <c r="I123" s="1">
        <v>0.63</v>
      </c>
      <c r="J1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3" s="1" t="str">
        <f>IF(Table1_1[[#This Row],[discount_percentage]]&gt;= 50%, "Yes", "No")</f>
        <v>Yes</v>
      </c>
      <c r="L123">
        <v>3.7</v>
      </c>
      <c r="M123">
        <v>37</v>
      </c>
      <c r="N123">
        <f>AVERAGE(Table1_1[[#This Row],[rating]]) + (Table1_1[[#This Row],[rating_count]]/1000)</f>
        <v>3.7370000000000001</v>
      </c>
      <c r="O123" t="str">
        <f>IF(Table1_1[[#This Row],[rating_count]]&lt;1000, "Yes", "No")</f>
        <v>Yes</v>
      </c>
      <c r="P123" t="s">
        <v>1098</v>
      </c>
      <c r="Q123" t="s">
        <v>1099</v>
      </c>
      <c r="R123" t="s">
        <v>1100</v>
      </c>
      <c r="S123" t="s">
        <v>1101</v>
      </c>
      <c r="T123" t="s">
        <v>1102</v>
      </c>
      <c r="U123" t="s">
        <v>1103</v>
      </c>
      <c r="V123" t="s">
        <v>1104</v>
      </c>
      <c r="W123" t="s">
        <v>1105</v>
      </c>
    </row>
    <row r="124" spans="1:23" x14ac:dyDescent="0.25">
      <c r="A124" t="s">
        <v>1106</v>
      </c>
      <c r="B124" t="s">
        <v>1107</v>
      </c>
      <c r="C124" t="str">
        <f>TRIM(LEFT(Table1_1[[#This Row],[product_name]], FIND(" ",Table1_1[[#This Row],[product_name]],FIND(" ",Table1_1[[#This Row],[product_name]],FIND(" ",Table1_1[[#This Row],[product_name]])+1)+1)))</f>
        <v>VW 80 cm</v>
      </c>
      <c r="D124" t="s">
        <v>169</v>
      </c>
      <c r="E124" t="s">
        <v>13077</v>
      </c>
      <c r="F124">
        <v>8499</v>
      </c>
      <c r="G124">
        <v>15999</v>
      </c>
      <c r="H124" t="str" cm="1">
        <f t="array" ref="H124">_xlfn.IFS(Table1_1[[#This Row],[discounted_price]]&lt;200, "&lt;₹200", Table1_1[[#This Row],[discounted_price]]&lt;=500, "₹200-₹500", Table1_1[[#This Row],[discounted_price]]&gt;500, "&gt;₹500")</f>
        <v>&gt;₹500</v>
      </c>
      <c r="I124" s="1">
        <v>0.47</v>
      </c>
      <c r="J1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4" s="1" t="str">
        <f>IF(Table1_1[[#This Row],[discount_percentage]]&gt;= 50%, "Yes", "No")</f>
        <v>No</v>
      </c>
      <c r="L124">
        <v>4.3</v>
      </c>
      <c r="M124">
        <v>592</v>
      </c>
      <c r="N124">
        <f>AVERAGE(Table1_1[[#This Row],[rating]]) + (Table1_1[[#This Row],[rating_count]]/1000)</f>
        <v>4.8919999999999995</v>
      </c>
      <c r="O124" t="str">
        <f>IF(Table1_1[[#This Row],[rating_count]]&lt;1000, "Yes", "No")</f>
        <v>Yes</v>
      </c>
      <c r="P124" t="s">
        <v>1108</v>
      </c>
      <c r="Q124" t="s">
        <v>1109</v>
      </c>
      <c r="R124" t="s">
        <v>1110</v>
      </c>
      <c r="S124" t="s">
        <v>1111</v>
      </c>
      <c r="T124" t="s">
        <v>1112</v>
      </c>
      <c r="U124" t="s">
        <v>1113</v>
      </c>
      <c r="V124" t="s">
        <v>1114</v>
      </c>
      <c r="W124" t="s">
        <v>1115</v>
      </c>
    </row>
    <row r="125" spans="1:23" x14ac:dyDescent="0.25">
      <c r="A125" t="s">
        <v>1116</v>
      </c>
      <c r="B125" t="s">
        <v>1117</v>
      </c>
      <c r="C125" t="str">
        <f>TRIM(LEFT(Table1_1[[#This Row],[product_name]], FIND(" ",Table1_1[[#This Row],[product_name]],FIND(" ",Table1_1[[#This Row],[product_name]],FIND(" ",Table1_1[[#This Row],[product_name]])+1)+1)))</f>
        <v>Hisense 108 cm</v>
      </c>
      <c r="D125" t="s">
        <v>169</v>
      </c>
      <c r="E125" t="s">
        <v>13077</v>
      </c>
      <c r="F125">
        <v>20990</v>
      </c>
      <c r="G125">
        <v>44990</v>
      </c>
      <c r="H125" t="str" cm="1">
        <f t="array" ref="H125">_xlfn.IFS(Table1_1[[#This Row],[discounted_price]]&lt;200, "&lt;₹200", Table1_1[[#This Row],[discounted_price]]&lt;=500, "₹200-₹500", Table1_1[[#This Row],[discounted_price]]&gt;500, "&gt;₹500")</f>
        <v>&gt;₹500</v>
      </c>
      <c r="I125" s="1">
        <v>0.53</v>
      </c>
      <c r="J1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5" s="1" t="str">
        <f>IF(Table1_1[[#This Row],[discount_percentage]]&gt;= 50%, "Yes", "No")</f>
        <v>Yes</v>
      </c>
      <c r="L125">
        <v>4.0999999999999996</v>
      </c>
      <c r="M125">
        <v>1259</v>
      </c>
      <c r="N125">
        <f>AVERAGE(Table1_1[[#This Row],[rating]]) + (Table1_1[[#This Row],[rating_count]]/1000)</f>
        <v>5.359</v>
      </c>
      <c r="O125" t="str">
        <f>IF(Table1_1[[#This Row],[rating_count]]&lt;1000, "Yes", "No")</f>
        <v>No</v>
      </c>
      <c r="P125" t="s">
        <v>1118</v>
      </c>
      <c r="Q125" t="s">
        <v>1119</v>
      </c>
      <c r="R125" t="s">
        <v>1120</v>
      </c>
      <c r="S125" t="s">
        <v>1121</v>
      </c>
      <c r="T125" t="s">
        <v>1122</v>
      </c>
      <c r="U125" t="s">
        <v>1123</v>
      </c>
      <c r="V125" t="s">
        <v>1124</v>
      </c>
      <c r="W125" t="s">
        <v>1125</v>
      </c>
    </row>
    <row r="126" spans="1:23" x14ac:dyDescent="0.25">
      <c r="A126" t="s">
        <v>1126</v>
      </c>
      <c r="B126" t="s">
        <v>1127</v>
      </c>
      <c r="C126" t="str">
        <f>TRIM(LEFT(Table1_1[[#This Row],[product_name]], FIND(" ",Table1_1[[#This Row],[product_name]],FIND(" ",Table1_1[[#This Row],[product_name]],FIND(" ",Table1_1[[#This Row],[product_name]])+1)+1)))</f>
        <v>Redmi 126 cm</v>
      </c>
      <c r="D126" t="s">
        <v>169</v>
      </c>
      <c r="E126" t="s">
        <v>13077</v>
      </c>
      <c r="F126">
        <v>32999</v>
      </c>
      <c r="G126">
        <v>44999</v>
      </c>
      <c r="H126" t="str" cm="1">
        <f t="array" ref="H126">_xlfn.IFS(Table1_1[[#This Row],[discounted_price]]&lt;200, "&lt;₹200", Table1_1[[#This Row],[discounted_price]]&lt;=500, "₹200-₹500", Table1_1[[#This Row],[discounted_price]]&gt;500, "&gt;₹500")</f>
        <v>&gt;₹500</v>
      </c>
      <c r="I126" s="1">
        <v>0.27</v>
      </c>
      <c r="J1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6" s="1" t="str">
        <f>IF(Table1_1[[#This Row],[discount_percentage]]&gt;= 50%, "Yes", "No")</f>
        <v>No</v>
      </c>
      <c r="L126">
        <v>4.2</v>
      </c>
      <c r="M126">
        <v>45238</v>
      </c>
      <c r="N126">
        <f>AVERAGE(Table1_1[[#This Row],[rating]]) + (Table1_1[[#This Row],[rating_count]]/1000)</f>
        <v>49.438000000000002</v>
      </c>
      <c r="O126" t="str">
        <f>IF(Table1_1[[#This Row],[rating_count]]&lt;1000, "Yes", "No")</f>
        <v>No</v>
      </c>
      <c r="P126" t="s">
        <v>1128</v>
      </c>
      <c r="Q126" t="s">
        <v>609</v>
      </c>
      <c r="R126" t="s">
        <v>610</v>
      </c>
      <c r="S126" t="s">
        <v>611</v>
      </c>
      <c r="T126" t="s">
        <v>612</v>
      </c>
      <c r="U126" t="s">
        <v>613</v>
      </c>
      <c r="V126" t="s">
        <v>1129</v>
      </c>
      <c r="W126" t="s">
        <v>1130</v>
      </c>
    </row>
    <row r="127" spans="1:23" x14ac:dyDescent="0.25">
      <c r="A127" t="s">
        <v>1131</v>
      </c>
      <c r="B127" t="s">
        <v>1132</v>
      </c>
      <c r="C127" t="str">
        <f>TRIM(LEFT(Table1_1[[#This Row],[product_name]], FIND(" ",Table1_1[[#This Row],[product_name]],FIND(" ",Table1_1[[#This Row],[product_name]],FIND(" ",Table1_1[[#This Row],[product_name]])+1)+1)))</f>
        <v>AmazonBasics 6-Feet DisplayPort</v>
      </c>
      <c r="D127" t="s">
        <v>129</v>
      </c>
      <c r="E127" t="s">
        <v>13077</v>
      </c>
      <c r="F127">
        <v>799</v>
      </c>
      <c r="G127">
        <v>1700</v>
      </c>
      <c r="H127" t="str" cm="1">
        <f t="array" ref="H127">_xlfn.IFS(Table1_1[[#This Row],[discounted_price]]&lt;200, "&lt;₹200", Table1_1[[#This Row],[discounted_price]]&lt;=500, "₹200-₹500", Table1_1[[#This Row],[discounted_price]]&gt;500, "&gt;₹500")</f>
        <v>&gt;₹500</v>
      </c>
      <c r="I127" s="1">
        <v>0.53</v>
      </c>
      <c r="J1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7" s="1" t="str">
        <f>IF(Table1_1[[#This Row],[discount_percentage]]&gt;= 50%, "Yes", "No")</f>
        <v>Yes</v>
      </c>
      <c r="L127">
        <v>4.0999999999999996</v>
      </c>
      <c r="M127">
        <v>28638</v>
      </c>
      <c r="N127">
        <f>AVERAGE(Table1_1[[#This Row],[rating]]) + (Table1_1[[#This Row],[rating_count]]/1000)</f>
        <v>32.738</v>
      </c>
      <c r="O127" t="str">
        <f>IF(Table1_1[[#This Row],[rating_count]]&lt;1000, "Yes", "No")</f>
        <v>No</v>
      </c>
      <c r="P127" t="s">
        <v>1133</v>
      </c>
      <c r="Q127" t="s">
        <v>1134</v>
      </c>
      <c r="R127" t="s">
        <v>1135</v>
      </c>
      <c r="S127" t="s">
        <v>1136</v>
      </c>
      <c r="T127" t="s">
        <v>1137</v>
      </c>
      <c r="U127" t="s">
        <v>1138</v>
      </c>
      <c r="V127" t="s">
        <v>1139</v>
      </c>
      <c r="W127" t="s">
        <v>1140</v>
      </c>
    </row>
    <row r="128" spans="1:23" x14ac:dyDescent="0.25">
      <c r="A128" t="s">
        <v>1141</v>
      </c>
      <c r="B128" t="s">
        <v>1142</v>
      </c>
      <c r="C128" t="str">
        <f>TRIM(LEFT(Table1_1[[#This Row],[product_name]], FIND(" ",Table1_1[[#This Row],[product_name]],FIND(" ",Table1_1[[#This Row],[product_name]],FIND(" ",Table1_1[[#This Row],[product_name]])+1)+1)))</f>
        <v>AmazonBasics 3 Feet</v>
      </c>
      <c r="D128" t="s">
        <v>129</v>
      </c>
      <c r="E128" t="s">
        <v>13077</v>
      </c>
      <c r="F128">
        <v>229</v>
      </c>
      <c r="G128">
        <v>595</v>
      </c>
      <c r="H128" t="str" cm="1">
        <f t="array" ref="H128">_xlfn.IFS(Table1_1[[#This Row],[discounted_price]]&lt;200, "&lt;₹200", Table1_1[[#This Row],[discounted_price]]&lt;=500, "₹200-₹500", Table1_1[[#This Row],[discounted_price]]&gt;500, "&gt;₹500")</f>
        <v>₹200-₹500</v>
      </c>
      <c r="I128" s="1">
        <v>0.62</v>
      </c>
      <c r="J1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8" s="1" t="str">
        <f>IF(Table1_1[[#This Row],[discount_percentage]]&gt;= 50%, "Yes", "No")</f>
        <v>Yes</v>
      </c>
      <c r="L128">
        <v>4.3</v>
      </c>
      <c r="M128">
        <v>12835</v>
      </c>
      <c r="N128">
        <f>AVERAGE(Table1_1[[#This Row],[rating]]) + (Table1_1[[#This Row],[rating_count]]/1000)</f>
        <v>17.135000000000002</v>
      </c>
      <c r="O128" t="str">
        <f>IF(Table1_1[[#This Row],[rating_count]]&lt;1000, "Yes", "No")</f>
        <v>No</v>
      </c>
      <c r="P128" t="s">
        <v>1143</v>
      </c>
      <c r="Q128" t="s">
        <v>1144</v>
      </c>
      <c r="R128" t="s">
        <v>1145</v>
      </c>
      <c r="S128" t="s">
        <v>1146</v>
      </c>
      <c r="T128" t="s">
        <v>1147</v>
      </c>
      <c r="U128" t="s">
        <v>1148</v>
      </c>
      <c r="V128" t="s">
        <v>1149</v>
      </c>
      <c r="W128" t="s">
        <v>1150</v>
      </c>
    </row>
    <row r="129" spans="1:23" x14ac:dyDescent="0.25">
      <c r="A129" t="s">
        <v>1151</v>
      </c>
      <c r="B129" t="s">
        <v>1152</v>
      </c>
      <c r="C129" t="str">
        <f>TRIM(LEFT(Table1_1[[#This Row],[product_name]], FIND(" ",Table1_1[[#This Row],[product_name]],FIND(" ",Table1_1[[#This Row],[product_name]],FIND(" ",Table1_1[[#This Row],[product_name]])+1)+1)))</f>
        <v>iFFALCON 80 cm</v>
      </c>
      <c r="D129" t="s">
        <v>169</v>
      </c>
      <c r="E129" t="s">
        <v>13077</v>
      </c>
      <c r="F129">
        <v>9999</v>
      </c>
      <c r="G129">
        <v>27990</v>
      </c>
      <c r="H129" t="str" cm="1">
        <f t="array" ref="H129">_xlfn.IFS(Table1_1[[#This Row],[discounted_price]]&lt;200, "&lt;₹200", Table1_1[[#This Row],[discounted_price]]&lt;=500, "₹200-₹500", Table1_1[[#This Row],[discounted_price]]&gt;500, "&gt;₹500")</f>
        <v>&gt;₹500</v>
      </c>
      <c r="I129" s="1">
        <v>0.64</v>
      </c>
      <c r="J1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9" s="1" t="str">
        <f>IF(Table1_1[[#This Row],[discount_percentage]]&gt;= 50%, "Yes", "No")</f>
        <v>Yes</v>
      </c>
      <c r="L129">
        <v>4.2</v>
      </c>
      <c r="M129">
        <v>1269</v>
      </c>
      <c r="N129">
        <f>AVERAGE(Table1_1[[#This Row],[rating]]) + (Table1_1[[#This Row],[rating_count]]/1000)</f>
        <v>5.4690000000000003</v>
      </c>
      <c r="O129" t="str">
        <f>IF(Table1_1[[#This Row],[rating_count]]&lt;1000, "Yes", "No")</f>
        <v>No</v>
      </c>
      <c r="P129" t="s">
        <v>1153</v>
      </c>
      <c r="Q129" t="s">
        <v>1154</v>
      </c>
      <c r="R129" t="s">
        <v>1155</v>
      </c>
      <c r="S129" t="s">
        <v>1156</v>
      </c>
      <c r="T129" t="s">
        <v>1157</v>
      </c>
      <c r="U129" t="s">
        <v>1158</v>
      </c>
      <c r="V129" t="s">
        <v>1159</v>
      </c>
      <c r="W129" t="s">
        <v>1160</v>
      </c>
    </row>
    <row r="130" spans="1:23" x14ac:dyDescent="0.25">
      <c r="A130" t="s">
        <v>1161</v>
      </c>
      <c r="B130" t="s">
        <v>1162</v>
      </c>
      <c r="C130" t="str">
        <f>TRIM(LEFT(Table1_1[[#This Row],[product_name]], FIND(" ",Table1_1[[#This Row],[product_name]],FIND(" ",Table1_1[[#This Row],[product_name]],FIND(" ",Table1_1[[#This Row],[product_name]])+1)+1)))</f>
        <v>7SEVEN¬Æ Compatible Lg</v>
      </c>
      <c r="D130" t="s">
        <v>462</v>
      </c>
      <c r="E130" t="s">
        <v>13077</v>
      </c>
      <c r="F130">
        <v>349</v>
      </c>
      <c r="G130">
        <v>599</v>
      </c>
      <c r="H130" t="str" cm="1">
        <f t="array" ref="H130">_xlfn.IFS(Table1_1[[#This Row],[discounted_price]]&lt;200, "&lt;₹200", Table1_1[[#This Row],[discounted_price]]&lt;=500, "₹200-₹500", Table1_1[[#This Row],[discounted_price]]&gt;500, "&gt;₹500")</f>
        <v>₹200-₹500</v>
      </c>
      <c r="I130" s="1">
        <v>0.42</v>
      </c>
      <c r="J1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0" s="1" t="str">
        <f>IF(Table1_1[[#This Row],[discount_percentage]]&gt;= 50%, "Yes", "No")</f>
        <v>No</v>
      </c>
      <c r="L130">
        <v>4.2</v>
      </c>
      <c r="M130">
        <v>284</v>
      </c>
      <c r="N130">
        <f>AVERAGE(Table1_1[[#This Row],[rating]]) + (Table1_1[[#This Row],[rating_count]]/1000)</f>
        <v>4.484</v>
      </c>
      <c r="O130" t="str">
        <f>IF(Table1_1[[#This Row],[rating_count]]&lt;1000, "Yes", "No")</f>
        <v>Yes</v>
      </c>
      <c r="P130" t="s">
        <v>1163</v>
      </c>
      <c r="Q130" t="s">
        <v>1164</v>
      </c>
      <c r="R130" t="s">
        <v>1165</v>
      </c>
      <c r="S130" t="s">
        <v>1166</v>
      </c>
      <c r="T130" t="s">
        <v>1167</v>
      </c>
      <c r="U130" t="s">
        <v>1168</v>
      </c>
      <c r="V130" t="s">
        <v>1169</v>
      </c>
      <c r="W130" t="s">
        <v>1170</v>
      </c>
    </row>
    <row r="131" spans="1:23" x14ac:dyDescent="0.25">
      <c r="A131" t="s">
        <v>1171</v>
      </c>
      <c r="B131" t="s">
        <v>1172</v>
      </c>
      <c r="C131" t="str">
        <f>TRIM(LEFT(Table1_1[[#This Row],[product_name]], FIND(" ",Table1_1[[#This Row],[product_name]],FIND(" ",Table1_1[[#This Row],[product_name]],FIND(" ",Table1_1[[#This Row],[product_name]])+1)+1)))</f>
        <v>AmazonBasics 3.5mm to</v>
      </c>
      <c r="D131" t="s">
        <v>1173</v>
      </c>
      <c r="E131" t="s">
        <v>13077</v>
      </c>
      <c r="F131">
        <v>489</v>
      </c>
      <c r="G131">
        <v>1200</v>
      </c>
      <c r="H131" t="str" cm="1">
        <f t="array" ref="H131">_xlfn.IFS(Table1_1[[#This Row],[discounted_price]]&lt;200, "&lt;₹200", Table1_1[[#This Row],[discounted_price]]&lt;=500, "₹200-₹500", Table1_1[[#This Row],[discounted_price]]&gt;500, "&gt;₹500")</f>
        <v>₹200-₹500</v>
      </c>
      <c r="I131" s="1">
        <v>0.59</v>
      </c>
      <c r="J1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1" s="1" t="str">
        <f>IF(Table1_1[[#This Row],[discount_percentage]]&gt;= 50%, "Yes", "No")</f>
        <v>Yes</v>
      </c>
      <c r="L131">
        <v>4.4000000000000004</v>
      </c>
      <c r="M131">
        <v>69538</v>
      </c>
      <c r="N131">
        <f>AVERAGE(Table1_1[[#This Row],[rating]]) + (Table1_1[[#This Row],[rating_count]]/1000)</f>
        <v>73.938000000000002</v>
      </c>
      <c r="O131" t="str">
        <f>IF(Table1_1[[#This Row],[rating_count]]&lt;1000, "Yes", "No")</f>
        <v>No</v>
      </c>
      <c r="P131" t="s">
        <v>1174</v>
      </c>
      <c r="Q131" t="s">
        <v>1175</v>
      </c>
      <c r="R131" t="s">
        <v>1176</v>
      </c>
      <c r="S131" t="s">
        <v>1177</v>
      </c>
      <c r="T131" t="s">
        <v>1178</v>
      </c>
      <c r="U131" t="s">
        <v>1179</v>
      </c>
      <c r="V131" t="s">
        <v>1180</v>
      </c>
      <c r="W131" t="s">
        <v>1181</v>
      </c>
    </row>
    <row r="132" spans="1:23" x14ac:dyDescent="0.25">
      <c r="A132" t="s">
        <v>1182</v>
      </c>
      <c r="B132" t="s">
        <v>1183</v>
      </c>
      <c r="C132" t="str">
        <f>TRIM(LEFT(Table1_1[[#This Row],[product_name]], FIND(" ",Table1_1[[#This Row],[product_name]],FIND(" ",Table1_1[[#This Row],[product_name]],FIND(" ",Table1_1[[#This Row],[product_name]])+1)+1)))</f>
        <v>Acer 109 cm</v>
      </c>
      <c r="D132" t="s">
        <v>169</v>
      </c>
      <c r="E132" t="s">
        <v>13077</v>
      </c>
      <c r="F132">
        <v>23999</v>
      </c>
      <c r="G132">
        <v>34990</v>
      </c>
      <c r="H132" t="str" cm="1">
        <f t="array" ref="H132">_xlfn.IFS(Table1_1[[#This Row],[discounted_price]]&lt;200, "&lt;₹200", Table1_1[[#This Row],[discounted_price]]&lt;=500, "₹200-₹500", Table1_1[[#This Row],[discounted_price]]&gt;500, "&gt;₹500")</f>
        <v>&gt;₹500</v>
      </c>
      <c r="I132" s="1">
        <v>0.31</v>
      </c>
      <c r="J1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2" s="1" t="str">
        <f>IF(Table1_1[[#This Row],[discount_percentage]]&gt;= 50%, "Yes", "No")</f>
        <v>No</v>
      </c>
      <c r="L132">
        <v>4.3</v>
      </c>
      <c r="M132">
        <v>4703</v>
      </c>
      <c r="N132">
        <f>AVERAGE(Table1_1[[#This Row],[rating]]) + (Table1_1[[#This Row],[rating_count]]/1000)</f>
        <v>9.0030000000000001</v>
      </c>
      <c r="O132" t="str">
        <f>IF(Table1_1[[#This Row],[rating_count]]&lt;1000, "Yes", "No")</f>
        <v>No</v>
      </c>
      <c r="P132" t="s">
        <v>805</v>
      </c>
      <c r="Q132" t="s">
        <v>246</v>
      </c>
      <c r="R132" t="s">
        <v>247</v>
      </c>
      <c r="S132" t="s">
        <v>248</v>
      </c>
      <c r="T132" t="s">
        <v>249</v>
      </c>
      <c r="U132" t="s">
        <v>13024</v>
      </c>
      <c r="V132" t="s">
        <v>1184</v>
      </c>
      <c r="W132" t="s">
        <v>1185</v>
      </c>
    </row>
    <row r="133" spans="1:23" x14ac:dyDescent="0.25">
      <c r="A133" t="s">
        <v>1186</v>
      </c>
      <c r="B133" t="s">
        <v>1187</v>
      </c>
      <c r="C133" t="str">
        <f>TRIM(LEFT(Table1_1[[#This Row],[product_name]], FIND(" ",Table1_1[[#This Row],[product_name]],FIND(" ",Table1_1[[#This Row],[product_name]],FIND(" ",Table1_1[[#This Row],[product_name]])+1)+1)))</f>
        <v>Wayona Usb Type</v>
      </c>
      <c r="D133" t="s">
        <v>18</v>
      </c>
      <c r="E133" t="s">
        <v>13076</v>
      </c>
      <c r="F133">
        <v>399</v>
      </c>
      <c r="G133">
        <v>999</v>
      </c>
      <c r="H133" t="str" cm="1">
        <f t="array" ref="H133">_xlfn.IFS(Table1_1[[#This Row],[discounted_price]]&lt;200, "&lt;₹200", Table1_1[[#This Row],[discounted_price]]&lt;=500, "₹200-₹500", Table1_1[[#This Row],[discounted_price]]&gt;500, "&gt;₹500")</f>
        <v>₹200-₹500</v>
      </c>
      <c r="I133" s="1">
        <v>0.6</v>
      </c>
      <c r="J1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3" s="1" t="str">
        <f>IF(Table1_1[[#This Row],[discount_percentage]]&gt;= 50%, "Yes", "No")</f>
        <v>Yes</v>
      </c>
      <c r="L133">
        <v>4.3</v>
      </c>
      <c r="M133">
        <v>2806</v>
      </c>
      <c r="N133">
        <f>AVERAGE(Table1_1[[#This Row],[rating]]) + (Table1_1[[#This Row],[rating_count]]/1000)</f>
        <v>7.1059999999999999</v>
      </c>
      <c r="O133" t="str">
        <f>IF(Table1_1[[#This Row],[rating_count]]&lt;1000, "Yes", "No")</f>
        <v>No</v>
      </c>
      <c r="P133" t="s">
        <v>1188</v>
      </c>
      <c r="Q133" t="s">
        <v>964</v>
      </c>
      <c r="R133" t="s">
        <v>965</v>
      </c>
      <c r="S133" t="s">
        <v>966</v>
      </c>
      <c r="T133" t="s">
        <v>967</v>
      </c>
      <c r="U133" t="s">
        <v>968</v>
      </c>
      <c r="V133" t="s">
        <v>1189</v>
      </c>
      <c r="W133" t="s">
        <v>1190</v>
      </c>
    </row>
    <row r="134" spans="1:23" x14ac:dyDescent="0.25">
      <c r="A134" t="s">
        <v>1191</v>
      </c>
      <c r="B134" t="s">
        <v>1192</v>
      </c>
      <c r="C134" t="str">
        <f>TRIM(LEFT(Table1_1[[#This Row],[product_name]], FIND(" ",Table1_1[[#This Row],[product_name]],FIND(" ",Table1_1[[#This Row],[product_name]],FIND(" ",Table1_1[[#This Row],[product_name]])+1)+1)))</f>
        <v>Saifsmart Outlet Wall</v>
      </c>
      <c r="D134" t="s">
        <v>1193</v>
      </c>
      <c r="E134" t="s">
        <v>13077</v>
      </c>
      <c r="F134">
        <v>349</v>
      </c>
      <c r="G134">
        <v>1299</v>
      </c>
      <c r="H134" t="str" cm="1">
        <f t="array" ref="H134">_xlfn.IFS(Table1_1[[#This Row],[discounted_price]]&lt;200, "&lt;₹200", Table1_1[[#This Row],[discounted_price]]&lt;=500, "₹200-₹500", Table1_1[[#This Row],[discounted_price]]&gt;500, "&gt;₹500")</f>
        <v>₹200-₹500</v>
      </c>
      <c r="I134" s="1">
        <v>0.73</v>
      </c>
      <c r="J1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34" s="1" t="str">
        <f>IF(Table1_1[[#This Row],[discount_percentage]]&gt;= 50%, "Yes", "No")</f>
        <v>Yes</v>
      </c>
      <c r="L134">
        <v>4</v>
      </c>
      <c r="M134">
        <v>3295</v>
      </c>
      <c r="N134">
        <f>AVERAGE(Table1_1[[#This Row],[rating]]) + (Table1_1[[#This Row],[rating_count]]/1000)</f>
        <v>7.2949999999999999</v>
      </c>
      <c r="O134" t="str">
        <f>IF(Table1_1[[#This Row],[rating_count]]&lt;1000, "Yes", "No")</f>
        <v>No</v>
      </c>
      <c r="P134" t="s">
        <v>1194</v>
      </c>
      <c r="Q134" t="s">
        <v>1195</v>
      </c>
      <c r="R134" t="s">
        <v>1196</v>
      </c>
      <c r="S134" t="s">
        <v>1197</v>
      </c>
      <c r="T134" t="s">
        <v>1198</v>
      </c>
      <c r="U134" t="s">
        <v>1199</v>
      </c>
      <c r="V134" t="s">
        <v>1200</v>
      </c>
      <c r="W134" t="s">
        <v>1201</v>
      </c>
    </row>
    <row r="135" spans="1:23" x14ac:dyDescent="0.25">
      <c r="A135" t="s">
        <v>1202</v>
      </c>
      <c r="B135" t="s">
        <v>1203</v>
      </c>
      <c r="C135" t="str">
        <f>TRIM(LEFT(Table1_1[[#This Row],[product_name]], FIND(" ",Table1_1[[#This Row],[product_name]],FIND(" ",Table1_1[[#This Row],[product_name]],FIND(" ",Table1_1[[#This Row],[product_name]])+1)+1)))</f>
        <v>MI 2-in-1 USB</v>
      </c>
      <c r="D135" t="s">
        <v>18</v>
      </c>
      <c r="E135" t="s">
        <v>13076</v>
      </c>
      <c r="F135">
        <v>179</v>
      </c>
      <c r="G135">
        <v>299</v>
      </c>
      <c r="H135" t="str" cm="1">
        <f t="array" ref="H135">_xlfn.IFS(Table1_1[[#This Row],[discounted_price]]&lt;200, "&lt;₹200", Table1_1[[#This Row],[discounted_price]]&lt;=500, "₹200-₹500", Table1_1[[#This Row],[discounted_price]]&gt;500, "&gt;₹500")</f>
        <v>&lt;₹200</v>
      </c>
      <c r="I135" s="1">
        <v>0.4</v>
      </c>
      <c r="J1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5" s="1" t="str">
        <f>IF(Table1_1[[#This Row],[discount_percentage]]&gt;= 50%, "Yes", "No")</f>
        <v>No</v>
      </c>
      <c r="L135">
        <v>3.9</v>
      </c>
      <c r="M135">
        <v>81</v>
      </c>
      <c r="N135">
        <f>AVERAGE(Table1_1[[#This Row],[rating]]) + (Table1_1[[#This Row],[rating_count]]/1000)</f>
        <v>3.9809999999999999</v>
      </c>
      <c r="O135" t="str">
        <f>IF(Table1_1[[#This Row],[rating_count]]&lt;1000, "Yes", "No")</f>
        <v>Yes</v>
      </c>
      <c r="P135" t="s">
        <v>1204</v>
      </c>
      <c r="Q135" t="s">
        <v>1205</v>
      </c>
      <c r="R135" t="s">
        <v>1206</v>
      </c>
      <c r="S135" t="s">
        <v>1207</v>
      </c>
      <c r="T135" t="s">
        <v>1208</v>
      </c>
      <c r="U135" t="s">
        <v>1209</v>
      </c>
      <c r="V135" t="s">
        <v>1210</v>
      </c>
      <c r="W135" t="s">
        <v>1211</v>
      </c>
    </row>
    <row r="136" spans="1:23" x14ac:dyDescent="0.25">
      <c r="A136" t="s">
        <v>1212</v>
      </c>
      <c r="B136" t="s">
        <v>1213</v>
      </c>
      <c r="C136" t="str">
        <f>TRIM(LEFT(Table1_1[[#This Row],[product_name]], FIND(" ",Table1_1[[#This Row],[product_name]],FIND(" ",Table1_1[[#This Row],[product_name]],FIND(" ",Table1_1[[#This Row],[product_name]])+1)+1)))</f>
        <v>AmazonBasics New Release</v>
      </c>
      <c r="D136" t="s">
        <v>18</v>
      </c>
      <c r="E136" t="s">
        <v>13076</v>
      </c>
      <c r="F136">
        <v>689</v>
      </c>
      <c r="G136">
        <v>1500</v>
      </c>
      <c r="H136" t="str" cm="1">
        <f t="array" ref="H136">_xlfn.IFS(Table1_1[[#This Row],[discounted_price]]&lt;200, "&lt;₹200", Table1_1[[#This Row],[discounted_price]]&lt;=500, "₹200-₹500", Table1_1[[#This Row],[discounted_price]]&gt;500, "&gt;₹500")</f>
        <v>&gt;₹500</v>
      </c>
      <c r="I136" s="1">
        <v>0.54</v>
      </c>
      <c r="J1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6" s="1" t="str">
        <f>IF(Table1_1[[#This Row],[discount_percentage]]&gt;= 50%, "Yes", "No")</f>
        <v>Yes</v>
      </c>
      <c r="L136">
        <v>4.2</v>
      </c>
      <c r="M136">
        <v>42301</v>
      </c>
      <c r="N136">
        <f>AVERAGE(Table1_1[[#This Row],[rating]]) + (Table1_1[[#This Row],[rating_count]]/1000)</f>
        <v>46.501000000000005</v>
      </c>
      <c r="O136" t="str">
        <f>IF(Table1_1[[#This Row],[rating_count]]&lt;1000, "Yes", "No")</f>
        <v>No</v>
      </c>
      <c r="P136" t="s">
        <v>1214</v>
      </c>
      <c r="Q136" t="s">
        <v>1215</v>
      </c>
      <c r="R136" t="s">
        <v>1216</v>
      </c>
      <c r="S136" t="s">
        <v>1217</v>
      </c>
      <c r="T136" t="s">
        <v>1218</v>
      </c>
      <c r="U136" t="s">
        <v>1219</v>
      </c>
      <c r="V136" t="s">
        <v>1220</v>
      </c>
      <c r="W136" t="s">
        <v>1221</v>
      </c>
    </row>
    <row r="137" spans="1:23" x14ac:dyDescent="0.25">
      <c r="A137" t="s">
        <v>1222</v>
      </c>
      <c r="B137" t="s">
        <v>1223</v>
      </c>
      <c r="C137" t="str">
        <f>TRIM(LEFT(Table1_1[[#This Row],[product_name]], FIND(" ",Table1_1[[#This Row],[product_name]],FIND(" ",Table1_1[[#This Row],[product_name]],FIND(" ",Table1_1[[#This Row],[product_name]])+1)+1)))</f>
        <v>LG 108 cm</v>
      </c>
      <c r="D137" t="s">
        <v>169</v>
      </c>
      <c r="E137" t="s">
        <v>13077</v>
      </c>
      <c r="F137">
        <v>30990</v>
      </c>
      <c r="G137">
        <v>49990</v>
      </c>
      <c r="H137" t="str" cm="1">
        <f t="array" ref="H137">_xlfn.IFS(Table1_1[[#This Row],[discounted_price]]&lt;200, "&lt;₹200", Table1_1[[#This Row],[discounted_price]]&lt;=500, "₹200-₹500", Table1_1[[#This Row],[discounted_price]]&gt;500, "&gt;₹500")</f>
        <v>&gt;₹500</v>
      </c>
      <c r="I137" s="1">
        <v>0.38</v>
      </c>
      <c r="J1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7" s="1" t="str">
        <f>IF(Table1_1[[#This Row],[discount_percentage]]&gt;= 50%, "Yes", "No")</f>
        <v>No</v>
      </c>
      <c r="L137">
        <v>4.3</v>
      </c>
      <c r="M137">
        <v>1376</v>
      </c>
      <c r="N137">
        <f>AVERAGE(Table1_1[[#This Row],[rating]]) + (Table1_1[[#This Row],[rating_count]]/1000)</f>
        <v>5.6760000000000002</v>
      </c>
      <c r="O137" t="str">
        <f>IF(Table1_1[[#This Row],[rating_count]]&lt;1000, "Yes", "No")</f>
        <v>No</v>
      </c>
      <c r="P137" t="s">
        <v>1224</v>
      </c>
      <c r="Q137" t="s">
        <v>1225</v>
      </c>
      <c r="R137" t="s">
        <v>1226</v>
      </c>
      <c r="S137" t="s">
        <v>1227</v>
      </c>
      <c r="T137" t="s">
        <v>1228</v>
      </c>
      <c r="U137" t="s">
        <v>1229</v>
      </c>
      <c r="V137" t="s">
        <v>1230</v>
      </c>
      <c r="W137" t="s">
        <v>1231</v>
      </c>
    </row>
    <row r="138" spans="1:23" x14ac:dyDescent="0.25">
      <c r="A138" t="s">
        <v>1232</v>
      </c>
      <c r="B138" t="s">
        <v>1233</v>
      </c>
      <c r="C138" t="str">
        <f>TRIM(LEFT(Table1_1[[#This Row],[product_name]], FIND(" ",Table1_1[[#This Row],[product_name]],FIND(" ",Table1_1[[#This Row],[product_name]],FIND(" ",Table1_1[[#This Row],[product_name]])+1)+1)))</f>
        <v>pTron Solero 331</v>
      </c>
      <c r="D138" t="s">
        <v>18</v>
      </c>
      <c r="E138" t="s">
        <v>13076</v>
      </c>
      <c r="F138">
        <v>249</v>
      </c>
      <c r="G138">
        <v>931</v>
      </c>
      <c r="H138" t="str" cm="1">
        <f t="array" ref="H138">_xlfn.IFS(Table1_1[[#This Row],[discounted_price]]&lt;200, "&lt;₹200", Table1_1[[#This Row],[discounted_price]]&lt;=500, "₹200-₹500", Table1_1[[#This Row],[discounted_price]]&gt;500, "&gt;₹500")</f>
        <v>₹200-₹500</v>
      </c>
      <c r="I138" s="1">
        <v>0.73</v>
      </c>
      <c r="J1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38" s="1" t="str">
        <f>IF(Table1_1[[#This Row],[discount_percentage]]&gt;= 50%, "Yes", "No")</f>
        <v>Yes</v>
      </c>
      <c r="L138">
        <v>3.9</v>
      </c>
      <c r="M138">
        <v>1075</v>
      </c>
      <c r="N138">
        <f>AVERAGE(Table1_1[[#This Row],[rating]]) + (Table1_1[[#This Row],[rating_count]]/1000)</f>
        <v>4.9749999999999996</v>
      </c>
      <c r="O138" t="str">
        <f>IF(Table1_1[[#This Row],[rating_count]]&lt;1000, "Yes", "No")</f>
        <v>No</v>
      </c>
      <c r="P138" t="s">
        <v>1234</v>
      </c>
      <c r="Q138" t="s">
        <v>343</v>
      </c>
      <c r="R138" t="s">
        <v>344</v>
      </c>
      <c r="S138" t="s">
        <v>345</v>
      </c>
      <c r="T138" t="s">
        <v>346</v>
      </c>
      <c r="U138" t="s">
        <v>347</v>
      </c>
      <c r="V138" t="s">
        <v>1235</v>
      </c>
      <c r="W138" t="s">
        <v>1236</v>
      </c>
    </row>
    <row r="139" spans="1:23" x14ac:dyDescent="0.25">
      <c r="A139" t="s">
        <v>1237</v>
      </c>
      <c r="B139" t="s">
        <v>1238</v>
      </c>
      <c r="C139" t="str">
        <f>TRIM(LEFT(Table1_1[[#This Row],[product_name]], FIND(" ",Table1_1[[#This Row],[product_name]],FIND(" ",Table1_1[[#This Row],[product_name]],FIND(" ",Table1_1[[#This Row],[product_name]])+1)+1)))</f>
        <v>10k 8k 4k</v>
      </c>
      <c r="D139" t="s">
        <v>129</v>
      </c>
      <c r="E139" t="s">
        <v>13077</v>
      </c>
      <c r="F139">
        <v>999</v>
      </c>
      <c r="G139">
        <v>2399</v>
      </c>
      <c r="H139" t="str" cm="1">
        <f t="array" ref="H139">_xlfn.IFS(Table1_1[[#This Row],[discounted_price]]&lt;200, "&lt;₹200", Table1_1[[#This Row],[discounted_price]]&lt;=500, "₹200-₹500", Table1_1[[#This Row],[discounted_price]]&gt;500, "&gt;₹500")</f>
        <v>&gt;₹500</v>
      </c>
      <c r="I139" s="1">
        <v>0.57999999999999996</v>
      </c>
      <c r="J1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9" s="1" t="str">
        <f>IF(Table1_1[[#This Row],[discount_percentage]]&gt;= 50%, "Yes", "No")</f>
        <v>Yes</v>
      </c>
      <c r="L139">
        <v>4.5999999999999996</v>
      </c>
      <c r="M139">
        <v>3664</v>
      </c>
      <c r="N139">
        <f>AVERAGE(Table1_1[[#This Row],[rating]]) + (Table1_1[[#This Row],[rating_count]]/1000)</f>
        <v>8.2639999999999993</v>
      </c>
      <c r="O139" t="str">
        <f>IF(Table1_1[[#This Row],[rating_count]]&lt;1000, "Yes", "No")</f>
        <v>No</v>
      </c>
      <c r="P139" t="s">
        <v>1239</v>
      </c>
      <c r="Q139" t="s">
        <v>1240</v>
      </c>
      <c r="R139" t="s">
        <v>1241</v>
      </c>
      <c r="S139" t="s">
        <v>1242</v>
      </c>
      <c r="T139" t="s">
        <v>1243</v>
      </c>
      <c r="U139" t="s">
        <v>1244</v>
      </c>
      <c r="V139" t="s">
        <v>1245</v>
      </c>
      <c r="W139" t="s">
        <v>1246</v>
      </c>
    </row>
    <row r="140" spans="1:23" x14ac:dyDescent="0.25">
      <c r="A140" t="s">
        <v>1247</v>
      </c>
      <c r="B140" t="s">
        <v>1248</v>
      </c>
      <c r="C140" t="str">
        <f>TRIM(LEFT(Table1_1[[#This Row],[product_name]], FIND(" ",Table1_1[[#This Row],[product_name]],FIND(" ",Table1_1[[#This Row],[product_name]],FIND(" ",Table1_1[[#This Row],[product_name]])+1)+1)))</f>
        <v>LRIPL Compatible Sony</v>
      </c>
      <c r="D140" t="s">
        <v>462</v>
      </c>
      <c r="E140" t="s">
        <v>13077</v>
      </c>
      <c r="F140">
        <v>399</v>
      </c>
      <c r="G140">
        <v>399</v>
      </c>
      <c r="H140" t="str" cm="1">
        <f t="array" ref="H140">_xlfn.IFS(Table1_1[[#This Row],[discounted_price]]&lt;200, "&lt;₹200", Table1_1[[#This Row],[discounted_price]]&lt;=500, "₹200-₹500", Table1_1[[#This Row],[discounted_price]]&gt;500, "&gt;₹500")</f>
        <v>₹200-₹500</v>
      </c>
      <c r="I140" s="1">
        <v>0</v>
      </c>
      <c r="J1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40" s="1" t="str">
        <f>IF(Table1_1[[#This Row],[discount_percentage]]&gt;= 50%, "Yes", "No")</f>
        <v>No</v>
      </c>
      <c r="L140">
        <v>3.9</v>
      </c>
      <c r="M140">
        <v>1951</v>
      </c>
      <c r="N140">
        <f>AVERAGE(Table1_1[[#This Row],[rating]]) + (Table1_1[[#This Row],[rating_count]]/1000)</f>
        <v>5.851</v>
      </c>
      <c r="O140" t="str">
        <f>IF(Table1_1[[#This Row],[rating_count]]&lt;1000, "Yes", "No")</f>
        <v>No</v>
      </c>
      <c r="P140" t="s">
        <v>1249</v>
      </c>
      <c r="Q140" t="s">
        <v>1250</v>
      </c>
      <c r="R140" t="s">
        <v>1251</v>
      </c>
      <c r="S140" t="s">
        <v>1252</v>
      </c>
      <c r="T140" t="s">
        <v>1253</v>
      </c>
      <c r="U140" t="s">
        <v>1254</v>
      </c>
      <c r="V140" t="s">
        <v>1255</v>
      </c>
      <c r="W140" t="s">
        <v>1256</v>
      </c>
    </row>
    <row r="141" spans="1:23" x14ac:dyDescent="0.25">
      <c r="A141" t="s">
        <v>1257</v>
      </c>
      <c r="B141" t="s">
        <v>1258</v>
      </c>
      <c r="C141" t="str">
        <f>TRIM(LEFT(Table1_1[[#This Row],[product_name]], FIND(" ",Table1_1[[#This Row],[product_name]],FIND(" ",Table1_1[[#This Row],[product_name]],FIND(" ",Table1_1[[#This Row],[product_name]])+1)+1)))</f>
        <v>boAt Type-c A400</v>
      </c>
      <c r="D141" t="s">
        <v>18</v>
      </c>
      <c r="E141" t="s">
        <v>13076</v>
      </c>
      <c r="F141">
        <v>349</v>
      </c>
      <c r="G141">
        <v>699</v>
      </c>
      <c r="H141" t="str" cm="1">
        <f t="array" ref="H141">_xlfn.IFS(Table1_1[[#This Row],[discounted_price]]&lt;200, "&lt;₹200", Table1_1[[#This Row],[discounted_price]]&lt;=500, "₹200-₹500", Table1_1[[#This Row],[discounted_price]]&gt;500, "&gt;₹500")</f>
        <v>₹200-₹500</v>
      </c>
      <c r="I141" s="1">
        <v>0.5</v>
      </c>
      <c r="J1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41" s="1" t="str">
        <f>IF(Table1_1[[#This Row],[discount_percentage]]&gt;= 50%, "Yes", "No")</f>
        <v>Yes</v>
      </c>
      <c r="L141">
        <v>4.3</v>
      </c>
      <c r="M141">
        <v>20850</v>
      </c>
      <c r="N141">
        <f>AVERAGE(Table1_1[[#This Row],[rating]]) + (Table1_1[[#This Row],[rating_count]]/1000)</f>
        <v>25.150000000000002</v>
      </c>
      <c r="O141" t="str">
        <f>IF(Table1_1[[#This Row],[rating_count]]&lt;1000, "Yes", "No")</f>
        <v>No</v>
      </c>
      <c r="P141" t="s">
        <v>1259</v>
      </c>
      <c r="Q141" t="s">
        <v>295</v>
      </c>
      <c r="R141" t="s">
        <v>296</v>
      </c>
      <c r="S141" t="s">
        <v>297</v>
      </c>
      <c r="T141" t="s">
        <v>298</v>
      </c>
      <c r="U141" t="s">
        <v>299</v>
      </c>
      <c r="V141" t="s">
        <v>1260</v>
      </c>
      <c r="W141" t="s">
        <v>1261</v>
      </c>
    </row>
    <row r="142" spans="1:23" x14ac:dyDescent="0.25">
      <c r="A142" t="s">
        <v>1262</v>
      </c>
      <c r="B142" t="s">
        <v>1263</v>
      </c>
      <c r="C142" t="str">
        <f>TRIM(LEFT(Table1_1[[#This Row],[product_name]], FIND(" ",Table1_1[[#This Row],[product_name]],FIND(" ",Table1_1[[#This Row],[product_name]],FIND(" ",Table1_1[[#This Row],[product_name]])+1)+1)))</f>
        <v>Zoul Type C</v>
      </c>
      <c r="D142" t="s">
        <v>18</v>
      </c>
      <c r="E142" t="s">
        <v>13076</v>
      </c>
      <c r="F142">
        <v>399</v>
      </c>
      <c r="G142">
        <v>1099</v>
      </c>
      <c r="H142" t="str" cm="1">
        <f t="array" ref="H142">_xlfn.IFS(Table1_1[[#This Row],[discounted_price]]&lt;200, "&lt;₹200", Table1_1[[#This Row],[discounted_price]]&lt;=500, "₹200-₹500", Table1_1[[#This Row],[discounted_price]]&gt;500, "&gt;₹500")</f>
        <v>₹200-₹500</v>
      </c>
      <c r="I142" s="1">
        <v>0.64</v>
      </c>
      <c r="J1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42" s="1" t="str">
        <f>IF(Table1_1[[#This Row],[discount_percentage]]&gt;= 50%, "Yes", "No")</f>
        <v>Yes</v>
      </c>
      <c r="L142">
        <v>4.0999999999999996</v>
      </c>
      <c r="M142">
        <v>2685</v>
      </c>
      <c r="N142">
        <f>AVERAGE(Table1_1[[#This Row],[rating]]) + (Table1_1[[#This Row],[rating_count]]/1000)</f>
        <v>6.7850000000000001</v>
      </c>
      <c r="O142" t="str">
        <f>IF(Table1_1[[#This Row],[rating_count]]&lt;1000, "Yes", "No")</f>
        <v>No</v>
      </c>
      <c r="P142" t="s">
        <v>1264</v>
      </c>
      <c r="Q142" t="s">
        <v>1265</v>
      </c>
      <c r="R142" t="s">
        <v>1266</v>
      </c>
      <c r="S142" t="s">
        <v>1267</v>
      </c>
      <c r="T142" t="s">
        <v>1268</v>
      </c>
      <c r="U142" t="s">
        <v>1269</v>
      </c>
      <c r="V142" t="s">
        <v>1270</v>
      </c>
      <c r="W142" t="s">
        <v>1271</v>
      </c>
    </row>
    <row r="143" spans="1:23" x14ac:dyDescent="0.25">
      <c r="A143" t="s">
        <v>1272</v>
      </c>
      <c r="B143" t="s">
        <v>1273</v>
      </c>
      <c r="C143" t="str">
        <f>TRIM(LEFT(Table1_1[[#This Row],[product_name]], FIND(" ",Table1_1[[#This Row],[product_name]],FIND(" ",Table1_1[[#This Row],[product_name]],FIND(" ",Table1_1[[#This Row],[product_name]])+1)+1)))</f>
        <v>TP-LINK AC1300 Archer</v>
      </c>
      <c r="D143" t="s">
        <v>98</v>
      </c>
      <c r="E143" t="s">
        <v>13076</v>
      </c>
      <c r="F143">
        <v>1699</v>
      </c>
      <c r="G143">
        <v>2999</v>
      </c>
      <c r="H143" t="str" cm="1">
        <f t="array" ref="H143">_xlfn.IFS(Table1_1[[#This Row],[discounted_price]]&lt;200, "&lt;₹200", Table1_1[[#This Row],[discounted_price]]&lt;=500, "₹200-₹500", Table1_1[[#This Row],[discounted_price]]&gt;500, "&gt;₹500")</f>
        <v>&gt;₹500</v>
      </c>
      <c r="I143" s="1">
        <v>0.43</v>
      </c>
      <c r="J1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43" s="1" t="str">
        <f>IF(Table1_1[[#This Row],[discount_percentage]]&gt;= 50%, "Yes", "No")</f>
        <v>No</v>
      </c>
      <c r="L143">
        <v>4.4000000000000004</v>
      </c>
      <c r="M143">
        <v>24780</v>
      </c>
      <c r="N143">
        <f>AVERAGE(Table1_1[[#This Row],[rating]]) + (Table1_1[[#This Row],[rating_count]]/1000)</f>
        <v>29.18</v>
      </c>
      <c r="O143" t="str">
        <f>IF(Table1_1[[#This Row],[rating_count]]&lt;1000, "Yes", "No")</f>
        <v>No</v>
      </c>
      <c r="P143" t="s">
        <v>1274</v>
      </c>
      <c r="Q143" t="s">
        <v>484</v>
      </c>
      <c r="R143" t="s">
        <v>485</v>
      </c>
      <c r="S143" t="s">
        <v>486</v>
      </c>
      <c r="T143" t="s">
        <v>487</v>
      </c>
      <c r="U143" t="s">
        <v>488</v>
      </c>
      <c r="V143" t="s">
        <v>1275</v>
      </c>
      <c r="W143" t="s">
        <v>1276</v>
      </c>
    </row>
    <row r="144" spans="1:23" x14ac:dyDescent="0.25">
      <c r="A144" t="s">
        <v>1277</v>
      </c>
      <c r="B144" t="s">
        <v>1278</v>
      </c>
      <c r="C144" t="str">
        <f>TRIM(LEFT(Table1_1[[#This Row],[product_name]], FIND(" ",Table1_1[[#This Row],[product_name]],FIND(" ",Table1_1[[#This Row],[product_name]],FIND(" ",Table1_1[[#This Row],[product_name]])+1)+1)))</f>
        <v>LRIPL Mi Remote</v>
      </c>
      <c r="D144" t="s">
        <v>462</v>
      </c>
      <c r="E144" t="s">
        <v>13077</v>
      </c>
      <c r="F144">
        <v>655</v>
      </c>
      <c r="G144">
        <v>1099</v>
      </c>
      <c r="H144" t="str" cm="1">
        <f t="array" ref="H144">_xlfn.IFS(Table1_1[[#This Row],[discounted_price]]&lt;200, "&lt;₹200", Table1_1[[#This Row],[discounted_price]]&lt;=500, "₹200-₹500", Table1_1[[#This Row],[discounted_price]]&gt;500, "&gt;₹500")</f>
        <v>&gt;₹500</v>
      </c>
      <c r="I144" s="1">
        <v>0.4</v>
      </c>
      <c r="J1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44" s="1" t="str">
        <f>IF(Table1_1[[#This Row],[discount_percentage]]&gt;= 50%, "Yes", "No")</f>
        <v>No</v>
      </c>
      <c r="L144">
        <v>3.2</v>
      </c>
      <c r="M144">
        <v>285</v>
      </c>
      <c r="N144">
        <f>AVERAGE(Table1_1[[#This Row],[rating]]) + (Table1_1[[#This Row],[rating_count]]/1000)</f>
        <v>3.4850000000000003</v>
      </c>
      <c r="O144" t="str">
        <f>IF(Table1_1[[#This Row],[rating_count]]&lt;1000, "Yes", "No")</f>
        <v>Yes</v>
      </c>
      <c r="P144" t="s">
        <v>1279</v>
      </c>
      <c r="Q144" t="s">
        <v>1280</v>
      </c>
      <c r="R144" t="s">
        <v>1281</v>
      </c>
      <c r="S144" t="s">
        <v>1282</v>
      </c>
      <c r="T144" t="s">
        <v>1283</v>
      </c>
      <c r="U144" t="s">
        <v>1284</v>
      </c>
      <c r="V144" t="s">
        <v>1285</v>
      </c>
      <c r="W144" t="s">
        <v>1286</v>
      </c>
    </row>
    <row r="145" spans="1:23" x14ac:dyDescent="0.25">
      <c r="A145" t="s">
        <v>1287</v>
      </c>
      <c r="B145" t="s">
        <v>1288</v>
      </c>
      <c r="C145" t="str">
        <f>TRIM(LEFT(Table1_1[[#This Row],[product_name]], FIND(" ",Table1_1[[#This Row],[product_name]],FIND(" ",Table1_1[[#This Row],[product_name]],FIND(" ",Table1_1[[#This Row],[product_name]])+1)+1)))</f>
        <v>TP-Link Nano USB</v>
      </c>
      <c r="D145" t="s">
        <v>98</v>
      </c>
      <c r="E145" t="s">
        <v>13076</v>
      </c>
      <c r="F145">
        <v>749</v>
      </c>
      <c r="G145">
        <v>1339</v>
      </c>
      <c r="H145" t="str" cm="1">
        <f t="array" ref="H145">_xlfn.IFS(Table1_1[[#This Row],[discounted_price]]&lt;200, "&lt;₹200", Table1_1[[#This Row],[discounted_price]]&lt;=500, "₹200-₹500", Table1_1[[#This Row],[discounted_price]]&gt;500, "&gt;₹500")</f>
        <v>&gt;₹500</v>
      </c>
      <c r="I145" s="1">
        <v>0.44</v>
      </c>
      <c r="J1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45" s="1" t="str">
        <f>IF(Table1_1[[#This Row],[discount_percentage]]&gt;= 50%, "Yes", "No")</f>
        <v>No</v>
      </c>
      <c r="L145">
        <v>4.2</v>
      </c>
      <c r="M145">
        <v>179692</v>
      </c>
      <c r="N145">
        <f>AVERAGE(Table1_1[[#This Row],[rating]]) + (Table1_1[[#This Row],[rating_count]]/1000)</f>
        <v>183.892</v>
      </c>
      <c r="O145" t="str">
        <f>IF(Table1_1[[#This Row],[rating_count]]&lt;1000, "Yes", "No")</f>
        <v>No</v>
      </c>
      <c r="P145" t="s">
        <v>1289</v>
      </c>
      <c r="Q145" t="s">
        <v>100</v>
      </c>
      <c r="R145" t="s">
        <v>101</v>
      </c>
      <c r="S145" t="s">
        <v>102</v>
      </c>
      <c r="T145" t="s">
        <v>103</v>
      </c>
      <c r="U145" t="s">
        <v>104</v>
      </c>
      <c r="V145" t="s">
        <v>1290</v>
      </c>
      <c r="W145" t="s">
        <v>1291</v>
      </c>
    </row>
    <row r="146" spans="1:23" x14ac:dyDescent="0.25">
      <c r="A146" t="s">
        <v>1292</v>
      </c>
      <c r="B146" t="s">
        <v>1293</v>
      </c>
      <c r="C146" t="str">
        <f>TRIM(LEFT(Table1_1[[#This Row],[product_name]], FIND(" ",Table1_1[[#This Row],[product_name]],FIND(" ",Table1_1[[#This Row],[product_name]],FIND(" ",Table1_1[[#This Row],[product_name]])+1)+1)))</f>
        <v>Kodak 80 cm</v>
      </c>
      <c r="D146" t="s">
        <v>169</v>
      </c>
      <c r="E146" t="s">
        <v>13077</v>
      </c>
      <c r="F146">
        <v>9999</v>
      </c>
      <c r="G146">
        <v>12999</v>
      </c>
      <c r="H146" t="str" cm="1">
        <f t="array" ref="H146">_xlfn.IFS(Table1_1[[#This Row],[discounted_price]]&lt;200, "&lt;₹200", Table1_1[[#This Row],[discounted_price]]&lt;=500, "₹200-₹500", Table1_1[[#This Row],[discounted_price]]&gt;500, "&gt;₹500")</f>
        <v>&gt;₹500</v>
      </c>
      <c r="I146" s="1">
        <v>0.23</v>
      </c>
      <c r="J1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46" s="1" t="str">
        <f>IF(Table1_1[[#This Row],[discount_percentage]]&gt;= 50%, "Yes", "No")</f>
        <v>No</v>
      </c>
      <c r="L146">
        <v>4.2</v>
      </c>
      <c r="M146">
        <v>6088</v>
      </c>
      <c r="N146">
        <f>AVERAGE(Table1_1[[#This Row],[rating]]) + (Table1_1[[#This Row],[rating_count]]/1000)</f>
        <v>10.288</v>
      </c>
      <c r="O146" t="str">
        <f>IF(Table1_1[[#This Row],[rating_count]]&lt;1000, "Yes", "No")</f>
        <v>No</v>
      </c>
      <c r="P146" t="s">
        <v>1294</v>
      </c>
      <c r="Q146" t="s">
        <v>1295</v>
      </c>
      <c r="R146" t="s">
        <v>1296</v>
      </c>
      <c r="S146" t="s">
        <v>1297</v>
      </c>
      <c r="T146" t="s">
        <v>1298</v>
      </c>
      <c r="U146" t="s">
        <v>1299</v>
      </c>
      <c r="V146" t="s">
        <v>1300</v>
      </c>
      <c r="W146" t="s">
        <v>1301</v>
      </c>
    </row>
    <row r="147" spans="1:23" x14ac:dyDescent="0.25">
      <c r="A147" t="s">
        <v>1302</v>
      </c>
      <c r="B147" t="s">
        <v>1303</v>
      </c>
      <c r="C147" t="str">
        <f>TRIM(LEFT(Table1_1[[#This Row],[product_name]], FIND(" ",Table1_1[[#This Row],[product_name]],FIND(" ",Table1_1[[#This Row],[product_name]],FIND(" ",Table1_1[[#This Row],[product_name]])+1)+1)))</f>
        <v>Airtel DigitalTV DTH</v>
      </c>
      <c r="D147" t="s">
        <v>462</v>
      </c>
      <c r="E147" t="s">
        <v>13077</v>
      </c>
      <c r="F147">
        <v>195</v>
      </c>
      <c r="G147">
        <v>499</v>
      </c>
      <c r="H147" t="str" cm="1">
        <f t="array" ref="H147">_xlfn.IFS(Table1_1[[#This Row],[discounted_price]]&lt;200, "&lt;₹200", Table1_1[[#This Row],[discounted_price]]&lt;=500, "₹200-₹500", Table1_1[[#This Row],[discounted_price]]&gt;500, "&gt;₹500")</f>
        <v>&lt;₹200</v>
      </c>
      <c r="I147" s="1">
        <v>0.61</v>
      </c>
      <c r="J1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47" s="1" t="str">
        <f>IF(Table1_1[[#This Row],[discount_percentage]]&gt;= 50%, "Yes", "No")</f>
        <v>Yes</v>
      </c>
      <c r="L147">
        <v>3.7</v>
      </c>
      <c r="M147">
        <v>1383</v>
      </c>
      <c r="N147">
        <f>AVERAGE(Table1_1[[#This Row],[rating]]) + (Table1_1[[#This Row],[rating_count]]/1000)</f>
        <v>5.0830000000000002</v>
      </c>
      <c r="O147" t="str">
        <f>IF(Table1_1[[#This Row],[rating_count]]&lt;1000, "Yes", "No")</f>
        <v>No</v>
      </c>
      <c r="P147" t="s">
        <v>1304</v>
      </c>
      <c r="Q147" t="s">
        <v>1305</v>
      </c>
      <c r="R147" t="s">
        <v>1306</v>
      </c>
      <c r="S147" t="s">
        <v>1307</v>
      </c>
      <c r="T147" t="s">
        <v>1308</v>
      </c>
      <c r="U147" t="s">
        <v>1309</v>
      </c>
      <c r="V147" t="s">
        <v>1310</v>
      </c>
      <c r="W147" t="s">
        <v>1311</v>
      </c>
    </row>
    <row r="148" spans="1:23" x14ac:dyDescent="0.25">
      <c r="A148" t="s">
        <v>1312</v>
      </c>
      <c r="B148" t="s">
        <v>1313</v>
      </c>
      <c r="C148" t="str">
        <f>TRIM(LEFT(Table1_1[[#This Row],[product_name]], FIND(" ",Table1_1[[#This Row],[product_name]],FIND(" ",Table1_1[[#This Row],[product_name]],FIND(" ",Table1_1[[#This Row],[product_name]])+1)+1)))</f>
        <v>AmazonBasics New Release</v>
      </c>
      <c r="D148" t="s">
        <v>18</v>
      </c>
      <c r="E148" t="s">
        <v>13076</v>
      </c>
      <c r="F148">
        <v>999</v>
      </c>
      <c r="G148">
        <v>2100</v>
      </c>
      <c r="H148" t="str" cm="1">
        <f t="array" ref="H148">_xlfn.IFS(Table1_1[[#This Row],[discounted_price]]&lt;200, "&lt;₹200", Table1_1[[#This Row],[discounted_price]]&lt;=500, "₹200-₹500", Table1_1[[#This Row],[discounted_price]]&gt;500, "&gt;₹500")</f>
        <v>&gt;₹500</v>
      </c>
      <c r="I148" s="1">
        <v>0.52</v>
      </c>
      <c r="J1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48" s="1" t="str">
        <f>IF(Table1_1[[#This Row],[discount_percentage]]&gt;= 50%, "Yes", "No")</f>
        <v>Yes</v>
      </c>
      <c r="L148">
        <v>4.5</v>
      </c>
      <c r="M148">
        <v>5492</v>
      </c>
      <c r="N148">
        <f>AVERAGE(Table1_1[[#This Row],[rating]]) + (Table1_1[[#This Row],[rating_count]]/1000)</f>
        <v>9.9920000000000009</v>
      </c>
      <c r="O148" t="str">
        <f>IF(Table1_1[[#This Row],[rating_count]]&lt;1000, "Yes", "No")</f>
        <v>No</v>
      </c>
      <c r="P148" t="s">
        <v>498</v>
      </c>
      <c r="Q148" t="s">
        <v>1314</v>
      </c>
      <c r="R148" t="s">
        <v>1315</v>
      </c>
      <c r="S148" t="s">
        <v>1316</v>
      </c>
      <c r="T148" t="s">
        <v>1317</v>
      </c>
      <c r="U148" t="s">
        <v>1318</v>
      </c>
      <c r="V148" t="s">
        <v>1319</v>
      </c>
      <c r="W148" t="s">
        <v>1320</v>
      </c>
    </row>
    <row r="149" spans="1:23" x14ac:dyDescent="0.25">
      <c r="A149" t="s">
        <v>1321</v>
      </c>
      <c r="B149" t="s">
        <v>1322</v>
      </c>
      <c r="C149" t="str">
        <f>TRIM(LEFT(Table1_1[[#This Row],[product_name]], FIND(" ",Table1_1[[#This Row],[product_name]],FIND(" ",Table1_1[[#This Row],[product_name]],FIND(" ",Table1_1[[#This Row],[product_name]])+1)+1)))</f>
        <v>Ambrane Fast 100W</v>
      </c>
      <c r="D149" t="s">
        <v>18</v>
      </c>
      <c r="E149" t="s">
        <v>13076</v>
      </c>
      <c r="F149">
        <v>499</v>
      </c>
      <c r="G149">
        <v>899</v>
      </c>
      <c r="H149" t="str" cm="1">
        <f t="array" ref="H149">_xlfn.IFS(Table1_1[[#This Row],[discounted_price]]&lt;200, "&lt;₹200", Table1_1[[#This Row],[discounted_price]]&lt;=500, "₹200-₹500", Table1_1[[#This Row],[discounted_price]]&gt;500, "&gt;₹500")</f>
        <v>₹200-₹500</v>
      </c>
      <c r="I149" s="1">
        <v>0.44</v>
      </c>
      <c r="J1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49" s="1" t="str">
        <f>IF(Table1_1[[#This Row],[discount_percentage]]&gt;= 50%, "Yes", "No")</f>
        <v>No</v>
      </c>
      <c r="L149">
        <v>4.2</v>
      </c>
      <c r="M149">
        <v>919</v>
      </c>
      <c r="N149">
        <f>AVERAGE(Table1_1[[#This Row],[rating]]) + (Table1_1[[#This Row],[rating_count]]/1000)</f>
        <v>5.1189999999999998</v>
      </c>
      <c r="O149" t="str">
        <f>IF(Table1_1[[#This Row],[rating_count]]&lt;1000, "Yes", "No")</f>
        <v>Yes</v>
      </c>
      <c r="P149" t="s">
        <v>1323</v>
      </c>
      <c r="Q149" t="s">
        <v>1324</v>
      </c>
      <c r="R149" t="s">
        <v>1325</v>
      </c>
      <c r="S149" t="s">
        <v>1326</v>
      </c>
      <c r="T149" t="s">
        <v>1327</v>
      </c>
      <c r="U149" t="s">
        <v>1328</v>
      </c>
      <c r="V149" t="s">
        <v>1329</v>
      </c>
      <c r="W149" t="s">
        <v>1330</v>
      </c>
    </row>
    <row r="150" spans="1:23" x14ac:dyDescent="0.25">
      <c r="A150" t="s">
        <v>1331</v>
      </c>
      <c r="B150" t="s">
        <v>1332</v>
      </c>
      <c r="C150" t="str">
        <f>TRIM(LEFT(Table1_1[[#This Row],[product_name]], FIND(" ",Table1_1[[#This Row],[product_name]],FIND(" ",Table1_1[[#This Row],[product_name]],FIND(" ",Table1_1[[#This Row],[product_name]])+1)+1)))</f>
        <v>BlueRigger Digital Optical</v>
      </c>
      <c r="D150" t="s">
        <v>1333</v>
      </c>
      <c r="E150" t="s">
        <v>13077</v>
      </c>
      <c r="F150">
        <v>416</v>
      </c>
      <c r="G150">
        <v>599</v>
      </c>
      <c r="H150" t="str" cm="1">
        <f t="array" ref="H150">_xlfn.IFS(Table1_1[[#This Row],[discounted_price]]&lt;200, "&lt;₹200", Table1_1[[#This Row],[discounted_price]]&lt;=500, "₹200-₹500", Table1_1[[#This Row],[discounted_price]]&gt;500, "&gt;₹500")</f>
        <v>₹200-₹500</v>
      </c>
      <c r="I150" s="1">
        <v>0.31</v>
      </c>
      <c r="J1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50" s="1" t="str">
        <f>IF(Table1_1[[#This Row],[discount_percentage]]&gt;= 50%, "Yes", "No")</f>
        <v>No</v>
      </c>
      <c r="L150">
        <v>4.2</v>
      </c>
      <c r="M150">
        <v>30023</v>
      </c>
      <c r="N150">
        <f>AVERAGE(Table1_1[[#This Row],[rating]]) + (Table1_1[[#This Row],[rating_count]]/1000)</f>
        <v>34.222999999999999</v>
      </c>
      <c r="O150" t="str">
        <f>IF(Table1_1[[#This Row],[rating_count]]&lt;1000, "Yes", "No")</f>
        <v>No</v>
      </c>
      <c r="P150" t="s">
        <v>1334</v>
      </c>
      <c r="Q150" t="s">
        <v>1335</v>
      </c>
      <c r="R150" t="s">
        <v>1336</v>
      </c>
      <c r="S150" t="s">
        <v>1337</v>
      </c>
      <c r="T150" t="s">
        <v>1338</v>
      </c>
      <c r="U150" t="s">
        <v>1339</v>
      </c>
      <c r="V150" t="s">
        <v>1340</v>
      </c>
      <c r="W150" t="s">
        <v>1341</v>
      </c>
    </row>
    <row r="151" spans="1:23" x14ac:dyDescent="0.25">
      <c r="A151" t="s">
        <v>1342</v>
      </c>
      <c r="B151" t="s">
        <v>1343</v>
      </c>
      <c r="C151" t="str">
        <f>TRIM(LEFT(Table1_1[[#This Row],[product_name]], FIND(" ",Table1_1[[#This Row],[product_name]],FIND(" ",Table1_1[[#This Row],[product_name]],FIND(" ",Table1_1[[#This Row],[product_name]])+1)+1)))</f>
        <v>Duracell Type-C To</v>
      </c>
      <c r="D151" t="s">
        <v>18</v>
      </c>
      <c r="E151" t="s">
        <v>13076</v>
      </c>
      <c r="F151">
        <v>368</v>
      </c>
      <c r="G151">
        <v>699</v>
      </c>
      <c r="H151" t="str" cm="1">
        <f t="array" ref="H151">_xlfn.IFS(Table1_1[[#This Row],[discounted_price]]&lt;200, "&lt;₹200", Table1_1[[#This Row],[discounted_price]]&lt;=500, "₹200-₹500", Table1_1[[#This Row],[discounted_price]]&gt;500, "&gt;₹500")</f>
        <v>₹200-₹500</v>
      </c>
      <c r="I151" s="1">
        <v>0.47</v>
      </c>
      <c r="J1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51" s="1" t="str">
        <f>IF(Table1_1[[#This Row],[discount_percentage]]&gt;= 50%, "Yes", "No")</f>
        <v>No</v>
      </c>
      <c r="L151">
        <v>4.2</v>
      </c>
      <c r="M151">
        <v>387</v>
      </c>
      <c r="N151">
        <f>AVERAGE(Table1_1[[#This Row],[rating]]) + (Table1_1[[#This Row],[rating_count]]/1000)</f>
        <v>4.5869999999999997</v>
      </c>
      <c r="O151" t="str">
        <f>IF(Table1_1[[#This Row],[rating_count]]&lt;1000, "Yes", "No")</f>
        <v>Yes</v>
      </c>
      <c r="P151" t="s">
        <v>1344</v>
      </c>
      <c r="Q151" t="s">
        <v>1345</v>
      </c>
      <c r="R151" t="s">
        <v>1346</v>
      </c>
      <c r="S151" t="s">
        <v>1347</v>
      </c>
      <c r="T151" t="s">
        <v>1348</v>
      </c>
      <c r="U151" t="s">
        <v>1349</v>
      </c>
      <c r="V151" t="s">
        <v>1350</v>
      </c>
      <c r="W151" t="s">
        <v>1351</v>
      </c>
    </row>
    <row r="152" spans="1:23" x14ac:dyDescent="0.25">
      <c r="A152" t="s">
        <v>1352</v>
      </c>
      <c r="B152" t="s">
        <v>1353</v>
      </c>
      <c r="C152" t="str">
        <f>TRIM(LEFT(Table1_1[[#This Row],[product_name]], FIND(" ",Table1_1[[#This Row],[product_name]],FIND(" ",Table1_1[[#This Row],[product_name]],FIND(" ",Table1_1[[#This Row],[product_name]])+1)+1)))</f>
        <v>VU 138 cm</v>
      </c>
      <c r="D152" t="s">
        <v>169</v>
      </c>
      <c r="E152" t="s">
        <v>13077</v>
      </c>
      <c r="F152">
        <v>29990</v>
      </c>
      <c r="G152">
        <v>65000</v>
      </c>
      <c r="H152" t="str" cm="1">
        <f t="array" ref="H152">_xlfn.IFS(Table1_1[[#This Row],[discounted_price]]&lt;200, "&lt;₹200", Table1_1[[#This Row],[discounted_price]]&lt;=500, "₹200-₹500", Table1_1[[#This Row],[discounted_price]]&gt;500, "&gt;₹500")</f>
        <v>&gt;₹500</v>
      </c>
      <c r="I152" s="1">
        <v>0.54</v>
      </c>
      <c r="J1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52" s="1" t="str">
        <f>IF(Table1_1[[#This Row],[discount_percentage]]&gt;= 50%, "Yes", "No")</f>
        <v>Yes</v>
      </c>
      <c r="L152">
        <v>4.0999999999999996</v>
      </c>
      <c r="M152">
        <v>211</v>
      </c>
      <c r="N152">
        <f>AVERAGE(Table1_1[[#This Row],[rating]]) + (Table1_1[[#This Row],[rating_count]]/1000)</f>
        <v>4.3109999999999999</v>
      </c>
      <c r="O152" t="str">
        <f>IF(Table1_1[[#This Row],[rating_count]]&lt;1000, "Yes", "No")</f>
        <v>Yes</v>
      </c>
      <c r="P152" t="s">
        <v>1354</v>
      </c>
      <c r="Q152" t="s">
        <v>1355</v>
      </c>
      <c r="R152" t="s">
        <v>1356</v>
      </c>
      <c r="S152" t="s">
        <v>1357</v>
      </c>
      <c r="T152" t="s">
        <v>1358</v>
      </c>
      <c r="U152" t="s">
        <v>1359</v>
      </c>
      <c r="V152" t="s">
        <v>1360</v>
      </c>
      <c r="W152" t="s">
        <v>1361</v>
      </c>
    </row>
    <row r="153" spans="1:23" x14ac:dyDescent="0.25">
      <c r="A153" t="s">
        <v>1362</v>
      </c>
      <c r="B153" t="s">
        <v>1363</v>
      </c>
      <c r="C153" t="str">
        <f>TRIM(LEFT(Table1_1[[#This Row],[product_name]], FIND(" ",Table1_1[[#This Row],[product_name]],FIND(" ",Table1_1[[#This Row],[product_name]],FIND(" ",Table1_1[[#This Row],[product_name]])+1)+1)))</f>
        <v>Zoul USB Type</v>
      </c>
      <c r="D153" t="s">
        <v>18</v>
      </c>
      <c r="E153" t="s">
        <v>13076</v>
      </c>
      <c r="F153">
        <v>339</v>
      </c>
      <c r="G153">
        <v>1099</v>
      </c>
      <c r="H153" t="str" cm="1">
        <f t="array" ref="H153">_xlfn.IFS(Table1_1[[#This Row],[discounted_price]]&lt;200, "&lt;₹200", Table1_1[[#This Row],[discounted_price]]&lt;=500, "₹200-₹500", Table1_1[[#This Row],[discounted_price]]&gt;500, "&gt;₹500")</f>
        <v>₹200-₹500</v>
      </c>
      <c r="I153" s="1">
        <v>0.69</v>
      </c>
      <c r="J1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53" s="1" t="str">
        <f>IF(Table1_1[[#This Row],[discount_percentage]]&gt;= 50%, "Yes", "No")</f>
        <v>Yes</v>
      </c>
      <c r="L153">
        <v>4.3</v>
      </c>
      <c r="M153">
        <v>974</v>
      </c>
      <c r="N153">
        <f>AVERAGE(Table1_1[[#This Row],[rating]]) + (Table1_1[[#This Row],[rating_count]]/1000)</f>
        <v>5.274</v>
      </c>
      <c r="O153" t="str">
        <f>IF(Table1_1[[#This Row],[rating_count]]&lt;1000, "Yes", "No")</f>
        <v>Yes</v>
      </c>
      <c r="P153" t="s">
        <v>1364</v>
      </c>
      <c r="Q153" t="s">
        <v>323</v>
      </c>
      <c r="R153" t="s">
        <v>324</v>
      </c>
      <c r="S153" t="s">
        <v>325</v>
      </c>
      <c r="T153" t="s">
        <v>326</v>
      </c>
      <c r="U153" t="s">
        <v>327</v>
      </c>
      <c r="V153" t="s">
        <v>1365</v>
      </c>
      <c r="W153" t="s">
        <v>1366</v>
      </c>
    </row>
    <row r="154" spans="1:23" x14ac:dyDescent="0.25">
      <c r="A154" t="s">
        <v>1367</v>
      </c>
      <c r="B154" t="s">
        <v>1368</v>
      </c>
      <c r="C154" t="str">
        <f>TRIM(LEFT(Table1_1[[#This Row],[product_name]], FIND(" ",Table1_1[[#This Row],[product_name]],FIND(" ",Table1_1[[#This Row],[product_name]],FIND(" ",Table1_1[[#This Row],[product_name]])+1)+1)))</f>
        <v>Samsung 80 cm</v>
      </c>
      <c r="D154" t="s">
        <v>169</v>
      </c>
      <c r="E154" t="s">
        <v>13077</v>
      </c>
      <c r="F154">
        <v>15490</v>
      </c>
      <c r="G154">
        <v>20900</v>
      </c>
      <c r="H154" t="str" cm="1">
        <f t="array" ref="H154">_xlfn.IFS(Table1_1[[#This Row],[discounted_price]]&lt;200, "&lt;₹200", Table1_1[[#This Row],[discounted_price]]&lt;=500, "₹200-₹500", Table1_1[[#This Row],[discounted_price]]&gt;500, "&gt;₹500")</f>
        <v>&gt;₹500</v>
      </c>
      <c r="I154" s="1">
        <v>0.26</v>
      </c>
      <c r="J1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54" s="1" t="str">
        <f>IF(Table1_1[[#This Row],[discount_percentage]]&gt;= 50%, "Yes", "No")</f>
        <v>No</v>
      </c>
      <c r="L154">
        <v>4.3</v>
      </c>
      <c r="M154">
        <v>16299</v>
      </c>
      <c r="N154">
        <f>AVERAGE(Table1_1[[#This Row],[rating]]) + (Table1_1[[#This Row],[rating_count]]/1000)</f>
        <v>20.599</v>
      </c>
      <c r="O154" t="str">
        <f>IF(Table1_1[[#This Row],[rating_count]]&lt;1000, "Yes", "No")</f>
        <v>No</v>
      </c>
      <c r="P154" t="s">
        <v>1369</v>
      </c>
      <c r="Q154" t="s">
        <v>226</v>
      </c>
      <c r="R154" t="s">
        <v>227</v>
      </c>
      <c r="S154" t="s">
        <v>228</v>
      </c>
      <c r="T154" t="s">
        <v>229</v>
      </c>
      <c r="U154" t="s">
        <v>230</v>
      </c>
      <c r="V154" t="s">
        <v>1370</v>
      </c>
      <c r="W154" t="s">
        <v>1371</v>
      </c>
    </row>
    <row r="155" spans="1:23" x14ac:dyDescent="0.25">
      <c r="A155" t="s">
        <v>1372</v>
      </c>
      <c r="B155" t="s">
        <v>1373</v>
      </c>
      <c r="C155" t="str">
        <f>TRIM(LEFT(Table1_1[[#This Row],[product_name]], FIND(" ",Table1_1[[#This Row],[product_name]],FIND(" ",Table1_1[[#This Row],[product_name]],FIND(" ",Table1_1[[#This Row],[product_name]])+1)+1)))</f>
        <v>MI Xiaomi USB</v>
      </c>
      <c r="D155" t="s">
        <v>18</v>
      </c>
      <c r="E155" t="s">
        <v>13076</v>
      </c>
      <c r="F155">
        <v>499</v>
      </c>
      <c r="G155">
        <v>1299</v>
      </c>
      <c r="H155" t="str" cm="1">
        <f t="array" ref="H155">_xlfn.IFS(Table1_1[[#This Row],[discounted_price]]&lt;200, "&lt;₹200", Table1_1[[#This Row],[discounted_price]]&lt;=500, "₹200-₹500", Table1_1[[#This Row],[discounted_price]]&gt;500, "&gt;₹500")</f>
        <v>₹200-₹500</v>
      </c>
      <c r="I155" s="1">
        <v>0.62</v>
      </c>
      <c r="J1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55" s="1" t="str">
        <f>IF(Table1_1[[#This Row],[discount_percentage]]&gt;= 50%, "Yes", "No")</f>
        <v>Yes</v>
      </c>
      <c r="L155">
        <v>4.3</v>
      </c>
      <c r="M155">
        <v>30411</v>
      </c>
      <c r="N155">
        <f>AVERAGE(Table1_1[[#This Row],[rating]]) + (Table1_1[[#This Row],[rating_count]]/1000)</f>
        <v>34.710999999999999</v>
      </c>
      <c r="O155" t="str">
        <f>IF(Table1_1[[#This Row],[rating_count]]&lt;1000, "Yes", "No")</f>
        <v>No</v>
      </c>
      <c r="P155" t="s">
        <v>1374</v>
      </c>
      <c r="Q155" t="s">
        <v>89</v>
      </c>
      <c r="R155" t="s">
        <v>90</v>
      </c>
      <c r="S155" t="s">
        <v>91</v>
      </c>
      <c r="T155" t="s">
        <v>92</v>
      </c>
      <c r="U155" t="s">
        <v>93</v>
      </c>
      <c r="V155" t="s">
        <v>1375</v>
      </c>
      <c r="W155" t="s">
        <v>1376</v>
      </c>
    </row>
    <row r="156" spans="1:23" x14ac:dyDescent="0.25">
      <c r="A156" t="s">
        <v>1377</v>
      </c>
      <c r="B156" t="s">
        <v>1378</v>
      </c>
      <c r="C156" t="str">
        <f>TRIM(LEFT(Table1_1[[#This Row],[product_name]], FIND(" ",Table1_1[[#This Row],[product_name]],FIND(" ",Table1_1[[#This Row],[product_name]],FIND(" ",Table1_1[[#This Row],[product_name]])+1)+1)))</f>
        <v>GENERIC Ultra-Mini Bluetooth</v>
      </c>
      <c r="D156" t="s">
        <v>98</v>
      </c>
      <c r="E156" t="s">
        <v>13076</v>
      </c>
      <c r="F156">
        <v>249</v>
      </c>
      <c r="G156">
        <v>399</v>
      </c>
      <c r="H156" t="str" cm="1">
        <f t="array" ref="H156">_xlfn.IFS(Table1_1[[#This Row],[discounted_price]]&lt;200, "&lt;₹200", Table1_1[[#This Row],[discounted_price]]&lt;=500, "₹200-₹500", Table1_1[[#This Row],[discounted_price]]&gt;500, "&gt;₹500")</f>
        <v>₹200-₹500</v>
      </c>
      <c r="I156" s="1">
        <v>0.38</v>
      </c>
      <c r="J1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56" s="1" t="str">
        <f>IF(Table1_1[[#This Row],[discount_percentage]]&gt;= 50%, "Yes", "No")</f>
        <v>No</v>
      </c>
      <c r="L156">
        <v>3.4</v>
      </c>
      <c r="M156">
        <v>4642</v>
      </c>
      <c r="N156">
        <f>AVERAGE(Table1_1[[#This Row],[rating]]) + (Table1_1[[#This Row],[rating_count]]/1000)</f>
        <v>8.0419999999999998</v>
      </c>
      <c r="O156" t="str">
        <f>IF(Table1_1[[#This Row],[rating_count]]&lt;1000, "Yes", "No")</f>
        <v>No</v>
      </c>
      <c r="P156" t="s">
        <v>1379</v>
      </c>
      <c r="Q156" t="s">
        <v>1380</v>
      </c>
      <c r="R156" t="s">
        <v>1381</v>
      </c>
      <c r="S156" t="s">
        <v>1382</v>
      </c>
      <c r="T156" t="s">
        <v>1383</v>
      </c>
      <c r="U156" t="s">
        <v>1384</v>
      </c>
      <c r="V156" t="s">
        <v>1385</v>
      </c>
      <c r="W156" t="s">
        <v>1386</v>
      </c>
    </row>
    <row r="157" spans="1:23" x14ac:dyDescent="0.25">
      <c r="A157" t="s">
        <v>1387</v>
      </c>
      <c r="B157" t="s">
        <v>1388</v>
      </c>
      <c r="C157" t="str">
        <f>TRIM(LEFT(Table1_1[[#This Row],[product_name]], FIND(" ",Table1_1[[#This Row],[product_name]],FIND(" ",Table1_1[[#This Row],[product_name]],FIND(" ",Table1_1[[#This Row],[product_name]])+1)+1)))</f>
        <v>7SEVEN¬Æ Compatible for</v>
      </c>
      <c r="D157" t="s">
        <v>462</v>
      </c>
      <c r="E157" t="s">
        <v>13077</v>
      </c>
      <c r="F157">
        <v>399</v>
      </c>
      <c r="G157">
        <v>799</v>
      </c>
      <c r="H157" t="str" cm="1">
        <f t="array" ref="H157">_xlfn.IFS(Table1_1[[#This Row],[discounted_price]]&lt;200, "&lt;₹200", Table1_1[[#This Row],[discounted_price]]&lt;=500, "₹200-₹500", Table1_1[[#This Row],[discounted_price]]&gt;500, "&gt;₹500")</f>
        <v>₹200-₹500</v>
      </c>
      <c r="I157" s="1">
        <v>0.5</v>
      </c>
      <c r="J1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57" s="1" t="str">
        <f>IF(Table1_1[[#This Row],[discount_percentage]]&gt;= 50%, "Yes", "No")</f>
        <v>Yes</v>
      </c>
      <c r="L157">
        <v>4.3</v>
      </c>
      <c r="M157">
        <v>12</v>
      </c>
      <c r="N157">
        <f>AVERAGE(Table1_1[[#This Row],[rating]]) + (Table1_1[[#This Row],[rating_count]]/1000)</f>
        <v>4.3119999999999994</v>
      </c>
      <c r="O157" t="str">
        <f>IF(Table1_1[[#This Row],[rating_count]]&lt;1000, "Yes", "No")</f>
        <v>Yes</v>
      </c>
      <c r="P157" t="s">
        <v>1389</v>
      </c>
      <c r="Q157" t="s">
        <v>1390</v>
      </c>
      <c r="R157" t="s">
        <v>1391</v>
      </c>
      <c r="S157" t="s">
        <v>1392</v>
      </c>
      <c r="T157" t="s">
        <v>1393</v>
      </c>
      <c r="U157" t="s">
        <v>1394</v>
      </c>
      <c r="V157" t="s">
        <v>1395</v>
      </c>
      <c r="W157" t="s">
        <v>1396</v>
      </c>
    </row>
    <row r="158" spans="1:23" x14ac:dyDescent="0.25">
      <c r="A158" t="s">
        <v>1397</v>
      </c>
      <c r="B158" t="s">
        <v>1398</v>
      </c>
      <c r="C158" t="str">
        <f>TRIM(LEFT(Table1_1[[#This Row],[product_name]], FIND(" ",Table1_1[[#This Row],[product_name]],FIND(" ",Table1_1[[#This Row],[product_name]],FIND(" ",Table1_1[[#This Row],[product_name]])+1)+1)))</f>
        <v>Belkin Apple Certified</v>
      </c>
      <c r="D158" t="s">
        <v>18</v>
      </c>
      <c r="E158" t="s">
        <v>13076</v>
      </c>
      <c r="F158">
        <v>1499</v>
      </c>
      <c r="G158">
        <v>1999</v>
      </c>
      <c r="H158" t="str" cm="1">
        <f t="array" ref="H158">_xlfn.IFS(Table1_1[[#This Row],[discounted_price]]&lt;200, "&lt;₹200", Table1_1[[#This Row],[discounted_price]]&lt;=500, "₹200-₹500", Table1_1[[#This Row],[discounted_price]]&gt;500, "&gt;₹500")</f>
        <v>&gt;₹500</v>
      </c>
      <c r="I158" s="1">
        <v>0.25</v>
      </c>
      <c r="J1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58" s="1" t="str">
        <f>IF(Table1_1[[#This Row],[discount_percentage]]&gt;= 50%, "Yes", "No")</f>
        <v>No</v>
      </c>
      <c r="L158">
        <v>4.4000000000000004</v>
      </c>
      <c r="M158">
        <v>1951</v>
      </c>
      <c r="N158">
        <f>AVERAGE(Table1_1[[#This Row],[rating]]) + (Table1_1[[#This Row],[rating_count]]/1000)</f>
        <v>6.3510000000000009</v>
      </c>
      <c r="O158" t="str">
        <f>IF(Table1_1[[#This Row],[rating_count]]&lt;1000, "Yes", "No")</f>
        <v>No</v>
      </c>
      <c r="P158" t="s">
        <v>1399</v>
      </c>
      <c r="Q158" t="s">
        <v>1089</v>
      </c>
      <c r="R158" t="s">
        <v>1090</v>
      </c>
      <c r="S158" t="s">
        <v>1091</v>
      </c>
      <c r="T158" t="s">
        <v>1092</v>
      </c>
      <c r="U158" t="s">
        <v>1093</v>
      </c>
      <c r="V158" t="s">
        <v>1400</v>
      </c>
      <c r="W158" t="s">
        <v>1401</v>
      </c>
    </row>
    <row r="159" spans="1:23" x14ac:dyDescent="0.25">
      <c r="A159" t="s">
        <v>1402</v>
      </c>
      <c r="B159" t="s">
        <v>1403</v>
      </c>
      <c r="C159" t="str">
        <f>TRIM(LEFT(Table1_1[[#This Row],[product_name]], FIND(" ",Table1_1[[#This Row],[product_name]],FIND(" ",Table1_1[[#This Row],[product_name]],FIND(" ",Table1_1[[#This Row],[product_name]])+1)+1)))</f>
        <v>EGate i9 Pro-Max</v>
      </c>
      <c r="D159" t="s">
        <v>1404</v>
      </c>
      <c r="E159" t="s">
        <v>13077</v>
      </c>
      <c r="F159">
        <v>9490</v>
      </c>
      <c r="G159">
        <v>15990</v>
      </c>
      <c r="H159" t="str" cm="1">
        <f t="array" ref="H159">_xlfn.IFS(Table1_1[[#This Row],[discounted_price]]&lt;200, "&lt;₹200", Table1_1[[#This Row],[discounted_price]]&lt;=500, "₹200-₹500", Table1_1[[#This Row],[discounted_price]]&gt;500, "&gt;₹500")</f>
        <v>&gt;₹500</v>
      </c>
      <c r="I159" s="1">
        <v>0.41</v>
      </c>
      <c r="J1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59" s="1" t="str">
        <f>IF(Table1_1[[#This Row],[discount_percentage]]&gt;= 50%, "Yes", "No")</f>
        <v>No</v>
      </c>
      <c r="L159">
        <v>3.9</v>
      </c>
      <c r="M159">
        <v>10480</v>
      </c>
      <c r="N159">
        <f>AVERAGE(Table1_1[[#This Row],[rating]]) + (Table1_1[[#This Row],[rating_count]]/1000)</f>
        <v>14.38</v>
      </c>
      <c r="O159" t="str">
        <f>IF(Table1_1[[#This Row],[rating_count]]&lt;1000, "Yes", "No")</f>
        <v>No</v>
      </c>
      <c r="P159" t="s">
        <v>1405</v>
      </c>
      <c r="Q159" t="s">
        <v>1406</v>
      </c>
      <c r="R159" t="s">
        <v>1407</v>
      </c>
      <c r="S159" t="s">
        <v>1408</v>
      </c>
      <c r="T159" t="s">
        <v>1409</v>
      </c>
      <c r="U159" t="s">
        <v>1410</v>
      </c>
      <c r="V159" t="s">
        <v>1411</v>
      </c>
      <c r="W159" t="s">
        <v>1412</v>
      </c>
    </row>
    <row r="160" spans="1:23" x14ac:dyDescent="0.25">
      <c r="A160" t="s">
        <v>1413</v>
      </c>
      <c r="B160" t="s">
        <v>1414</v>
      </c>
      <c r="C160" t="str">
        <f>TRIM(LEFT(Table1_1[[#This Row],[product_name]], FIND(" ",Table1_1[[#This Row],[product_name]],FIND(" ",Table1_1[[#This Row],[product_name]],FIND(" ",Table1_1[[#This Row],[product_name]])+1)+1)))</f>
        <v>ZEBRONICS HAA2021 HDMI</v>
      </c>
      <c r="D160" t="s">
        <v>129</v>
      </c>
      <c r="E160" t="s">
        <v>13077</v>
      </c>
      <c r="F160">
        <v>637</v>
      </c>
      <c r="G160">
        <v>1499</v>
      </c>
      <c r="H160" t="str" cm="1">
        <f t="array" ref="H160">_xlfn.IFS(Table1_1[[#This Row],[discounted_price]]&lt;200, "&lt;₹200", Table1_1[[#This Row],[discounted_price]]&lt;=500, "₹200-₹500", Table1_1[[#This Row],[discounted_price]]&gt;500, "&gt;₹500")</f>
        <v>&gt;₹500</v>
      </c>
      <c r="I160" s="1">
        <v>0.57999999999999996</v>
      </c>
      <c r="J1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60" s="1" t="str">
        <f>IF(Table1_1[[#This Row],[discount_percentage]]&gt;= 50%, "Yes", "No")</f>
        <v>Yes</v>
      </c>
      <c r="L160">
        <v>4.0999999999999996</v>
      </c>
      <c r="M160">
        <v>24</v>
      </c>
      <c r="N160">
        <f>AVERAGE(Table1_1[[#This Row],[rating]]) + (Table1_1[[#This Row],[rating_count]]/1000)</f>
        <v>4.1239999999999997</v>
      </c>
      <c r="O160" t="str">
        <f>IF(Table1_1[[#This Row],[rating_count]]&lt;1000, "Yes", "No")</f>
        <v>Yes</v>
      </c>
      <c r="P160" t="s">
        <v>1415</v>
      </c>
      <c r="Q160" t="s">
        <v>1416</v>
      </c>
      <c r="R160" t="s">
        <v>1417</v>
      </c>
      <c r="S160" t="s">
        <v>1418</v>
      </c>
      <c r="T160" t="s">
        <v>1419</v>
      </c>
      <c r="U160" t="s">
        <v>1420</v>
      </c>
      <c r="V160" t="s">
        <v>1421</v>
      </c>
      <c r="W160" t="s">
        <v>1422</v>
      </c>
    </row>
    <row r="161" spans="1:23" x14ac:dyDescent="0.25">
      <c r="A161" t="s">
        <v>1423</v>
      </c>
      <c r="B161" t="s">
        <v>1424</v>
      </c>
      <c r="C161" t="str">
        <f>TRIM(LEFT(Table1_1[[#This Row],[product_name]], FIND(" ",Table1_1[[#This Row],[product_name]],FIND(" ",Table1_1[[#This Row],[product_name]],FIND(" ",Table1_1[[#This Row],[product_name]])+1)+1)))</f>
        <v>7SEVEN¬Æ Compatible for</v>
      </c>
      <c r="D161" t="s">
        <v>462</v>
      </c>
      <c r="E161" t="s">
        <v>13077</v>
      </c>
      <c r="F161">
        <v>399</v>
      </c>
      <c r="G161">
        <v>899</v>
      </c>
      <c r="H161" t="str" cm="1">
        <f t="array" ref="H161">_xlfn.IFS(Table1_1[[#This Row],[discounted_price]]&lt;200, "&lt;₹200", Table1_1[[#This Row],[discounted_price]]&lt;=500, "₹200-₹500", Table1_1[[#This Row],[discounted_price]]&gt;500, "&gt;₹500")</f>
        <v>₹200-₹500</v>
      </c>
      <c r="I161" s="1">
        <v>0.56000000000000005</v>
      </c>
      <c r="J1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61" s="1" t="str">
        <f>IF(Table1_1[[#This Row],[discount_percentage]]&gt;= 50%, "Yes", "No")</f>
        <v>Yes</v>
      </c>
      <c r="L161">
        <v>3.9</v>
      </c>
      <c r="M161">
        <v>254</v>
      </c>
      <c r="N161">
        <f>AVERAGE(Table1_1[[#This Row],[rating]]) + (Table1_1[[#This Row],[rating_count]]/1000)</f>
        <v>4.1539999999999999</v>
      </c>
      <c r="O161" t="str">
        <f>IF(Table1_1[[#This Row],[rating_count]]&lt;1000, "Yes", "No")</f>
        <v>Yes</v>
      </c>
      <c r="P161" t="s">
        <v>1425</v>
      </c>
      <c r="Q161" t="s">
        <v>1426</v>
      </c>
      <c r="R161" t="s">
        <v>1427</v>
      </c>
      <c r="S161" t="s">
        <v>1428</v>
      </c>
      <c r="T161" t="s">
        <v>1429</v>
      </c>
      <c r="U161" t="s">
        <v>1430</v>
      </c>
      <c r="V161" t="s">
        <v>1431</v>
      </c>
      <c r="W161" t="s">
        <v>1432</v>
      </c>
    </row>
    <row r="162" spans="1:23" x14ac:dyDescent="0.25">
      <c r="A162" t="s">
        <v>1433</v>
      </c>
      <c r="B162" t="s">
        <v>1434</v>
      </c>
      <c r="C162" t="str">
        <f>TRIM(LEFT(Table1_1[[#This Row],[product_name]], FIND(" ",Table1_1[[#This Row],[product_name]],FIND(" ",Table1_1[[#This Row],[product_name]],FIND(" ",Table1_1[[#This Row],[product_name]])+1)+1)))</f>
        <v>AmazonBasics Digital Optical</v>
      </c>
      <c r="D162" t="s">
        <v>1333</v>
      </c>
      <c r="E162" t="s">
        <v>13077</v>
      </c>
      <c r="F162">
        <v>1089</v>
      </c>
      <c r="G162">
        <v>1600</v>
      </c>
      <c r="H162" t="str" cm="1">
        <f t="array" ref="H162">_xlfn.IFS(Table1_1[[#This Row],[discounted_price]]&lt;200, "&lt;₹200", Table1_1[[#This Row],[discounted_price]]&lt;=500, "₹200-₹500", Table1_1[[#This Row],[discounted_price]]&gt;500, "&gt;₹500")</f>
        <v>&gt;₹500</v>
      </c>
      <c r="I162" s="1">
        <v>0.32</v>
      </c>
      <c r="J1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62" s="1" t="str">
        <f>IF(Table1_1[[#This Row],[discount_percentage]]&gt;= 50%, "Yes", "No")</f>
        <v>No</v>
      </c>
      <c r="L162">
        <v>4</v>
      </c>
      <c r="M162">
        <v>3565</v>
      </c>
      <c r="N162">
        <f>AVERAGE(Table1_1[[#This Row],[rating]]) + (Table1_1[[#This Row],[rating_count]]/1000)</f>
        <v>7.5649999999999995</v>
      </c>
      <c r="O162" t="str">
        <f>IF(Table1_1[[#This Row],[rating_count]]&lt;1000, "Yes", "No")</f>
        <v>No</v>
      </c>
      <c r="P162" t="s">
        <v>1435</v>
      </c>
      <c r="Q162" t="s">
        <v>1436</v>
      </c>
      <c r="R162" t="s">
        <v>1437</v>
      </c>
      <c r="S162" t="s">
        <v>1438</v>
      </c>
      <c r="T162" t="s">
        <v>1439</v>
      </c>
      <c r="U162" t="s">
        <v>1440</v>
      </c>
      <c r="V162" t="s">
        <v>1441</v>
      </c>
      <c r="W162" t="s">
        <v>1442</v>
      </c>
    </row>
    <row r="163" spans="1:23" x14ac:dyDescent="0.25">
      <c r="A163" t="s">
        <v>1443</v>
      </c>
      <c r="B163" t="s">
        <v>1444</v>
      </c>
      <c r="C163" t="str">
        <f>TRIM(LEFT(Table1_1[[#This Row],[product_name]], FIND(" ",Table1_1[[#This Row],[product_name]],FIND(" ",Table1_1[[#This Row],[product_name]],FIND(" ",Table1_1[[#This Row],[product_name]])+1)+1)))</f>
        <v>Wayona Type C</v>
      </c>
      <c r="D163" t="s">
        <v>18</v>
      </c>
      <c r="E163" t="s">
        <v>13076</v>
      </c>
      <c r="F163">
        <v>339</v>
      </c>
      <c r="G163">
        <v>999</v>
      </c>
      <c r="H163" t="str" cm="1">
        <f t="array" ref="H163">_xlfn.IFS(Table1_1[[#This Row],[discounted_price]]&lt;200, "&lt;₹200", Table1_1[[#This Row],[discounted_price]]&lt;=500, "₹200-₹500", Table1_1[[#This Row],[discounted_price]]&gt;500, "&gt;₹500")</f>
        <v>₹200-₹500</v>
      </c>
      <c r="I163" s="1">
        <v>0.66</v>
      </c>
      <c r="J1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63" s="1" t="str">
        <f>IF(Table1_1[[#This Row],[discount_percentage]]&gt;= 50%, "Yes", "No")</f>
        <v>Yes</v>
      </c>
      <c r="L163">
        <v>4.3</v>
      </c>
      <c r="M163">
        <v>6255</v>
      </c>
      <c r="N163">
        <f>AVERAGE(Table1_1[[#This Row],[rating]]) + (Table1_1[[#This Row],[rating_count]]/1000)</f>
        <v>10.555</v>
      </c>
      <c r="O163" t="str">
        <f>IF(Table1_1[[#This Row],[rating_count]]&lt;1000, "Yes", "No")</f>
        <v>No</v>
      </c>
      <c r="P163" t="s">
        <v>1445</v>
      </c>
      <c r="Q163" t="s">
        <v>1446</v>
      </c>
      <c r="R163" t="s">
        <v>1447</v>
      </c>
      <c r="S163" t="s">
        <v>1448</v>
      </c>
      <c r="T163" t="s">
        <v>1449</v>
      </c>
      <c r="U163" t="s">
        <v>13030</v>
      </c>
      <c r="V163" t="s">
        <v>1450</v>
      </c>
      <c r="W163" t="s">
        <v>1451</v>
      </c>
    </row>
    <row r="164" spans="1:23" x14ac:dyDescent="0.25">
      <c r="A164" t="s">
        <v>1452</v>
      </c>
      <c r="B164" t="s">
        <v>1453</v>
      </c>
      <c r="C164" t="str">
        <f>TRIM(LEFT(Table1_1[[#This Row],[product_name]], FIND(" ",Table1_1[[#This Row],[product_name]],FIND(" ",Table1_1[[#This Row],[product_name]],FIND(" ",Table1_1[[#This Row],[product_name]])+1)+1)))</f>
        <v>Pinnaclz Original Combo</v>
      </c>
      <c r="D164" t="s">
        <v>18</v>
      </c>
      <c r="E164" t="s">
        <v>13076</v>
      </c>
      <c r="F164">
        <v>149</v>
      </c>
      <c r="G164">
        <v>499</v>
      </c>
      <c r="H164" t="str" cm="1">
        <f t="array" ref="H164">_xlfn.IFS(Table1_1[[#This Row],[discounted_price]]&lt;200, "&lt;₹200", Table1_1[[#This Row],[discounted_price]]&lt;=500, "₹200-₹500", Table1_1[[#This Row],[discounted_price]]&gt;500, "&gt;₹500")</f>
        <v>&lt;₹200</v>
      </c>
      <c r="I164" s="1">
        <v>0.7</v>
      </c>
      <c r="J1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64" s="1" t="str">
        <f>IF(Table1_1[[#This Row],[discount_percentage]]&gt;= 50%, "Yes", "No")</f>
        <v>Yes</v>
      </c>
      <c r="L164">
        <v>4</v>
      </c>
      <c r="M164">
        <v>7732</v>
      </c>
      <c r="N164">
        <f>AVERAGE(Table1_1[[#This Row],[rating]]) + (Table1_1[[#This Row],[rating_count]]/1000)</f>
        <v>11.731999999999999</v>
      </c>
      <c r="O164" t="str">
        <f>IF(Table1_1[[#This Row],[rating_count]]&lt;1000, "Yes", "No")</f>
        <v>No</v>
      </c>
      <c r="P164" t="s">
        <v>1454</v>
      </c>
      <c r="Q164" t="s">
        <v>690</v>
      </c>
      <c r="R164" t="s">
        <v>691</v>
      </c>
      <c r="S164" t="s">
        <v>692</v>
      </c>
      <c r="T164" t="s">
        <v>693</v>
      </c>
      <c r="U164" t="s">
        <v>694</v>
      </c>
      <c r="V164" t="s">
        <v>1455</v>
      </c>
      <c r="W164" t="s">
        <v>1456</v>
      </c>
    </row>
    <row r="165" spans="1:23" x14ac:dyDescent="0.25">
      <c r="A165" t="s">
        <v>1457</v>
      </c>
      <c r="B165" t="s">
        <v>1458</v>
      </c>
      <c r="C165" t="str">
        <f>TRIM(LEFT(Table1_1[[#This Row],[product_name]], FIND(" ",Table1_1[[#This Row],[product_name]],FIND(" ",Table1_1[[#This Row],[product_name]],FIND(" ",Table1_1[[#This Row],[product_name]])+1)+1)))</f>
        <v>Ambrane BCL-15 Lightning</v>
      </c>
      <c r="D165" t="s">
        <v>18</v>
      </c>
      <c r="E165" t="s">
        <v>13076</v>
      </c>
      <c r="F165">
        <v>149</v>
      </c>
      <c r="G165">
        <v>399</v>
      </c>
      <c r="H165" t="str" cm="1">
        <f t="array" ref="H165">_xlfn.IFS(Table1_1[[#This Row],[discounted_price]]&lt;200, "&lt;₹200", Table1_1[[#This Row],[discounted_price]]&lt;=500, "₹200-₹500", Table1_1[[#This Row],[discounted_price]]&gt;500, "&gt;₹500")</f>
        <v>&lt;₹200</v>
      </c>
      <c r="I165" s="1">
        <v>0.63</v>
      </c>
      <c r="J1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65" s="1" t="str">
        <f>IF(Table1_1[[#This Row],[discount_percentage]]&gt;= 50%, "Yes", "No")</f>
        <v>Yes</v>
      </c>
      <c r="L165">
        <v>3.9</v>
      </c>
      <c r="M165">
        <v>57</v>
      </c>
      <c r="N165">
        <f>AVERAGE(Table1_1[[#This Row],[rating]]) + (Table1_1[[#This Row],[rating_count]]/1000)</f>
        <v>3.9569999999999999</v>
      </c>
      <c r="O165" t="str">
        <f>IF(Table1_1[[#This Row],[rating_count]]&lt;1000, "Yes", "No")</f>
        <v>Yes</v>
      </c>
      <c r="P165" t="s">
        <v>1459</v>
      </c>
      <c r="Q165" t="s">
        <v>1460</v>
      </c>
      <c r="R165" t="s">
        <v>1461</v>
      </c>
      <c r="S165" t="s">
        <v>1462</v>
      </c>
      <c r="T165" t="s">
        <v>13031</v>
      </c>
      <c r="U165" t="s">
        <v>1463</v>
      </c>
      <c r="V165" t="s">
        <v>1464</v>
      </c>
      <c r="W165" t="s">
        <v>1465</v>
      </c>
    </row>
    <row r="166" spans="1:23" x14ac:dyDescent="0.25">
      <c r="A166" t="s">
        <v>1466</v>
      </c>
      <c r="B166" t="s">
        <v>1467</v>
      </c>
      <c r="C166" t="str">
        <f>TRIM(LEFT(Table1_1[[#This Row],[product_name]], FIND(" ",Table1_1[[#This Row],[product_name]],FIND(" ",Table1_1[[#This Row],[product_name]],FIND(" ",Table1_1[[#This Row],[product_name]])+1)+1)))</f>
        <v>Belkin USB C</v>
      </c>
      <c r="D166" t="s">
        <v>18</v>
      </c>
      <c r="E166" t="s">
        <v>13076</v>
      </c>
      <c r="F166">
        <v>599</v>
      </c>
      <c r="G166">
        <v>849</v>
      </c>
      <c r="H166" t="str" cm="1">
        <f t="array" ref="H166">_xlfn.IFS(Table1_1[[#This Row],[discounted_price]]&lt;200, "&lt;₹200", Table1_1[[#This Row],[discounted_price]]&lt;=500, "₹200-₹500", Table1_1[[#This Row],[discounted_price]]&gt;500, "&gt;₹500")</f>
        <v>&gt;₹500</v>
      </c>
      <c r="I166" s="1">
        <v>0.28999999999999998</v>
      </c>
      <c r="J1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66" s="1" t="str">
        <f>IF(Table1_1[[#This Row],[discount_percentage]]&gt;= 50%, "Yes", "No")</f>
        <v>No</v>
      </c>
      <c r="L166">
        <v>4.5</v>
      </c>
      <c r="M166">
        <v>577</v>
      </c>
      <c r="N166">
        <f>AVERAGE(Table1_1[[#This Row],[rating]]) + (Table1_1[[#This Row],[rating_count]]/1000)</f>
        <v>5.077</v>
      </c>
      <c r="O166" t="str">
        <f>IF(Table1_1[[#This Row],[rating_count]]&lt;1000, "Yes", "No")</f>
        <v>Yes</v>
      </c>
      <c r="P166" t="s">
        <v>1468</v>
      </c>
      <c r="Q166" t="s">
        <v>1469</v>
      </c>
      <c r="R166" t="s">
        <v>1470</v>
      </c>
      <c r="S166" t="s">
        <v>1471</v>
      </c>
      <c r="T166" t="s">
        <v>1472</v>
      </c>
      <c r="U166" t="s">
        <v>1473</v>
      </c>
      <c r="V166" t="s">
        <v>1474</v>
      </c>
      <c r="W166" t="s">
        <v>1475</v>
      </c>
    </row>
    <row r="167" spans="1:23" x14ac:dyDescent="0.25">
      <c r="A167" t="s">
        <v>1476</v>
      </c>
      <c r="B167" t="s">
        <v>1477</v>
      </c>
      <c r="C167" t="str">
        <f>TRIM(LEFT(Table1_1[[#This Row],[product_name]], FIND(" ",Table1_1[[#This Row],[product_name]],FIND(" ",Table1_1[[#This Row],[product_name]],FIND(" ",Table1_1[[#This Row],[product_name]])+1)+1)))</f>
        <v>LOHAYA Television Remote</v>
      </c>
      <c r="D167" t="s">
        <v>462</v>
      </c>
      <c r="E167" t="s">
        <v>13077</v>
      </c>
      <c r="F167">
        <v>299</v>
      </c>
      <c r="G167">
        <v>1199</v>
      </c>
      <c r="H167" t="str" cm="1">
        <f t="array" ref="H167">_xlfn.IFS(Table1_1[[#This Row],[discounted_price]]&lt;200, "&lt;₹200", Table1_1[[#This Row],[discounted_price]]&lt;=500, "₹200-₹500", Table1_1[[#This Row],[discounted_price]]&gt;500, "&gt;₹500")</f>
        <v>₹200-₹500</v>
      </c>
      <c r="I167" s="1">
        <v>0.75</v>
      </c>
      <c r="J1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67" s="1" t="str">
        <f>IF(Table1_1[[#This Row],[discount_percentage]]&gt;= 50%, "Yes", "No")</f>
        <v>Yes</v>
      </c>
      <c r="L167">
        <v>3.9</v>
      </c>
      <c r="M167">
        <v>1193</v>
      </c>
      <c r="N167">
        <f>AVERAGE(Table1_1[[#This Row],[rating]]) + (Table1_1[[#This Row],[rating_count]]/1000)</f>
        <v>5.093</v>
      </c>
      <c r="O167" t="str">
        <f>IF(Table1_1[[#This Row],[rating_count]]&lt;1000, "Yes", "No")</f>
        <v>No</v>
      </c>
      <c r="P167" t="s">
        <v>1478</v>
      </c>
      <c r="Q167" t="s">
        <v>1479</v>
      </c>
      <c r="R167" t="s">
        <v>1480</v>
      </c>
      <c r="S167" t="s">
        <v>1481</v>
      </c>
      <c r="T167" t="s">
        <v>1482</v>
      </c>
      <c r="U167" t="s">
        <v>1483</v>
      </c>
      <c r="V167" t="s">
        <v>1484</v>
      </c>
      <c r="W167" t="s">
        <v>1485</v>
      </c>
    </row>
    <row r="168" spans="1:23" x14ac:dyDescent="0.25">
      <c r="A168" t="s">
        <v>1486</v>
      </c>
      <c r="B168" t="s">
        <v>1487</v>
      </c>
      <c r="C168" t="str">
        <f>TRIM(LEFT(Table1_1[[#This Row],[product_name]], FIND(" ",Table1_1[[#This Row],[product_name]],FIND(" ",Table1_1[[#This Row],[product_name]],FIND(" ",Table1_1[[#This Row],[product_name]])+1)+1)))</f>
        <v>Wayona Nylon Braided</v>
      </c>
      <c r="D168" t="s">
        <v>18</v>
      </c>
      <c r="E168" t="s">
        <v>13076</v>
      </c>
      <c r="F168">
        <v>399</v>
      </c>
      <c r="G168">
        <v>1299</v>
      </c>
      <c r="H168" t="str" cm="1">
        <f t="array" ref="H168">_xlfn.IFS(Table1_1[[#This Row],[discounted_price]]&lt;200, "&lt;₹200", Table1_1[[#This Row],[discounted_price]]&lt;=500, "₹200-₹500", Table1_1[[#This Row],[discounted_price]]&gt;500, "&gt;₹500")</f>
        <v>₹200-₹500</v>
      </c>
      <c r="I168" s="1">
        <v>0.69</v>
      </c>
      <c r="J1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68" s="1" t="str">
        <f>IF(Table1_1[[#This Row],[discount_percentage]]&gt;= 50%, "Yes", "No")</f>
        <v>Yes</v>
      </c>
      <c r="L168">
        <v>4.2</v>
      </c>
      <c r="M168">
        <v>13120</v>
      </c>
      <c r="N168">
        <f>AVERAGE(Table1_1[[#This Row],[rating]]) + (Table1_1[[#This Row],[rating_count]]/1000)</f>
        <v>17.32</v>
      </c>
      <c r="O168" t="str">
        <f>IF(Table1_1[[#This Row],[rating_count]]&lt;1000, "Yes", "No")</f>
        <v>No</v>
      </c>
      <c r="P168" t="s">
        <v>1488</v>
      </c>
      <c r="Q168" t="s">
        <v>954</v>
      </c>
      <c r="R168" t="s">
        <v>955</v>
      </c>
      <c r="S168" t="s">
        <v>956</v>
      </c>
      <c r="T168" t="s">
        <v>957</v>
      </c>
      <c r="U168" t="s">
        <v>958</v>
      </c>
      <c r="V168" t="s">
        <v>1489</v>
      </c>
      <c r="W168" t="s">
        <v>1490</v>
      </c>
    </row>
    <row r="169" spans="1:23" x14ac:dyDescent="0.25">
      <c r="A169" t="s">
        <v>1491</v>
      </c>
      <c r="B169" t="s">
        <v>1492</v>
      </c>
      <c r="C169" t="str">
        <f>TRIM(LEFT(Table1_1[[#This Row],[product_name]], FIND(" ",Table1_1[[#This Row],[product_name]],FIND(" ",Table1_1[[#This Row],[product_name]],FIND(" ",Table1_1[[#This Row],[product_name]])+1)+1)))</f>
        <v>Electvision Remote Control</v>
      </c>
      <c r="D169" t="s">
        <v>462</v>
      </c>
      <c r="E169" t="s">
        <v>13077</v>
      </c>
      <c r="F169">
        <v>339</v>
      </c>
      <c r="G169">
        <v>1999</v>
      </c>
      <c r="H169" t="str" cm="1">
        <f t="array" ref="H169">_xlfn.IFS(Table1_1[[#This Row],[discounted_price]]&lt;200, "&lt;₹200", Table1_1[[#This Row],[discounted_price]]&lt;=500, "₹200-₹500", Table1_1[[#This Row],[discounted_price]]&gt;500, "&gt;₹500")</f>
        <v>₹200-₹500</v>
      </c>
      <c r="I169" s="1">
        <v>0.83</v>
      </c>
      <c r="J1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169" s="1" t="str">
        <f>IF(Table1_1[[#This Row],[discount_percentage]]&gt;= 50%, "Yes", "No")</f>
        <v>Yes</v>
      </c>
      <c r="L169">
        <v>4</v>
      </c>
      <c r="M169">
        <v>343</v>
      </c>
      <c r="N169">
        <f>AVERAGE(Table1_1[[#This Row],[rating]]) + (Table1_1[[#This Row],[rating_count]]/1000)</f>
        <v>4.343</v>
      </c>
      <c r="O169" t="str">
        <f>IF(Table1_1[[#This Row],[rating_count]]&lt;1000, "Yes", "No")</f>
        <v>Yes</v>
      </c>
      <c r="P169" t="s">
        <v>1493</v>
      </c>
      <c r="Q169" t="s">
        <v>1494</v>
      </c>
      <c r="R169" t="s">
        <v>1495</v>
      </c>
      <c r="S169" t="s">
        <v>1496</v>
      </c>
      <c r="T169" t="s">
        <v>1497</v>
      </c>
      <c r="U169" t="s">
        <v>1498</v>
      </c>
      <c r="V169" t="s">
        <v>1499</v>
      </c>
      <c r="W169" t="s">
        <v>1500</v>
      </c>
    </row>
    <row r="170" spans="1:23" x14ac:dyDescent="0.25">
      <c r="A170" t="s">
        <v>1501</v>
      </c>
      <c r="B170" t="s">
        <v>1502</v>
      </c>
      <c r="C170" t="str">
        <f>TRIM(LEFT(Table1_1[[#This Row],[product_name]], FIND(" ",Table1_1[[#This Row],[product_name]],FIND(" ",Table1_1[[#This Row],[product_name]],FIND(" ",Table1_1[[#This Row],[product_name]])+1)+1)))</f>
        <v>Acer 80 cm</v>
      </c>
      <c r="D170" t="s">
        <v>169</v>
      </c>
      <c r="E170" t="s">
        <v>13077</v>
      </c>
      <c r="F170">
        <v>12499</v>
      </c>
      <c r="G170">
        <v>22990</v>
      </c>
      <c r="H170" t="str" cm="1">
        <f t="array" ref="H170">_xlfn.IFS(Table1_1[[#This Row],[discounted_price]]&lt;200, "&lt;₹200", Table1_1[[#This Row],[discounted_price]]&lt;=500, "₹200-₹500", Table1_1[[#This Row],[discounted_price]]&gt;500, "&gt;₹500")</f>
        <v>&gt;₹500</v>
      </c>
      <c r="I170" s="1">
        <v>0.46</v>
      </c>
      <c r="J1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70" s="1" t="str">
        <f>IF(Table1_1[[#This Row],[discount_percentage]]&gt;= 50%, "Yes", "No")</f>
        <v>No</v>
      </c>
      <c r="L170">
        <v>4.3</v>
      </c>
      <c r="M170">
        <v>1611</v>
      </c>
      <c r="N170">
        <f>AVERAGE(Table1_1[[#This Row],[rating]]) + (Table1_1[[#This Row],[rating_count]]/1000)</f>
        <v>5.9109999999999996</v>
      </c>
      <c r="O170" t="str">
        <f>IF(Table1_1[[#This Row],[rating_count]]&lt;1000, "Yes", "No")</f>
        <v>No</v>
      </c>
      <c r="P170" t="s">
        <v>1503</v>
      </c>
      <c r="Q170" t="s">
        <v>1504</v>
      </c>
      <c r="R170" t="s">
        <v>1505</v>
      </c>
      <c r="S170" t="s">
        <v>1506</v>
      </c>
      <c r="T170" t="s">
        <v>1507</v>
      </c>
      <c r="U170" t="s">
        <v>1508</v>
      </c>
      <c r="V170" t="s">
        <v>1509</v>
      </c>
      <c r="W170" t="s">
        <v>1510</v>
      </c>
    </row>
    <row r="171" spans="1:23" x14ac:dyDescent="0.25">
      <c r="A171" t="s">
        <v>1511</v>
      </c>
      <c r="B171" t="s">
        <v>1512</v>
      </c>
      <c r="C171" t="str">
        <f>TRIM(LEFT(Table1_1[[#This Row],[product_name]], FIND(" ",Table1_1[[#This Row],[product_name]],FIND(" ",Table1_1[[#This Row],[product_name]],FIND(" ",Table1_1[[#This Row],[product_name]])+1)+1)))</f>
        <v>realme 10W Fast</v>
      </c>
      <c r="D171" t="s">
        <v>18</v>
      </c>
      <c r="E171" t="s">
        <v>13076</v>
      </c>
      <c r="F171">
        <v>249</v>
      </c>
      <c r="G171">
        <v>399</v>
      </c>
      <c r="H171" t="str" cm="1">
        <f t="array" ref="H171">_xlfn.IFS(Table1_1[[#This Row],[discounted_price]]&lt;200, "&lt;₹200", Table1_1[[#This Row],[discounted_price]]&lt;=500, "₹200-₹500", Table1_1[[#This Row],[discounted_price]]&gt;500, "&gt;₹500")</f>
        <v>₹200-₹500</v>
      </c>
      <c r="I171" s="1">
        <v>0.38</v>
      </c>
      <c r="J1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71" s="1" t="str">
        <f>IF(Table1_1[[#This Row],[discount_percentage]]&gt;= 50%, "Yes", "No")</f>
        <v>No</v>
      </c>
      <c r="L171">
        <v>4</v>
      </c>
      <c r="M171">
        <v>6558</v>
      </c>
      <c r="N171">
        <f>AVERAGE(Table1_1[[#This Row],[rating]]) + (Table1_1[[#This Row],[rating_count]]/1000)</f>
        <v>10.558</v>
      </c>
      <c r="O171" t="str">
        <f>IF(Table1_1[[#This Row],[rating_count]]&lt;1000, "Yes", "No")</f>
        <v>No</v>
      </c>
      <c r="P171" t="s">
        <v>1513</v>
      </c>
      <c r="Q171" t="s">
        <v>1514</v>
      </c>
      <c r="R171" t="s">
        <v>1515</v>
      </c>
      <c r="S171" t="s">
        <v>1516</v>
      </c>
      <c r="T171" t="s">
        <v>1517</v>
      </c>
      <c r="U171" t="s">
        <v>1518</v>
      </c>
      <c r="V171" t="s">
        <v>1519</v>
      </c>
      <c r="W171" t="s">
        <v>1520</v>
      </c>
    </row>
    <row r="172" spans="1:23" x14ac:dyDescent="0.25">
      <c r="A172" t="s">
        <v>1521</v>
      </c>
      <c r="B172" t="s">
        <v>1522</v>
      </c>
      <c r="C172" t="str">
        <f>TRIM(LEFT(Table1_1[[#This Row],[product_name]], FIND(" ",Table1_1[[#This Row],[product_name]],FIND(" ",Table1_1[[#This Row],[product_name]],FIND(" ",Table1_1[[#This Row],[product_name]])+1)+1)))</f>
        <v>TP-Link AC1300 USB</v>
      </c>
      <c r="D172" t="s">
        <v>98</v>
      </c>
      <c r="E172" t="s">
        <v>13076</v>
      </c>
      <c r="F172">
        <v>1399</v>
      </c>
      <c r="G172">
        <v>2499</v>
      </c>
      <c r="H172" t="str" cm="1">
        <f t="array" ref="H172">_xlfn.IFS(Table1_1[[#This Row],[discounted_price]]&lt;200, "&lt;₹200", Table1_1[[#This Row],[discounted_price]]&lt;=500, "₹200-₹500", Table1_1[[#This Row],[discounted_price]]&gt;500, "&gt;₹500")</f>
        <v>&gt;₹500</v>
      </c>
      <c r="I172" s="1">
        <v>0.44</v>
      </c>
      <c r="J1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72" s="1" t="str">
        <f>IF(Table1_1[[#This Row],[discount_percentage]]&gt;= 50%, "Yes", "No")</f>
        <v>No</v>
      </c>
      <c r="L172">
        <v>4.4000000000000004</v>
      </c>
      <c r="M172">
        <v>23169</v>
      </c>
      <c r="N172">
        <f>AVERAGE(Table1_1[[#This Row],[rating]]) + (Table1_1[[#This Row],[rating_count]]/1000)</f>
        <v>27.569000000000003</v>
      </c>
      <c r="O172" t="str">
        <f>IF(Table1_1[[#This Row],[rating_count]]&lt;1000, "Yes", "No")</f>
        <v>No</v>
      </c>
      <c r="P172" t="s">
        <v>1523</v>
      </c>
      <c r="Q172" t="s">
        <v>1524</v>
      </c>
      <c r="R172" t="s">
        <v>1525</v>
      </c>
      <c r="S172" t="s">
        <v>1526</v>
      </c>
      <c r="T172" t="s">
        <v>1527</v>
      </c>
      <c r="U172" t="s">
        <v>1528</v>
      </c>
      <c r="V172" t="s">
        <v>1529</v>
      </c>
      <c r="W172" t="s">
        <v>1530</v>
      </c>
    </row>
    <row r="173" spans="1:23" x14ac:dyDescent="0.25">
      <c r="A173" t="s">
        <v>1531</v>
      </c>
      <c r="B173" t="s">
        <v>1532</v>
      </c>
      <c r="C173" t="str">
        <f>TRIM(LEFT(Table1_1[[#This Row],[product_name]], FIND(" ",Table1_1[[#This Row],[product_name]],FIND(" ",Table1_1[[#This Row],[product_name]],FIND(" ",Table1_1[[#This Row],[product_name]])+1)+1)))</f>
        <v>Acer 139 cm</v>
      </c>
      <c r="D173" t="s">
        <v>169</v>
      </c>
      <c r="E173" t="s">
        <v>13077</v>
      </c>
      <c r="F173">
        <v>32999</v>
      </c>
      <c r="G173">
        <v>47990</v>
      </c>
      <c r="H173" t="str" cm="1">
        <f t="array" ref="H173">_xlfn.IFS(Table1_1[[#This Row],[discounted_price]]&lt;200, "&lt;₹200", Table1_1[[#This Row],[discounted_price]]&lt;=500, "₹200-₹500", Table1_1[[#This Row],[discounted_price]]&gt;500, "&gt;₹500")</f>
        <v>&gt;₹500</v>
      </c>
      <c r="I173" s="1">
        <v>0.31</v>
      </c>
      <c r="J1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73" s="1" t="str">
        <f>IF(Table1_1[[#This Row],[discount_percentage]]&gt;= 50%, "Yes", "No")</f>
        <v>No</v>
      </c>
      <c r="L173">
        <v>4.3</v>
      </c>
      <c r="M173">
        <v>4703</v>
      </c>
      <c r="N173">
        <f>AVERAGE(Table1_1[[#This Row],[rating]]) + (Table1_1[[#This Row],[rating_count]]/1000)</f>
        <v>9.0030000000000001</v>
      </c>
      <c r="O173" t="str">
        <f>IF(Table1_1[[#This Row],[rating_count]]&lt;1000, "Yes", "No")</f>
        <v>No</v>
      </c>
      <c r="P173" t="s">
        <v>805</v>
      </c>
      <c r="Q173" t="s">
        <v>246</v>
      </c>
      <c r="R173" t="s">
        <v>247</v>
      </c>
      <c r="S173" t="s">
        <v>248</v>
      </c>
      <c r="T173" t="s">
        <v>249</v>
      </c>
      <c r="U173" t="s">
        <v>13024</v>
      </c>
      <c r="V173" t="s">
        <v>1533</v>
      </c>
      <c r="W173" t="s">
        <v>1534</v>
      </c>
    </row>
    <row r="174" spans="1:23" x14ac:dyDescent="0.25">
      <c r="A174" t="s">
        <v>1535</v>
      </c>
      <c r="B174" t="s">
        <v>1536</v>
      </c>
      <c r="C174" t="str">
        <f>TRIM(LEFT(Table1_1[[#This Row],[product_name]], FIND(" ",Table1_1[[#This Row],[product_name]],FIND(" ",Table1_1[[#This Row],[product_name]],FIND(" ",Table1_1[[#This Row],[product_name]])+1)+1)))</f>
        <v>Ambrane 60W /</v>
      </c>
      <c r="D174" t="s">
        <v>18</v>
      </c>
      <c r="E174" t="s">
        <v>13076</v>
      </c>
      <c r="F174">
        <v>149</v>
      </c>
      <c r="G174">
        <v>399</v>
      </c>
      <c r="H174" t="str" cm="1">
        <f t="array" ref="H174">_xlfn.IFS(Table1_1[[#This Row],[discounted_price]]&lt;200, "&lt;₹200", Table1_1[[#This Row],[discounted_price]]&lt;=500, "₹200-₹500", Table1_1[[#This Row],[discounted_price]]&gt;500, "&gt;₹500")</f>
        <v>&lt;₹200</v>
      </c>
      <c r="I174" s="1">
        <v>0.63</v>
      </c>
      <c r="J1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74" s="1" t="str">
        <f>IF(Table1_1[[#This Row],[discount_percentage]]&gt;= 50%, "Yes", "No")</f>
        <v>Yes</v>
      </c>
      <c r="L174">
        <v>4</v>
      </c>
      <c r="M174">
        <v>1423</v>
      </c>
      <c r="N174">
        <f>AVERAGE(Table1_1[[#This Row],[rating]]) + (Table1_1[[#This Row],[rating_count]]/1000)</f>
        <v>5.423</v>
      </c>
      <c r="O174" t="str">
        <f>IF(Table1_1[[#This Row],[rating_count]]&lt;1000, "Yes", "No")</f>
        <v>No</v>
      </c>
      <c r="P174" t="s">
        <v>1537</v>
      </c>
      <c r="Q174" t="s">
        <v>720</v>
      </c>
      <c r="R174" t="s">
        <v>721</v>
      </c>
      <c r="S174" t="s">
        <v>722</v>
      </c>
      <c r="T174" t="s">
        <v>723</v>
      </c>
      <c r="U174" t="s">
        <v>13029</v>
      </c>
      <c r="V174" t="s">
        <v>1538</v>
      </c>
      <c r="W174" t="s">
        <v>1539</v>
      </c>
    </row>
    <row r="175" spans="1:23" x14ac:dyDescent="0.25">
      <c r="A175" t="s">
        <v>1540</v>
      </c>
      <c r="B175" t="s">
        <v>1541</v>
      </c>
      <c r="C175" t="str">
        <f>TRIM(LEFT(Table1_1[[#This Row],[product_name]], FIND(" ",Table1_1[[#This Row],[product_name]],FIND(" ",Table1_1[[#This Row],[product_name]],FIND(" ",Table1_1[[#This Row],[product_name]])+1)+1)))</f>
        <v>Wayona USB Type</v>
      </c>
      <c r="D175" t="s">
        <v>18</v>
      </c>
      <c r="E175" t="s">
        <v>13076</v>
      </c>
      <c r="F175">
        <v>325</v>
      </c>
      <c r="G175">
        <v>999</v>
      </c>
      <c r="H175" t="str" cm="1">
        <f t="array" ref="H175">_xlfn.IFS(Table1_1[[#This Row],[discounted_price]]&lt;200, "&lt;₹200", Table1_1[[#This Row],[discounted_price]]&lt;=500, "₹200-₹500", Table1_1[[#This Row],[discounted_price]]&gt;500, "&gt;₹500")</f>
        <v>₹200-₹500</v>
      </c>
      <c r="I175" s="1">
        <v>0.67</v>
      </c>
      <c r="J1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75" s="1" t="str">
        <f>IF(Table1_1[[#This Row],[discount_percentage]]&gt;= 50%, "Yes", "No")</f>
        <v>Yes</v>
      </c>
      <c r="L175">
        <v>4.3</v>
      </c>
      <c r="M175">
        <v>2651</v>
      </c>
      <c r="N175">
        <f>AVERAGE(Table1_1[[#This Row],[rating]]) + (Table1_1[[#This Row],[rating_count]]/1000)</f>
        <v>6.9509999999999996</v>
      </c>
      <c r="O175" t="str">
        <f>IF(Table1_1[[#This Row],[rating_count]]&lt;1000, "Yes", "No")</f>
        <v>No</v>
      </c>
      <c r="P175" t="s">
        <v>1542</v>
      </c>
      <c r="Q175" t="s">
        <v>1543</v>
      </c>
      <c r="R175" t="s">
        <v>1544</v>
      </c>
      <c r="S175" t="s">
        <v>1545</v>
      </c>
      <c r="T175" t="s">
        <v>1546</v>
      </c>
      <c r="U175" t="s">
        <v>1547</v>
      </c>
      <c r="V175" t="s">
        <v>1548</v>
      </c>
      <c r="W175" t="s">
        <v>1549</v>
      </c>
    </row>
    <row r="176" spans="1:23" x14ac:dyDescent="0.25">
      <c r="A176" t="s">
        <v>1550</v>
      </c>
      <c r="B176" t="s">
        <v>1551</v>
      </c>
      <c r="C176" t="str">
        <f>TRIM(LEFT(Table1_1[[#This Row],[product_name]], FIND(" ",Table1_1[[#This Row],[product_name]],FIND(" ",Table1_1[[#This Row],[product_name]],FIND(" ",Table1_1[[#This Row],[product_name]])+1)+1)))</f>
        <v>Syncwire LTG to</v>
      </c>
      <c r="D176" t="s">
        <v>18</v>
      </c>
      <c r="E176" t="s">
        <v>13076</v>
      </c>
      <c r="F176">
        <v>399</v>
      </c>
      <c r="G176">
        <v>1999</v>
      </c>
      <c r="H176" t="str" cm="1">
        <f t="array" ref="H176">_xlfn.IFS(Table1_1[[#This Row],[discounted_price]]&lt;200, "&lt;₹200", Table1_1[[#This Row],[discounted_price]]&lt;=500, "₹200-₹500", Table1_1[[#This Row],[discounted_price]]&gt;500, "&gt;₹500")</f>
        <v>₹200-₹500</v>
      </c>
      <c r="I176" s="1">
        <v>0.8</v>
      </c>
      <c r="J1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76" s="1" t="str">
        <f>IF(Table1_1[[#This Row],[discount_percentage]]&gt;= 50%, "Yes", "No")</f>
        <v>Yes</v>
      </c>
      <c r="L176">
        <v>5</v>
      </c>
      <c r="M176">
        <v>5</v>
      </c>
      <c r="N176">
        <f>AVERAGE(Table1_1[[#This Row],[rating]]) + (Table1_1[[#This Row],[rating_count]]/1000)</f>
        <v>5.0049999999999999</v>
      </c>
      <c r="O176" t="str">
        <f>IF(Table1_1[[#This Row],[rating_count]]&lt;1000, "Yes", "No")</f>
        <v>Yes</v>
      </c>
      <c r="P176" t="s">
        <v>1552</v>
      </c>
      <c r="Q176" t="s">
        <v>1553</v>
      </c>
      <c r="R176" t="s">
        <v>1554</v>
      </c>
      <c r="S176" t="s">
        <v>1555</v>
      </c>
      <c r="T176" t="s">
        <v>1556</v>
      </c>
      <c r="U176" t="s">
        <v>1557</v>
      </c>
      <c r="V176" t="s">
        <v>1558</v>
      </c>
      <c r="W176" t="s">
        <v>1559</v>
      </c>
    </row>
    <row r="177" spans="1:23" x14ac:dyDescent="0.25">
      <c r="A177" t="s">
        <v>1560</v>
      </c>
      <c r="B177" t="s">
        <v>1561</v>
      </c>
      <c r="C177" t="str">
        <f>TRIM(LEFT(Table1_1[[#This Row],[product_name]], FIND(" ",Table1_1[[#This Row],[product_name]],FIND(" ",Table1_1[[#This Row],[product_name]],FIND(" ",Table1_1[[#This Row],[product_name]])+1)+1)))</f>
        <v>Skadioo WiFi Adapter</v>
      </c>
      <c r="D177" t="s">
        <v>98</v>
      </c>
      <c r="E177" t="s">
        <v>13076</v>
      </c>
      <c r="F177">
        <v>199</v>
      </c>
      <c r="G177">
        <v>499</v>
      </c>
      <c r="H177" t="str" cm="1">
        <f t="array" ref="H177">_xlfn.IFS(Table1_1[[#This Row],[discounted_price]]&lt;200, "&lt;₹200", Table1_1[[#This Row],[discounted_price]]&lt;=500, "₹200-₹500", Table1_1[[#This Row],[discounted_price]]&gt;500, "&gt;₹500")</f>
        <v>&lt;₹200</v>
      </c>
      <c r="I177" s="1">
        <v>0.6</v>
      </c>
      <c r="J1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77" s="1" t="str">
        <f>IF(Table1_1[[#This Row],[discount_percentage]]&gt;= 50%, "Yes", "No")</f>
        <v>Yes</v>
      </c>
      <c r="L177">
        <v>3.7</v>
      </c>
      <c r="M177">
        <v>612</v>
      </c>
      <c r="N177">
        <f>AVERAGE(Table1_1[[#This Row],[rating]]) + (Table1_1[[#This Row],[rating_count]]/1000)</f>
        <v>4.3120000000000003</v>
      </c>
      <c r="O177" t="str">
        <f>IF(Table1_1[[#This Row],[rating_count]]&lt;1000, "Yes", "No")</f>
        <v>Yes</v>
      </c>
      <c r="P177" t="s">
        <v>1562</v>
      </c>
      <c r="Q177" t="s">
        <v>1563</v>
      </c>
      <c r="R177" t="s">
        <v>1564</v>
      </c>
      <c r="S177" t="s">
        <v>1565</v>
      </c>
      <c r="T177" t="s">
        <v>1566</v>
      </c>
      <c r="U177" t="s">
        <v>1567</v>
      </c>
      <c r="V177" t="s">
        <v>1568</v>
      </c>
      <c r="W177" t="s">
        <v>1569</v>
      </c>
    </row>
    <row r="178" spans="1:23" x14ac:dyDescent="0.25">
      <c r="A178" t="s">
        <v>1570</v>
      </c>
      <c r="B178" t="s">
        <v>1571</v>
      </c>
      <c r="C178" t="str">
        <f>TRIM(LEFT(Table1_1[[#This Row],[product_name]], FIND(" ",Table1_1[[#This Row],[product_name]],FIND(" ",Table1_1[[#This Row],[product_name]],FIND(" ",Table1_1[[#This Row],[product_name]])+1)+1)))</f>
        <v>FLiX (Beetel USB</v>
      </c>
      <c r="D178" t="s">
        <v>18</v>
      </c>
      <c r="E178" t="s">
        <v>13076</v>
      </c>
      <c r="F178">
        <v>88</v>
      </c>
      <c r="G178">
        <v>299</v>
      </c>
      <c r="H178" t="str" cm="1">
        <f t="array" ref="H178">_xlfn.IFS(Table1_1[[#This Row],[discounted_price]]&lt;200, "&lt;₹200", Table1_1[[#This Row],[discounted_price]]&lt;=500, "₹200-₹500", Table1_1[[#This Row],[discounted_price]]&gt;500, "&gt;₹500")</f>
        <v>&lt;₹200</v>
      </c>
      <c r="I178" s="1">
        <v>0.71</v>
      </c>
      <c r="J1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78" s="1" t="str">
        <f>IF(Table1_1[[#This Row],[discount_percentage]]&gt;= 50%, "Yes", "No")</f>
        <v>Yes</v>
      </c>
      <c r="L178">
        <v>4</v>
      </c>
      <c r="M178">
        <v>9378</v>
      </c>
      <c r="N178">
        <f>AVERAGE(Table1_1[[#This Row],[rating]]) + (Table1_1[[#This Row],[rating_count]]/1000)</f>
        <v>13.378</v>
      </c>
      <c r="O178" t="str">
        <f>IF(Table1_1[[#This Row],[rating_count]]&lt;1000, "Yes", "No")</f>
        <v>No</v>
      </c>
      <c r="P178" t="s">
        <v>1572</v>
      </c>
      <c r="Q178" t="s">
        <v>236</v>
      </c>
      <c r="R178" t="s">
        <v>237</v>
      </c>
      <c r="S178" t="s">
        <v>238</v>
      </c>
      <c r="T178" t="s">
        <v>239</v>
      </c>
      <c r="U178" t="s">
        <v>1573</v>
      </c>
      <c r="V178" t="s">
        <v>1574</v>
      </c>
      <c r="W178" t="s">
        <v>1575</v>
      </c>
    </row>
    <row r="179" spans="1:23" x14ac:dyDescent="0.25">
      <c r="A179" t="s">
        <v>1576</v>
      </c>
      <c r="B179" t="s">
        <v>1577</v>
      </c>
      <c r="C179" t="str">
        <f>TRIM(LEFT(Table1_1[[#This Row],[product_name]], FIND(" ",Table1_1[[#This Row],[product_name]],FIND(" ",Table1_1[[#This Row],[product_name]],FIND(" ",Table1_1[[#This Row],[product_name]])+1)+1)))</f>
        <v>Zoul USB C</v>
      </c>
      <c r="D179" t="s">
        <v>18</v>
      </c>
      <c r="E179" t="s">
        <v>13076</v>
      </c>
      <c r="F179">
        <v>399</v>
      </c>
      <c r="G179">
        <v>1099</v>
      </c>
      <c r="H179" t="str" cm="1">
        <f t="array" ref="H179">_xlfn.IFS(Table1_1[[#This Row],[discounted_price]]&lt;200, "&lt;₹200", Table1_1[[#This Row],[discounted_price]]&lt;=500, "₹200-₹500", Table1_1[[#This Row],[discounted_price]]&gt;500, "&gt;₹500")</f>
        <v>₹200-₹500</v>
      </c>
      <c r="I179" s="1">
        <v>0.64</v>
      </c>
      <c r="J1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79" s="1" t="str">
        <f>IF(Table1_1[[#This Row],[discount_percentage]]&gt;= 50%, "Yes", "No")</f>
        <v>Yes</v>
      </c>
      <c r="L179">
        <v>4.0999999999999996</v>
      </c>
      <c r="M179">
        <v>2685</v>
      </c>
      <c r="N179">
        <f>AVERAGE(Table1_1[[#This Row],[rating]]) + (Table1_1[[#This Row],[rating_count]]/1000)</f>
        <v>6.7850000000000001</v>
      </c>
      <c r="O179" t="str">
        <f>IF(Table1_1[[#This Row],[rating_count]]&lt;1000, "Yes", "No")</f>
        <v>No</v>
      </c>
      <c r="P179" t="s">
        <v>1578</v>
      </c>
      <c r="Q179" t="s">
        <v>1265</v>
      </c>
      <c r="R179" t="s">
        <v>1266</v>
      </c>
      <c r="S179" t="s">
        <v>1267</v>
      </c>
      <c r="T179" t="s">
        <v>1268</v>
      </c>
      <c r="U179" t="s">
        <v>1269</v>
      </c>
      <c r="V179" t="s">
        <v>1579</v>
      </c>
      <c r="W179" t="s">
        <v>1580</v>
      </c>
    </row>
    <row r="180" spans="1:23" x14ac:dyDescent="0.25">
      <c r="A180" t="s">
        <v>1581</v>
      </c>
      <c r="B180" t="s">
        <v>1582</v>
      </c>
      <c r="C180" t="str">
        <f>TRIM(LEFT(Table1_1[[#This Row],[product_name]], FIND(" ",Table1_1[[#This Row],[product_name]],FIND(" ",Table1_1[[#This Row],[product_name]],FIND(" ",Table1_1[[#This Row],[product_name]])+1)+1)))</f>
        <v>FLiX (Beetel Flow</v>
      </c>
      <c r="D180" t="s">
        <v>18</v>
      </c>
      <c r="E180" t="s">
        <v>13076</v>
      </c>
      <c r="F180">
        <v>57.89</v>
      </c>
      <c r="G180">
        <v>199</v>
      </c>
      <c r="H180" t="str" cm="1">
        <f t="array" ref="H180">_xlfn.IFS(Table1_1[[#This Row],[discounted_price]]&lt;200, "&lt;₹200", Table1_1[[#This Row],[discounted_price]]&lt;=500, "₹200-₹500", Table1_1[[#This Row],[discounted_price]]&gt;500, "&gt;₹500")</f>
        <v>&lt;₹200</v>
      </c>
      <c r="I180" s="1">
        <v>0.71</v>
      </c>
      <c r="J1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80" s="1" t="str">
        <f>IF(Table1_1[[#This Row],[discount_percentage]]&gt;= 50%, "Yes", "No")</f>
        <v>Yes</v>
      </c>
      <c r="L180">
        <v>4</v>
      </c>
      <c r="M180">
        <v>9378</v>
      </c>
      <c r="N180">
        <f>AVERAGE(Table1_1[[#This Row],[rating]]) + (Table1_1[[#This Row],[rating_count]]/1000)</f>
        <v>13.378</v>
      </c>
      <c r="O180" t="str">
        <f>IF(Table1_1[[#This Row],[rating_count]]&lt;1000, "Yes", "No")</f>
        <v>No</v>
      </c>
      <c r="P180" t="s">
        <v>1583</v>
      </c>
      <c r="Q180" t="s">
        <v>236</v>
      </c>
      <c r="R180" t="s">
        <v>237</v>
      </c>
      <c r="S180" t="s">
        <v>238</v>
      </c>
      <c r="T180" t="s">
        <v>239</v>
      </c>
      <c r="U180" t="s">
        <v>240</v>
      </c>
      <c r="V180" t="s">
        <v>1584</v>
      </c>
      <c r="W180" t="s">
        <v>1585</v>
      </c>
    </row>
    <row r="181" spans="1:23" x14ac:dyDescent="0.25">
      <c r="A181" t="s">
        <v>1586</v>
      </c>
      <c r="B181" t="s">
        <v>1587</v>
      </c>
      <c r="C181" t="str">
        <f>TRIM(LEFT(Table1_1[[#This Row],[product_name]], FIND(" ",Table1_1[[#This Row],[product_name]],FIND(" ",Table1_1[[#This Row],[product_name]],FIND(" ",Table1_1[[#This Row],[product_name]])+1)+1)))</f>
        <v>7SEVEN¬Æ Bluetooth Voice</v>
      </c>
      <c r="D181" t="s">
        <v>462</v>
      </c>
      <c r="E181" t="s">
        <v>13077</v>
      </c>
      <c r="F181">
        <v>799</v>
      </c>
      <c r="G181">
        <v>1999</v>
      </c>
      <c r="H181" t="str" cm="1">
        <f t="array" ref="H181">_xlfn.IFS(Table1_1[[#This Row],[discounted_price]]&lt;200, "&lt;₹200", Table1_1[[#This Row],[discounted_price]]&lt;=500, "₹200-₹500", Table1_1[[#This Row],[discounted_price]]&gt;500, "&gt;₹500")</f>
        <v>&gt;₹500</v>
      </c>
      <c r="I181" s="1">
        <v>0.6</v>
      </c>
      <c r="J1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81" s="1" t="str">
        <f>IF(Table1_1[[#This Row],[discount_percentage]]&gt;= 50%, "Yes", "No")</f>
        <v>Yes</v>
      </c>
      <c r="L181">
        <v>3.3</v>
      </c>
      <c r="M181">
        <v>576</v>
      </c>
      <c r="N181">
        <f>AVERAGE(Table1_1[[#This Row],[rating]]) + (Table1_1[[#This Row],[rating_count]]/1000)</f>
        <v>3.8759999999999999</v>
      </c>
      <c r="O181" t="str">
        <f>IF(Table1_1[[#This Row],[rating_count]]&lt;1000, "Yes", "No")</f>
        <v>Yes</v>
      </c>
      <c r="P181" t="s">
        <v>1588</v>
      </c>
      <c r="Q181" t="s">
        <v>1589</v>
      </c>
      <c r="R181" t="s">
        <v>1590</v>
      </c>
      <c r="S181" t="s">
        <v>1591</v>
      </c>
      <c r="T181" t="s">
        <v>1592</v>
      </c>
      <c r="U181" t="s">
        <v>1593</v>
      </c>
      <c r="V181" t="s">
        <v>1594</v>
      </c>
      <c r="W181" t="s">
        <v>1595</v>
      </c>
    </row>
    <row r="182" spans="1:23" x14ac:dyDescent="0.25">
      <c r="A182" t="s">
        <v>1596</v>
      </c>
      <c r="B182" t="s">
        <v>1597</v>
      </c>
      <c r="C182" t="str">
        <f>TRIM(LEFT(Table1_1[[#This Row],[product_name]], FIND(" ",Table1_1[[#This Row],[product_name]],FIND(" ",Table1_1[[#This Row],[product_name]],FIND(" ",Table1_1[[#This Row],[product_name]])+1)+1)))</f>
        <v>Sony TV -</v>
      </c>
      <c r="D182" t="s">
        <v>462</v>
      </c>
      <c r="E182" t="s">
        <v>13077</v>
      </c>
      <c r="F182">
        <v>205</v>
      </c>
      <c r="G182">
        <v>499</v>
      </c>
      <c r="H182" t="str" cm="1">
        <f t="array" ref="H182">_xlfn.IFS(Table1_1[[#This Row],[discounted_price]]&lt;200, "&lt;₹200", Table1_1[[#This Row],[discounted_price]]&lt;=500, "₹200-₹500", Table1_1[[#This Row],[discounted_price]]&gt;500, "&gt;₹500")</f>
        <v>₹200-₹500</v>
      </c>
      <c r="I182" s="1">
        <v>0.59</v>
      </c>
      <c r="J1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82" s="1" t="str">
        <f>IF(Table1_1[[#This Row],[discount_percentage]]&gt;= 50%, "Yes", "No")</f>
        <v>Yes</v>
      </c>
      <c r="L182">
        <v>3.8</v>
      </c>
      <c r="M182">
        <v>313</v>
      </c>
      <c r="N182">
        <f>AVERAGE(Table1_1[[#This Row],[rating]]) + (Table1_1[[#This Row],[rating_count]]/1000)</f>
        <v>4.1129999999999995</v>
      </c>
      <c r="O182" t="str">
        <f>IF(Table1_1[[#This Row],[rating_count]]&lt;1000, "Yes", "No")</f>
        <v>Yes</v>
      </c>
      <c r="P182" t="s">
        <v>1598</v>
      </c>
      <c r="Q182" t="s">
        <v>1599</v>
      </c>
      <c r="R182" t="s">
        <v>1600</v>
      </c>
      <c r="S182" t="s">
        <v>1601</v>
      </c>
      <c r="T182" t="s">
        <v>1602</v>
      </c>
      <c r="U182" t="s">
        <v>1603</v>
      </c>
      <c r="V182" t="s">
        <v>1604</v>
      </c>
      <c r="W182" t="s">
        <v>1605</v>
      </c>
    </row>
    <row r="183" spans="1:23" x14ac:dyDescent="0.25">
      <c r="A183" t="s">
        <v>1606</v>
      </c>
      <c r="B183" t="s">
        <v>1607</v>
      </c>
      <c r="C183" t="str">
        <f>TRIM(LEFT(Table1_1[[#This Row],[product_name]], FIND(" ",Table1_1[[#This Row],[product_name]],FIND(" ",Table1_1[[#This Row],[product_name]],FIND(" ",Table1_1[[#This Row],[product_name]])+1)+1)))</f>
        <v>Storite USB 3.0</v>
      </c>
      <c r="D183" t="s">
        <v>18</v>
      </c>
      <c r="E183" t="s">
        <v>13076</v>
      </c>
      <c r="F183">
        <v>299</v>
      </c>
      <c r="G183">
        <v>699</v>
      </c>
      <c r="H183" t="str" cm="1">
        <f t="array" ref="H183">_xlfn.IFS(Table1_1[[#This Row],[discounted_price]]&lt;200, "&lt;₹200", Table1_1[[#This Row],[discounted_price]]&lt;=500, "₹200-₹500", Table1_1[[#This Row],[discounted_price]]&gt;500, "&gt;₹500")</f>
        <v>₹200-₹500</v>
      </c>
      <c r="I183" s="1">
        <v>0.56999999999999995</v>
      </c>
      <c r="J1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83" s="1" t="str">
        <f>IF(Table1_1[[#This Row],[discount_percentage]]&gt;= 50%, "Yes", "No")</f>
        <v>Yes</v>
      </c>
      <c r="L183">
        <v>4.0999999999999996</v>
      </c>
      <c r="M183">
        <v>2957</v>
      </c>
      <c r="N183">
        <f>AVERAGE(Table1_1[[#This Row],[rating]]) + (Table1_1[[#This Row],[rating_count]]/1000)</f>
        <v>7.0569999999999995</v>
      </c>
      <c r="O183" t="str">
        <f>IF(Table1_1[[#This Row],[rating_count]]&lt;1000, "Yes", "No")</f>
        <v>No</v>
      </c>
      <c r="P183" t="s">
        <v>1608</v>
      </c>
      <c r="Q183" t="s">
        <v>1609</v>
      </c>
      <c r="R183" t="s">
        <v>1610</v>
      </c>
      <c r="S183" t="s">
        <v>1611</v>
      </c>
      <c r="T183" t="s">
        <v>1612</v>
      </c>
      <c r="U183" t="s">
        <v>1613</v>
      </c>
      <c r="V183" t="s">
        <v>1614</v>
      </c>
      <c r="W183" t="s">
        <v>1615</v>
      </c>
    </row>
    <row r="184" spans="1:23" x14ac:dyDescent="0.25">
      <c r="A184" t="s">
        <v>1616</v>
      </c>
      <c r="B184" t="s">
        <v>1617</v>
      </c>
      <c r="C184" t="str">
        <f>TRIM(LEFT(Table1_1[[#This Row],[product_name]], FIND(" ",Table1_1[[#This Row],[product_name]],FIND(" ",Table1_1[[#This Row],[product_name]],FIND(" ",Table1_1[[#This Row],[product_name]])+1)+1)))</f>
        <v>boAt LTG 500</v>
      </c>
      <c r="D184" t="s">
        <v>18</v>
      </c>
      <c r="E184" t="s">
        <v>13076</v>
      </c>
      <c r="F184">
        <v>849</v>
      </c>
      <c r="G184">
        <v>999</v>
      </c>
      <c r="H184" t="str" cm="1">
        <f t="array" ref="H184">_xlfn.IFS(Table1_1[[#This Row],[discounted_price]]&lt;200, "&lt;₹200", Table1_1[[#This Row],[discounted_price]]&lt;=500, "₹200-₹500", Table1_1[[#This Row],[discounted_price]]&gt;500, "&gt;₹500")</f>
        <v>&gt;₹500</v>
      </c>
      <c r="I184" s="1">
        <v>0.15</v>
      </c>
      <c r="J1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84" s="1" t="str">
        <f>IF(Table1_1[[#This Row],[discount_percentage]]&gt;= 50%, "Yes", "No")</f>
        <v>No</v>
      </c>
      <c r="L184">
        <v>4.0999999999999996</v>
      </c>
      <c r="M184">
        <v>6736</v>
      </c>
      <c r="N184">
        <f>AVERAGE(Table1_1[[#This Row],[rating]]) + (Table1_1[[#This Row],[rating_count]]/1000)</f>
        <v>10.835999999999999</v>
      </c>
      <c r="O184" t="str">
        <f>IF(Table1_1[[#This Row],[rating_count]]&lt;1000, "Yes", "No")</f>
        <v>No</v>
      </c>
      <c r="P184" t="s">
        <v>1618</v>
      </c>
      <c r="Q184" t="s">
        <v>1619</v>
      </c>
      <c r="R184" t="s">
        <v>1620</v>
      </c>
      <c r="S184" t="s">
        <v>1621</v>
      </c>
      <c r="T184" t="s">
        <v>1622</v>
      </c>
      <c r="U184" t="s">
        <v>1623</v>
      </c>
      <c r="V184" t="s">
        <v>1624</v>
      </c>
      <c r="W184" t="s">
        <v>1625</v>
      </c>
    </row>
    <row r="185" spans="1:23" x14ac:dyDescent="0.25">
      <c r="A185" t="s">
        <v>1626</v>
      </c>
      <c r="B185" t="s">
        <v>1627</v>
      </c>
      <c r="C185" t="str">
        <f>TRIM(LEFT(Table1_1[[#This Row],[product_name]], FIND(" ",Table1_1[[#This Row],[product_name]],FIND(" ",Table1_1[[#This Row],[product_name]],FIND(" ",Table1_1[[#This Row],[product_name]])+1)+1)))</f>
        <v>AmazonBasics USB C</v>
      </c>
      <c r="D185" t="s">
        <v>18</v>
      </c>
      <c r="E185" t="s">
        <v>13076</v>
      </c>
      <c r="F185">
        <v>949</v>
      </c>
      <c r="G185">
        <v>1999</v>
      </c>
      <c r="H185" t="str" cm="1">
        <f t="array" ref="H185">_xlfn.IFS(Table1_1[[#This Row],[discounted_price]]&lt;200, "&lt;₹200", Table1_1[[#This Row],[discounted_price]]&lt;=500, "₹200-₹500", Table1_1[[#This Row],[discounted_price]]&gt;500, "&gt;₹500")</f>
        <v>&gt;₹500</v>
      </c>
      <c r="I185" s="1">
        <v>0.53</v>
      </c>
      <c r="J1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85" s="1" t="str">
        <f>IF(Table1_1[[#This Row],[discount_percentage]]&gt;= 50%, "Yes", "No")</f>
        <v>Yes</v>
      </c>
      <c r="L185">
        <v>4.4000000000000004</v>
      </c>
      <c r="M185">
        <v>13552</v>
      </c>
      <c r="N185">
        <f>AVERAGE(Table1_1[[#This Row],[rating]]) + (Table1_1[[#This Row],[rating_count]]/1000)</f>
        <v>17.951999999999998</v>
      </c>
      <c r="O185" t="str">
        <f>IF(Table1_1[[#This Row],[rating_count]]&lt;1000, "Yes", "No")</f>
        <v>No</v>
      </c>
      <c r="P185" t="s">
        <v>1628</v>
      </c>
      <c r="Q185" t="s">
        <v>359</v>
      </c>
      <c r="R185" t="s">
        <v>360</v>
      </c>
      <c r="S185" t="s">
        <v>361</v>
      </c>
      <c r="T185" t="s">
        <v>362</v>
      </c>
      <c r="U185" t="s">
        <v>363</v>
      </c>
      <c r="V185" t="s">
        <v>1629</v>
      </c>
      <c r="W185" t="s">
        <v>1630</v>
      </c>
    </row>
    <row r="186" spans="1:23" x14ac:dyDescent="0.25">
      <c r="A186" t="s">
        <v>1631</v>
      </c>
      <c r="B186" t="s">
        <v>1632</v>
      </c>
      <c r="C186" t="str">
        <f>TRIM(LEFT(Table1_1[[#This Row],[product_name]], FIND(" ",Table1_1[[#This Row],[product_name]],FIND(" ",Table1_1[[#This Row],[product_name]],FIND(" ",Table1_1[[#This Row],[product_name]])+1)+1)))</f>
        <v>AmazonBasics Double Braided</v>
      </c>
      <c r="D186" t="s">
        <v>18</v>
      </c>
      <c r="E186" t="s">
        <v>13076</v>
      </c>
      <c r="F186">
        <v>499</v>
      </c>
      <c r="G186">
        <v>1200</v>
      </c>
      <c r="H186" t="str" cm="1">
        <f t="array" ref="H186">_xlfn.IFS(Table1_1[[#This Row],[discounted_price]]&lt;200, "&lt;₹200", Table1_1[[#This Row],[discounted_price]]&lt;=500, "₹200-₹500", Table1_1[[#This Row],[discounted_price]]&gt;500, "&gt;₹500")</f>
        <v>₹200-₹500</v>
      </c>
      <c r="I186" s="1">
        <v>0.57999999999999996</v>
      </c>
      <c r="J1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86" s="1" t="str">
        <f>IF(Table1_1[[#This Row],[discount_percentage]]&gt;= 50%, "Yes", "No")</f>
        <v>Yes</v>
      </c>
      <c r="L186">
        <v>4.3</v>
      </c>
      <c r="M186">
        <v>5451</v>
      </c>
      <c r="N186">
        <f>AVERAGE(Table1_1[[#This Row],[rating]]) + (Table1_1[[#This Row],[rating_count]]/1000)</f>
        <v>9.7509999999999994</v>
      </c>
      <c r="O186" t="str">
        <f>IF(Table1_1[[#This Row],[rating_count]]&lt;1000, "Yes", "No")</f>
        <v>No</v>
      </c>
      <c r="P186" t="s">
        <v>1633</v>
      </c>
      <c r="Q186" t="s">
        <v>1634</v>
      </c>
      <c r="R186" t="s">
        <v>1635</v>
      </c>
      <c r="S186" t="s">
        <v>1636</v>
      </c>
      <c r="T186" t="s">
        <v>1637</v>
      </c>
      <c r="U186" t="s">
        <v>1638</v>
      </c>
      <c r="V186" t="s">
        <v>1639</v>
      </c>
      <c r="W186" t="s">
        <v>1640</v>
      </c>
    </row>
    <row r="187" spans="1:23" x14ac:dyDescent="0.25">
      <c r="A187" t="s">
        <v>1641</v>
      </c>
      <c r="B187" t="s">
        <v>1642</v>
      </c>
      <c r="C187" t="str">
        <f>TRIM(LEFT(Table1_1[[#This Row],[product_name]], FIND(" ",Table1_1[[#This Row],[product_name]],FIND(" ",Table1_1[[#This Row],[product_name]],FIND(" ",Table1_1[[#This Row],[product_name]])+1)+1)))</f>
        <v>Amazon Basics USB</v>
      </c>
      <c r="D187" t="s">
        <v>18</v>
      </c>
      <c r="E187" t="s">
        <v>13076</v>
      </c>
      <c r="F187">
        <v>299</v>
      </c>
      <c r="G187">
        <v>485</v>
      </c>
      <c r="H187" t="str" cm="1">
        <f t="array" ref="H187">_xlfn.IFS(Table1_1[[#This Row],[discounted_price]]&lt;200, "&lt;₹200", Table1_1[[#This Row],[discounted_price]]&lt;=500, "₹200-₹500", Table1_1[[#This Row],[discounted_price]]&gt;500, "&gt;₹500")</f>
        <v>₹200-₹500</v>
      </c>
      <c r="I187" s="1">
        <v>0.38</v>
      </c>
      <c r="J1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87" s="1" t="str">
        <f>IF(Table1_1[[#This Row],[discount_percentage]]&gt;= 50%, "Yes", "No")</f>
        <v>No</v>
      </c>
      <c r="L187">
        <v>4.3</v>
      </c>
      <c r="M187">
        <v>10911</v>
      </c>
      <c r="N187">
        <f>AVERAGE(Table1_1[[#This Row],[rating]]) + (Table1_1[[#This Row],[rating_count]]/1000)</f>
        <v>15.210999999999999</v>
      </c>
      <c r="O187" t="str">
        <f>IF(Table1_1[[#This Row],[rating_count]]&lt;1000, "Yes", "No")</f>
        <v>No</v>
      </c>
      <c r="P187" t="s">
        <v>1643</v>
      </c>
      <c r="Q187" t="s">
        <v>1644</v>
      </c>
      <c r="R187" t="s">
        <v>1645</v>
      </c>
      <c r="S187" t="s">
        <v>1646</v>
      </c>
      <c r="T187" t="s">
        <v>1647</v>
      </c>
      <c r="U187" t="s">
        <v>1648</v>
      </c>
      <c r="V187" t="s">
        <v>1649</v>
      </c>
      <c r="W187" t="s">
        <v>1650</v>
      </c>
    </row>
    <row r="188" spans="1:23" x14ac:dyDescent="0.25">
      <c r="A188" t="s">
        <v>1651</v>
      </c>
      <c r="B188" t="s">
        <v>1652</v>
      </c>
      <c r="C188" t="str">
        <f>TRIM(LEFT(Table1_1[[#This Row],[product_name]], FIND(" ",Table1_1[[#This Row],[product_name]],FIND(" ",Table1_1[[#This Row],[product_name]],FIND(" ",Table1_1[[#This Row],[product_name]])+1)+1)))</f>
        <v>AmazonBasics USB C</v>
      </c>
      <c r="D188" t="s">
        <v>18</v>
      </c>
      <c r="E188" t="s">
        <v>13076</v>
      </c>
      <c r="F188">
        <v>949</v>
      </c>
      <c r="G188">
        <v>1999</v>
      </c>
      <c r="H188" t="str" cm="1">
        <f t="array" ref="H188">_xlfn.IFS(Table1_1[[#This Row],[discounted_price]]&lt;200, "&lt;₹200", Table1_1[[#This Row],[discounted_price]]&lt;=500, "₹200-₹500", Table1_1[[#This Row],[discounted_price]]&gt;500, "&gt;₹500")</f>
        <v>&gt;₹500</v>
      </c>
      <c r="I188" s="1">
        <v>0.53</v>
      </c>
      <c r="J1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88" s="1" t="str">
        <f>IF(Table1_1[[#This Row],[discount_percentage]]&gt;= 50%, "Yes", "No")</f>
        <v>Yes</v>
      </c>
      <c r="L188">
        <v>4.4000000000000004</v>
      </c>
      <c r="M188">
        <v>13552</v>
      </c>
      <c r="N188">
        <f>AVERAGE(Table1_1[[#This Row],[rating]]) + (Table1_1[[#This Row],[rating_count]]/1000)</f>
        <v>17.951999999999998</v>
      </c>
      <c r="O188" t="str">
        <f>IF(Table1_1[[#This Row],[rating_count]]&lt;1000, "Yes", "No")</f>
        <v>No</v>
      </c>
      <c r="P188" t="s">
        <v>1653</v>
      </c>
      <c r="Q188" t="s">
        <v>359</v>
      </c>
      <c r="R188" t="s">
        <v>360</v>
      </c>
      <c r="S188" t="s">
        <v>361</v>
      </c>
      <c r="T188" t="s">
        <v>362</v>
      </c>
      <c r="U188" t="s">
        <v>363</v>
      </c>
      <c r="V188" t="s">
        <v>1654</v>
      </c>
      <c r="W188" t="s">
        <v>1655</v>
      </c>
    </row>
    <row r="189" spans="1:23" x14ac:dyDescent="0.25">
      <c r="A189" t="s">
        <v>1656</v>
      </c>
      <c r="B189" t="s">
        <v>1657</v>
      </c>
      <c r="C189" t="str">
        <f>TRIM(LEFT(Table1_1[[#This Row],[product_name]], FIND(" ",Table1_1[[#This Row],[product_name]],FIND(" ",Table1_1[[#This Row],[product_name]],FIND(" ",Table1_1[[#This Row],[product_name]])+1)+1)))</f>
        <v>Wayona Usb C</v>
      </c>
      <c r="D189" t="s">
        <v>18</v>
      </c>
      <c r="E189" t="s">
        <v>13076</v>
      </c>
      <c r="F189">
        <v>379</v>
      </c>
      <c r="G189">
        <v>1099</v>
      </c>
      <c r="H189" t="str" cm="1">
        <f t="array" ref="H189">_xlfn.IFS(Table1_1[[#This Row],[discounted_price]]&lt;200, "&lt;₹200", Table1_1[[#This Row],[discounted_price]]&lt;=500, "₹200-₹500", Table1_1[[#This Row],[discounted_price]]&gt;500, "&gt;₹500")</f>
        <v>₹200-₹500</v>
      </c>
      <c r="I189" s="1">
        <v>0.66</v>
      </c>
      <c r="J1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89" s="1" t="str">
        <f>IF(Table1_1[[#This Row],[discount_percentage]]&gt;= 50%, "Yes", "No")</f>
        <v>Yes</v>
      </c>
      <c r="L189">
        <v>4.3</v>
      </c>
      <c r="M189">
        <v>2806</v>
      </c>
      <c r="N189">
        <f>AVERAGE(Table1_1[[#This Row],[rating]]) + (Table1_1[[#This Row],[rating_count]]/1000)</f>
        <v>7.1059999999999999</v>
      </c>
      <c r="O189" t="str">
        <f>IF(Table1_1[[#This Row],[rating_count]]&lt;1000, "Yes", "No")</f>
        <v>No</v>
      </c>
      <c r="P189" t="s">
        <v>1658</v>
      </c>
      <c r="Q189" t="s">
        <v>964</v>
      </c>
      <c r="R189" t="s">
        <v>965</v>
      </c>
      <c r="S189" t="s">
        <v>966</v>
      </c>
      <c r="T189" t="s">
        <v>967</v>
      </c>
      <c r="U189" t="s">
        <v>968</v>
      </c>
      <c r="V189" t="s">
        <v>1659</v>
      </c>
      <c r="W189" t="s">
        <v>1660</v>
      </c>
    </row>
    <row r="190" spans="1:23" x14ac:dyDescent="0.25">
      <c r="A190" t="s">
        <v>1661</v>
      </c>
      <c r="B190" t="s">
        <v>1662</v>
      </c>
      <c r="C190" t="str">
        <f>TRIM(LEFT(Table1_1[[#This Row],[product_name]], FIND(" ",Table1_1[[#This Row],[product_name]],FIND(" ",Table1_1[[#This Row],[product_name]],FIND(" ",Table1_1[[#This Row],[product_name]])+1)+1)))</f>
        <v>Karbonn 80 cm</v>
      </c>
      <c r="D190" t="s">
        <v>169</v>
      </c>
      <c r="E190" t="s">
        <v>13077</v>
      </c>
      <c r="F190">
        <v>8990</v>
      </c>
      <c r="G190">
        <v>18990</v>
      </c>
      <c r="H190" t="str" cm="1">
        <f t="array" ref="H190">_xlfn.IFS(Table1_1[[#This Row],[discounted_price]]&lt;200, "&lt;₹200", Table1_1[[#This Row],[discounted_price]]&lt;=500, "₹200-₹500", Table1_1[[#This Row],[discounted_price]]&gt;500, "&gt;₹500")</f>
        <v>&gt;₹500</v>
      </c>
      <c r="I190" s="1">
        <v>0.53</v>
      </c>
      <c r="J1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90" s="1" t="str">
        <f>IF(Table1_1[[#This Row],[discount_percentage]]&gt;= 50%, "Yes", "No")</f>
        <v>Yes</v>
      </c>
      <c r="L190">
        <v>3.9</v>
      </c>
      <c r="M190">
        <v>350</v>
      </c>
      <c r="N190">
        <f>AVERAGE(Table1_1[[#This Row],[rating]]) + (Table1_1[[#This Row],[rating_count]]/1000)</f>
        <v>4.25</v>
      </c>
      <c r="O190" t="str">
        <f>IF(Table1_1[[#This Row],[rating_count]]&lt;1000, "Yes", "No")</f>
        <v>Yes</v>
      </c>
      <c r="P190" t="s">
        <v>1663</v>
      </c>
      <c r="Q190" t="s">
        <v>1664</v>
      </c>
      <c r="R190" t="s">
        <v>1665</v>
      </c>
      <c r="S190" t="s">
        <v>1666</v>
      </c>
      <c r="T190" t="s">
        <v>1667</v>
      </c>
      <c r="U190" t="s">
        <v>1668</v>
      </c>
      <c r="V190" t="s">
        <v>1669</v>
      </c>
      <c r="W190" t="s">
        <v>1670</v>
      </c>
    </row>
    <row r="191" spans="1:23" x14ac:dyDescent="0.25">
      <c r="A191" t="s">
        <v>1671</v>
      </c>
      <c r="B191" t="s">
        <v>1672</v>
      </c>
      <c r="C191" t="str">
        <f>TRIM(LEFT(Table1_1[[#This Row],[product_name]], FIND(" ",Table1_1[[#This Row],[product_name]],FIND(" ",Table1_1[[#This Row],[product_name]],FIND(" ",Table1_1[[#This Row],[product_name]])+1)+1)))</f>
        <v>BlueRigger Digital Optical</v>
      </c>
      <c r="D191" t="s">
        <v>1333</v>
      </c>
      <c r="E191" t="s">
        <v>13077</v>
      </c>
      <c r="F191">
        <v>486</v>
      </c>
      <c r="G191">
        <v>1999</v>
      </c>
      <c r="H191" t="str" cm="1">
        <f t="array" ref="H191">_xlfn.IFS(Table1_1[[#This Row],[discounted_price]]&lt;200, "&lt;₹200", Table1_1[[#This Row],[discounted_price]]&lt;=500, "₹200-₹500", Table1_1[[#This Row],[discounted_price]]&gt;500, "&gt;₹500")</f>
        <v>₹200-₹500</v>
      </c>
      <c r="I191" s="1">
        <v>0.76</v>
      </c>
      <c r="J1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91" s="1" t="str">
        <f>IF(Table1_1[[#This Row],[discount_percentage]]&gt;= 50%, "Yes", "No")</f>
        <v>Yes</v>
      </c>
      <c r="L191">
        <v>4.2</v>
      </c>
      <c r="M191">
        <v>30023</v>
      </c>
      <c r="N191">
        <f>AVERAGE(Table1_1[[#This Row],[rating]]) + (Table1_1[[#This Row],[rating_count]]/1000)</f>
        <v>34.222999999999999</v>
      </c>
      <c r="O191" t="str">
        <f>IF(Table1_1[[#This Row],[rating_count]]&lt;1000, "Yes", "No")</f>
        <v>No</v>
      </c>
      <c r="P191" t="s">
        <v>1673</v>
      </c>
      <c r="Q191" t="s">
        <v>1335</v>
      </c>
      <c r="R191" t="s">
        <v>1336</v>
      </c>
      <c r="S191" t="s">
        <v>1337</v>
      </c>
      <c r="T191" t="s">
        <v>1338</v>
      </c>
      <c r="U191" t="s">
        <v>1339</v>
      </c>
      <c r="V191" t="s">
        <v>1674</v>
      </c>
      <c r="W191" t="s">
        <v>1675</v>
      </c>
    </row>
    <row r="192" spans="1:23" x14ac:dyDescent="0.25">
      <c r="A192" t="s">
        <v>1676</v>
      </c>
      <c r="B192" t="s">
        <v>1677</v>
      </c>
      <c r="C192" t="str">
        <f>TRIM(LEFT(Table1_1[[#This Row],[product_name]], FIND(" ",Table1_1[[#This Row],[product_name]],FIND(" ",Table1_1[[#This Row],[product_name]],FIND(" ",Table1_1[[#This Row],[product_name]])+1)+1)))</f>
        <v>VW 60 cm</v>
      </c>
      <c r="D192" t="s">
        <v>508</v>
      </c>
      <c r="E192" t="s">
        <v>13077</v>
      </c>
      <c r="F192">
        <v>5699</v>
      </c>
      <c r="G192">
        <v>11000</v>
      </c>
      <c r="H192" t="str" cm="1">
        <f t="array" ref="H192">_xlfn.IFS(Table1_1[[#This Row],[discounted_price]]&lt;200, "&lt;₹200", Table1_1[[#This Row],[discounted_price]]&lt;=500, "₹200-₹500", Table1_1[[#This Row],[discounted_price]]&gt;500, "&gt;₹500")</f>
        <v>&gt;₹500</v>
      </c>
      <c r="I192" s="1">
        <v>0.48</v>
      </c>
      <c r="J1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92" s="1" t="str">
        <f>IF(Table1_1[[#This Row],[discount_percentage]]&gt;= 50%, "Yes", "No")</f>
        <v>No</v>
      </c>
      <c r="L192">
        <v>4.2</v>
      </c>
      <c r="M192">
        <v>4003</v>
      </c>
      <c r="N192">
        <f>AVERAGE(Table1_1[[#This Row],[rating]]) + (Table1_1[[#This Row],[rating_count]]/1000)</f>
        <v>8.2029999999999994</v>
      </c>
      <c r="O192" t="str">
        <f>IF(Table1_1[[#This Row],[rating_count]]&lt;1000, "Yes", "No")</f>
        <v>No</v>
      </c>
      <c r="P192" t="s">
        <v>1678</v>
      </c>
      <c r="Q192" t="s">
        <v>510</v>
      </c>
      <c r="R192" t="s">
        <v>511</v>
      </c>
      <c r="S192" t="s">
        <v>512</v>
      </c>
      <c r="T192" t="s">
        <v>513</v>
      </c>
      <c r="U192" t="s">
        <v>13032</v>
      </c>
      <c r="V192" t="s">
        <v>1679</v>
      </c>
      <c r="W192" t="s">
        <v>1680</v>
      </c>
    </row>
    <row r="193" spans="1:23" x14ac:dyDescent="0.25">
      <c r="A193" t="s">
        <v>1681</v>
      </c>
      <c r="B193" t="s">
        <v>1682</v>
      </c>
      <c r="C193" t="str">
        <f>TRIM(LEFT(Table1_1[[#This Row],[product_name]], FIND(" ",Table1_1[[#This Row],[product_name]],FIND(" ",Table1_1[[#This Row],[product_name]],FIND(" ",Table1_1[[#This Row],[product_name]])+1)+1)))</f>
        <v>Amazon Basics USB</v>
      </c>
      <c r="D193" t="s">
        <v>18</v>
      </c>
      <c r="E193" t="s">
        <v>13076</v>
      </c>
      <c r="F193">
        <v>709</v>
      </c>
      <c r="G193">
        <v>1999</v>
      </c>
      <c r="H193" t="str" cm="1">
        <f t="array" ref="H193">_xlfn.IFS(Table1_1[[#This Row],[discounted_price]]&lt;200, "&lt;₹200", Table1_1[[#This Row],[discounted_price]]&lt;=500, "₹200-₹500", Table1_1[[#This Row],[discounted_price]]&gt;500, "&gt;₹500")</f>
        <v>&gt;₹500</v>
      </c>
      <c r="I193" s="1">
        <v>0.65</v>
      </c>
      <c r="J1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93" s="1" t="str">
        <f>IF(Table1_1[[#This Row],[discount_percentage]]&gt;= 50%, "Yes", "No")</f>
        <v>Yes</v>
      </c>
      <c r="L193">
        <v>4.0999999999999996</v>
      </c>
      <c r="M193">
        <v>178817</v>
      </c>
      <c r="N193">
        <f>AVERAGE(Table1_1[[#This Row],[rating]]) + (Table1_1[[#This Row],[rating_count]]/1000)</f>
        <v>182.917</v>
      </c>
      <c r="O193" t="str">
        <f>IF(Table1_1[[#This Row],[rating_count]]&lt;1000, "Yes", "No")</f>
        <v>No</v>
      </c>
      <c r="P193" t="s">
        <v>1683</v>
      </c>
      <c r="Q193" t="s">
        <v>1684</v>
      </c>
      <c r="R193" t="s">
        <v>1685</v>
      </c>
      <c r="S193" t="s">
        <v>1686</v>
      </c>
      <c r="T193" t="s">
        <v>1687</v>
      </c>
      <c r="U193" t="s">
        <v>13033</v>
      </c>
      <c r="V193" t="s">
        <v>1688</v>
      </c>
      <c r="W193" t="s">
        <v>1689</v>
      </c>
    </row>
    <row r="194" spans="1:23" x14ac:dyDescent="0.25">
      <c r="A194" t="s">
        <v>1690</v>
      </c>
      <c r="B194" t="s">
        <v>1691</v>
      </c>
      <c r="C194" t="str">
        <f>TRIM(LEFT(Table1_1[[#This Row],[product_name]], FIND(" ",Table1_1[[#This Row],[product_name]],FIND(" ",Table1_1[[#This Row],[product_name]],FIND(" ",Table1_1[[#This Row],[product_name]])+1)+1)))</f>
        <v>Samsung 138 cm</v>
      </c>
      <c r="D194" t="s">
        <v>169</v>
      </c>
      <c r="E194" t="s">
        <v>13077</v>
      </c>
      <c r="F194">
        <v>47990</v>
      </c>
      <c r="G194">
        <v>70900</v>
      </c>
      <c r="H194" t="str" cm="1">
        <f t="array" ref="H194">_xlfn.IFS(Table1_1[[#This Row],[discounted_price]]&lt;200, "&lt;₹200", Table1_1[[#This Row],[discounted_price]]&lt;=500, "₹200-₹500", Table1_1[[#This Row],[discounted_price]]&gt;500, "&gt;₹500")</f>
        <v>&gt;₹500</v>
      </c>
      <c r="I194" s="1">
        <v>0.32</v>
      </c>
      <c r="J1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94" s="1" t="str">
        <f>IF(Table1_1[[#This Row],[discount_percentage]]&gt;= 50%, "Yes", "No")</f>
        <v>No</v>
      </c>
      <c r="L194">
        <v>4.3</v>
      </c>
      <c r="M194">
        <v>7109</v>
      </c>
      <c r="N194">
        <f>AVERAGE(Table1_1[[#This Row],[rating]]) + (Table1_1[[#This Row],[rating_count]]/1000)</f>
        <v>11.408999999999999</v>
      </c>
      <c r="O194" t="str">
        <f>IF(Table1_1[[#This Row],[rating_count]]&lt;1000, "Yes", "No")</f>
        <v>No</v>
      </c>
      <c r="P194" t="s">
        <v>578</v>
      </c>
      <c r="Q194" t="s">
        <v>579</v>
      </c>
      <c r="R194" t="s">
        <v>580</v>
      </c>
      <c r="S194" t="s">
        <v>581</v>
      </c>
      <c r="T194" t="s">
        <v>582</v>
      </c>
      <c r="U194" t="s">
        <v>583</v>
      </c>
      <c r="V194" t="s">
        <v>1692</v>
      </c>
      <c r="W194" t="s">
        <v>1693</v>
      </c>
    </row>
    <row r="195" spans="1:23" x14ac:dyDescent="0.25">
      <c r="A195" t="s">
        <v>1694</v>
      </c>
      <c r="B195" t="s">
        <v>1695</v>
      </c>
      <c r="C195" t="str">
        <f>TRIM(LEFT(Table1_1[[#This Row],[product_name]], FIND(" ",Table1_1[[#This Row],[product_name]],FIND(" ",Table1_1[[#This Row],[product_name]],FIND(" ",Table1_1[[#This Row],[product_name]])+1)+1)))</f>
        <v>LOHAYA Television Remote</v>
      </c>
      <c r="D195" t="s">
        <v>462</v>
      </c>
      <c r="E195" t="s">
        <v>13077</v>
      </c>
      <c r="F195">
        <v>299</v>
      </c>
      <c r="G195">
        <v>1199</v>
      </c>
      <c r="H195" t="str" cm="1">
        <f t="array" ref="H195">_xlfn.IFS(Table1_1[[#This Row],[discounted_price]]&lt;200, "&lt;₹200", Table1_1[[#This Row],[discounted_price]]&lt;=500, "₹200-₹500", Table1_1[[#This Row],[discounted_price]]&gt;500, "&gt;₹500")</f>
        <v>₹200-₹500</v>
      </c>
      <c r="I195" s="1">
        <v>0.75</v>
      </c>
      <c r="J1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95" s="1" t="str">
        <f>IF(Table1_1[[#This Row],[discount_percentage]]&gt;= 50%, "Yes", "No")</f>
        <v>Yes</v>
      </c>
      <c r="L195">
        <v>3.7</v>
      </c>
      <c r="M195">
        <v>490</v>
      </c>
      <c r="N195">
        <f>AVERAGE(Table1_1[[#This Row],[rating]]) + (Table1_1[[#This Row],[rating_count]]/1000)</f>
        <v>4.1900000000000004</v>
      </c>
      <c r="O195" t="str">
        <f>IF(Table1_1[[#This Row],[rating_count]]&lt;1000, "Yes", "No")</f>
        <v>Yes</v>
      </c>
      <c r="P195" t="s">
        <v>1696</v>
      </c>
      <c r="Q195" t="s">
        <v>1697</v>
      </c>
      <c r="R195" t="s">
        <v>1698</v>
      </c>
      <c r="S195" t="s">
        <v>1699</v>
      </c>
      <c r="T195" t="s">
        <v>1700</v>
      </c>
      <c r="U195" t="s">
        <v>1701</v>
      </c>
      <c r="V195" t="s">
        <v>1702</v>
      </c>
      <c r="W195" t="s">
        <v>1703</v>
      </c>
    </row>
    <row r="196" spans="1:23" x14ac:dyDescent="0.25">
      <c r="A196" t="s">
        <v>1704</v>
      </c>
      <c r="B196" t="s">
        <v>1705</v>
      </c>
      <c r="C196" t="str">
        <f>TRIM(LEFT(Table1_1[[#This Row],[product_name]], FIND(" ",Table1_1[[#This Row],[product_name]],FIND(" ",Table1_1[[#This Row],[product_name]],FIND(" ",Table1_1[[#This Row],[product_name]])+1)+1)))</f>
        <v>Duracell Micro USB</v>
      </c>
      <c r="D196" t="s">
        <v>18</v>
      </c>
      <c r="E196" t="s">
        <v>13076</v>
      </c>
      <c r="F196">
        <v>320</v>
      </c>
      <c r="G196">
        <v>599</v>
      </c>
      <c r="H196" t="str" cm="1">
        <f t="array" ref="H196">_xlfn.IFS(Table1_1[[#This Row],[discounted_price]]&lt;200, "&lt;₹200", Table1_1[[#This Row],[discounted_price]]&lt;=500, "₹200-₹500", Table1_1[[#This Row],[discounted_price]]&gt;500, "&gt;₹500")</f>
        <v>₹200-₹500</v>
      </c>
      <c r="I196" s="1">
        <v>0.47</v>
      </c>
      <c r="J1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96" s="1" t="str">
        <f>IF(Table1_1[[#This Row],[discount_percentage]]&gt;= 50%, "Yes", "No")</f>
        <v>No</v>
      </c>
      <c r="L196">
        <v>4.0999999999999996</v>
      </c>
      <c r="M196">
        <v>491</v>
      </c>
      <c r="N196">
        <f>AVERAGE(Table1_1[[#This Row],[rating]]) + (Table1_1[[#This Row],[rating_count]]/1000)</f>
        <v>4.5909999999999993</v>
      </c>
      <c r="O196" t="str">
        <f>IF(Table1_1[[#This Row],[rating_count]]&lt;1000, "Yes", "No")</f>
        <v>Yes</v>
      </c>
      <c r="P196" t="s">
        <v>1706</v>
      </c>
      <c r="Q196" t="s">
        <v>1707</v>
      </c>
      <c r="R196" t="s">
        <v>1708</v>
      </c>
      <c r="S196" t="s">
        <v>1709</v>
      </c>
      <c r="T196" t="s">
        <v>1710</v>
      </c>
      <c r="U196" t="s">
        <v>1711</v>
      </c>
      <c r="V196" t="s">
        <v>1712</v>
      </c>
      <c r="W196" t="s">
        <v>1713</v>
      </c>
    </row>
    <row r="197" spans="1:23" x14ac:dyDescent="0.25">
      <c r="A197" t="s">
        <v>1714</v>
      </c>
      <c r="B197" t="s">
        <v>1715</v>
      </c>
      <c r="C197" t="str">
        <f>TRIM(LEFT(Table1_1[[#This Row],[product_name]], FIND(" ",Table1_1[[#This Row],[product_name]],FIND(" ",Table1_1[[#This Row],[product_name]],FIND(" ",Table1_1[[#This Row],[product_name]])+1)+1)))</f>
        <v>Zebronics CU3100V Fast</v>
      </c>
      <c r="D197" t="s">
        <v>18</v>
      </c>
      <c r="E197" t="s">
        <v>13076</v>
      </c>
      <c r="F197">
        <v>139</v>
      </c>
      <c r="G197">
        <v>549</v>
      </c>
      <c r="H197" t="str" cm="1">
        <f t="array" ref="H197">_xlfn.IFS(Table1_1[[#This Row],[discounted_price]]&lt;200, "&lt;₹200", Table1_1[[#This Row],[discounted_price]]&lt;=500, "₹200-₹500", Table1_1[[#This Row],[discounted_price]]&gt;500, "&gt;₹500")</f>
        <v>&lt;₹200</v>
      </c>
      <c r="I197" s="1">
        <v>0.75</v>
      </c>
      <c r="J1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97" s="1" t="str">
        <f>IF(Table1_1[[#This Row],[discount_percentage]]&gt;= 50%, "Yes", "No")</f>
        <v>Yes</v>
      </c>
      <c r="L197">
        <v>3.9</v>
      </c>
      <c r="M197">
        <v>61</v>
      </c>
      <c r="N197">
        <f>AVERAGE(Table1_1[[#This Row],[rating]]) + (Table1_1[[#This Row],[rating_count]]/1000)</f>
        <v>3.9609999999999999</v>
      </c>
      <c r="O197" t="str">
        <f>IF(Table1_1[[#This Row],[rating_count]]&lt;1000, "Yes", "No")</f>
        <v>Yes</v>
      </c>
      <c r="P197" t="s">
        <v>1716</v>
      </c>
      <c r="Q197" t="s">
        <v>1717</v>
      </c>
      <c r="R197" t="s">
        <v>1718</v>
      </c>
      <c r="S197" t="s">
        <v>1719</v>
      </c>
      <c r="T197" t="s">
        <v>1720</v>
      </c>
      <c r="U197" t="s">
        <v>1721</v>
      </c>
      <c r="V197" t="s">
        <v>1722</v>
      </c>
      <c r="W197" t="s">
        <v>1723</v>
      </c>
    </row>
    <row r="198" spans="1:23" x14ac:dyDescent="0.25">
      <c r="A198" t="s">
        <v>1724</v>
      </c>
      <c r="B198" t="s">
        <v>1725</v>
      </c>
      <c r="C198" t="str">
        <f>TRIM(LEFT(Table1_1[[#This Row],[product_name]], FIND(" ",Table1_1[[#This Row],[product_name]],FIND(" ",Table1_1[[#This Row],[product_name]],FIND(" ",Table1_1[[#This Row],[product_name]])+1)+1)))</f>
        <v>FLiX (Beetel) USB</v>
      </c>
      <c r="D198" t="s">
        <v>18</v>
      </c>
      <c r="E198" t="s">
        <v>13076</v>
      </c>
      <c r="F198">
        <v>129</v>
      </c>
      <c r="G198">
        <v>249</v>
      </c>
      <c r="H198" t="str" cm="1">
        <f t="array" ref="H198">_xlfn.IFS(Table1_1[[#This Row],[discounted_price]]&lt;200, "&lt;₹200", Table1_1[[#This Row],[discounted_price]]&lt;=500, "₹200-₹500", Table1_1[[#This Row],[discounted_price]]&gt;500, "&gt;₹500")</f>
        <v>&lt;₹200</v>
      </c>
      <c r="I198" s="1">
        <v>0.48</v>
      </c>
      <c r="J1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98" s="1" t="str">
        <f>IF(Table1_1[[#This Row],[discount_percentage]]&gt;= 50%, "Yes", "No")</f>
        <v>No</v>
      </c>
      <c r="L198">
        <v>4</v>
      </c>
      <c r="M198">
        <v>9378</v>
      </c>
      <c r="N198">
        <f>AVERAGE(Table1_1[[#This Row],[rating]]) + (Table1_1[[#This Row],[rating_count]]/1000)</f>
        <v>13.378</v>
      </c>
      <c r="O198" t="str">
        <f>IF(Table1_1[[#This Row],[rating_count]]&lt;1000, "Yes", "No")</f>
        <v>No</v>
      </c>
      <c r="P198" t="s">
        <v>1726</v>
      </c>
      <c r="Q198" t="s">
        <v>236</v>
      </c>
      <c r="R198" t="s">
        <v>237</v>
      </c>
      <c r="S198" t="s">
        <v>238</v>
      </c>
      <c r="T198" t="s">
        <v>239</v>
      </c>
      <c r="U198" t="s">
        <v>240</v>
      </c>
      <c r="V198" t="s">
        <v>1727</v>
      </c>
      <c r="W198" t="s">
        <v>1728</v>
      </c>
    </row>
    <row r="199" spans="1:23" x14ac:dyDescent="0.25">
      <c r="A199" t="s">
        <v>1729</v>
      </c>
      <c r="B199" t="s">
        <v>1730</v>
      </c>
      <c r="C199" t="str">
        <f>TRIM(LEFT(Table1_1[[#This Row],[product_name]], FIND(" ",Table1_1[[#This Row],[product_name]],FIND(" ",Table1_1[[#This Row],[product_name]],FIND(" ",Table1_1[[#This Row],[product_name]])+1)+1)))</f>
        <v>MI 108 cm</v>
      </c>
      <c r="D199" t="s">
        <v>169</v>
      </c>
      <c r="E199" t="s">
        <v>13077</v>
      </c>
      <c r="F199">
        <v>24999</v>
      </c>
      <c r="G199">
        <v>35999</v>
      </c>
      <c r="H199" t="str" cm="1">
        <f t="array" ref="H199">_xlfn.IFS(Table1_1[[#This Row],[discounted_price]]&lt;200, "&lt;₹200", Table1_1[[#This Row],[discounted_price]]&lt;=500, "₹200-₹500", Table1_1[[#This Row],[discounted_price]]&gt;500, "&gt;₹500")</f>
        <v>&gt;₹500</v>
      </c>
      <c r="I199" s="1">
        <v>0.31</v>
      </c>
      <c r="J1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99" s="1" t="str">
        <f>IF(Table1_1[[#This Row],[discount_percentage]]&gt;= 50%, "Yes", "No")</f>
        <v>No</v>
      </c>
      <c r="L199">
        <v>4.2</v>
      </c>
      <c r="M199">
        <v>32840</v>
      </c>
      <c r="N199">
        <f>AVERAGE(Table1_1[[#This Row],[rating]]) + (Table1_1[[#This Row],[rating_count]]/1000)</f>
        <v>37.040000000000006</v>
      </c>
      <c r="O199" t="str">
        <f>IF(Table1_1[[#This Row],[rating_count]]&lt;1000, "Yes", "No")</f>
        <v>No</v>
      </c>
      <c r="P199" t="s">
        <v>947</v>
      </c>
      <c r="Q199" t="s">
        <v>171</v>
      </c>
      <c r="R199" t="s">
        <v>172</v>
      </c>
      <c r="S199" t="s">
        <v>173</v>
      </c>
      <c r="T199" t="s">
        <v>174</v>
      </c>
      <c r="U199" t="s">
        <v>1731</v>
      </c>
      <c r="V199" t="s">
        <v>1732</v>
      </c>
      <c r="W199" t="s">
        <v>1733</v>
      </c>
    </row>
    <row r="200" spans="1:23" x14ac:dyDescent="0.25">
      <c r="A200" t="s">
        <v>1734</v>
      </c>
      <c r="B200" t="s">
        <v>1735</v>
      </c>
      <c r="C200" t="str">
        <f>TRIM(LEFT(Table1_1[[#This Row],[product_name]], FIND(" ",Table1_1[[#This Row],[product_name]],FIND(" ",Table1_1[[#This Row],[product_name]],FIND(" ",Table1_1[[#This Row],[product_name]])+1)+1)))</f>
        <v>Belkin Apple Certified</v>
      </c>
      <c r="D200" t="s">
        <v>18</v>
      </c>
      <c r="E200" t="s">
        <v>13076</v>
      </c>
      <c r="F200">
        <v>999</v>
      </c>
      <c r="G200">
        <v>1699</v>
      </c>
      <c r="H200" t="str" cm="1">
        <f t="array" ref="H200">_xlfn.IFS(Table1_1[[#This Row],[discounted_price]]&lt;200, "&lt;₹200", Table1_1[[#This Row],[discounted_price]]&lt;=500, "₹200-₹500", Table1_1[[#This Row],[discounted_price]]&gt;500, "&gt;₹500")</f>
        <v>&gt;₹500</v>
      </c>
      <c r="I200" s="1">
        <v>0.41</v>
      </c>
      <c r="J2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00" s="1" t="str">
        <f>IF(Table1_1[[#This Row],[discount_percentage]]&gt;= 50%, "Yes", "No")</f>
        <v>No</v>
      </c>
      <c r="L200">
        <v>4.4000000000000004</v>
      </c>
      <c r="M200">
        <v>7318</v>
      </c>
      <c r="N200">
        <f>AVERAGE(Table1_1[[#This Row],[rating]]) + (Table1_1[[#This Row],[rating_count]]/1000)</f>
        <v>11.718</v>
      </c>
      <c r="O200" t="str">
        <f>IF(Table1_1[[#This Row],[rating_count]]&lt;1000, "Yes", "No")</f>
        <v>No</v>
      </c>
      <c r="P200" t="s">
        <v>1736</v>
      </c>
      <c r="Q200" t="s">
        <v>1737</v>
      </c>
      <c r="R200" t="s">
        <v>1738</v>
      </c>
      <c r="S200" t="s">
        <v>1739</v>
      </c>
      <c r="T200" t="s">
        <v>1740</v>
      </c>
      <c r="U200" t="s">
        <v>1741</v>
      </c>
      <c r="V200" t="s">
        <v>1742</v>
      </c>
      <c r="W200" t="s">
        <v>1743</v>
      </c>
    </row>
    <row r="201" spans="1:23" x14ac:dyDescent="0.25">
      <c r="A201" t="s">
        <v>1744</v>
      </c>
      <c r="B201" t="s">
        <v>1745</v>
      </c>
      <c r="C201" t="str">
        <f>TRIM(LEFT(Table1_1[[#This Row],[product_name]], FIND(" ",Table1_1[[#This Row],[product_name]],FIND(" ",Table1_1[[#This Row],[product_name]],FIND(" ",Table1_1[[#This Row],[product_name]])+1)+1)))</f>
        <v>Time Office Scanner</v>
      </c>
      <c r="D201" t="s">
        <v>18</v>
      </c>
      <c r="E201" t="s">
        <v>13076</v>
      </c>
      <c r="F201">
        <v>225</v>
      </c>
      <c r="G201">
        <v>499</v>
      </c>
      <c r="H201" t="str" cm="1">
        <f t="array" ref="H201">_xlfn.IFS(Table1_1[[#This Row],[discounted_price]]&lt;200, "&lt;₹200", Table1_1[[#This Row],[discounted_price]]&lt;=500, "₹200-₹500", Table1_1[[#This Row],[discounted_price]]&gt;500, "&gt;₹500")</f>
        <v>₹200-₹500</v>
      </c>
      <c r="I201" s="1">
        <v>0.55000000000000004</v>
      </c>
      <c r="J2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01" s="1" t="str">
        <f>IF(Table1_1[[#This Row],[discount_percentage]]&gt;= 50%, "Yes", "No")</f>
        <v>Yes</v>
      </c>
      <c r="L201">
        <v>4.0999999999999996</v>
      </c>
      <c r="M201">
        <v>789</v>
      </c>
      <c r="N201">
        <f>AVERAGE(Table1_1[[#This Row],[rating]]) + (Table1_1[[#This Row],[rating_count]]/1000)</f>
        <v>4.8889999999999993</v>
      </c>
      <c r="O201" t="str">
        <f>IF(Table1_1[[#This Row],[rating_count]]&lt;1000, "Yes", "No")</f>
        <v>Yes</v>
      </c>
      <c r="P201" t="s">
        <v>1746</v>
      </c>
      <c r="Q201" t="s">
        <v>1747</v>
      </c>
      <c r="R201" t="s">
        <v>1748</v>
      </c>
      <c r="S201" t="s">
        <v>1749</v>
      </c>
      <c r="T201" t="s">
        <v>1750</v>
      </c>
      <c r="U201" t="s">
        <v>1751</v>
      </c>
      <c r="V201" t="s">
        <v>1752</v>
      </c>
      <c r="W201" t="s">
        <v>1753</v>
      </c>
    </row>
    <row r="202" spans="1:23" x14ac:dyDescent="0.25">
      <c r="A202" t="s">
        <v>1754</v>
      </c>
      <c r="B202" t="s">
        <v>1755</v>
      </c>
      <c r="C202" t="str">
        <f>TRIM(LEFT(Table1_1[[#This Row],[product_name]], FIND(" ",Table1_1[[#This Row],[product_name]],FIND(" ",Table1_1[[#This Row],[product_name]],FIND(" ",Table1_1[[#This Row],[product_name]])+1)+1)))</f>
        <v>Caldipree Silicone Case</v>
      </c>
      <c r="D202" t="s">
        <v>462</v>
      </c>
      <c r="E202" t="s">
        <v>13077</v>
      </c>
      <c r="F202">
        <v>547</v>
      </c>
      <c r="G202">
        <v>2999</v>
      </c>
      <c r="H202" t="str" cm="1">
        <f t="array" ref="H202">_xlfn.IFS(Table1_1[[#This Row],[discounted_price]]&lt;200, "&lt;₹200", Table1_1[[#This Row],[discounted_price]]&lt;=500, "₹200-₹500", Table1_1[[#This Row],[discounted_price]]&gt;500, "&gt;₹500")</f>
        <v>&gt;₹500</v>
      </c>
      <c r="I202" s="1">
        <v>0.82</v>
      </c>
      <c r="J2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02" s="1" t="str">
        <f>IF(Table1_1[[#This Row],[discount_percentage]]&gt;= 50%, "Yes", "No")</f>
        <v>Yes</v>
      </c>
      <c r="L202">
        <v>4.3</v>
      </c>
      <c r="M202">
        <v>407</v>
      </c>
      <c r="N202">
        <f>AVERAGE(Table1_1[[#This Row],[rating]]) + (Table1_1[[#This Row],[rating_count]]/1000)</f>
        <v>4.7069999999999999</v>
      </c>
      <c r="O202" t="str">
        <f>IF(Table1_1[[#This Row],[rating_count]]&lt;1000, "Yes", "No")</f>
        <v>Yes</v>
      </c>
      <c r="P202" t="s">
        <v>1756</v>
      </c>
      <c r="Q202" t="s">
        <v>1757</v>
      </c>
      <c r="R202" t="s">
        <v>1758</v>
      </c>
      <c r="S202" t="s">
        <v>1759</v>
      </c>
      <c r="T202" t="s">
        <v>1760</v>
      </c>
      <c r="U202" t="s">
        <v>1761</v>
      </c>
      <c r="V202" t="s">
        <v>1762</v>
      </c>
      <c r="W202" t="s">
        <v>1763</v>
      </c>
    </row>
    <row r="203" spans="1:23" x14ac:dyDescent="0.25">
      <c r="A203" t="s">
        <v>1764</v>
      </c>
      <c r="B203" t="s">
        <v>1765</v>
      </c>
      <c r="C203" t="str">
        <f>TRIM(LEFT(Table1_1[[#This Row],[product_name]], FIND(" ",Table1_1[[#This Row],[product_name]],FIND(" ",Table1_1[[#This Row],[product_name]],FIND(" ",Table1_1[[#This Row],[product_name]])+1)+1)))</f>
        <v>Storite USB 2.0</v>
      </c>
      <c r="D203" t="s">
        <v>18</v>
      </c>
      <c r="E203" t="s">
        <v>13076</v>
      </c>
      <c r="F203">
        <v>259</v>
      </c>
      <c r="G203">
        <v>699</v>
      </c>
      <c r="H203" t="str" cm="1">
        <f t="array" ref="H203">_xlfn.IFS(Table1_1[[#This Row],[discounted_price]]&lt;200, "&lt;₹200", Table1_1[[#This Row],[discounted_price]]&lt;=500, "₹200-₹500", Table1_1[[#This Row],[discounted_price]]&gt;500, "&gt;₹500")</f>
        <v>₹200-₹500</v>
      </c>
      <c r="I203" s="1">
        <v>0.63</v>
      </c>
      <c r="J2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03" s="1" t="str">
        <f>IF(Table1_1[[#This Row],[discount_percentage]]&gt;= 50%, "Yes", "No")</f>
        <v>Yes</v>
      </c>
      <c r="L203">
        <v>3.8</v>
      </c>
      <c r="M203">
        <v>2399</v>
      </c>
      <c r="N203">
        <f>AVERAGE(Table1_1[[#This Row],[rating]]) + (Table1_1[[#This Row],[rating_count]]/1000)</f>
        <v>6.1989999999999998</v>
      </c>
      <c r="O203" t="str">
        <f>IF(Table1_1[[#This Row],[rating_count]]&lt;1000, "Yes", "No")</f>
        <v>No</v>
      </c>
      <c r="P203" t="s">
        <v>1766</v>
      </c>
      <c r="Q203" t="s">
        <v>1767</v>
      </c>
      <c r="R203" t="s">
        <v>1768</v>
      </c>
      <c r="S203" t="s">
        <v>1769</v>
      </c>
      <c r="T203" t="s">
        <v>1770</v>
      </c>
      <c r="U203" t="s">
        <v>1771</v>
      </c>
      <c r="V203" t="s">
        <v>1772</v>
      </c>
      <c r="W203" t="s">
        <v>1773</v>
      </c>
    </row>
    <row r="204" spans="1:23" x14ac:dyDescent="0.25">
      <c r="A204" t="s">
        <v>1774</v>
      </c>
      <c r="B204" t="s">
        <v>1775</v>
      </c>
      <c r="C204" t="str">
        <f>TRIM(LEFT(Table1_1[[#This Row],[product_name]], FIND(" ",Table1_1[[#This Row],[product_name]],FIND(" ",Table1_1[[#This Row],[product_name]],FIND(" ",Table1_1[[#This Row],[product_name]])+1)+1)))</f>
        <v>Universal Remote Control</v>
      </c>
      <c r="D204" t="s">
        <v>462</v>
      </c>
      <c r="E204" t="s">
        <v>13077</v>
      </c>
      <c r="F204">
        <v>239</v>
      </c>
      <c r="G204">
        <v>699</v>
      </c>
      <c r="H204" t="str" cm="1">
        <f t="array" ref="H204">_xlfn.IFS(Table1_1[[#This Row],[discounted_price]]&lt;200, "&lt;₹200", Table1_1[[#This Row],[discounted_price]]&lt;=500, "₹200-₹500", Table1_1[[#This Row],[discounted_price]]&gt;500, "&gt;₹500")</f>
        <v>₹200-₹500</v>
      </c>
      <c r="I204" s="1">
        <v>0.66</v>
      </c>
      <c r="J2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04" s="1" t="str">
        <f>IF(Table1_1[[#This Row],[discount_percentage]]&gt;= 50%, "Yes", "No")</f>
        <v>Yes</v>
      </c>
      <c r="L204">
        <v>4.4000000000000004</v>
      </c>
      <c r="M204">
        <v>2640</v>
      </c>
      <c r="N204">
        <f>AVERAGE(Table1_1[[#This Row],[rating]]) + (Table1_1[[#This Row],[rating_count]]/1000)</f>
        <v>7.0400000000000009</v>
      </c>
      <c r="O204" t="str">
        <f>IF(Table1_1[[#This Row],[rating_count]]&lt;1000, "Yes", "No")</f>
        <v>No</v>
      </c>
      <c r="P204" t="s">
        <v>1776</v>
      </c>
      <c r="Q204" t="s">
        <v>1777</v>
      </c>
      <c r="R204" t="s">
        <v>1778</v>
      </c>
      <c r="S204" t="s">
        <v>1779</v>
      </c>
      <c r="T204" t="s">
        <v>1780</v>
      </c>
      <c r="U204" t="s">
        <v>1781</v>
      </c>
      <c r="V204" t="s">
        <v>1782</v>
      </c>
      <c r="W204" t="s">
        <v>1783</v>
      </c>
    </row>
    <row r="205" spans="1:23" x14ac:dyDescent="0.25">
      <c r="A205" t="s">
        <v>1784</v>
      </c>
      <c r="B205" t="s">
        <v>1785</v>
      </c>
      <c r="C205" t="str">
        <f>TRIM(LEFT(Table1_1[[#This Row],[product_name]], FIND(" ",Table1_1[[#This Row],[product_name]],FIND(" ",Table1_1[[#This Row],[product_name]],FIND(" ",Table1_1[[#This Row],[product_name]])+1)+1)))</f>
        <v>Cotbolt Silicone Case</v>
      </c>
      <c r="D205" t="s">
        <v>462</v>
      </c>
      <c r="E205" t="s">
        <v>13077</v>
      </c>
      <c r="F205">
        <v>349</v>
      </c>
      <c r="G205">
        <v>999</v>
      </c>
      <c r="H205" t="str" cm="1">
        <f t="array" ref="H205">_xlfn.IFS(Table1_1[[#This Row],[discounted_price]]&lt;200, "&lt;₹200", Table1_1[[#This Row],[discounted_price]]&lt;=500, "₹200-₹500", Table1_1[[#This Row],[discounted_price]]&gt;500, "&gt;₹500")</f>
        <v>₹200-₹500</v>
      </c>
      <c r="I205" s="1">
        <v>0.65</v>
      </c>
      <c r="J2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05" s="1" t="str">
        <f>IF(Table1_1[[#This Row],[discount_percentage]]&gt;= 50%, "Yes", "No")</f>
        <v>Yes</v>
      </c>
      <c r="L205">
        <v>4</v>
      </c>
      <c r="M205">
        <v>839</v>
      </c>
      <c r="N205">
        <f>AVERAGE(Table1_1[[#This Row],[rating]]) + (Table1_1[[#This Row],[rating_count]]/1000)</f>
        <v>4.8390000000000004</v>
      </c>
      <c r="O205" t="str">
        <f>IF(Table1_1[[#This Row],[rating_count]]&lt;1000, "Yes", "No")</f>
        <v>Yes</v>
      </c>
      <c r="P205" t="s">
        <v>1786</v>
      </c>
      <c r="Q205" t="s">
        <v>1787</v>
      </c>
      <c r="R205" t="s">
        <v>1788</v>
      </c>
      <c r="S205" t="s">
        <v>1789</v>
      </c>
      <c r="T205" t="s">
        <v>1790</v>
      </c>
      <c r="U205" t="s">
        <v>1791</v>
      </c>
      <c r="V205" t="s">
        <v>1792</v>
      </c>
      <c r="W205" t="s">
        <v>1793</v>
      </c>
    </row>
    <row r="206" spans="1:23" x14ac:dyDescent="0.25">
      <c r="A206" t="s">
        <v>1794</v>
      </c>
      <c r="B206" t="s">
        <v>1795</v>
      </c>
      <c r="C206" t="str">
        <f>TRIM(LEFT(Table1_1[[#This Row],[product_name]], FIND(" ",Table1_1[[#This Row],[product_name]],FIND(" ",Table1_1[[#This Row],[product_name]],FIND(" ",Table1_1[[#This Row],[product_name]])+1)+1)))</f>
        <v>BlueRigger High Speed</v>
      </c>
      <c r="D206" t="s">
        <v>129</v>
      </c>
      <c r="E206" t="s">
        <v>13077</v>
      </c>
      <c r="F206">
        <v>467</v>
      </c>
      <c r="G206">
        <v>599</v>
      </c>
      <c r="H206" t="str" cm="1">
        <f t="array" ref="H206">_xlfn.IFS(Table1_1[[#This Row],[discounted_price]]&lt;200, "&lt;₹200", Table1_1[[#This Row],[discounted_price]]&lt;=500, "₹200-₹500", Table1_1[[#This Row],[discounted_price]]&gt;500, "&gt;₹500")</f>
        <v>₹200-₹500</v>
      </c>
      <c r="I206" s="1">
        <v>0.22</v>
      </c>
      <c r="J2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06" s="1" t="str">
        <f>IF(Table1_1[[#This Row],[discount_percentage]]&gt;= 50%, "Yes", "No")</f>
        <v>No</v>
      </c>
      <c r="L206">
        <v>4.4000000000000004</v>
      </c>
      <c r="M206">
        <v>44054</v>
      </c>
      <c r="N206">
        <f>AVERAGE(Table1_1[[#This Row],[rating]]) + (Table1_1[[#This Row],[rating_count]]/1000)</f>
        <v>48.454000000000001</v>
      </c>
      <c r="O206" t="str">
        <f>IF(Table1_1[[#This Row],[rating_count]]&lt;1000, "Yes", "No")</f>
        <v>No</v>
      </c>
      <c r="P206" t="s">
        <v>1796</v>
      </c>
      <c r="Q206" t="s">
        <v>1797</v>
      </c>
      <c r="R206" t="s">
        <v>1798</v>
      </c>
      <c r="S206" t="s">
        <v>1799</v>
      </c>
      <c r="T206" t="s">
        <v>1800</v>
      </c>
      <c r="U206" t="s">
        <v>1801</v>
      </c>
      <c r="V206" t="s">
        <v>1802</v>
      </c>
      <c r="W206" t="s">
        <v>1803</v>
      </c>
    </row>
    <row r="207" spans="1:23" x14ac:dyDescent="0.25">
      <c r="A207" t="s">
        <v>1804</v>
      </c>
      <c r="B207" t="s">
        <v>1805</v>
      </c>
      <c r="C207" t="str">
        <f>TRIM(LEFT(Table1_1[[#This Row],[product_name]], FIND(" ",Table1_1[[#This Row],[product_name]],FIND(" ",Table1_1[[#This Row],[product_name]],FIND(" ",Table1_1[[#This Row],[product_name]])+1)+1)))</f>
        <v>Amkette 30 Pin</v>
      </c>
      <c r="D207" t="s">
        <v>18</v>
      </c>
      <c r="E207" t="s">
        <v>13076</v>
      </c>
      <c r="F207">
        <v>449</v>
      </c>
      <c r="G207">
        <v>599</v>
      </c>
      <c r="H207" t="str" cm="1">
        <f t="array" ref="H207">_xlfn.IFS(Table1_1[[#This Row],[discounted_price]]&lt;200, "&lt;₹200", Table1_1[[#This Row],[discounted_price]]&lt;=500, "₹200-₹500", Table1_1[[#This Row],[discounted_price]]&gt;500, "&gt;₹500")</f>
        <v>₹200-₹500</v>
      </c>
      <c r="I207" s="1">
        <v>0.25</v>
      </c>
      <c r="J2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07" s="1" t="str">
        <f>IF(Table1_1[[#This Row],[discount_percentage]]&gt;= 50%, "Yes", "No")</f>
        <v>No</v>
      </c>
      <c r="L207">
        <v>4</v>
      </c>
      <c r="M207">
        <v>3231</v>
      </c>
      <c r="N207">
        <f>AVERAGE(Table1_1[[#This Row],[rating]]) + (Table1_1[[#This Row],[rating_count]]/1000)</f>
        <v>7.2309999999999999</v>
      </c>
      <c r="O207" t="str">
        <f>IF(Table1_1[[#This Row],[rating_count]]&lt;1000, "Yes", "No")</f>
        <v>No</v>
      </c>
      <c r="P207" t="s">
        <v>1806</v>
      </c>
      <c r="Q207" t="s">
        <v>1807</v>
      </c>
      <c r="R207" t="s">
        <v>1808</v>
      </c>
      <c r="S207" t="s">
        <v>1809</v>
      </c>
      <c r="T207" t="s">
        <v>1810</v>
      </c>
      <c r="U207" t="s">
        <v>1811</v>
      </c>
      <c r="V207" t="s">
        <v>1812</v>
      </c>
      <c r="W207" t="s">
        <v>1813</v>
      </c>
    </row>
    <row r="208" spans="1:23" x14ac:dyDescent="0.25">
      <c r="A208" t="s">
        <v>1814</v>
      </c>
      <c r="B208" t="s">
        <v>1815</v>
      </c>
      <c r="C208" t="str">
        <f>TRIM(LEFT(Table1_1[[#This Row],[product_name]], FIND(" ",Table1_1[[#This Row],[product_name]],FIND(" ",Table1_1[[#This Row],[product_name]],FIND(" ",Table1_1[[#This Row],[product_name]])+1)+1)))</f>
        <v>TCL 80 cm</v>
      </c>
      <c r="D208" t="s">
        <v>169</v>
      </c>
      <c r="E208" t="s">
        <v>13077</v>
      </c>
      <c r="F208">
        <v>11990</v>
      </c>
      <c r="G208">
        <v>31990</v>
      </c>
      <c r="H208" t="str" cm="1">
        <f t="array" ref="H208">_xlfn.IFS(Table1_1[[#This Row],[discounted_price]]&lt;200, "&lt;₹200", Table1_1[[#This Row],[discounted_price]]&lt;=500, "₹200-₹500", Table1_1[[#This Row],[discounted_price]]&gt;500, "&gt;₹500")</f>
        <v>&gt;₹500</v>
      </c>
      <c r="I208" s="1">
        <v>0.63</v>
      </c>
      <c r="J2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08" s="1" t="str">
        <f>IF(Table1_1[[#This Row],[discount_percentage]]&gt;= 50%, "Yes", "No")</f>
        <v>Yes</v>
      </c>
      <c r="L208">
        <v>4.2</v>
      </c>
      <c r="M208">
        <v>64</v>
      </c>
      <c r="N208">
        <f>AVERAGE(Table1_1[[#This Row],[rating]]) + (Table1_1[[#This Row],[rating_count]]/1000)</f>
        <v>4.2640000000000002</v>
      </c>
      <c r="O208" t="str">
        <f>IF(Table1_1[[#This Row],[rating_count]]&lt;1000, "Yes", "No")</f>
        <v>Yes</v>
      </c>
      <c r="P208" t="s">
        <v>728</v>
      </c>
      <c r="Q208" t="s">
        <v>1816</v>
      </c>
      <c r="R208" t="s">
        <v>1817</v>
      </c>
      <c r="S208" t="s">
        <v>1818</v>
      </c>
      <c r="T208" t="s">
        <v>1819</v>
      </c>
      <c r="U208" t="s">
        <v>1820</v>
      </c>
      <c r="V208" t="s">
        <v>1821</v>
      </c>
      <c r="W208" t="s">
        <v>1822</v>
      </c>
    </row>
    <row r="209" spans="1:23" x14ac:dyDescent="0.25">
      <c r="A209" t="s">
        <v>1823</v>
      </c>
      <c r="B209" t="s">
        <v>1824</v>
      </c>
      <c r="C209" t="str">
        <f>TRIM(LEFT(Table1_1[[#This Row],[product_name]], FIND(" ",Table1_1[[#This Row],[product_name]],FIND(" ",Table1_1[[#This Row],[product_name]],FIND(" ",Table1_1[[#This Row],[product_name]])+1)+1)))</f>
        <v>POPIO Type C</v>
      </c>
      <c r="D209" t="s">
        <v>18</v>
      </c>
      <c r="E209" t="s">
        <v>13076</v>
      </c>
      <c r="F209">
        <v>350</v>
      </c>
      <c r="G209">
        <v>599</v>
      </c>
      <c r="H209" t="str" cm="1">
        <f t="array" ref="H209">_xlfn.IFS(Table1_1[[#This Row],[discounted_price]]&lt;200, "&lt;₹200", Table1_1[[#This Row],[discounted_price]]&lt;=500, "₹200-₹500", Table1_1[[#This Row],[discounted_price]]&gt;500, "&gt;₹500")</f>
        <v>₹200-₹500</v>
      </c>
      <c r="I209" s="1">
        <v>0.42</v>
      </c>
      <c r="J2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09" s="1" t="str">
        <f>IF(Table1_1[[#This Row],[discount_percentage]]&gt;= 50%, "Yes", "No")</f>
        <v>No</v>
      </c>
      <c r="L209">
        <v>3.9</v>
      </c>
      <c r="M209">
        <v>8314</v>
      </c>
      <c r="N209">
        <f>AVERAGE(Table1_1[[#This Row],[rating]]) + (Table1_1[[#This Row],[rating_count]]/1000)</f>
        <v>12.214</v>
      </c>
      <c r="O209" t="str">
        <f>IF(Table1_1[[#This Row],[rating_count]]&lt;1000, "Yes", "No")</f>
        <v>No</v>
      </c>
      <c r="P209" t="s">
        <v>1825</v>
      </c>
      <c r="Q209" t="s">
        <v>1826</v>
      </c>
      <c r="R209" t="s">
        <v>1827</v>
      </c>
      <c r="S209" t="s">
        <v>1828</v>
      </c>
      <c r="T209" t="s">
        <v>1829</v>
      </c>
      <c r="U209" t="s">
        <v>1830</v>
      </c>
      <c r="V209" t="s">
        <v>1831</v>
      </c>
      <c r="W209" t="s">
        <v>1832</v>
      </c>
    </row>
    <row r="210" spans="1:23" x14ac:dyDescent="0.25">
      <c r="A210" t="s">
        <v>1833</v>
      </c>
      <c r="B210" t="s">
        <v>1834</v>
      </c>
      <c r="C210" t="str">
        <f>TRIM(LEFT(Table1_1[[#This Row],[product_name]], FIND(" ",Table1_1[[#This Row],[product_name]],FIND(" ",Table1_1[[#This Row],[product_name]],FIND(" ",Table1_1[[#This Row],[product_name]])+1)+1)))</f>
        <v>MYVN LTG to</v>
      </c>
      <c r="D210" t="s">
        <v>18</v>
      </c>
      <c r="E210" t="s">
        <v>13076</v>
      </c>
      <c r="F210">
        <v>252</v>
      </c>
      <c r="G210">
        <v>999</v>
      </c>
      <c r="H210" t="str" cm="1">
        <f t="array" ref="H210">_xlfn.IFS(Table1_1[[#This Row],[discounted_price]]&lt;200, "&lt;₹200", Table1_1[[#This Row],[discounted_price]]&lt;=500, "₹200-₹500", Table1_1[[#This Row],[discounted_price]]&gt;500, "&gt;₹500")</f>
        <v>₹200-₹500</v>
      </c>
      <c r="I210" s="1">
        <v>0.75</v>
      </c>
      <c r="J2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10" s="1" t="str">
        <f>IF(Table1_1[[#This Row],[discount_percentage]]&gt;= 50%, "Yes", "No")</f>
        <v>Yes</v>
      </c>
      <c r="L210">
        <v>3.7</v>
      </c>
      <c r="M210">
        <v>2249</v>
      </c>
      <c r="N210">
        <f>AVERAGE(Table1_1[[#This Row],[rating]]) + (Table1_1[[#This Row],[rating_count]]/1000)</f>
        <v>5.9489999999999998</v>
      </c>
      <c r="O210" t="str">
        <f>IF(Table1_1[[#This Row],[rating_count]]&lt;1000, "Yes", "No")</f>
        <v>No</v>
      </c>
      <c r="P210" t="s">
        <v>1835</v>
      </c>
      <c r="Q210" t="s">
        <v>1836</v>
      </c>
      <c r="R210" t="s">
        <v>1837</v>
      </c>
      <c r="S210" t="s">
        <v>1838</v>
      </c>
      <c r="T210" t="s">
        <v>1839</v>
      </c>
      <c r="U210" t="s">
        <v>1840</v>
      </c>
      <c r="V210" t="s">
        <v>1841</v>
      </c>
      <c r="W210" t="s">
        <v>1842</v>
      </c>
    </row>
    <row r="211" spans="1:23" x14ac:dyDescent="0.25">
      <c r="A211" t="s">
        <v>1843</v>
      </c>
      <c r="B211" t="s">
        <v>1844</v>
      </c>
      <c r="C211" t="str">
        <f>TRIM(LEFT(Table1_1[[#This Row],[product_name]], FIND(" ",Table1_1[[#This Row],[product_name]],FIND(" ",Table1_1[[#This Row],[product_name]],FIND(" ",Table1_1[[#This Row],[product_name]])+1)+1)))</f>
        <v>Tata Sky Universal</v>
      </c>
      <c r="D211" t="s">
        <v>462</v>
      </c>
      <c r="E211" t="s">
        <v>13077</v>
      </c>
      <c r="F211">
        <v>204</v>
      </c>
      <c r="G211">
        <v>599</v>
      </c>
      <c r="H211" t="str" cm="1">
        <f t="array" ref="H211">_xlfn.IFS(Table1_1[[#This Row],[discounted_price]]&lt;200, "&lt;₹200", Table1_1[[#This Row],[discounted_price]]&lt;=500, "₹200-₹500", Table1_1[[#This Row],[discounted_price]]&gt;500, "&gt;₹500")</f>
        <v>₹200-₹500</v>
      </c>
      <c r="I211" s="1">
        <v>0.66</v>
      </c>
      <c r="J2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11" s="1" t="str">
        <f>IF(Table1_1[[#This Row],[discount_percentage]]&gt;= 50%, "Yes", "No")</f>
        <v>Yes</v>
      </c>
      <c r="L211">
        <v>3.6</v>
      </c>
      <c r="M211">
        <v>339</v>
      </c>
      <c r="N211">
        <f>AVERAGE(Table1_1[[#This Row],[rating]]) + (Table1_1[[#This Row],[rating_count]]/1000)</f>
        <v>3.9390000000000001</v>
      </c>
      <c r="O211" t="str">
        <f>IF(Table1_1[[#This Row],[rating_count]]&lt;1000, "Yes", "No")</f>
        <v>Yes</v>
      </c>
      <c r="P211" t="s">
        <v>1845</v>
      </c>
      <c r="Q211" t="s">
        <v>1846</v>
      </c>
      <c r="R211" t="s">
        <v>1847</v>
      </c>
      <c r="S211" t="s">
        <v>1848</v>
      </c>
      <c r="T211" t="s">
        <v>1849</v>
      </c>
      <c r="U211" t="s">
        <v>1850</v>
      </c>
      <c r="V211" t="s">
        <v>1851</v>
      </c>
      <c r="W211" t="s">
        <v>1852</v>
      </c>
    </row>
    <row r="212" spans="1:23" x14ac:dyDescent="0.25">
      <c r="A212" t="s">
        <v>1853</v>
      </c>
      <c r="B212" t="s">
        <v>1854</v>
      </c>
      <c r="C212" t="str">
        <f>TRIM(LEFT(Table1_1[[#This Row],[product_name]], FIND(" ",Table1_1[[#This Row],[product_name]],FIND(" ",Table1_1[[#This Row],[product_name]],FIND(" ",Table1_1[[#This Row],[product_name]])+1)+1)))</f>
        <v>WZATCO Pixel |</v>
      </c>
      <c r="D212" t="s">
        <v>1404</v>
      </c>
      <c r="E212" t="s">
        <v>13077</v>
      </c>
      <c r="F212">
        <v>6490</v>
      </c>
      <c r="G212">
        <v>9990</v>
      </c>
      <c r="H212" t="str" cm="1">
        <f t="array" ref="H212">_xlfn.IFS(Table1_1[[#This Row],[discounted_price]]&lt;200, "&lt;₹200", Table1_1[[#This Row],[discounted_price]]&lt;=500, "₹200-₹500", Table1_1[[#This Row],[discounted_price]]&gt;500, "&gt;₹500")</f>
        <v>&gt;₹500</v>
      </c>
      <c r="I212" s="1">
        <v>0.35</v>
      </c>
      <c r="J2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12" s="1" t="str">
        <f>IF(Table1_1[[#This Row],[discount_percentage]]&gt;= 50%, "Yes", "No")</f>
        <v>No</v>
      </c>
      <c r="L212">
        <v>4</v>
      </c>
      <c r="M212">
        <v>27</v>
      </c>
      <c r="N212">
        <f>AVERAGE(Table1_1[[#This Row],[rating]]) + (Table1_1[[#This Row],[rating_count]]/1000)</f>
        <v>4.0270000000000001</v>
      </c>
      <c r="O212" t="str">
        <f>IF(Table1_1[[#This Row],[rating_count]]&lt;1000, "Yes", "No")</f>
        <v>Yes</v>
      </c>
      <c r="P212" t="s">
        <v>1855</v>
      </c>
      <c r="Q212" t="s">
        <v>1856</v>
      </c>
      <c r="R212" t="s">
        <v>1857</v>
      </c>
      <c r="S212" t="s">
        <v>1858</v>
      </c>
      <c r="T212" t="s">
        <v>1859</v>
      </c>
      <c r="U212" t="s">
        <v>1860</v>
      </c>
      <c r="V212" t="s">
        <v>1861</v>
      </c>
      <c r="W212" t="s">
        <v>1862</v>
      </c>
    </row>
    <row r="213" spans="1:23" x14ac:dyDescent="0.25">
      <c r="A213" t="s">
        <v>1863</v>
      </c>
      <c r="B213" t="s">
        <v>1864</v>
      </c>
      <c r="C213" t="str">
        <f>TRIM(LEFT(Table1_1[[#This Row],[product_name]], FIND(" ",Table1_1[[#This Row],[product_name]],FIND(" ",Table1_1[[#This Row],[product_name]],FIND(" ",Table1_1[[#This Row],[product_name]])+1)+1)))</f>
        <v>7SEVEN¬Æ Compatible Tata</v>
      </c>
      <c r="D213" t="s">
        <v>462</v>
      </c>
      <c r="E213" t="s">
        <v>13077</v>
      </c>
      <c r="F213">
        <v>235</v>
      </c>
      <c r="G213">
        <v>599</v>
      </c>
      <c r="H213" t="str" cm="1">
        <f t="array" ref="H213">_xlfn.IFS(Table1_1[[#This Row],[discounted_price]]&lt;200, "&lt;₹200", Table1_1[[#This Row],[discounted_price]]&lt;=500, "₹200-₹500", Table1_1[[#This Row],[discounted_price]]&gt;500, "&gt;₹500")</f>
        <v>₹200-₹500</v>
      </c>
      <c r="I213" s="1">
        <v>0.61</v>
      </c>
      <c r="J2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13" s="1" t="str">
        <f>IF(Table1_1[[#This Row],[discount_percentage]]&gt;= 50%, "Yes", "No")</f>
        <v>Yes</v>
      </c>
      <c r="L213">
        <v>3.5</v>
      </c>
      <c r="M213">
        <v>197</v>
      </c>
      <c r="N213">
        <f>AVERAGE(Table1_1[[#This Row],[rating]]) + (Table1_1[[#This Row],[rating_count]]/1000)</f>
        <v>3.6970000000000001</v>
      </c>
      <c r="O213" t="str">
        <f>IF(Table1_1[[#This Row],[rating_count]]&lt;1000, "Yes", "No")</f>
        <v>Yes</v>
      </c>
      <c r="P213" t="s">
        <v>1865</v>
      </c>
      <c r="Q213" t="s">
        <v>1866</v>
      </c>
      <c r="R213" t="s">
        <v>1867</v>
      </c>
      <c r="S213" t="s">
        <v>1868</v>
      </c>
      <c r="T213" t="s">
        <v>1869</v>
      </c>
      <c r="U213" t="s">
        <v>1870</v>
      </c>
      <c r="V213" t="s">
        <v>1871</v>
      </c>
      <c r="W213" t="s">
        <v>1872</v>
      </c>
    </row>
    <row r="214" spans="1:23" x14ac:dyDescent="0.25">
      <c r="A214" t="s">
        <v>1873</v>
      </c>
      <c r="B214" t="s">
        <v>1874</v>
      </c>
      <c r="C214" t="str">
        <f>TRIM(LEFT(Table1_1[[#This Row],[product_name]], FIND(" ",Table1_1[[#This Row],[product_name]],FIND(" ",Table1_1[[#This Row],[product_name]],FIND(" ",Table1_1[[#This Row],[product_name]])+1)+1)))</f>
        <v>AmazonBasics USB 2.0</v>
      </c>
      <c r="D214" t="s">
        <v>18</v>
      </c>
      <c r="E214" t="s">
        <v>13076</v>
      </c>
      <c r="F214">
        <v>299</v>
      </c>
      <c r="G214">
        <v>800</v>
      </c>
      <c r="H214" t="str" cm="1">
        <f t="array" ref="H214">_xlfn.IFS(Table1_1[[#This Row],[discounted_price]]&lt;200, "&lt;₹200", Table1_1[[#This Row],[discounted_price]]&lt;=500, "₹200-₹500", Table1_1[[#This Row],[discounted_price]]&gt;500, "&gt;₹500")</f>
        <v>₹200-₹500</v>
      </c>
      <c r="I214" s="1">
        <v>0.63</v>
      </c>
      <c r="J2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14" s="1" t="str">
        <f>IF(Table1_1[[#This Row],[discount_percentage]]&gt;= 50%, "Yes", "No")</f>
        <v>Yes</v>
      </c>
      <c r="L214">
        <v>4.5</v>
      </c>
      <c r="M214">
        <v>74977</v>
      </c>
      <c r="N214">
        <f>AVERAGE(Table1_1[[#This Row],[rating]]) + (Table1_1[[#This Row],[rating_count]]/1000)</f>
        <v>79.477000000000004</v>
      </c>
      <c r="O214" t="str">
        <f>IF(Table1_1[[#This Row],[rating_count]]&lt;1000, "Yes", "No")</f>
        <v>No</v>
      </c>
      <c r="P214" t="s">
        <v>1875</v>
      </c>
      <c r="Q214" t="s">
        <v>305</v>
      </c>
      <c r="R214" t="s">
        <v>306</v>
      </c>
      <c r="S214" t="s">
        <v>307</v>
      </c>
      <c r="T214" t="s">
        <v>308</v>
      </c>
      <c r="U214" t="s">
        <v>309</v>
      </c>
      <c r="V214" t="s">
        <v>1876</v>
      </c>
      <c r="W214" t="s">
        <v>1877</v>
      </c>
    </row>
    <row r="215" spans="1:23" x14ac:dyDescent="0.25">
      <c r="A215" t="s">
        <v>1878</v>
      </c>
      <c r="B215" t="s">
        <v>1879</v>
      </c>
      <c r="C215" t="str">
        <f>TRIM(LEFT(Table1_1[[#This Row],[product_name]], FIND(" ",Table1_1[[#This Row],[product_name]],FIND(" ",Table1_1[[#This Row],[product_name]],FIND(" ",Table1_1[[#This Row],[product_name]])+1)+1)))</f>
        <v>Amazon Basics USB</v>
      </c>
      <c r="D215" t="s">
        <v>18</v>
      </c>
      <c r="E215" t="s">
        <v>13076</v>
      </c>
      <c r="F215">
        <v>799</v>
      </c>
      <c r="G215">
        <v>1999</v>
      </c>
      <c r="H215" t="str" cm="1">
        <f t="array" ref="H215">_xlfn.IFS(Table1_1[[#This Row],[discounted_price]]&lt;200, "&lt;₹200", Table1_1[[#This Row],[discounted_price]]&lt;=500, "₹200-₹500", Table1_1[[#This Row],[discounted_price]]&gt;500, "&gt;₹500")</f>
        <v>&gt;₹500</v>
      </c>
      <c r="I215" s="1">
        <v>0.6</v>
      </c>
      <c r="J2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15" s="1" t="str">
        <f>IF(Table1_1[[#This Row],[discount_percentage]]&gt;= 50%, "Yes", "No")</f>
        <v>Yes</v>
      </c>
      <c r="L215">
        <v>4.2</v>
      </c>
      <c r="M215">
        <v>8583</v>
      </c>
      <c r="N215">
        <f>AVERAGE(Table1_1[[#This Row],[rating]]) + (Table1_1[[#This Row],[rating_count]]/1000)</f>
        <v>12.783000000000001</v>
      </c>
      <c r="O215" t="str">
        <f>IF(Table1_1[[#This Row],[rating_count]]&lt;1000, "Yes", "No")</f>
        <v>No</v>
      </c>
      <c r="P215" t="s">
        <v>1880</v>
      </c>
      <c r="Q215" t="s">
        <v>1881</v>
      </c>
      <c r="R215" t="s">
        <v>1882</v>
      </c>
      <c r="S215" t="s">
        <v>1883</v>
      </c>
      <c r="T215" t="s">
        <v>1884</v>
      </c>
      <c r="U215" t="s">
        <v>1885</v>
      </c>
      <c r="V215" t="s">
        <v>1886</v>
      </c>
      <c r="W215" t="s">
        <v>1887</v>
      </c>
    </row>
    <row r="216" spans="1:23" x14ac:dyDescent="0.25">
      <c r="A216" t="s">
        <v>1888</v>
      </c>
      <c r="B216" t="s">
        <v>1889</v>
      </c>
      <c r="C216" t="str">
        <f>TRIM(LEFT(Table1_1[[#This Row],[product_name]], FIND(" ",Table1_1[[#This Row],[product_name]],FIND(" ",Table1_1[[#This Row],[product_name]],FIND(" ",Table1_1[[#This Row],[product_name]])+1)+1)))</f>
        <v>Crypo‚Ñ¢ Universal Remote</v>
      </c>
      <c r="D216" t="s">
        <v>462</v>
      </c>
      <c r="E216" t="s">
        <v>13077</v>
      </c>
      <c r="F216">
        <v>299</v>
      </c>
      <c r="G216">
        <v>999</v>
      </c>
      <c r="H216" t="str" cm="1">
        <f t="array" ref="H216">_xlfn.IFS(Table1_1[[#This Row],[discounted_price]]&lt;200, "&lt;₹200", Table1_1[[#This Row],[discounted_price]]&lt;=500, "₹200-₹500", Table1_1[[#This Row],[discounted_price]]&gt;500, "&gt;₹500")</f>
        <v>₹200-₹500</v>
      </c>
      <c r="I216" s="1">
        <v>0.7</v>
      </c>
      <c r="J2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16" s="1" t="str">
        <f>IF(Table1_1[[#This Row],[discount_percentage]]&gt;= 50%, "Yes", "No")</f>
        <v>Yes</v>
      </c>
      <c r="L216">
        <v>3.8</v>
      </c>
      <c r="M216">
        <v>928</v>
      </c>
      <c r="N216">
        <f>AVERAGE(Table1_1[[#This Row],[rating]]) + (Table1_1[[#This Row],[rating_count]]/1000)</f>
        <v>4.7279999999999998</v>
      </c>
      <c r="O216" t="str">
        <f>IF(Table1_1[[#This Row],[rating_count]]&lt;1000, "Yes", "No")</f>
        <v>Yes</v>
      </c>
      <c r="P216" t="s">
        <v>1890</v>
      </c>
      <c r="Q216" t="s">
        <v>1891</v>
      </c>
      <c r="R216" t="s">
        <v>1892</v>
      </c>
      <c r="S216" t="s">
        <v>1893</v>
      </c>
      <c r="T216" t="s">
        <v>1894</v>
      </c>
      <c r="U216" t="s">
        <v>1895</v>
      </c>
      <c r="V216" t="s">
        <v>1896</v>
      </c>
      <c r="W216" t="s">
        <v>1897</v>
      </c>
    </row>
    <row r="217" spans="1:23" x14ac:dyDescent="0.25">
      <c r="A217" t="s">
        <v>1898</v>
      </c>
      <c r="B217" t="s">
        <v>1899</v>
      </c>
      <c r="C217" t="str">
        <f>TRIM(LEFT(Table1_1[[#This Row],[product_name]], FIND(" ",Table1_1[[#This Row],[product_name]],FIND(" ",Table1_1[[#This Row],[product_name]],FIND(" ",Table1_1[[#This Row],[product_name]])+1)+1)))</f>
        <v>Karbonn 80 cm</v>
      </c>
      <c r="D217" t="s">
        <v>508</v>
      </c>
      <c r="E217" t="s">
        <v>13077</v>
      </c>
      <c r="F217">
        <v>6999</v>
      </c>
      <c r="G217">
        <v>16990</v>
      </c>
      <c r="H217" t="str" cm="1">
        <f t="array" ref="H217">_xlfn.IFS(Table1_1[[#This Row],[discounted_price]]&lt;200, "&lt;₹200", Table1_1[[#This Row],[discounted_price]]&lt;=500, "₹200-₹500", Table1_1[[#This Row],[discounted_price]]&gt;500, "&gt;₹500")</f>
        <v>&gt;₹500</v>
      </c>
      <c r="I217" s="1">
        <v>0.59</v>
      </c>
      <c r="J2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17" s="1" t="str">
        <f>IF(Table1_1[[#This Row],[discount_percentage]]&gt;= 50%, "Yes", "No")</f>
        <v>Yes</v>
      </c>
      <c r="L217">
        <v>3.8</v>
      </c>
      <c r="M217">
        <v>110</v>
      </c>
      <c r="N217">
        <f>AVERAGE(Table1_1[[#This Row],[rating]]) + (Table1_1[[#This Row],[rating_count]]/1000)</f>
        <v>3.9099999999999997</v>
      </c>
      <c r="O217" t="str">
        <f>IF(Table1_1[[#This Row],[rating_count]]&lt;1000, "Yes", "No")</f>
        <v>Yes</v>
      </c>
      <c r="P217" t="s">
        <v>1900</v>
      </c>
      <c r="Q217" t="s">
        <v>1901</v>
      </c>
      <c r="R217" t="s">
        <v>1902</v>
      </c>
      <c r="S217" t="s">
        <v>1903</v>
      </c>
      <c r="T217" t="s">
        <v>1904</v>
      </c>
      <c r="U217" t="s">
        <v>1905</v>
      </c>
      <c r="V217" t="s">
        <v>1906</v>
      </c>
      <c r="W217" t="s">
        <v>1907</v>
      </c>
    </row>
    <row r="218" spans="1:23" x14ac:dyDescent="0.25">
      <c r="A218" t="s">
        <v>1908</v>
      </c>
      <c r="B218" t="s">
        <v>1909</v>
      </c>
      <c r="C218" t="str">
        <f>TRIM(LEFT(Table1_1[[#This Row],[product_name]], FIND(" ",Table1_1[[#This Row],[product_name]],FIND(" ",Table1_1[[#This Row],[product_name]],FIND(" ",Table1_1[[#This Row],[product_name]])+1)+1)))</f>
        <v>OnePlus 138.7 cm</v>
      </c>
      <c r="D218" t="s">
        <v>169</v>
      </c>
      <c r="E218" t="s">
        <v>13077</v>
      </c>
      <c r="F218">
        <v>42999</v>
      </c>
      <c r="G218">
        <v>59999</v>
      </c>
      <c r="H218" t="str" cm="1">
        <f t="array" ref="H218">_xlfn.IFS(Table1_1[[#This Row],[discounted_price]]&lt;200, "&lt;₹200", Table1_1[[#This Row],[discounted_price]]&lt;=500, "₹200-₹500", Table1_1[[#This Row],[discounted_price]]&gt;500, "&gt;₹500")</f>
        <v>&gt;₹500</v>
      </c>
      <c r="I218" s="1">
        <v>0.28000000000000003</v>
      </c>
      <c r="J2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18" s="1" t="str">
        <f>IF(Table1_1[[#This Row],[discount_percentage]]&gt;= 50%, "Yes", "No")</f>
        <v>No</v>
      </c>
      <c r="L218">
        <v>4.0999999999999996</v>
      </c>
      <c r="M218">
        <v>6753</v>
      </c>
      <c r="N218">
        <f>AVERAGE(Table1_1[[#This Row],[rating]]) + (Table1_1[[#This Row],[rating_count]]/1000)</f>
        <v>10.853</v>
      </c>
      <c r="O218" t="str">
        <f>IF(Table1_1[[#This Row],[rating_count]]&lt;1000, "Yes", "No")</f>
        <v>No</v>
      </c>
      <c r="P218" t="s">
        <v>1910</v>
      </c>
      <c r="Q218" t="s">
        <v>1911</v>
      </c>
      <c r="R218" t="s">
        <v>1912</v>
      </c>
      <c r="S218" t="s">
        <v>1913</v>
      </c>
      <c r="T218" t="s">
        <v>1914</v>
      </c>
      <c r="U218" t="s">
        <v>1915</v>
      </c>
      <c r="V218" t="s">
        <v>1916</v>
      </c>
      <c r="W218" t="s">
        <v>1917</v>
      </c>
    </row>
    <row r="219" spans="1:23" x14ac:dyDescent="0.25">
      <c r="A219" t="s">
        <v>1918</v>
      </c>
      <c r="B219" t="s">
        <v>1919</v>
      </c>
      <c r="C219" t="str">
        <f>TRIM(LEFT(Table1_1[[#This Row],[product_name]], FIND(" ",Table1_1[[#This Row],[product_name]],FIND(" ",Table1_1[[#This Row],[product_name]],FIND(" ",Table1_1[[#This Row],[product_name]])+1)+1)))</f>
        <v>Posh 1.5 Meter</v>
      </c>
      <c r="D219" t="s">
        <v>129</v>
      </c>
      <c r="E219" t="s">
        <v>13077</v>
      </c>
      <c r="F219">
        <v>173</v>
      </c>
      <c r="G219">
        <v>999</v>
      </c>
      <c r="H219" t="str" cm="1">
        <f t="array" ref="H219">_xlfn.IFS(Table1_1[[#This Row],[discounted_price]]&lt;200, "&lt;₹200", Table1_1[[#This Row],[discounted_price]]&lt;=500, "₹200-₹500", Table1_1[[#This Row],[discounted_price]]&gt;500, "&gt;₹500")</f>
        <v>&lt;₹200</v>
      </c>
      <c r="I219" s="1">
        <v>0.83</v>
      </c>
      <c r="J2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19" s="1" t="str">
        <f>IF(Table1_1[[#This Row],[discount_percentage]]&gt;= 50%, "Yes", "No")</f>
        <v>Yes</v>
      </c>
      <c r="L219">
        <v>4.3</v>
      </c>
      <c r="M219">
        <v>1237</v>
      </c>
      <c r="N219">
        <f>AVERAGE(Table1_1[[#This Row],[rating]]) + (Table1_1[[#This Row],[rating_count]]/1000)</f>
        <v>5.5369999999999999</v>
      </c>
      <c r="O219" t="str">
        <f>IF(Table1_1[[#This Row],[rating_count]]&lt;1000, "Yes", "No")</f>
        <v>No</v>
      </c>
      <c r="P219" t="s">
        <v>1920</v>
      </c>
      <c r="Q219" t="s">
        <v>1921</v>
      </c>
      <c r="R219" t="s">
        <v>1922</v>
      </c>
      <c r="S219" t="s">
        <v>1923</v>
      </c>
      <c r="T219" t="s">
        <v>1924</v>
      </c>
      <c r="U219" t="s">
        <v>1925</v>
      </c>
      <c r="V219" t="s">
        <v>1926</v>
      </c>
      <c r="W219" t="s">
        <v>1927</v>
      </c>
    </row>
    <row r="220" spans="1:23" x14ac:dyDescent="0.25">
      <c r="A220" t="s">
        <v>1928</v>
      </c>
      <c r="B220" t="s">
        <v>1929</v>
      </c>
      <c r="C220" t="str">
        <f>TRIM(LEFT(Table1_1[[#This Row],[product_name]], FIND(" ",Table1_1[[#This Row],[product_name]],FIND(" ",Table1_1[[#This Row],[product_name]],FIND(" ",Table1_1[[#This Row],[product_name]])+1)+1)))</f>
        <v>Amazon Basics HDMI</v>
      </c>
      <c r="D220" t="s">
        <v>1930</v>
      </c>
      <c r="E220" t="s">
        <v>13077</v>
      </c>
      <c r="F220">
        <v>209</v>
      </c>
      <c r="G220">
        <v>600</v>
      </c>
      <c r="H220" t="str" cm="1">
        <f t="array" ref="H220">_xlfn.IFS(Table1_1[[#This Row],[discounted_price]]&lt;200, "&lt;₹200", Table1_1[[#This Row],[discounted_price]]&lt;=500, "₹200-₹500", Table1_1[[#This Row],[discounted_price]]&gt;500, "&gt;₹500")</f>
        <v>₹200-₹500</v>
      </c>
      <c r="I220" s="1">
        <v>0.65</v>
      </c>
      <c r="J2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20" s="1" t="str">
        <f>IF(Table1_1[[#This Row],[discount_percentage]]&gt;= 50%, "Yes", "No")</f>
        <v>Yes</v>
      </c>
      <c r="L220">
        <v>4.4000000000000004</v>
      </c>
      <c r="M220">
        <v>18872</v>
      </c>
      <c r="N220">
        <f>AVERAGE(Table1_1[[#This Row],[rating]]) + (Table1_1[[#This Row],[rating_count]]/1000)</f>
        <v>23.271999999999998</v>
      </c>
      <c r="O220" t="str">
        <f>IF(Table1_1[[#This Row],[rating_count]]&lt;1000, "Yes", "No")</f>
        <v>No</v>
      </c>
      <c r="P220" t="s">
        <v>1931</v>
      </c>
      <c r="Q220" t="s">
        <v>1932</v>
      </c>
      <c r="R220" t="s">
        <v>1933</v>
      </c>
      <c r="S220" t="s">
        <v>1934</v>
      </c>
      <c r="T220" t="s">
        <v>1935</v>
      </c>
      <c r="U220" t="s">
        <v>1936</v>
      </c>
      <c r="V220" t="s">
        <v>1937</v>
      </c>
      <c r="W220" t="s">
        <v>1938</v>
      </c>
    </row>
    <row r="221" spans="1:23" x14ac:dyDescent="0.25">
      <c r="A221" t="s">
        <v>1939</v>
      </c>
      <c r="B221" t="s">
        <v>1940</v>
      </c>
      <c r="C221" t="str">
        <f>TRIM(LEFT(Table1_1[[#This Row],[product_name]], FIND(" ",Table1_1[[#This Row],[product_name]],FIND(" ",Table1_1[[#This Row],[product_name]],FIND(" ",Table1_1[[#This Row],[product_name]])+1)+1)))</f>
        <v>boAt LTG 550v3</v>
      </c>
      <c r="D221" t="s">
        <v>18</v>
      </c>
      <c r="E221" t="s">
        <v>13076</v>
      </c>
      <c r="F221">
        <v>848.99</v>
      </c>
      <c r="G221">
        <v>1490</v>
      </c>
      <c r="H221" t="str" cm="1">
        <f t="array" ref="H221">_xlfn.IFS(Table1_1[[#This Row],[discounted_price]]&lt;200, "&lt;₹200", Table1_1[[#This Row],[discounted_price]]&lt;=500, "₹200-₹500", Table1_1[[#This Row],[discounted_price]]&gt;500, "&gt;₹500")</f>
        <v>&gt;₹500</v>
      </c>
      <c r="I221" s="1">
        <v>0.43</v>
      </c>
      <c r="J2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21" s="1" t="str">
        <f>IF(Table1_1[[#This Row],[discount_percentage]]&gt;= 50%, "Yes", "No")</f>
        <v>No</v>
      </c>
      <c r="L221">
        <v>3.9</v>
      </c>
      <c r="M221">
        <v>356</v>
      </c>
      <c r="N221">
        <f>AVERAGE(Table1_1[[#This Row],[rating]]) + (Table1_1[[#This Row],[rating_count]]/1000)</f>
        <v>4.2560000000000002</v>
      </c>
      <c r="O221" t="str">
        <f>IF(Table1_1[[#This Row],[rating_count]]&lt;1000, "Yes", "No")</f>
        <v>Yes</v>
      </c>
      <c r="P221" t="s">
        <v>1941</v>
      </c>
      <c r="Q221" t="s">
        <v>1942</v>
      </c>
      <c r="R221" t="s">
        <v>1943</v>
      </c>
      <c r="S221" t="s">
        <v>1944</v>
      </c>
      <c r="T221" t="s">
        <v>1945</v>
      </c>
      <c r="U221" t="s">
        <v>1946</v>
      </c>
      <c r="V221" t="s">
        <v>1947</v>
      </c>
      <c r="W221" t="s">
        <v>1948</v>
      </c>
    </row>
    <row r="222" spans="1:23" x14ac:dyDescent="0.25">
      <c r="A222" t="s">
        <v>1949</v>
      </c>
      <c r="B222" t="s">
        <v>1950</v>
      </c>
      <c r="C222" t="str">
        <f>TRIM(LEFT(Table1_1[[#This Row],[product_name]], FIND(" ",Table1_1[[#This Row],[product_name]],FIND(" ",Table1_1[[#This Row],[product_name]],FIND(" ",Table1_1[[#This Row],[product_name]])+1)+1)))</f>
        <v>Wayona Nylon Braided</v>
      </c>
      <c r="D222" t="s">
        <v>18</v>
      </c>
      <c r="E222" t="s">
        <v>13076</v>
      </c>
      <c r="F222">
        <v>649</v>
      </c>
      <c r="G222">
        <v>1999</v>
      </c>
      <c r="H222" t="str" cm="1">
        <f t="array" ref="H222">_xlfn.IFS(Table1_1[[#This Row],[discounted_price]]&lt;200, "&lt;₹200", Table1_1[[#This Row],[discounted_price]]&lt;=500, "₹200-₹500", Table1_1[[#This Row],[discounted_price]]&gt;500, "&gt;₹500")</f>
        <v>&gt;₹500</v>
      </c>
      <c r="I222" s="1">
        <v>0.68</v>
      </c>
      <c r="J2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22" s="1" t="str">
        <f>IF(Table1_1[[#This Row],[discount_percentage]]&gt;= 50%, "Yes", "No")</f>
        <v>Yes</v>
      </c>
      <c r="L222">
        <v>4.2</v>
      </c>
      <c r="M222">
        <v>24269</v>
      </c>
      <c r="N222">
        <f>AVERAGE(Table1_1[[#This Row],[rating]]) + (Table1_1[[#This Row],[rating_count]]/1000)</f>
        <v>28.468999999999998</v>
      </c>
      <c r="O222" t="str">
        <f>IF(Table1_1[[#This Row],[rating_count]]&lt;1000, "Yes", "No")</f>
        <v>No</v>
      </c>
      <c r="P222" t="s">
        <v>1951</v>
      </c>
      <c r="Q222" t="s">
        <v>20</v>
      </c>
      <c r="R222" t="s">
        <v>21</v>
      </c>
      <c r="S222" t="s">
        <v>22</v>
      </c>
      <c r="T222" t="s">
        <v>23</v>
      </c>
      <c r="U222" t="s">
        <v>825</v>
      </c>
      <c r="V222" t="s">
        <v>1952</v>
      </c>
      <c r="W222" t="s">
        <v>1953</v>
      </c>
    </row>
    <row r="223" spans="1:23" x14ac:dyDescent="0.25">
      <c r="A223" t="s">
        <v>1954</v>
      </c>
      <c r="B223" t="s">
        <v>1955</v>
      </c>
      <c r="C223" t="str">
        <f>TRIM(LEFT(Table1_1[[#This Row],[product_name]], FIND(" ",Table1_1[[#This Row],[product_name]],FIND(" ",Table1_1[[#This Row],[product_name]],FIND(" ",Table1_1[[#This Row],[product_name]])+1)+1)))</f>
        <v>Astigo Compatible Remote</v>
      </c>
      <c r="D223" t="s">
        <v>462</v>
      </c>
      <c r="E223" t="s">
        <v>13077</v>
      </c>
      <c r="F223">
        <v>299</v>
      </c>
      <c r="G223">
        <v>899</v>
      </c>
      <c r="H223" t="str" cm="1">
        <f t="array" ref="H223">_xlfn.IFS(Table1_1[[#This Row],[discounted_price]]&lt;200, "&lt;₹200", Table1_1[[#This Row],[discounted_price]]&lt;=500, "₹200-₹500", Table1_1[[#This Row],[discounted_price]]&gt;500, "&gt;₹500")</f>
        <v>₹200-₹500</v>
      </c>
      <c r="I223" s="1">
        <v>0.67</v>
      </c>
      <c r="J2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23" s="1" t="str">
        <f>IF(Table1_1[[#This Row],[discount_percentage]]&gt;= 50%, "Yes", "No")</f>
        <v>Yes</v>
      </c>
      <c r="L223">
        <v>3.8</v>
      </c>
      <c r="M223">
        <v>425</v>
      </c>
      <c r="N223">
        <f>AVERAGE(Table1_1[[#This Row],[rating]]) + (Table1_1[[#This Row],[rating_count]]/1000)</f>
        <v>4.2249999999999996</v>
      </c>
      <c r="O223" t="str">
        <f>IF(Table1_1[[#This Row],[rating_count]]&lt;1000, "Yes", "No")</f>
        <v>Yes</v>
      </c>
      <c r="P223" t="s">
        <v>1956</v>
      </c>
      <c r="Q223" t="s">
        <v>1957</v>
      </c>
      <c r="R223" t="s">
        <v>1958</v>
      </c>
      <c r="S223" t="s">
        <v>1959</v>
      </c>
      <c r="T223" t="s">
        <v>1960</v>
      </c>
      <c r="U223" t="s">
        <v>1961</v>
      </c>
      <c r="V223" t="s">
        <v>1962</v>
      </c>
      <c r="W223" t="s">
        <v>1963</v>
      </c>
    </row>
    <row r="224" spans="1:23" x14ac:dyDescent="0.25">
      <c r="A224" t="s">
        <v>1964</v>
      </c>
      <c r="B224" t="s">
        <v>1965</v>
      </c>
      <c r="C224" t="str">
        <f>TRIM(LEFT(Table1_1[[#This Row],[product_name]], FIND(" ",Table1_1[[#This Row],[product_name]],FIND(" ",Table1_1[[#This Row],[product_name]],FIND(" ",Table1_1[[#This Row],[product_name]])+1)+1)))</f>
        <v>Caprigo Heavy Duty</v>
      </c>
      <c r="D224" t="s">
        <v>643</v>
      </c>
      <c r="E224" t="s">
        <v>13077</v>
      </c>
      <c r="F224">
        <v>399</v>
      </c>
      <c r="G224">
        <v>799</v>
      </c>
      <c r="H224" t="str" cm="1">
        <f t="array" ref="H224">_xlfn.IFS(Table1_1[[#This Row],[discounted_price]]&lt;200, "&lt;₹200", Table1_1[[#This Row],[discounted_price]]&lt;=500, "₹200-₹500", Table1_1[[#This Row],[discounted_price]]&gt;500, "&gt;₹500")</f>
        <v>₹200-₹500</v>
      </c>
      <c r="I224" s="1">
        <v>0.5</v>
      </c>
      <c r="J2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24" s="1" t="str">
        <f>IF(Table1_1[[#This Row],[discount_percentage]]&gt;= 50%, "Yes", "No")</f>
        <v>Yes</v>
      </c>
      <c r="L224">
        <v>4.0999999999999996</v>
      </c>
      <c r="M224">
        <v>1161</v>
      </c>
      <c r="N224">
        <f>AVERAGE(Table1_1[[#This Row],[rating]]) + (Table1_1[[#This Row],[rating_count]]/1000)</f>
        <v>5.2609999999999992</v>
      </c>
      <c r="O224" t="str">
        <f>IF(Table1_1[[#This Row],[rating_count]]&lt;1000, "Yes", "No")</f>
        <v>No</v>
      </c>
      <c r="P224" t="s">
        <v>1966</v>
      </c>
      <c r="Q224" t="s">
        <v>1967</v>
      </c>
      <c r="R224" t="s">
        <v>1968</v>
      </c>
      <c r="S224" t="s">
        <v>1969</v>
      </c>
      <c r="T224" t="s">
        <v>1970</v>
      </c>
      <c r="U224" t="s">
        <v>1971</v>
      </c>
      <c r="V224" t="s">
        <v>1972</v>
      </c>
      <c r="W224" t="s">
        <v>1973</v>
      </c>
    </row>
    <row r="225" spans="1:23" x14ac:dyDescent="0.25">
      <c r="A225" t="s">
        <v>1974</v>
      </c>
      <c r="B225" t="s">
        <v>1975</v>
      </c>
      <c r="C225" t="str">
        <f>TRIM(LEFT(Table1_1[[#This Row],[product_name]], FIND(" ",Table1_1[[#This Row],[product_name]],FIND(" ",Table1_1[[#This Row],[product_name]],FIND(" ",Table1_1[[#This Row],[product_name]])+1)+1)))</f>
        <v>Portronics Konnect L</v>
      </c>
      <c r="D225" t="s">
        <v>18</v>
      </c>
      <c r="E225" t="s">
        <v>13076</v>
      </c>
      <c r="F225">
        <v>249</v>
      </c>
      <c r="G225">
        <v>499</v>
      </c>
      <c r="H225" t="str" cm="1">
        <f t="array" ref="H225">_xlfn.IFS(Table1_1[[#This Row],[discounted_price]]&lt;200, "&lt;₹200", Table1_1[[#This Row],[discounted_price]]&lt;=500, "₹200-₹500", Table1_1[[#This Row],[discounted_price]]&gt;500, "&gt;₹500")</f>
        <v>₹200-₹500</v>
      </c>
      <c r="I225" s="1">
        <v>0.5</v>
      </c>
      <c r="J2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25" s="1" t="str">
        <f>IF(Table1_1[[#This Row],[discount_percentage]]&gt;= 50%, "Yes", "No")</f>
        <v>Yes</v>
      </c>
      <c r="L225">
        <v>4.0999999999999996</v>
      </c>
      <c r="M225">
        <v>1508</v>
      </c>
      <c r="N225">
        <f>AVERAGE(Table1_1[[#This Row],[rating]]) + (Table1_1[[#This Row],[rating_count]]/1000)</f>
        <v>5.6079999999999997</v>
      </c>
      <c r="O225" t="str">
        <f>IF(Table1_1[[#This Row],[rating_count]]&lt;1000, "Yes", "No")</f>
        <v>No</v>
      </c>
      <c r="P225" t="s">
        <v>1976</v>
      </c>
      <c r="Q225" t="s">
        <v>1977</v>
      </c>
      <c r="R225" t="s">
        <v>1978</v>
      </c>
      <c r="S225" t="s">
        <v>1979</v>
      </c>
      <c r="T225" t="s">
        <v>1980</v>
      </c>
      <c r="U225" t="s">
        <v>13034</v>
      </c>
      <c r="V225" t="s">
        <v>1981</v>
      </c>
      <c r="W225" t="s">
        <v>1982</v>
      </c>
    </row>
    <row r="226" spans="1:23" x14ac:dyDescent="0.25">
      <c r="A226" t="s">
        <v>1983</v>
      </c>
      <c r="B226" t="s">
        <v>1984</v>
      </c>
      <c r="C226" t="str">
        <f>TRIM(LEFT(Table1_1[[#This Row],[product_name]], FIND(" ",Table1_1[[#This Row],[product_name]],FIND(" ",Table1_1[[#This Row],[product_name]],FIND(" ",Table1_1[[#This Row],[product_name]])+1)+1)))</f>
        <v>TATA SKY HD</v>
      </c>
      <c r="D226" t="s">
        <v>1985</v>
      </c>
      <c r="E226" t="s">
        <v>13077</v>
      </c>
      <c r="F226">
        <v>1249</v>
      </c>
      <c r="G226">
        <v>2299</v>
      </c>
      <c r="H226" t="str" cm="1">
        <f t="array" ref="H226">_xlfn.IFS(Table1_1[[#This Row],[discounted_price]]&lt;200, "&lt;₹200", Table1_1[[#This Row],[discounted_price]]&lt;=500, "₹200-₹500", Table1_1[[#This Row],[discounted_price]]&gt;500, "&gt;₹500")</f>
        <v>&gt;₹500</v>
      </c>
      <c r="I226" s="1">
        <v>0.46</v>
      </c>
      <c r="J2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26" s="1" t="str">
        <f>IF(Table1_1[[#This Row],[discount_percentage]]&gt;= 50%, "Yes", "No")</f>
        <v>No</v>
      </c>
      <c r="L226">
        <v>4.3</v>
      </c>
      <c r="M226">
        <v>7636</v>
      </c>
      <c r="N226">
        <f>AVERAGE(Table1_1[[#This Row],[rating]]) + (Table1_1[[#This Row],[rating_count]]/1000)</f>
        <v>11.936</v>
      </c>
      <c r="O226" t="str">
        <f>IF(Table1_1[[#This Row],[rating_count]]&lt;1000, "Yes", "No")</f>
        <v>No</v>
      </c>
      <c r="P226" t="s">
        <v>1986</v>
      </c>
      <c r="Q226" t="s">
        <v>1987</v>
      </c>
      <c r="R226" t="s">
        <v>1988</v>
      </c>
      <c r="S226" t="s">
        <v>1989</v>
      </c>
      <c r="T226" t="s">
        <v>1990</v>
      </c>
      <c r="U226" t="s">
        <v>1991</v>
      </c>
      <c r="V226" t="s">
        <v>1992</v>
      </c>
      <c r="W226" t="s">
        <v>1993</v>
      </c>
    </row>
    <row r="227" spans="1:23" x14ac:dyDescent="0.25">
      <c r="A227" t="s">
        <v>1994</v>
      </c>
      <c r="B227" t="s">
        <v>1995</v>
      </c>
      <c r="C227" t="str">
        <f>TRIM(LEFT(Table1_1[[#This Row],[product_name]], FIND(" ",Table1_1[[#This Row],[product_name]],FIND(" ",Table1_1[[#This Row],[product_name]],FIND(" ",Table1_1[[#This Row],[product_name]])+1)+1)))</f>
        <v>Remote Compatible for</v>
      </c>
      <c r="D227" t="s">
        <v>462</v>
      </c>
      <c r="E227" t="s">
        <v>13077</v>
      </c>
      <c r="F227">
        <v>213</v>
      </c>
      <c r="G227">
        <v>499</v>
      </c>
      <c r="H227" t="str" cm="1">
        <f t="array" ref="H227">_xlfn.IFS(Table1_1[[#This Row],[discounted_price]]&lt;200, "&lt;₹200", Table1_1[[#This Row],[discounted_price]]&lt;=500, "₹200-₹500", Table1_1[[#This Row],[discounted_price]]&gt;500, "&gt;₹500")</f>
        <v>₹200-₹500</v>
      </c>
      <c r="I227" s="1">
        <v>0.56999999999999995</v>
      </c>
      <c r="J2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27" s="1" t="str">
        <f>IF(Table1_1[[#This Row],[discount_percentage]]&gt;= 50%, "Yes", "No")</f>
        <v>Yes</v>
      </c>
      <c r="L227">
        <v>3.7</v>
      </c>
      <c r="M227">
        <v>246</v>
      </c>
      <c r="N227">
        <f>AVERAGE(Table1_1[[#This Row],[rating]]) + (Table1_1[[#This Row],[rating_count]]/1000)</f>
        <v>3.9460000000000002</v>
      </c>
      <c r="O227" t="str">
        <f>IF(Table1_1[[#This Row],[rating_count]]&lt;1000, "Yes", "No")</f>
        <v>Yes</v>
      </c>
      <c r="P227" t="s">
        <v>1996</v>
      </c>
      <c r="Q227" t="s">
        <v>1997</v>
      </c>
      <c r="R227" t="s">
        <v>1998</v>
      </c>
      <c r="S227" t="s">
        <v>1999</v>
      </c>
      <c r="T227" t="s">
        <v>2000</v>
      </c>
      <c r="U227" t="s">
        <v>2001</v>
      </c>
      <c r="V227" t="s">
        <v>2002</v>
      </c>
      <c r="W227" t="s">
        <v>2003</v>
      </c>
    </row>
    <row r="228" spans="1:23" x14ac:dyDescent="0.25">
      <c r="A228" t="s">
        <v>2004</v>
      </c>
      <c r="B228" t="s">
        <v>2005</v>
      </c>
      <c r="C228" t="str">
        <f>TRIM(LEFT(Table1_1[[#This Row],[product_name]], FIND(" ",Table1_1[[#This Row],[product_name]],FIND(" ",Table1_1[[#This Row],[product_name]],FIND(" ",Table1_1[[#This Row],[product_name]])+1)+1)))</f>
        <v>SoniVision SA-D10 SA-D100</v>
      </c>
      <c r="D228" t="s">
        <v>462</v>
      </c>
      <c r="E228" t="s">
        <v>13077</v>
      </c>
      <c r="F228">
        <v>209</v>
      </c>
      <c r="G228">
        <v>499</v>
      </c>
      <c r="H228" t="str" cm="1">
        <f t="array" ref="H228">_xlfn.IFS(Table1_1[[#This Row],[discounted_price]]&lt;200, "&lt;₹200", Table1_1[[#This Row],[discounted_price]]&lt;=500, "₹200-₹500", Table1_1[[#This Row],[discounted_price]]&gt;500, "&gt;₹500")</f>
        <v>₹200-₹500</v>
      </c>
      <c r="I228" s="1">
        <v>0.57999999999999996</v>
      </c>
      <c r="J2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28" s="1" t="str">
        <f>IF(Table1_1[[#This Row],[discount_percentage]]&gt;= 50%, "Yes", "No")</f>
        <v>Yes</v>
      </c>
      <c r="L228">
        <v>4</v>
      </c>
      <c r="M228">
        <v>479</v>
      </c>
      <c r="N228">
        <f>AVERAGE(Table1_1[[#This Row],[rating]]) + (Table1_1[[#This Row],[rating_count]]/1000)</f>
        <v>4.4790000000000001</v>
      </c>
      <c r="O228" t="str">
        <f>IF(Table1_1[[#This Row],[rating_count]]&lt;1000, "Yes", "No")</f>
        <v>Yes</v>
      </c>
      <c r="P228" t="s">
        <v>2006</v>
      </c>
      <c r="Q228" t="s">
        <v>2007</v>
      </c>
      <c r="R228" t="s">
        <v>2008</v>
      </c>
      <c r="S228" t="s">
        <v>2009</v>
      </c>
      <c r="T228" t="s">
        <v>2010</v>
      </c>
      <c r="U228" t="s">
        <v>2011</v>
      </c>
      <c r="V228" t="s">
        <v>2012</v>
      </c>
      <c r="W228" t="s">
        <v>2013</v>
      </c>
    </row>
    <row r="229" spans="1:23" x14ac:dyDescent="0.25">
      <c r="A229" t="s">
        <v>2014</v>
      </c>
      <c r="B229" t="s">
        <v>2015</v>
      </c>
      <c r="C229" t="str">
        <f>TRIM(LEFT(Table1_1[[#This Row],[product_name]], FIND(" ",Table1_1[[#This Row],[product_name]],FIND(" ",Table1_1[[#This Row],[product_name]],FIND(" ",Table1_1[[#This Row],[product_name]])+1)+1)))</f>
        <v>Rts‚Ñ¢ High Speed</v>
      </c>
      <c r="D229" t="s">
        <v>129</v>
      </c>
      <c r="E229" t="s">
        <v>13077</v>
      </c>
      <c r="F229">
        <v>598</v>
      </c>
      <c r="G229">
        <v>4999</v>
      </c>
      <c r="H229" t="str" cm="1">
        <f t="array" ref="H229">_xlfn.IFS(Table1_1[[#This Row],[discounted_price]]&lt;200, "&lt;₹200", Table1_1[[#This Row],[discounted_price]]&lt;=500, "₹200-₹500", Table1_1[[#This Row],[discounted_price]]&gt;500, "&gt;₹500")</f>
        <v>&gt;₹500</v>
      </c>
      <c r="I229" s="1">
        <v>0.88</v>
      </c>
      <c r="J2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29" s="1" t="str">
        <f>IF(Table1_1[[#This Row],[discount_percentage]]&gt;= 50%, "Yes", "No")</f>
        <v>Yes</v>
      </c>
      <c r="L229">
        <v>4.2</v>
      </c>
      <c r="M229">
        <v>910</v>
      </c>
      <c r="N229">
        <f>AVERAGE(Table1_1[[#This Row],[rating]]) + (Table1_1[[#This Row],[rating_count]]/1000)</f>
        <v>5.1100000000000003</v>
      </c>
      <c r="O229" t="str">
        <f>IF(Table1_1[[#This Row],[rating_count]]&lt;1000, "Yes", "No")</f>
        <v>Yes</v>
      </c>
      <c r="P229" t="s">
        <v>2016</v>
      </c>
      <c r="Q229" t="s">
        <v>2017</v>
      </c>
      <c r="R229" t="s">
        <v>2018</v>
      </c>
      <c r="S229" t="s">
        <v>2019</v>
      </c>
      <c r="T229" t="s">
        <v>2020</v>
      </c>
      <c r="U229" t="s">
        <v>2021</v>
      </c>
      <c r="V229" t="s">
        <v>2022</v>
      </c>
      <c r="W229" t="s">
        <v>2023</v>
      </c>
    </row>
    <row r="230" spans="1:23" x14ac:dyDescent="0.25">
      <c r="A230" t="s">
        <v>2024</v>
      </c>
      <c r="B230" t="s">
        <v>2025</v>
      </c>
      <c r="C230" t="str">
        <f>TRIM(LEFT(Table1_1[[#This Row],[product_name]], FIND(" ",Table1_1[[#This Row],[product_name]],FIND(" ",Table1_1[[#This Row],[product_name]],FIND(" ",Table1_1[[#This Row],[product_name]])+1)+1)))</f>
        <v>boAt LTG 500</v>
      </c>
      <c r="D230" t="s">
        <v>18</v>
      </c>
      <c r="E230" t="s">
        <v>13076</v>
      </c>
      <c r="F230">
        <v>799</v>
      </c>
      <c r="G230">
        <v>1749</v>
      </c>
      <c r="H230" t="str" cm="1">
        <f t="array" ref="H230">_xlfn.IFS(Table1_1[[#This Row],[discounted_price]]&lt;200, "&lt;₹200", Table1_1[[#This Row],[discounted_price]]&lt;=500, "₹200-₹500", Table1_1[[#This Row],[discounted_price]]&gt;500, "&gt;₹500")</f>
        <v>&gt;₹500</v>
      </c>
      <c r="I230" s="1">
        <v>0.54</v>
      </c>
      <c r="J2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30" s="1" t="str">
        <f>IF(Table1_1[[#This Row],[discount_percentage]]&gt;= 50%, "Yes", "No")</f>
        <v>Yes</v>
      </c>
      <c r="L230">
        <v>4.0999999999999996</v>
      </c>
      <c r="M230">
        <v>5626</v>
      </c>
      <c r="N230">
        <f>AVERAGE(Table1_1[[#This Row],[rating]]) + (Table1_1[[#This Row],[rating_count]]/1000)</f>
        <v>9.7259999999999991</v>
      </c>
      <c r="O230" t="str">
        <f>IF(Table1_1[[#This Row],[rating_count]]&lt;1000, "Yes", "No")</f>
        <v>No</v>
      </c>
      <c r="P230" t="s">
        <v>2026</v>
      </c>
      <c r="Q230" t="s">
        <v>2027</v>
      </c>
      <c r="R230" t="s">
        <v>2028</v>
      </c>
      <c r="S230" t="s">
        <v>2029</v>
      </c>
      <c r="T230" t="s">
        <v>2030</v>
      </c>
      <c r="U230" t="s">
        <v>2031</v>
      </c>
      <c r="V230" t="s">
        <v>2032</v>
      </c>
      <c r="W230" t="s">
        <v>2033</v>
      </c>
    </row>
    <row r="231" spans="1:23" x14ac:dyDescent="0.25">
      <c r="A231" t="s">
        <v>2034</v>
      </c>
      <c r="B231" t="s">
        <v>2035</v>
      </c>
      <c r="C231" t="str">
        <f>TRIM(LEFT(Table1_1[[#This Row],[product_name]], FIND(" ",Table1_1[[#This Row],[product_name]],FIND(" ",Table1_1[[#This Row],[product_name]],FIND(" ",Table1_1[[#This Row],[product_name]])+1)+1)))</f>
        <v>Agaro Blaze USBA</v>
      </c>
      <c r="D231" t="s">
        <v>18</v>
      </c>
      <c r="E231" t="s">
        <v>13076</v>
      </c>
      <c r="F231">
        <v>159</v>
      </c>
      <c r="G231">
        <v>595</v>
      </c>
      <c r="H231" t="str" cm="1">
        <f t="array" ref="H231">_xlfn.IFS(Table1_1[[#This Row],[discounted_price]]&lt;200, "&lt;₹200", Table1_1[[#This Row],[discounted_price]]&lt;=500, "₹200-₹500", Table1_1[[#This Row],[discounted_price]]&gt;500, "&gt;₹500")</f>
        <v>&lt;₹200</v>
      </c>
      <c r="I231" s="1">
        <v>0.73</v>
      </c>
      <c r="J2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31" s="1" t="str">
        <f>IF(Table1_1[[#This Row],[discount_percentage]]&gt;= 50%, "Yes", "No")</f>
        <v>Yes</v>
      </c>
      <c r="L231">
        <v>4.3</v>
      </c>
      <c r="M231">
        <v>14184</v>
      </c>
      <c r="N231">
        <f>AVERAGE(Table1_1[[#This Row],[rating]]) + (Table1_1[[#This Row],[rating_count]]/1000)</f>
        <v>18.483999999999998</v>
      </c>
      <c r="O231" t="str">
        <f>IF(Table1_1[[#This Row],[rating_count]]&lt;1000, "Yes", "No")</f>
        <v>No</v>
      </c>
      <c r="P231" t="s">
        <v>2036</v>
      </c>
      <c r="Q231" t="s">
        <v>2037</v>
      </c>
      <c r="R231" t="s">
        <v>2038</v>
      </c>
      <c r="S231" t="s">
        <v>2039</v>
      </c>
      <c r="T231" t="s">
        <v>2040</v>
      </c>
      <c r="U231" t="s">
        <v>2041</v>
      </c>
      <c r="V231" t="s">
        <v>2042</v>
      </c>
      <c r="W231" t="s">
        <v>2043</v>
      </c>
    </row>
    <row r="232" spans="1:23" x14ac:dyDescent="0.25">
      <c r="A232" t="s">
        <v>2044</v>
      </c>
      <c r="B232" t="s">
        <v>2045</v>
      </c>
      <c r="C232" t="str">
        <f>TRIM(LEFT(Table1_1[[#This Row],[product_name]], FIND(" ",Table1_1[[#This Row],[product_name]],FIND(" ",Table1_1[[#This Row],[product_name]],FIND(" ",Table1_1[[#This Row],[product_name]])+1)+1)))</f>
        <v>AmazonBasics 6 Feet</v>
      </c>
      <c r="D232" t="s">
        <v>2046</v>
      </c>
      <c r="E232" t="s">
        <v>13076</v>
      </c>
      <c r="F232">
        <v>499</v>
      </c>
      <c r="G232">
        <v>1100</v>
      </c>
      <c r="H232" t="str" cm="1">
        <f t="array" ref="H232">_xlfn.IFS(Table1_1[[#This Row],[discounted_price]]&lt;200, "&lt;₹200", Table1_1[[#This Row],[discounted_price]]&lt;=500, "₹200-₹500", Table1_1[[#This Row],[discounted_price]]&gt;500, "&gt;₹500")</f>
        <v>₹200-₹500</v>
      </c>
      <c r="I232" s="1">
        <v>0.55000000000000004</v>
      </c>
      <c r="J2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32" s="1" t="str">
        <f>IF(Table1_1[[#This Row],[discount_percentage]]&gt;= 50%, "Yes", "No")</f>
        <v>Yes</v>
      </c>
      <c r="L232">
        <v>4.4000000000000004</v>
      </c>
      <c r="M232">
        <v>25177</v>
      </c>
      <c r="N232">
        <f>AVERAGE(Table1_1[[#This Row],[rating]]) + (Table1_1[[#This Row],[rating_count]]/1000)</f>
        <v>29.576999999999998</v>
      </c>
      <c r="O232" t="str">
        <f>IF(Table1_1[[#This Row],[rating_count]]&lt;1000, "Yes", "No")</f>
        <v>No</v>
      </c>
      <c r="P232" t="s">
        <v>2047</v>
      </c>
      <c r="Q232" t="s">
        <v>2048</v>
      </c>
      <c r="R232" t="s">
        <v>2049</v>
      </c>
      <c r="S232" t="s">
        <v>2050</v>
      </c>
      <c r="T232" t="s">
        <v>2051</v>
      </c>
      <c r="U232" t="s">
        <v>2052</v>
      </c>
      <c r="V232" t="s">
        <v>2053</v>
      </c>
      <c r="W232" t="s">
        <v>2054</v>
      </c>
    </row>
    <row r="233" spans="1:23" x14ac:dyDescent="0.25">
      <c r="A233" t="s">
        <v>2055</v>
      </c>
      <c r="B233" t="s">
        <v>2056</v>
      </c>
      <c r="C233" t="str">
        <f>TRIM(LEFT(Table1_1[[#This Row],[product_name]], FIND(" ",Table1_1[[#This Row],[product_name]],FIND(" ",Table1_1[[#This Row],[product_name]],FIND(" ",Table1_1[[#This Row],[product_name]])+1)+1)))</f>
        <v>MI 108 cm</v>
      </c>
      <c r="D233" t="s">
        <v>169</v>
      </c>
      <c r="E233" t="s">
        <v>13077</v>
      </c>
      <c r="F233">
        <v>31999</v>
      </c>
      <c r="G233">
        <v>49999</v>
      </c>
      <c r="H233" t="str" cm="1">
        <f t="array" ref="H233">_xlfn.IFS(Table1_1[[#This Row],[discounted_price]]&lt;200, "&lt;₹200", Table1_1[[#This Row],[discounted_price]]&lt;=500, "₹200-₹500", Table1_1[[#This Row],[discounted_price]]&gt;500, "&gt;₹500")</f>
        <v>&gt;₹500</v>
      </c>
      <c r="I233" s="1">
        <v>0.36</v>
      </c>
      <c r="J2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33" s="1" t="str">
        <f>IF(Table1_1[[#This Row],[discount_percentage]]&gt;= 50%, "Yes", "No")</f>
        <v>No</v>
      </c>
      <c r="L233">
        <v>4.3</v>
      </c>
      <c r="M233">
        <v>21252</v>
      </c>
      <c r="N233">
        <f>AVERAGE(Table1_1[[#This Row],[rating]]) + (Table1_1[[#This Row],[rating_count]]/1000)</f>
        <v>25.552</v>
      </c>
      <c r="O233" t="str">
        <f>IF(Table1_1[[#This Row],[rating_count]]&lt;1000, "Yes", "No")</f>
        <v>No</v>
      </c>
      <c r="P233" t="s">
        <v>2057</v>
      </c>
      <c r="Q233" t="s">
        <v>2058</v>
      </c>
      <c r="R233" t="s">
        <v>2059</v>
      </c>
      <c r="S233" t="s">
        <v>2060</v>
      </c>
      <c r="T233" t="s">
        <v>2061</v>
      </c>
      <c r="U233" t="s">
        <v>2062</v>
      </c>
      <c r="V233" t="s">
        <v>2063</v>
      </c>
      <c r="W233" t="s">
        <v>2064</v>
      </c>
    </row>
    <row r="234" spans="1:23" x14ac:dyDescent="0.25">
      <c r="A234" t="s">
        <v>2065</v>
      </c>
      <c r="B234" t="s">
        <v>2066</v>
      </c>
      <c r="C234" t="str">
        <f>TRIM(LEFT(Table1_1[[#This Row],[product_name]], FIND(" ",Table1_1[[#This Row],[product_name]],FIND(" ",Table1_1[[#This Row],[product_name]],FIND(" ",Table1_1[[#This Row],[product_name]])+1)+1)))</f>
        <v>Sansui 140cm (55</v>
      </c>
      <c r="D234" t="s">
        <v>169</v>
      </c>
      <c r="E234" t="s">
        <v>13077</v>
      </c>
      <c r="F234">
        <v>32990</v>
      </c>
      <c r="G234">
        <v>56790</v>
      </c>
      <c r="H234" t="str" cm="1">
        <f t="array" ref="H234">_xlfn.IFS(Table1_1[[#This Row],[discounted_price]]&lt;200, "&lt;₹200", Table1_1[[#This Row],[discounted_price]]&lt;=500, "₹200-₹500", Table1_1[[#This Row],[discounted_price]]&gt;500, "&gt;₹500")</f>
        <v>&gt;₹500</v>
      </c>
      <c r="I234" s="1">
        <v>0.42</v>
      </c>
      <c r="J2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34" s="1" t="str">
        <f>IF(Table1_1[[#This Row],[discount_percentage]]&gt;= 50%, "Yes", "No")</f>
        <v>No</v>
      </c>
      <c r="L234">
        <v>4.3</v>
      </c>
      <c r="M234">
        <v>567</v>
      </c>
      <c r="N234">
        <f>AVERAGE(Table1_1[[#This Row],[rating]]) + (Table1_1[[#This Row],[rating_count]]/1000)</f>
        <v>4.867</v>
      </c>
      <c r="O234" t="str">
        <f>IF(Table1_1[[#This Row],[rating_count]]&lt;1000, "Yes", "No")</f>
        <v>Yes</v>
      </c>
      <c r="P234" t="s">
        <v>2067</v>
      </c>
      <c r="Q234" t="s">
        <v>2068</v>
      </c>
      <c r="R234" t="s">
        <v>2069</v>
      </c>
      <c r="S234" t="s">
        <v>2070</v>
      </c>
      <c r="T234" t="s">
        <v>2071</v>
      </c>
      <c r="U234" t="s">
        <v>2072</v>
      </c>
      <c r="V234" t="s">
        <v>2073</v>
      </c>
      <c r="W234" t="s">
        <v>2074</v>
      </c>
    </row>
    <row r="235" spans="1:23" x14ac:dyDescent="0.25">
      <c r="A235" t="s">
        <v>2075</v>
      </c>
      <c r="B235" t="s">
        <v>2076</v>
      </c>
      <c r="C235" t="str">
        <f>TRIM(LEFT(Table1_1[[#This Row],[product_name]], FIND(" ",Table1_1[[#This Row],[product_name]],FIND(" ",Table1_1[[#This Row],[product_name]],FIND(" ",Table1_1[[#This Row],[product_name]])+1)+1)))</f>
        <v>LOHAYA LCD/LED Remote</v>
      </c>
      <c r="D235" t="s">
        <v>462</v>
      </c>
      <c r="E235" t="s">
        <v>13077</v>
      </c>
      <c r="F235">
        <v>299</v>
      </c>
      <c r="G235">
        <v>1199</v>
      </c>
      <c r="H235" t="str" cm="1">
        <f t="array" ref="H235">_xlfn.IFS(Table1_1[[#This Row],[discounted_price]]&lt;200, "&lt;₹200", Table1_1[[#This Row],[discounted_price]]&lt;=500, "₹200-₹500", Table1_1[[#This Row],[discounted_price]]&gt;500, "&gt;₹500")</f>
        <v>₹200-₹500</v>
      </c>
      <c r="I235" s="1">
        <v>0.75</v>
      </c>
      <c r="J2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35" s="1" t="str">
        <f>IF(Table1_1[[#This Row],[discount_percentage]]&gt;= 50%, "Yes", "No")</f>
        <v>Yes</v>
      </c>
      <c r="L235">
        <v>3.5</v>
      </c>
      <c r="M235">
        <v>466</v>
      </c>
      <c r="N235">
        <f>AVERAGE(Table1_1[[#This Row],[rating]]) + (Table1_1[[#This Row],[rating_count]]/1000)</f>
        <v>3.9660000000000002</v>
      </c>
      <c r="O235" t="str">
        <f>IF(Table1_1[[#This Row],[rating_count]]&lt;1000, "Yes", "No")</f>
        <v>Yes</v>
      </c>
      <c r="P235" t="s">
        <v>2077</v>
      </c>
      <c r="Q235" t="s">
        <v>2078</v>
      </c>
      <c r="R235" t="s">
        <v>2079</v>
      </c>
      <c r="S235" t="s">
        <v>2080</v>
      </c>
      <c r="T235" t="s">
        <v>2081</v>
      </c>
      <c r="U235" t="s">
        <v>2082</v>
      </c>
      <c r="V235" t="s">
        <v>2083</v>
      </c>
      <c r="W235" t="s">
        <v>2084</v>
      </c>
    </row>
    <row r="236" spans="1:23" x14ac:dyDescent="0.25">
      <c r="A236" t="s">
        <v>2085</v>
      </c>
      <c r="B236" t="s">
        <v>2086</v>
      </c>
      <c r="C236" t="str">
        <f>TRIM(LEFT(Table1_1[[#This Row],[product_name]], FIND(" ",Table1_1[[#This Row],[product_name]],FIND(" ",Table1_1[[#This Row],[product_name]],FIND(" ",Table1_1[[#This Row],[product_name]])+1)+1)))</f>
        <v>Zebronics CU3100V Fast</v>
      </c>
      <c r="D236" t="s">
        <v>18</v>
      </c>
      <c r="E236" t="s">
        <v>13076</v>
      </c>
      <c r="F236">
        <v>128.31</v>
      </c>
      <c r="G236">
        <v>549</v>
      </c>
      <c r="H236" t="str" cm="1">
        <f t="array" ref="H236">_xlfn.IFS(Table1_1[[#This Row],[discounted_price]]&lt;200, "&lt;₹200", Table1_1[[#This Row],[discounted_price]]&lt;=500, "₹200-₹500", Table1_1[[#This Row],[discounted_price]]&gt;500, "&gt;₹500")</f>
        <v>&lt;₹200</v>
      </c>
      <c r="I236" s="1">
        <v>0.77</v>
      </c>
      <c r="J2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36" s="1" t="str">
        <f>IF(Table1_1[[#This Row],[discount_percentage]]&gt;= 50%, "Yes", "No")</f>
        <v>Yes</v>
      </c>
      <c r="L236">
        <v>3.9</v>
      </c>
      <c r="M236">
        <v>61</v>
      </c>
      <c r="N236">
        <f>AVERAGE(Table1_1[[#This Row],[rating]]) + (Table1_1[[#This Row],[rating_count]]/1000)</f>
        <v>3.9609999999999999</v>
      </c>
      <c r="O236" t="str">
        <f>IF(Table1_1[[#This Row],[rating_count]]&lt;1000, "Yes", "No")</f>
        <v>Yes</v>
      </c>
      <c r="P236" t="s">
        <v>1716</v>
      </c>
      <c r="Q236" t="s">
        <v>1717</v>
      </c>
      <c r="R236" t="s">
        <v>1718</v>
      </c>
      <c r="S236" t="s">
        <v>1719</v>
      </c>
      <c r="T236" t="s">
        <v>1720</v>
      </c>
      <c r="U236" t="s">
        <v>1721</v>
      </c>
      <c r="V236" t="s">
        <v>2087</v>
      </c>
      <c r="W236" t="s">
        <v>2088</v>
      </c>
    </row>
    <row r="237" spans="1:23" x14ac:dyDescent="0.25">
      <c r="A237" t="s">
        <v>2089</v>
      </c>
      <c r="B237" t="s">
        <v>2090</v>
      </c>
      <c r="C237" t="str">
        <f>TRIM(LEFT(Table1_1[[#This Row],[product_name]], FIND(" ",Table1_1[[#This Row],[product_name]],FIND(" ",Table1_1[[#This Row],[product_name]],FIND(" ",Table1_1[[#This Row],[product_name]])+1)+1)))</f>
        <v>Belkin USB C</v>
      </c>
      <c r="D237" t="s">
        <v>18</v>
      </c>
      <c r="E237" t="s">
        <v>13076</v>
      </c>
      <c r="F237">
        <v>599</v>
      </c>
      <c r="G237">
        <v>849</v>
      </c>
      <c r="H237" t="str" cm="1">
        <f t="array" ref="H237">_xlfn.IFS(Table1_1[[#This Row],[discounted_price]]&lt;200, "&lt;₹200", Table1_1[[#This Row],[discounted_price]]&lt;=500, "₹200-₹500", Table1_1[[#This Row],[discounted_price]]&gt;500, "&gt;₹500")</f>
        <v>&gt;₹500</v>
      </c>
      <c r="I237" s="1">
        <v>0.28999999999999998</v>
      </c>
      <c r="J2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37" s="1" t="str">
        <f>IF(Table1_1[[#This Row],[discount_percentage]]&gt;= 50%, "Yes", "No")</f>
        <v>No</v>
      </c>
      <c r="L237">
        <v>4.5</v>
      </c>
      <c r="M237">
        <v>474</v>
      </c>
      <c r="N237">
        <f>AVERAGE(Table1_1[[#This Row],[rating]]) + (Table1_1[[#This Row],[rating_count]]/1000)</f>
        <v>4.9740000000000002</v>
      </c>
      <c r="O237" t="str">
        <f>IF(Table1_1[[#This Row],[rating_count]]&lt;1000, "Yes", "No")</f>
        <v>Yes</v>
      </c>
      <c r="P237" t="s">
        <v>1468</v>
      </c>
      <c r="Q237" t="s">
        <v>2091</v>
      </c>
      <c r="R237" t="s">
        <v>2092</v>
      </c>
      <c r="S237" t="s">
        <v>2093</v>
      </c>
      <c r="T237" t="s">
        <v>2094</v>
      </c>
      <c r="U237" t="s">
        <v>2095</v>
      </c>
      <c r="V237" t="s">
        <v>2096</v>
      </c>
      <c r="W237" t="s">
        <v>2097</v>
      </c>
    </row>
    <row r="238" spans="1:23" x14ac:dyDescent="0.25">
      <c r="A238" t="s">
        <v>2098</v>
      </c>
      <c r="B238" t="s">
        <v>2099</v>
      </c>
      <c r="C238" t="str">
        <f>TRIM(LEFT(Table1_1[[#This Row],[product_name]], FIND(" ",Table1_1[[#This Row],[product_name]],FIND(" ",Table1_1[[#This Row],[product_name]],FIND(" ",Table1_1[[#This Row],[product_name]])+1)+1)))</f>
        <v>7SEVEN¬Æ TCL Remote</v>
      </c>
      <c r="D238" t="s">
        <v>462</v>
      </c>
      <c r="E238" t="s">
        <v>13077</v>
      </c>
      <c r="F238">
        <v>399</v>
      </c>
      <c r="G238">
        <v>899</v>
      </c>
      <c r="H238" t="str" cm="1">
        <f t="array" ref="H238">_xlfn.IFS(Table1_1[[#This Row],[discounted_price]]&lt;200, "&lt;₹200", Table1_1[[#This Row],[discounted_price]]&lt;=500, "₹200-₹500", Table1_1[[#This Row],[discounted_price]]&gt;500, "&gt;₹500")</f>
        <v>₹200-₹500</v>
      </c>
      <c r="I238" s="1">
        <v>0.56000000000000005</v>
      </c>
      <c r="J2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38" s="1" t="str">
        <f>IF(Table1_1[[#This Row],[discount_percentage]]&gt;= 50%, "Yes", "No")</f>
        <v>Yes</v>
      </c>
      <c r="L238">
        <v>3.4</v>
      </c>
      <c r="M238">
        <v>431</v>
      </c>
      <c r="N238">
        <f>AVERAGE(Table1_1[[#This Row],[rating]]) + (Table1_1[[#This Row],[rating_count]]/1000)</f>
        <v>3.831</v>
      </c>
      <c r="O238" t="str">
        <f>IF(Table1_1[[#This Row],[rating_count]]&lt;1000, "Yes", "No")</f>
        <v>Yes</v>
      </c>
      <c r="P238" t="s">
        <v>2100</v>
      </c>
      <c r="Q238" t="s">
        <v>2101</v>
      </c>
      <c r="R238" t="s">
        <v>2102</v>
      </c>
      <c r="S238" t="s">
        <v>2103</v>
      </c>
      <c r="T238" t="s">
        <v>2104</v>
      </c>
      <c r="U238" t="s">
        <v>2105</v>
      </c>
      <c r="V238" t="s">
        <v>2106</v>
      </c>
      <c r="W238" t="s">
        <v>2107</v>
      </c>
    </row>
    <row r="239" spans="1:23" x14ac:dyDescent="0.25">
      <c r="A239" t="s">
        <v>2108</v>
      </c>
      <c r="B239" t="s">
        <v>2109</v>
      </c>
      <c r="C239" t="str">
        <f>TRIM(LEFT(Table1_1[[#This Row],[product_name]], FIND(" ",Table1_1[[#This Row],[product_name]],FIND(" ",Table1_1[[#This Row],[product_name]],FIND(" ",Table1_1[[#This Row],[product_name]])+1)+1)))</f>
        <v>Wayona 3in1 Nylon</v>
      </c>
      <c r="D239" t="s">
        <v>18</v>
      </c>
      <c r="E239" t="s">
        <v>13076</v>
      </c>
      <c r="F239">
        <v>449</v>
      </c>
      <c r="G239">
        <v>1099</v>
      </c>
      <c r="H239" t="str" cm="1">
        <f t="array" ref="H239">_xlfn.IFS(Table1_1[[#This Row],[discounted_price]]&lt;200, "&lt;₹200", Table1_1[[#This Row],[discounted_price]]&lt;=500, "₹200-₹500", Table1_1[[#This Row],[discounted_price]]&gt;500, "&gt;₹500")</f>
        <v>₹200-₹500</v>
      </c>
      <c r="I239" s="1">
        <v>0.59</v>
      </c>
      <c r="J2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39" s="1" t="str">
        <f>IF(Table1_1[[#This Row],[discount_percentage]]&gt;= 50%, "Yes", "No")</f>
        <v>Yes</v>
      </c>
      <c r="L239">
        <v>4</v>
      </c>
      <c r="M239">
        <v>242</v>
      </c>
      <c r="N239">
        <f>AVERAGE(Table1_1[[#This Row],[rating]]) + (Table1_1[[#This Row],[rating_count]]/1000)</f>
        <v>4.242</v>
      </c>
      <c r="O239" t="str">
        <f>IF(Table1_1[[#This Row],[rating_count]]&lt;1000, "Yes", "No")</f>
        <v>Yes</v>
      </c>
      <c r="P239" t="s">
        <v>2110</v>
      </c>
      <c r="Q239" t="s">
        <v>2111</v>
      </c>
      <c r="R239" t="s">
        <v>2112</v>
      </c>
      <c r="S239" t="s">
        <v>2113</v>
      </c>
      <c r="T239" t="s">
        <v>2114</v>
      </c>
      <c r="U239" t="s">
        <v>2115</v>
      </c>
      <c r="V239" t="s">
        <v>2116</v>
      </c>
      <c r="W239" t="s">
        <v>2117</v>
      </c>
    </row>
    <row r="240" spans="1:23" x14ac:dyDescent="0.25">
      <c r="A240" t="s">
        <v>2118</v>
      </c>
      <c r="B240" t="s">
        <v>2119</v>
      </c>
      <c r="C240" t="str">
        <f>TRIM(LEFT(Table1_1[[#This Row],[product_name]], FIND(" ",Table1_1[[#This Row],[product_name]],FIND(" ",Table1_1[[#This Row],[product_name]],FIND(" ",Table1_1[[#This Row],[product_name]])+1)+1)))</f>
        <v>Hi-Mobiler iPhone Charger</v>
      </c>
      <c r="D240" t="s">
        <v>18</v>
      </c>
      <c r="E240" t="s">
        <v>13076</v>
      </c>
      <c r="F240">
        <v>254</v>
      </c>
      <c r="G240">
        <v>799</v>
      </c>
      <c r="H240" t="str" cm="1">
        <f t="array" ref="H240">_xlfn.IFS(Table1_1[[#This Row],[discounted_price]]&lt;200, "&lt;₹200", Table1_1[[#This Row],[discounted_price]]&lt;=500, "₹200-₹500", Table1_1[[#This Row],[discounted_price]]&gt;500, "&gt;₹500")</f>
        <v>₹200-₹500</v>
      </c>
      <c r="I240" s="1">
        <v>0.68</v>
      </c>
      <c r="J2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40" s="1" t="str">
        <f>IF(Table1_1[[#This Row],[discount_percentage]]&gt;= 50%, "Yes", "No")</f>
        <v>Yes</v>
      </c>
      <c r="L240">
        <v>4</v>
      </c>
      <c r="M240">
        <v>2905</v>
      </c>
      <c r="N240">
        <f>AVERAGE(Table1_1[[#This Row],[rating]]) + (Table1_1[[#This Row],[rating_count]]/1000)</f>
        <v>6.9049999999999994</v>
      </c>
      <c r="O240" t="str">
        <f>IF(Table1_1[[#This Row],[rating_count]]&lt;1000, "Yes", "No")</f>
        <v>No</v>
      </c>
      <c r="P240" t="s">
        <v>2120</v>
      </c>
      <c r="Q240" t="s">
        <v>2121</v>
      </c>
      <c r="R240" t="s">
        <v>2122</v>
      </c>
      <c r="S240" t="s">
        <v>2123</v>
      </c>
      <c r="T240" t="s">
        <v>2124</v>
      </c>
      <c r="U240" t="s">
        <v>2125</v>
      </c>
      <c r="V240" t="s">
        <v>2126</v>
      </c>
      <c r="W240" t="s">
        <v>2127</v>
      </c>
    </row>
    <row r="241" spans="1:23" x14ac:dyDescent="0.25">
      <c r="A241" t="s">
        <v>2128</v>
      </c>
      <c r="B241" t="s">
        <v>2129</v>
      </c>
      <c r="C241" t="str">
        <f>TRIM(LEFT(Table1_1[[#This Row],[product_name]], FIND(" ",Table1_1[[#This Row],[product_name]],FIND(" ",Table1_1[[#This Row],[product_name]],FIND(" ",Table1_1[[#This Row],[product_name]])+1)+1)))</f>
        <v>Amazon Basics 16-Gauge</v>
      </c>
      <c r="D241" t="s">
        <v>2130</v>
      </c>
      <c r="E241" t="s">
        <v>13077</v>
      </c>
      <c r="F241">
        <v>399</v>
      </c>
      <c r="G241">
        <v>795</v>
      </c>
      <c r="H241" t="str" cm="1">
        <f t="array" ref="H241">_xlfn.IFS(Table1_1[[#This Row],[discounted_price]]&lt;200, "&lt;₹200", Table1_1[[#This Row],[discounted_price]]&lt;=500, "₹200-₹500", Table1_1[[#This Row],[discounted_price]]&gt;500, "&gt;₹500")</f>
        <v>₹200-₹500</v>
      </c>
      <c r="I241" s="1">
        <v>0.5</v>
      </c>
      <c r="J2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41" s="1" t="str">
        <f>IF(Table1_1[[#This Row],[discount_percentage]]&gt;= 50%, "Yes", "No")</f>
        <v>Yes</v>
      </c>
      <c r="L241">
        <v>4.4000000000000004</v>
      </c>
      <c r="M241">
        <v>12091</v>
      </c>
      <c r="N241">
        <f>AVERAGE(Table1_1[[#This Row],[rating]]) + (Table1_1[[#This Row],[rating_count]]/1000)</f>
        <v>16.491</v>
      </c>
      <c r="O241" t="str">
        <f>IF(Table1_1[[#This Row],[rating_count]]&lt;1000, "Yes", "No")</f>
        <v>No</v>
      </c>
      <c r="P241" t="s">
        <v>2131</v>
      </c>
      <c r="Q241" t="s">
        <v>2132</v>
      </c>
      <c r="R241" t="s">
        <v>2133</v>
      </c>
      <c r="S241" t="s">
        <v>2134</v>
      </c>
      <c r="T241" t="s">
        <v>2135</v>
      </c>
      <c r="U241" t="s">
        <v>2136</v>
      </c>
      <c r="V241" t="s">
        <v>2137</v>
      </c>
      <c r="W241" t="s">
        <v>2138</v>
      </c>
    </row>
    <row r="242" spans="1:23" x14ac:dyDescent="0.25">
      <c r="A242" t="s">
        <v>2139</v>
      </c>
      <c r="B242" t="s">
        <v>2140</v>
      </c>
      <c r="C242" t="str">
        <f>TRIM(LEFT(Table1_1[[#This Row],[product_name]], FIND(" ",Table1_1[[#This Row],[product_name]],FIND(" ",Table1_1[[#This Row],[product_name]],FIND(" ",Table1_1[[#This Row],[product_name]])+1)+1)))</f>
        <v>Ambrane 60W /</v>
      </c>
      <c r="D242" t="s">
        <v>18</v>
      </c>
      <c r="E242" t="s">
        <v>13076</v>
      </c>
      <c r="F242">
        <v>179</v>
      </c>
      <c r="G242">
        <v>399</v>
      </c>
      <c r="H242" t="str" cm="1">
        <f t="array" ref="H242">_xlfn.IFS(Table1_1[[#This Row],[discounted_price]]&lt;200, "&lt;₹200", Table1_1[[#This Row],[discounted_price]]&lt;=500, "₹200-₹500", Table1_1[[#This Row],[discounted_price]]&gt;500, "&gt;₹500")</f>
        <v>&lt;₹200</v>
      </c>
      <c r="I242" s="1">
        <v>0.55000000000000004</v>
      </c>
      <c r="J2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42" s="1" t="str">
        <f>IF(Table1_1[[#This Row],[discount_percentage]]&gt;= 50%, "Yes", "No")</f>
        <v>Yes</v>
      </c>
      <c r="L242">
        <v>4</v>
      </c>
      <c r="M242">
        <v>1423</v>
      </c>
      <c r="N242">
        <f>AVERAGE(Table1_1[[#This Row],[rating]]) + (Table1_1[[#This Row],[rating_count]]/1000)</f>
        <v>5.423</v>
      </c>
      <c r="O242" t="str">
        <f>IF(Table1_1[[#This Row],[rating_count]]&lt;1000, "Yes", "No")</f>
        <v>No</v>
      </c>
      <c r="P242" t="s">
        <v>719</v>
      </c>
      <c r="Q242" t="s">
        <v>720</v>
      </c>
      <c r="R242" t="s">
        <v>721</v>
      </c>
      <c r="S242" t="s">
        <v>722</v>
      </c>
      <c r="T242" t="s">
        <v>723</v>
      </c>
      <c r="U242" t="s">
        <v>13029</v>
      </c>
      <c r="V242" t="s">
        <v>2141</v>
      </c>
      <c r="W242" t="s">
        <v>2142</v>
      </c>
    </row>
    <row r="243" spans="1:23" x14ac:dyDescent="0.25">
      <c r="A243" t="s">
        <v>2143</v>
      </c>
      <c r="B243" t="s">
        <v>2144</v>
      </c>
      <c r="C243" t="str">
        <f>TRIM(LEFT(Table1_1[[#This Row],[product_name]], FIND(" ",Table1_1[[#This Row],[product_name]],FIND(" ",Table1_1[[#This Row],[product_name]],FIND(" ",Table1_1[[#This Row],[product_name]])+1)+1)))</f>
        <v>Wayona Usb Type</v>
      </c>
      <c r="D243" t="s">
        <v>18</v>
      </c>
      <c r="E243" t="s">
        <v>13076</v>
      </c>
      <c r="F243">
        <v>339</v>
      </c>
      <c r="G243">
        <v>999</v>
      </c>
      <c r="H243" t="str" cm="1">
        <f t="array" ref="H243">_xlfn.IFS(Table1_1[[#This Row],[discounted_price]]&lt;200, "&lt;₹200", Table1_1[[#This Row],[discounted_price]]&lt;=500, "₹200-₹500", Table1_1[[#This Row],[discounted_price]]&gt;500, "&gt;₹500")</f>
        <v>₹200-₹500</v>
      </c>
      <c r="I243" s="1">
        <v>0.66</v>
      </c>
      <c r="J2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43" s="1" t="str">
        <f>IF(Table1_1[[#This Row],[discount_percentage]]&gt;= 50%, "Yes", "No")</f>
        <v>Yes</v>
      </c>
      <c r="L243">
        <v>4.3</v>
      </c>
      <c r="M243">
        <v>6255</v>
      </c>
      <c r="N243">
        <f>AVERAGE(Table1_1[[#This Row],[rating]]) + (Table1_1[[#This Row],[rating_count]]/1000)</f>
        <v>10.555</v>
      </c>
      <c r="O243" t="str">
        <f>IF(Table1_1[[#This Row],[rating_count]]&lt;1000, "Yes", "No")</f>
        <v>No</v>
      </c>
      <c r="P243" t="s">
        <v>1445</v>
      </c>
      <c r="Q243" t="s">
        <v>1446</v>
      </c>
      <c r="R243" t="s">
        <v>1447</v>
      </c>
      <c r="S243" t="s">
        <v>1448</v>
      </c>
      <c r="T243" t="s">
        <v>1449</v>
      </c>
      <c r="U243" t="s">
        <v>13030</v>
      </c>
      <c r="V243" t="s">
        <v>2145</v>
      </c>
      <c r="W243" t="s">
        <v>2146</v>
      </c>
    </row>
    <row r="244" spans="1:23" x14ac:dyDescent="0.25">
      <c r="A244" t="s">
        <v>2147</v>
      </c>
      <c r="B244" t="s">
        <v>2148</v>
      </c>
      <c r="C244" t="str">
        <f>TRIM(LEFT(Table1_1[[#This Row],[product_name]], FIND(" ",Table1_1[[#This Row],[product_name]],FIND(" ",Table1_1[[#This Row],[product_name]],FIND(" ",Table1_1[[#This Row],[product_name]])+1)+1)))</f>
        <v>Caprigo Heavy Duty</v>
      </c>
      <c r="D244" t="s">
        <v>643</v>
      </c>
      <c r="E244" t="s">
        <v>13077</v>
      </c>
      <c r="F244">
        <v>399</v>
      </c>
      <c r="G244">
        <v>999</v>
      </c>
      <c r="H244" t="str" cm="1">
        <f t="array" ref="H244">_xlfn.IFS(Table1_1[[#This Row],[discounted_price]]&lt;200, "&lt;₹200", Table1_1[[#This Row],[discounted_price]]&lt;=500, "₹200-₹500", Table1_1[[#This Row],[discounted_price]]&gt;500, "&gt;₹500")</f>
        <v>₹200-₹500</v>
      </c>
      <c r="I244" s="1">
        <v>0.6</v>
      </c>
      <c r="J2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44" s="1" t="str">
        <f>IF(Table1_1[[#This Row],[discount_percentage]]&gt;= 50%, "Yes", "No")</f>
        <v>Yes</v>
      </c>
      <c r="L244">
        <v>4</v>
      </c>
      <c r="M244">
        <v>1236</v>
      </c>
      <c r="N244">
        <f>AVERAGE(Table1_1[[#This Row],[rating]]) + (Table1_1[[#This Row],[rating_count]]/1000)</f>
        <v>5.2359999999999998</v>
      </c>
      <c r="O244" t="str">
        <f>IF(Table1_1[[#This Row],[rating_count]]&lt;1000, "Yes", "No")</f>
        <v>No</v>
      </c>
      <c r="P244" t="s">
        <v>2149</v>
      </c>
      <c r="Q244" t="s">
        <v>2150</v>
      </c>
      <c r="R244" t="s">
        <v>2151</v>
      </c>
      <c r="S244" t="s">
        <v>2152</v>
      </c>
      <c r="T244" t="s">
        <v>2153</v>
      </c>
      <c r="U244" t="s">
        <v>2154</v>
      </c>
      <c r="V244" t="s">
        <v>2155</v>
      </c>
      <c r="W244" t="s">
        <v>2156</v>
      </c>
    </row>
    <row r="245" spans="1:23" x14ac:dyDescent="0.25">
      <c r="A245" t="s">
        <v>2157</v>
      </c>
      <c r="B245" t="s">
        <v>2158</v>
      </c>
      <c r="C245" t="str">
        <f>TRIM(LEFT(Table1_1[[#This Row],[product_name]], FIND(" ",Table1_1[[#This Row],[product_name]],FIND(" ",Table1_1[[#This Row],[product_name]],FIND(" ",Table1_1[[#This Row],[product_name]])+1)+1)))</f>
        <v>Smashtronics¬Æ - Case</v>
      </c>
      <c r="D245" t="s">
        <v>462</v>
      </c>
      <c r="E245" t="s">
        <v>13077</v>
      </c>
      <c r="F245">
        <v>199</v>
      </c>
      <c r="G245">
        <v>399</v>
      </c>
      <c r="H245" t="str" cm="1">
        <f t="array" ref="H245">_xlfn.IFS(Table1_1[[#This Row],[discounted_price]]&lt;200, "&lt;₹200", Table1_1[[#This Row],[discounted_price]]&lt;=500, "₹200-₹500", Table1_1[[#This Row],[discounted_price]]&gt;500, "&gt;₹500")</f>
        <v>&lt;₹200</v>
      </c>
      <c r="I245" s="1">
        <v>0.5</v>
      </c>
      <c r="J2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45" s="1" t="str">
        <f>IF(Table1_1[[#This Row],[discount_percentage]]&gt;= 50%, "Yes", "No")</f>
        <v>Yes</v>
      </c>
      <c r="L245">
        <v>4.2</v>
      </c>
      <c r="M245">
        <v>1335</v>
      </c>
      <c r="N245">
        <f>AVERAGE(Table1_1[[#This Row],[rating]]) + (Table1_1[[#This Row],[rating_count]]/1000)</f>
        <v>5.5350000000000001</v>
      </c>
      <c r="O245" t="str">
        <f>IF(Table1_1[[#This Row],[rating_count]]&lt;1000, "Yes", "No")</f>
        <v>No</v>
      </c>
      <c r="P245" t="s">
        <v>2159</v>
      </c>
      <c r="Q245" t="s">
        <v>2160</v>
      </c>
      <c r="R245" t="s">
        <v>2161</v>
      </c>
      <c r="S245" t="s">
        <v>2162</v>
      </c>
      <c r="T245" t="s">
        <v>2163</v>
      </c>
      <c r="U245" t="s">
        <v>2164</v>
      </c>
      <c r="V245" t="s">
        <v>2165</v>
      </c>
      <c r="W245" t="s">
        <v>2166</v>
      </c>
    </row>
    <row r="246" spans="1:23" x14ac:dyDescent="0.25">
      <c r="A246" t="s">
        <v>2167</v>
      </c>
      <c r="B246" t="s">
        <v>2168</v>
      </c>
      <c r="C246" t="str">
        <f>TRIM(LEFT(Table1_1[[#This Row],[product_name]], FIND(" ",Table1_1[[#This Row],[product_name]],FIND(" ",Table1_1[[#This Row],[product_name]],FIND(" ",Table1_1[[#This Row],[product_name]])+1)+1)))</f>
        <v>Electvision Remote Control</v>
      </c>
      <c r="D246" t="s">
        <v>462</v>
      </c>
      <c r="E246" t="s">
        <v>13077</v>
      </c>
      <c r="F246">
        <v>349</v>
      </c>
      <c r="G246">
        <v>1999</v>
      </c>
      <c r="H246" t="str" cm="1">
        <f t="array" ref="H246">_xlfn.IFS(Table1_1[[#This Row],[discounted_price]]&lt;200, "&lt;₹200", Table1_1[[#This Row],[discounted_price]]&lt;=500, "₹200-₹500", Table1_1[[#This Row],[discounted_price]]&gt;500, "&gt;₹500")</f>
        <v>₹200-₹500</v>
      </c>
      <c r="I246" s="1">
        <v>0.83</v>
      </c>
      <c r="J2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46" s="1" t="str">
        <f>IF(Table1_1[[#This Row],[discount_percentage]]&gt;= 50%, "Yes", "No")</f>
        <v>Yes</v>
      </c>
      <c r="L246">
        <v>3.8</v>
      </c>
      <c r="M246">
        <v>197</v>
      </c>
      <c r="N246">
        <f>AVERAGE(Table1_1[[#This Row],[rating]]) + (Table1_1[[#This Row],[rating_count]]/1000)</f>
        <v>3.9969999999999999</v>
      </c>
      <c r="O246" t="str">
        <f>IF(Table1_1[[#This Row],[rating_count]]&lt;1000, "Yes", "No")</f>
        <v>Yes</v>
      </c>
      <c r="P246" t="s">
        <v>2169</v>
      </c>
      <c r="Q246" t="s">
        <v>2170</v>
      </c>
      <c r="R246" t="s">
        <v>2171</v>
      </c>
      <c r="S246" t="s">
        <v>2172</v>
      </c>
      <c r="T246" t="s">
        <v>2173</v>
      </c>
      <c r="U246" t="s">
        <v>2174</v>
      </c>
      <c r="V246" t="s">
        <v>2175</v>
      </c>
      <c r="W246" t="s">
        <v>2176</v>
      </c>
    </row>
    <row r="247" spans="1:23" x14ac:dyDescent="0.25">
      <c r="A247" t="s">
        <v>2177</v>
      </c>
      <c r="B247" t="s">
        <v>2178</v>
      </c>
      <c r="C247" t="str">
        <f>TRIM(LEFT(Table1_1[[#This Row],[product_name]], FIND(" ",Table1_1[[#This Row],[product_name]],FIND(" ",Table1_1[[#This Row],[product_name]],FIND(" ",Table1_1[[#This Row],[product_name]])+1)+1)))</f>
        <v>Boat A 350</v>
      </c>
      <c r="D247" t="s">
        <v>18</v>
      </c>
      <c r="E247" t="s">
        <v>13076</v>
      </c>
      <c r="F247">
        <v>299</v>
      </c>
      <c r="G247">
        <v>798</v>
      </c>
      <c r="H247" t="str" cm="1">
        <f t="array" ref="H247">_xlfn.IFS(Table1_1[[#This Row],[discounted_price]]&lt;200, "&lt;₹200", Table1_1[[#This Row],[discounted_price]]&lt;=500, "₹200-₹500", Table1_1[[#This Row],[discounted_price]]&gt;500, "&gt;₹500")</f>
        <v>₹200-₹500</v>
      </c>
      <c r="I247" s="1">
        <v>0.63</v>
      </c>
      <c r="J2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47" s="1" t="str">
        <f>IF(Table1_1[[#This Row],[discount_percentage]]&gt;= 50%, "Yes", "No")</f>
        <v>Yes</v>
      </c>
      <c r="L247">
        <v>4.4000000000000004</v>
      </c>
      <c r="M247">
        <v>28791</v>
      </c>
      <c r="N247">
        <f>AVERAGE(Table1_1[[#This Row],[rating]]) + (Table1_1[[#This Row],[rating_count]]/1000)</f>
        <v>33.191000000000003</v>
      </c>
      <c r="O247" t="str">
        <f>IF(Table1_1[[#This Row],[rating_count]]&lt;1000, "Yes", "No")</f>
        <v>No</v>
      </c>
      <c r="P247" t="s">
        <v>2179</v>
      </c>
      <c r="Q247" t="s">
        <v>781</v>
      </c>
      <c r="R247" t="s">
        <v>782</v>
      </c>
      <c r="S247" t="s">
        <v>783</v>
      </c>
      <c r="T247" t="s">
        <v>784</v>
      </c>
      <c r="U247" t="s">
        <v>785</v>
      </c>
      <c r="V247" t="s">
        <v>786</v>
      </c>
      <c r="W247" t="s">
        <v>2180</v>
      </c>
    </row>
    <row r="248" spans="1:23" x14ac:dyDescent="0.25">
      <c r="A248" t="s">
        <v>2181</v>
      </c>
      <c r="B248" t="s">
        <v>2182</v>
      </c>
      <c r="C248" t="str">
        <f>TRIM(LEFT(Table1_1[[#This Row],[product_name]], FIND(" ",Table1_1[[#This Row],[product_name]],FIND(" ",Table1_1[[#This Row],[product_name]],FIND(" ",Table1_1[[#This Row],[product_name]])+1)+1)))</f>
        <v>pTron Solero M241</v>
      </c>
      <c r="D248" t="s">
        <v>18</v>
      </c>
      <c r="E248" t="s">
        <v>13076</v>
      </c>
      <c r="F248">
        <v>89</v>
      </c>
      <c r="G248">
        <v>800</v>
      </c>
      <c r="H248" t="str" cm="1">
        <f t="array" ref="H248">_xlfn.IFS(Table1_1[[#This Row],[discounted_price]]&lt;200, "&lt;₹200", Table1_1[[#This Row],[discounted_price]]&lt;=500, "₹200-₹500", Table1_1[[#This Row],[discounted_price]]&gt;500, "&gt;₹500")</f>
        <v>&lt;₹200</v>
      </c>
      <c r="I248" s="1">
        <v>0.89</v>
      </c>
      <c r="J2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48" s="1" t="str">
        <f>IF(Table1_1[[#This Row],[discount_percentage]]&gt;= 50%, "Yes", "No")</f>
        <v>Yes</v>
      </c>
      <c r="L248">
        <v>3.9</v>
      </c>
      <c r="M248">
        <v>1075</v>
      </c>
      <c r="N248">
        <f>AVERAGE(Table1_1[[#This Row],[rating]]) + (Table1_1[[#This Row],[rating_count]]/1000)</f>
        <v>4.9749999999999996</v>
      </c>
      <c r="O248" t="str">
        <f>IF(Table1_1[[#This Row],[rating_count]]&lt;1000, "Yes", "No")</f>
        <v>No</v>
      </c>
      <c r="P248" t="s">
        <v>2183</v>
      </c>
      <c r="Q248" t="s">
        <v>343</v>
      </c>
      <c r="R248" t="s">
        <v>344</v>
      </c>
      <c r="S248" t="s">
        <v>345</v>
      </c>
      <c r="T248" t="s">
        <v>346</v>
      </c>
      <c r="U248" t="s">
        <v>347</v>
      </c>
      <c r="V248" t="s">
        <v>2184</v>
      </c>
      <c r="W248" t="s">
        <v>2185</v>
      </c>
    </row>
    <row r="249" spans="1:23" x14ac:dyDescent="0.25">
      <c r="A249" t="s">
        <v>2186</v>
      </c>
      <c r="B249" t="s">
        <v>2187</v>
      </c>
      <c r="C249" t="str">
        <f>TRIM(LEFT(Table1_1[[#This Row],[product_name]], FIND(" ",Table1_1[[#This Row],[product_name]],FIND(" ",Table1_1[[#This Row],[product_name]],FIND(" ",Table1_1[[#This Row],[product_name]])+1)+1)))</f>
        <v>AmazonBasics USB Type-C</v>
      </c>
      <c r="D249" t="s">
        <v>18</v>
      </c>
      <c r="E249" t="s">
        <v>13076</v>
      </c>
      <c r="F249">
        <v>549</v>
      </c>
      <c r="G249">
        <v>995</v>
      </c>
      <c r="H249" t="str" cm="1">
        <f t="array" ref="H249">_xlfn.IFS(Table1_1[[#This Row],[discounted_price]]&lt;200, "&lt;₹200", Table1_1[[#This Row],[discounted_price]]&lt;=500, "₹200-₹500", Table1_1[[#This Row],[discounted_price]]&gt;500, "&gt;₹500")</f>
        <v>&gt;₹500</v>
      </c>
      <c r="I249" s="1">
        <v>0.45</v>
      </c>
      <c r="J2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49" s="1" t="str">
        <f>IF(Table1_1[[#This Row],[discount_percentage]]&gt;= 50%, "Yes", "No")</f>
        <v>No</v>
      </c>
      <c r="L249">
        <v>4.2</v>
      </c>
      <c r="M249">
        <v>29746</v>
      </c>
      <c r="N249">
        <f>AVERAGE(Table1_1[[#This Row],[rating]]) + (Table1_1[[#This Row],[rating_count]]/1000)</f>
        <v>33.945999999999998</v>
      </c>
      <c r="O249" t="str">
        <f>IF(Table1_1[[#This Row],[rating_count]]&lt;1000, "Yes", "No")</f>
        <v>No</v>
      </c>
      <c r="P249" t="s">
        <v>2188</v>
      </c>
      <c r="Q249" t="s">
        <v>599</v>
      </c>
      <c r="R249" t="s">
        <v>600</v>
      </c>
      <c r="S249" t="s">
        <v>601</v>
      </c>
      <c r="T249" t="s">
        <v>602</v>
      </c>
      <c r="U249" t="s">
        <v>603</v>
      </c>
      <c r="V249" t="s">
        <v>2189</v>
      </c>
      <c r="W249" t="s">
        <v>2190</v>
      </c>
    </row>
    <row r="250" spans="1:23" x14ac:dyDescent="0.25">
      <c r="A250" t="s">
        <v>2191</v>
      </c>
      <c r="B250" t="s">
        <v>2192</v>
      </c>
      <c r="C250" t="str">
        <f>TRIM(LEFT(Table1_1[[#This Row],[product_name]], FIND(" ",Table1_1[[#This Row],[product_name]],FIND(" ",Table1_1[[#This Row],[product_name]],FIND(" ",Table1_1[[#This Row],[product_name]])+1)+1)))</f>
        <v>Croma 3A Fast</v>
      </c>
      <c r="D250" t="s">
        <v>18</v>
      </c>
      <c r="E250" t="s">
        <v>13076</v>
      </c>
      <c r="F250">
        <v>129</v>
      </c>
      <c r="G250">
        <v>1000</v>
      </c>
      <c r="H250" t="str" cm="1">
        <f t="array" ref="H250">_xlfn.IFS(Table1_1[[#This Row],[discounted_price]]&lt;200, "&lt;₹200", Table1_1[[#This Row],[discounted_price]]&lt;=500, "₹200-₹500", Table1_1[[#This Row],[discounted_price]]&gt;500, "&gt;₹500")</f>
        <v>&lt;₹200</v>
      </c>
      <c r="I250" s="1">
        <v>0.87</v>
      </c>
      <c r="J2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50" s="1" t="str">
        <f>IF(Table1_1[[#This Row],[discount_percentage]]&gt;= 50%, "Yes", "No")</f>
        <v>Yes</v>
      </c>
      <c r="L250">
        <v>3.9</v>
      </c>
      <c r="M250">
        <v>295</v>
      </c>
      <c r="N250">
        <f>AVERAGE(Table1_1[[#This Row],[rating]]) + (Table1_1[[#This Row],[rating_count]]/1000)</f>
        <v>4.1950000000000003</v>
      </c>
      <c r="O250" t="str">
        <f>IF(Table1_1[[#This Row],[rating_count]]&lt;1000, "Yes", "No")</f>
        <v>Yes</v>
      </c>
      <c r="P250" t="s">
        <v>2193</v>
      </c>
      <c r="Q250" t="s">
        <v>2194</v>
      </c>
      <c r="R250" t="s">
        <v>2195</v>
      </c>
      <c r="S250" t="s">
        <v>2196</v>
      </c>
      <c r="T250" t="s">
        <v>2197</v>
      </c>
      <c r="U250" t="s">
        <v>2198</v>
      </c>
      <c r="V250" t="s">
        <v>2199</v>
      </c>
      <c r="W250" t="s">
        <v>2200</v>
      </c>
    </row>
    <row r="251" spans="1:23" x14ac:dyDescent="0.25">
      <c r="A251" t="s">
        <v>2201</v>
      </c>
      <c r="B251" t="s">
        <v>2202</v>
      </c>
      <c r="C251" t="str">
        <f>TRIM(LEFT(Table1_1[[#This Row],[product_name]], FIND(" ",Table1_1[[#This Row],[product_name]],FIND(" ",Table1_1[[#This Row],[product_name]],FIND(" ",Table1_1[[#This Row],[product_name]])+1)+1)))</f>
        <v>Sony Bravia 164</v>
      </c>
      <c r="D251" t="s">
        <v>169</v>
      </c>
      <c r="E251" t="s">
        <v>13077</v>
      </c>
      <c r="F251">
        <v>77990</v>
      </c>
      <c r="G251">
        <v>139900</v>
      </c>
      <c r="H251" t="str" cm="1">
        <f t="array" ref="H251">_xlfn.IFS(Table1_1[[#This Row],[discounted_price]]&lt;200, "&lt;₹200", Table1_1[[#This Row],[discounted_price]]&lt;=500, "₹200-₹500", Table1_1[[#This Row],[discounted_price]]&gt;500, "&gt;₹500")</f>
        <v>&gt;₹500</v>
      </c>
      <c r="I251" s="1">
        <v>0.44</v>
      </c>
      <c r="J2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51" s="1" t="str">
        <f>IF(Table1_1[[#This Row],[discount_percentage]]&gt;= 50%, "Yes", "No")</f>
        <v>No</v>
      </c>
      <c r="L251">
        <v>4.7</v>
      </c>
      <c r="M251">
        <v>5935</v>
      </c>
      <c r="N251">
        <f>AVERAGE(Table1_1[[#This Row],[rating]]) + (Table1_1[[#This Row],[rating_count]]/1000)</f>
        <v>10.635</v>
      </c>
      <c r="O251" t="str">
        <f>IF(Table1_1[[#This Row],[rating_count]]&lt;1000, "Yes", "No")</f>
        <v>No</v>
      </c>
      <c r="P251" t="s">
        <v>2203</v>
      </c>
      <c r="Q251" t="s">
        <v>2204</v>
      </c>
      <c r="R251" t="s">
        <v>2205</v>
      </c>
      <c r="S251" t="s">
        <v>2206</v>
      </c>
      <c r="T251" t="s">
        <v>2207</v>
      </c>
      <c r="U251" t="s">
        <v>2208</v>
      </c>
      <c r="V251" t="s">
        <v>2209</v>
      </c>
      <c r="W251" t="s">
        <v>2210</v>
      </c>
    </row>
    <row r="252" spans="1:23" x14ac:dyDescent="0.25">
      <c r="A252" t="s">
        <v>2211</v>
      </c>
      <c r="B252" t="s">
        <v>2212</v>
      </c>
      <c r="C252" t="str">
        <f>TRIM(LEFT(Table1_1[[#This Row],[product_name]], FIND(" ",Table1_1[[#This Row],[product_name]],FIND(" ",Table1_1[[#This Row],[product_name]],FIND(" ",Table1_1[[#This Row],[product_name]])+1)+1)))</f>
        <v>7SEVEN¬Æ Compatible for</v>
      </c>
      <c r="D252" t="s">
        <v>462</v>
      </c>
      <c r="E252" t="s">
        <v>13077</v>
      </c>
      <c r="F252">
        <v>349</v>
      </c>
      <c r="G252">
        <v>799</v>
      </c>
      <c r="H252" t="str" cm="1">
        <f t="array" ref="H252">_xlfn.IFS(Table1_1[[#This Row],[discounted_price]]&lt;200, "&lt;₹200", Table1_1[[#This Row],[discounted_price]]&lt;=500, "₹200-₹500", Table1_1[[#This Row],[discounted_price]]&gt;500, "&gt;₹500")</f>
        <v>₹200-₹500</v>
      </c>
      <c r="I252" s="1">
        <v>0.56000000000000005</v>
      </c>
      <c r="J2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52" s="1" t="str">
        <f>IF(Table1_1[[#This Row],[discount_percentage]]&gt;= 50%, "Yes", "No")</f>
        <v>Yes</v>
      </c>
      <c r="L252">
        <v>3.6</v>
      </c>
      <c r="M252">
        <v>323</v>
      </c>
      <c r="N252">
        <f>AVERAGE(Table1_1[[#This Row],[rating]]) + (Table1_1[[#This Row],[rating_count]]/1000)</f>
        <v>3.923</v>
      </c>
      <c r="O252" t="str">
        <f>IF(Table1_1[[#This Row],[rating_count]]&lt;1000, "Yes", "No")</f>
        <v>Yes</v>
      </c>
      <c r="P252" t="s">
        <v>2213</v>
      </c>
      <c r="Q252" t="s">
        <v>2214</v>
      </c>
      <c r="R252" t="s">
        <v>2215</v>
      </c>
      <c r="S252" t="s">
        <v>2216</v>
      </c>
      <c r="T252" t="s">
        <v>2217</v>
      </c>
      <c r="U252" t="s">
        <v>2218</v>
      </c>
      <c r="V252" t="s">
        <v>2219</v>
      </c>
      <c r="W252" t="s">
        <v>2220</v>
      </c>
    </row>
    <row r="253" spans="1:23" x14ac:dyDescent="0.25">
      <c r="A253" t="s">
        <v>2221</v>
      </c>
      <c r="B253" t="s">
        <v>2222</v>
      </c>
      <c r="C253" t="str">
        <f>TRIM(LEFT(Table1_1[[#This Row],[product_name]], FIND(" ",Table1_1[[#This Row],[product_name]],FIND(" ",Table1_1[[#This Row],[product_name]],FIND(" ",Table1_1[[#This Row],[product_name]])+1)+1)))</f>
        <v>7SEVEN¬Æ Compatible Vu</v>
      </c>
      <c r="D253" t="s">
        <v>462</v>
      </c>
      <c r="E253" t="s">
        <v>13077</v>
      </c>
      <c r="F253">
        <v>499</v>
      </c>
      <c r="G253">
        <v>899</v>
      </c>
      <c r="H253" t="str" cm="1">
        <f t="array" ref="H253">_xlfn.IFS(Table1_1[[#This Row],[discounted_price]]&lt;200, "&lt;₹200", Table1_1[[#This Row],[discounted_price]]&lt;=500, "₹200-₹500", Table1_1[[#This Row],[discounted_price]]&gt;500, "&gt;₹500")</f>
        <v>₹200-₹500</v>
      </c>
      <c r="I253" s="1">
        <v>0.44</v>
      </c>
      <c r="J2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53" s="1" t="str">
        <f>IF(Table1_1[[#This Row],[discount_percentage]]&gt;= 50%, "Yes", "No")</f>
        <v>No</v>
      </c>
      <c r="L253">
        <v>3.7</v>
      </c>
      <c r="M253">
        <v>185</v>
      </c>
      <c r="N253">
        <f>AVERAGE(Table1_1[[#This Row],[rating]]) + (Table1_1[[#This Row],[rating_count]]/1000)</f>
        <v>3.8850000000000002</v>
      </c>
      <c r="O253" t="str">
        <f>IF(Table1_1[[#This Row],[rating_count]]&lt;1000, "Yes", "No")</f>
        <v>Yes</v>
      </c>
      <c r="P253" t="s">
        <v>2223</v>
      </c>
      <c r="Q253" t="s">
        <v>2224</v>
      </c>
      <c r="R253" t="s">
        <v>2225</v>
      </c>
      <c r="S253" t="s">
        <v>2226</v>
      </c>
      <c r="T253" t="s">
        <v>2227</v>
      </c>
      <c r="U253" t="s">
        <v>2228</v>
      </c>
      <c r="V253" t="s">
        <v>2229</v>
      </c>
      <c r="W253" t="s">
        <v>2230</v>
      </c>
    </row>
    <row r="254" spans="1:23" x14ac:dyDescent="0.25">
      <c r="A254" t="s">
        <v>2231</v>
      </c>
      <c r="B254" t="s">
        <v>2232</v>
      </c>
      <c r="C254" t="str">
        <f>TRIM(LEFT(Table1_1[[#This Row],[product_name]], FIND(" ",Table1_1[[#This Row],[product_name]],FIND(" ",Table1_1[[#This Row],[product_name]],FIND(" ",Table1_1[[#This Row],[product_name]])+1)+1)))</f>
        <v>Storite High Speed</v>
      </c>
      <c r="D254" t="s">
        <v>18</v>
      </c>
      <c r="E254" t="s">
        <v>13076</v>
      </c>
      <c r="F254">
        <v>299</v>
      </c>
      <c r="G254">
        <v>799</v>
      </c>
      <c r="H254" t="str" cm="1">
        <f t="array" ref="H254">_xlfn.IFS(Table1_1[[#This Row],[discounted_price]]&lt;200, "&lt;₹200", Table1_1[[#This Row],[discounted_price]]&lt;=500, "₹200-₹500", Table1_1[[#This Row],[discounted_price]]&gt;500, "&gt;₹500")</f>
        <v>₹200-₹500</v>
      </c>
      <c r="I254" s="1">
        <v>0.63</v>
      </c>
      <c r="J2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54" s="1" t="str">
        <f>IF(Table1_1[[#This Row],[discount_percentage]]&gt;= 50%, "Yes", "No")</f>
        <v>Yes</v>
      </c>
      <c r="L254">
        <v>4.2</v>
      </c>
      <c r="M254">
        <v>2117</v>
      </c>
      <c r="N254">
        <f>AVERAGE(Table1_1[[#This Row],[rating]]) + (Table1_1[[#This Row],[rating_count]]/1000)</f>
        <v>6.3170000000000002</v>
      </c>
      <c r="O254" t="str">
        <f>IF(Table1_1[[#This Row],[rating_count]]&lt;1000, "Yes", "No")</f>
        <v>No</v>
      </c>
      <c r="P254" t="s">
        <v>2233</v>
      </c>
      <c r="Q254" t="s">
        <v>2234</v>
      </c>
      <c r="R254" t="s">
        <v>2235</v>
      </c>
      <c r="S254" t="s">
        <v>2236</v>
      </c>
      <c r="T254" t="s">
        <v>2237</v>
      </c>
      <c r="U254" t="s">
        <v>2238</v>
      </c>
      <c r="V254" t="s">
        <v>2239</v>
      </c>
      <c r="W254" t="s">
        <v>2240</v>
      </c>
    </row>
    <row r="255" spans="1:23" x14ac:dyDescent="0.25">
      <c r="A255" t="s">
        <v>2241</v>
      </c>
      <c r="B255" t="s">
        <v>2242</v>
      </c>
      <c r="C255" t="str">
        <f>TRIM(LEFT(Table1_1[[#This Row],[product_name]], FIND(" ",Table1_1[[#This Row],[product_name]],FIND(" ",Table1_1[[#This Row],[product_name]],FIND(" ",Table1_1[[#This Row],[product_name]])+1)+1)))</f>
        <v>FLiX (Beetel) 3in1</v>
      </c>
      <c r="D255" t="s">
        <v>18</v>
      </c>
      <c r="E255" t="s">
        <v>13076</v>
      </c>
      <c r="F255">
        <v>182</v>
      </c>
      <c r="G255">
        <v>599</v>
      </c>
      <c r="H255" t="str" cm="1">
        <f t="array" ref="H255">_xlfn.IFS(Table1_1[[#This Row],[discounted_price]]&lt;200, "&lt;₹200", Table1_1[[#This Row],[discounted_price]]&lt;=500, "₹200-₹500", Table1_1[[#This Row],[discounted_price]]&gt;500, "&gt;₹500")</f>
        <v>&lt;₹200</v>
      </c>
      <c r="I255" s="1">
        <v>0.7</v>
      </c>
      <c r="J2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55" s="1" t="str">
        <f>IF(Table1_1[[#This Row],[discount_percentage]]&gt;= 50%, "Yes", "No")</f>
        <v>Yes</v>
      </c>
      <c r="L255">
        <v>4</v>
      </c>
      <c r="M255">
        <v>9378</v>
      </c>
      <c r="N255">
        <f>AVERAGE(Table1_1[[#This Row],[rating]]) + (Table1_1[[#This Row],[rating_count]]/1000)</f>
        <v>13.378</v>
      </c>
      <c r="O255" t="str">
        <f>IF(Table1_1[[#This Row],[rating_count]]&lt;1000, "Yes", "No")</f>
        <v>No</v>
      </c>
      <c r="P255" t="s">
        <v>2243</v>
      </c>
      <c r="Q255" t="s">
        <v>236</v>
      </c>
      <c r="R255" t="s">
        <v>237</v>
      </c>
      <c r="S255" t="s">
        <v>238</v>
      </c>
      <c r="T255" t="s">
        <v>239</v>
      </c>
      <c r="U255" t="s">
        <v>1573</v>
      </c>
      <c r="V255" t="s">
        <v>2244</v>
      </c>
      <c r="W255" t="s">
        <v>2245</v>
      </c>
    </row>
    <row r="256" spans="1:23" x14ac:dyDescent="0.25">
      <c r="A256" t="s">
        <v>2246</v>
      </c>
      <c r="B256" t="s">
        <v>2247</v>
      </c>
      <c r="C256" t="str">
        <f>TRIM(LEFT(Table1_1[[#This Row],[product_name]], FIND(" ",Table1_1[[#This Row],[product_name]],FIND(" ",Table1_1[[#This Row],[product_name]],FIND(" ",Table1_1[[#This Row],[product_name]])+1)+1)))</f>
        <v>SVM Products Unbreakable</v>
      </c>
      <c r="D256" t="s">
        <v>643</v>
      </c>
      <c r="E256" t="s">
        <v>13077</v>
      </c>
      <c r="F256">
        <v>96</v>
      </c>
      <c r="G256">
        <v>399</v>
      </c>
      <c r="H256" t="str" cm="1">
        <f t="array" ref="H256">_xlfn.IFS(Table1_1[[#This Row],[discounted_price]]&lt;200, "&lt;₹200", Table1_1[[#This Row],[discounted_price]]&lt;=500, "₹200-₹500", Table1_1[[#This Row],[discounted_price]]&gt;500, "&gt;₹500")</f>
        <v>&lt;₹200</v>
      </c>
      <c r="I256" s="1">
        <v>0.76</v>
      </c>
      <c r="J2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56" s="1" t="str">
        <f>IF(Table1_1[[#This Row],[discount_percentage]]&gt;= 50%, "Yes", "No")</f>
        <v>Yes</v>
      </c>
      <c r="L256">
        <v>3.6</v>
      </c>
      <c r="M256">
        <v>1796</v>
      </c>
      <c r="N256">
        <f>AVERAGE(Table1_1[[#This Row],[rating]]) + (Table1_1[[#This Row],[rating_count]]/1000)</f>
        <v>5.3959999999999999</v>
      </c>
      <c r="O256" t="str">
        <f>IF(Table1_1[[#This Row],[rating_count]]&lt;1000, "Yes", "No")</f>
        <v>No</v>
      </c>
      <c r="P256" t="s">
        <v>2248</v>
      </c>
      <c r="Q256" t="s">
        <v>2249</v>
      </c>
      <c r="R256" t="s">
        <v>2250</v>
      </c>
      <c r="S256" t="s">
        <v>2251</v>
      </c>
      <c r="T256" t="s">
        <v>2252</v>
      </c>
      <c r="U256" t="s">
        <v>2253</v>
      </c>
      <c r="V256" t="s">
        <v>2254</v>
      </c>
      <c r="W256" t="s">
        <v>2255</v>
      </c>
    </row>
    <row r="257" spans="1:23" x14ac:dyDescent="0.25">
      <c r="A257" t="s">
        <v>2256</v>
      </c>
      <c r="B257" t="s">
        <v>2257</v>
      </c>
      <c r="C257" t="str">
        <f>TRIM(LEFT(Table1_1[[#This Row],[product_name]], FIND(" ",Table1_1[[#This Row],[product_name]],FIND(" ",Table1_1[[#This Row],[product_name]],FIND(" ",Table1_1[[#This Row],[product_name]])+1)+1)))</f>
        <v>VU 164 cm</v>
      </c>
      <c r="D257" t="s">
        <v>169</v>
      </c>
      <c r="E257" t="s">
        <v>13077</v>
      </c>
      <c r="F257">
        <v>54990</v>
      </c>
      <c r="G257">
        <v>85000</v>
      </c>
      <c r="H257" t="str" cm="1">
        <f t="array" ref="H257">_xlfn.IFS(Table1_1[[#This Row],[discounted_price]]&lt;200, "&lt;₹200", Table1_1[[#This Row],[discounted_price]]&lt;=500, "₹200-₹500", Table1_1[[#This Row],[discounted_price]]&gt;500, "&gt;₹500")</f>
        <v>&gt;₹500</v>
      </c>
      <c r="I257" s="1">
        <v>0.35</v>
      </c>
      <c r="J2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57" s="1" t="str">
        <f>IF(Table1_1[[#This Row],[discount_percentage]]&gt;= 50%, "Yes", "No")</f>
        <v>No</v>
      </c>
      <c r="L257">
        <v>4.3</v>
      </c>
      <c r="M257">
        <v>3587</v>
      </c>
      <c r="N257">
        <f>AVERAGE(Table1_1[[#This Row],[rating]]) + (Table1_1[[#This Row],[rating_count]]/1000)</f>
        <v>7.8870000000000005</v>
      </c>
      <c r="O257" t="str">
        <f>IF(Table1_1[[#This Row],[rating_count]]&lt;1000, "Yes", "No")</f>
        <v>No</v>
      </c>
      <c r="P257" t="s">
        <v>987</v>
      </c>
      <c r="Q257" t="s">
        <v>988</v>
      </c>
      <c r="R257" t="s">
        <v>989</v>
      </c>
      <c r="S257" t="s">
        <v>990</v>
      </c>
      <c r="T257" t="s">
        <v>991</v>
      </c>
      <c r="U257" t="s">
        <v>992</v>
      </c>
      <c r="V257" t="s">
        <v>2258</v>
      </c>
      <c r="W257" t="s">
        <v>2259</v>
      </c>
    </row>
    <row r="258" spans="1:23" x14ac:dyDescent="0.25">
      <c r="A258" t="s">
        <v>2260</v>
      </c>
      <c r="B258" t="s">
        <v>2261</v>
      </c>
      <c r="C258" t="str">
        <f>TRIM(LEFT(Table1_1[[#This Row],[product_name]], FIND(" ",Table1_1[[#This Row],[product_name]],FIND(" ",Table1_1[[#This Row],[product_name]],FIND(" ",Table1_1[[#This Row],[product_name]])+1)+1)))</f>
        <v>CableCreation RCA to</v>
      </c>
      <c r="D258" t="s">
        <v>1173</v>
      </c>
      <c r="E258" t="s">
        <v>13077</v>
      </c>
      <c r="F258">
        <v>439</v>
      </c>
      <c r="G258">
        <v>758</v>
      </c>
      <c r="H258" t="str" cm="1">
        <f t="array" ref="H258">_xlfn.IFS(Table1_1[[#This Row],[discounted_price]]&lt;200, "&lt;₹200", Table1_1[[#This Row],[discounted_price]]&lt;=500, "₹200-₹500", Table1_1[[#This Row],[discounted_price]]&gt;500, "&gt;₹500")</f>
        <v>₹200-₹500</v>
      </c>
      <c r="I258" s="1">
        <v>0.42</v>
      </c>
      <c r="J2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58" s="1" t="str">
        <f>IF(Table1_1[[#This Row],[discount_percentage]]&gt;= 50%, "Yes", "No")</f>
        <v>No</v>
      </c>
      <c r="L258">
        <v>4.2</v>
      </c>
      <c r="M258">
        <v>4296</v>
      </c>
      <c r="N258">
        <f>AVERAGE(Table1_1[[#This Row],[rating]]) + (Table1_1[[#This Row],[rating_count]]/1000)</f>
        <v>8.4960000000000004</v>
      </c>
      <c r="O258" t="str">
        <f>IF(Table1_1[[#This Row],[rating_count]]&lt;1000, "Yes", "No")</f>
        <v>No</v>
      </c>
      <c r="P258" t="s">
        <v>2262</v>
      </c>
      <c r="Q258" t="s">
        <v>2263</v>
      </c>
      <c r="R258" t="s">
        <v>2264</v>
      </c>
      <c r="S258" t="s">
        <v>2265</v>
      </c>
      <c r="T258" t="s">
        <v>2266</v>
      </c>
      <c r="U258" t="s">
        <v>2267</v>
      </c>
      <c r="V258" t="s">
        <v>2268</v>
      </c>
      <c r="W258" t="s">
        <v>2269</v>
      </c>
    </row>
    <row r="259" spans="1:23" x14ac:dyDescent="0.25">
      <c r="A259" t="s">
        <v>2270</v>
      </c>
      <c r="B259" t="s">
        <v>2271</v>
      </c>
      <c r="C259" t="str">
        <f>TRIM(LEFT(Table1_1[[#This Row],[product_name]], FIND(" ",Table1_1[[#This Row],[product_name]],FIND(" ",Table1_1[[#This Row],[product_name]],FIND(" ",Table1_1[[#This Row],[product_name]])+1)+1)))</f>
        <v>Wayona USB Type</v>
      </c>
      <c r="D259" t="s">
        <v>18</v>
      </c>
      <c r="E259" t="s">
        <v>13076</v>
      </c>
      <c r="F259">
        <v>299</v>
      </c>
      <c r="G259">
        <v>999</v>
      </c>
      <c r="H259" t="str" cm="1">
        <f t="array" ref="H259">_xlfn.IFS(Table1_1[[#This Row],[discounted_price]]&lt;200, "&lt;₹200", Table1_1[[#This Row],[discounted_price]]&lt;=500, "₹200-₹500", Table1_1[[#This Row],[discounted_price]]&gt;500, "&gt;₹500")</f>
        <v>₹200-₹500</v>
      </c>
      <c r="I259" s="1">
        <v>0.7</v>
      </c>
      <c r="J2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59" s="1" t="str">
        <f>IF(Table1_1[[#This Row],[discount_percentage]]&gt;= 50%, "Yes", "No")</f>
        <v>Yes</v>
      </c>
      <c r="L259">
        <v>4.3</v>
      </c>
      <c r="M259">
        <v>2651</v>
      </c>
      <c r="N259">
        <f>AVERAGE(Table1_1[[#This Row],[rating]]) + (Table1_1[[#This Row],[rating_count]]/1000)</f>
        <v>6.9509999999999996</v>
      </c>
      <c r="O259" t="str">
        <f>IF(Table1_1[[#This Row],[rating_count]]&lt;1000, "Yes", "No")</f>
        <v>No</v>
      </c>
      <c r="P259" t="s">
        <v>2272</v>
      </c>
      <c r="Q259" t="s">
        <v>1543</v>
      </c>
      <c r="R259" t="s">
        <v>1544</v>
      </c>
      <c r="S259" t="s">
        <v>1545</v>
      </c>
      <c r="T259" t="s">
        <v>1546</v>
      </c>
      <c r="U259" t="s">
        <v>1547</v>
      </c>
      <c r="V259" t="s">
        <v>1548</v>
      </c>
      <c r="W259" t="s">
        <v>2273</v>
      </c>
    </row>
    <row r="260" spans="1:23" x14ac:dyDescent="0.25">
      <c r="A260" t="s">
        <v>2274</v>
      </c>
      <c r="B260" t="s">
        <v>2275</v>
      </c>
      <c r="C260" t="str">
        <f>TRIM(LEFT(Table1_1[[#This Row],[product_name]], FIND(" ",Table1_1[[#This Row],[product_name]],FIND(" ",Table1_1[[#This Row],[product_name]],FIND(" ",Table1_1[[#This Row],[product_name]])+1)+1)))</f>
        <v>boAt Rugged V3</v>
      </c>
      <c r="D260" t="s">
        <v>18</v>
      </c>
      <c r="E260" t="s">
        <v>13076</v>
      </c>
      <c r="F260">
        <v>299</v>
      </c>
      <c r="G260">
        <v>799</v>
      </c>
      <c r="H260" t="str" cm="1">
        <f t="array" ref="H260">_xlfn.IFS(Table1_1[[#This Row],[discounted_price]]&lt;200, "&lt;₹200", Table1_1[[#This Row],[discounted_price]]&lt;=500, "₹200-₹500", Table1_1[[#This Row],[discounted_price]]&gt;500, "&gt;₹500")</f>
        <v>₹200-₹500</v>
      </c>
      <c r="I260" s="1">
        <v>0.63</v>
      </c>
      <c r="J2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60" s="1" t="str">
        <f>IF(Table1_1[[#This Row],[discount_percentage]]&gt;= 50%, "Yes", "No")</f>
        <v>Yes</v>
      </c>
      <c r="L260">
        <v>4.2</v>
      </c>
      <c r="M260">
        <v>94363</v>
      </c>
      <c r="N260">
        <f>AVERAGE(Table1_1[[#This Row],[rating]]) + (Table1_1[[#This Row],[rating_count]]/1000)</f>
        <v>98.563000000000002</v>
      </c>
      <c r="O260" t="str">
        <f>IF(Table1_1[[#This Row],[rating_count]]&lt;1000, "Yes", "No")</f>
        <v>No</v>
      </c>
      <c r="P260" t="s">
        <v>2276</v>
      </c>
      <c r="Q260" t="s">
        <v>50</v>
      </c>
      <c r="R260" t="s">
        <v>51</v>
      </c>
      <c r="S260" t="s">
        <v>52</v>
      </c>
      <c r="T260" t="s">
        <v>53</v>
      </c>
      <c r="U260" t="s">
        <v>54</v>
      </c>
      <c r="V260" t="s">
        <v>2277</v>
      </c>
      <c r="W260" t="s">
        <v>2278</v>
      </c>
    </row>
    <row r="261" spans="1:23" x14ac:dyDescent="0.25">
      <c r="A261" t="s">
        <v>2279</v>
      </c>
      <c r="B261" t="s">
        <v>2280</v>
      </c>
      <c r="C261" t="str">
        <f>TRIM(LEFT(Table1_1[[#This Row],[product_name]], FIND(" ",Table1_1[[#This Row],[product_name]],FIND(" ",Table1_1[[#This Row],[product_name]],FIND(" ",Table1_1[[#This Row],[product_name]])+1)+1)))</f>
        <v>Amazon Basics USB</v>
      </c>
      <c r="D261" t="s">
        <v>18</v>
      </c>
      <c r="E261" t="s">
        <v>13076</v>
      </c>
      <c r="F261">
        <v>789</v>
      </c>
      <c r="G261">
        <v>1999</v>
      </c>
      <c r="H261" t="str" cm="1">
        <f t="array" ref="H261">_xlfn.IFS(Table1_1[[#This Row],[discounted_price]]&lt;200, "&lt;₹200", Table1_1[[#This Row],[discounted_price]]&lt;=500, "₹200-₹500", Table1_1[[#This Row],[discounted_price]]&gt;500, "&gt;₹500")</f>
        <v>&gt;₹500</v>
      </c>
      <c r="I261" s="1">
        <v>0.61</v>
      </c>
      <c r="J2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61" s="1" t="str">
        <f>IF(Table1_1[[#This Row],[discount_percentage]]&gt;= 50%, "Yes", "No")</f>
        <v>Yes</v>
      </c>
      <c r="L261">
        <v>4.2</v>
      </c>
      <c r="M261">
        <v>34540</v>
      </c>
      <c r="N261">
        <f>AVERAGE(Table1_1[[#This Row],[rating]]) + (Table1_1[[#This Row],[rating_count]]/1000)</f>
        <v>38.74</v>
      </c>
      <c r="O261" t="str">
        <f>IF(Table1_1[[#This Row],[rating_count]]&lt;1000, "Yes", "No")</f>
        <v>No</v>
      </c>
      <c r="P261" t="s">
        <v>2281</v>
      </c>
      <c r="Q261" t="s">
        <v>2282</v>
      </c>
      <c r="R261" t="s">
        <v>2283</v>
      </c>
      <c r="S261" t="s">
        <v>2284</v>
      </c>
      <c r="T261" t="s">
        <v>2285</v>
      </c>
      <c r="U261" t="s">
        <v>2286</v>
      </c>
      <c r="V261" t="s">
        <v>2287</v>
      </c>
      <c r="W261" t="s">
        <v>2288</v>
      </c>
    </row>
    <row r="262" spans="1:23" x14ac:dyDescent="0.25">
      <c r="A262" t="s">
        <v>2289</v>
      </c>
      <c r="B262" t="s">
        <v>2290</v>
      </c>
      <c r="C262" t="str">
        <f>TRIM(LEFT(Table1_1[[#This Row],[product_name]], FIND(" ",Table1_1[[#This Row],[product_name]],FIND(" ",Table1_1[[#This Row],[product_name]],FIND(" ",Table1_1[[#This Row],[product_name]])+1)+1)))</f>
        <v>AmazonBasics - High-Speed</v>
      </c>
      <c r="D262" t="s">
        <v>129</v>
      </c>
      <c r="E262" t="s">
        <v>13077</v>
      </c>
      <c r="F262">
        <v>299</v>
      </c>
      <c r="G262">
        <v>700</v>
      </c>
      <c r="H262" t="str" cm="1">
        <f t="array" ref="H262">_xlfn.IFS(Table1_1[[#This Row],[discounted_price]]&lt;200, "&lt;₹200", Table1_1[[#This Row],[discounted_price]]&lt;=500, "₹200-₹500", Table1_1[[#This Row],[discounted_price]]&gt;500, "&gt;₹500")</f>
        <v>₹200-₹500</v>
      </c>
      <c r="I262" s="1">
        <v>0.56999999999999995</v>
      </c>
      <c r="J2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62" s="1" t="str">
        <f>IF(Table1_1[[#This Row],[discount_percentage]]&gt;= 50%, "Yes", "No")</f>
        <v>Yes</v>
      </c>
      <c r="L262">
        <v>4.4000000000000004</v>
      </c>
      <c r="M262">
        <v>8714</v>
      </c>
      <c r="N262">
        <f>AVERAGE(Table1_1[[#This Row],[rating]]) + (Table1_1[[#This Row],[rating_count]]/1000)</f>
        <v>13.114000000000001</v>
      </c>
      <c r="O262" t="str">
        <f>IF(Table1_1[[#This Row],[rating_count]]&lt;1000, "Yes", "No")</f>
        <v>No</v>
      </c>
      <c r="P262" t="s">
        <v>2291</v>
      </c>
      <c r="Q262" t="s">
        <v>2292</v>
      </c>
      <c r="R262" t="s">
        <v>2293</v>
      </c>
      <c r="S262" t="s">
        <v>2294</v>
      </c>
      <c r="T262" t="s">
        <v>2295</v>
      </c>
      <c r="U262" t="s">
        <v>2296</v>
      </c>
      <c r="V262" t="s">
        <v>2297</v>
      </c>
      <c r="W262" t="s">
        <v>2298</v>
      </c>
    </row>
    <row r="263" spans="1:23" x14ac:dyDescent="0.25">
      <c r="A263" t="s">
        <v>2299</v>
      </c>
      <c r="B263" t="s">
        <v>2300</v>
      </c>
      <c r="C263" t="str">
        <f>TRIM(LEFT(Table1_1[[#This Row],[product_name]], FIND(" ",Table1_1[[#This Row],[product_name]],FIND(" ",Table1_1[[#This Row],[product_name]],FIND(" ",Table1_1[[#This Row],[product_name]])+1)+1)))</f>
        <v>Wayona Nylon Braided</v>
      </c>
      <c r="D263" t="s">
        <v>18</v>
      </c>
      <c r="E263" t="s">
        <v>13076</v>
      </c>
      <c r="F263">
        <v>325</v>
      </c>
      <c r="G263">
        <v>1099</v>
      </c>
      <c r="H263" t="str" cm="1">
        <f t="array" ref="H263">_xlfn.IFS(Table1_1[[#This Row],[discounted_price]]&lt;200, "&lt;₹200", Table1_1[[#This Row],[discounted_price]]&lt;=500, "₹200-₹500", Table1_1[[#This Row],[discounted_price]]&gt;500, "&gt;₹500")</f>
        <v>₹200-₹500</v>
      </c>
      <c r="I263" s="1">
        <v>0.7</v>
      </c>
      <c r="J2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63" s="1" t="str">
        <f>IF(Table1_1[[#This Row],[discount_percentage]]&gt;= 50%, "Yes", "No")</f>
        <v>Yes</v>
      </c>
      <c r="L263">
        <v>4.2</v>
      </c>
      <c r="M263">
        <v>10576</v>
      </c>
      <c r="N263">
        <f>AVERAGE(Table1_1[[#This Row],[rating]]) + (Table1_1[[#This Row],[rating_count]]/1000)</f>
        <v>14.776</v>
      </c>
      <c r="O263" t="str">
        <f>IF(Table1_1[[#This Row],[rating_count]]&lt;1000, "Yes", "No")</f>
        <v>No</v>
      </c>
      <c r="P263" t="s">
        <v>2301</v>
      </c>
      <c r="Q263" t="s">
        <v>791</v>
      </c>
      <c r="R263" t="s">
        <v>792</v>
      </c>
      <c r="S263" t="s">
        <v>793</v>
      </c>
      <c r="T263" t="s">
        <v>794</v>
      </c>
      <c r="U263" t="s">
        <v>795</v>
      </c>
      <c r="V263" t="s">
        <v>2302</v>
      </c>
      <c r="W263" t="s">
        <v>2303</v>
      </c>
    </row>
    <row r="264" spans="1:23" x14ac:dyDescent="0.25">
      <c r="A264" t="s">
        <v>2304</v>
      </c>
      <c r="B264" t="s">
        <v>2305</v>
      </c>
      <c r="C264" t="str">
        <f>TRIM(LEFT(Table1_1[[#This Row],[product_name]], FIND(" ",Table1_1[[#This Row],[product_name]],FIND(" ",Table1_1[[#This Row],[product_name]],FIND(" ",Table1_1[[#This Row],[product_name]])+1)+1)))</f>
        <v>Belkin Apple Certified</v>
      </c>
      <c r="D264" t="s">
        <v>18</v>
      </c>
      <c r="E264" t="s">
        <v>13076</v>
      </c>
      <c r="F264">
        <v>1299</v>
      </c>
      <c r="G264">
        <v>1999</v>
      </c>
      <c r="H264" t="str" cm="1">
        <f t="array" ref="H264">_xlfn.IFS(Table1_1[[#This Row],[discounted_price]]&lt;200, "&lt;₹200", Table1_1[[#This Row],[discounted_price]]&lt;=500, "₹200-₹500", Table1_1[[#This Row],[discounted_price]]&gt;500, "&gt;₹500")</f>
        <v>&gt;₹500</v>
      </c>
      <c r="I264" s="1">
        <v>0.35</v>
      </c>
      <c r="J2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64" s="1" t="str">
        <f>IF(Table1_1[[#This Row],[discount_percentage]]&gt;= 50%, "Yes", "No")</f>
        <v>No</v>
      </c>
      <c r="L264">
        <v>4.4000000000000004</v>
      </c>
      <c r="M264">
        <v>7318</v>
      </c>
      <c r="N264">
        <f>AVERAGE(Table1_1[[#This Row],[rating]]) + (Table1_1[[#This Row],[rating_count]]/1000)</f>
        <v>11.718</v>
      </c>
      <c r="O264" t="str">
        <f>IF(Table1_1[[#This Row],[rating_count]]&lt;1000, "Yes", "No")</f>
        <v>No</v>
      </c>
      <c r="P264" t="s">
        <v>2306</v>
      </c>
      <c r="Q264" t="s">
        <v>1737</v>
      </c>
      <c r="R264" t="s">
        <v>1738</v>
      </c>
      <c r="S264" t="s">
        <v>1739</v>
      </c>
      <c r="T264" t="s">
        <v>1740</v>
      </c>
      <c r="U264" t="s">
        <v>1741</v>
      </c>
      <c r="V264" t="s">
        <v>2307</v>
      </c>
      <c r="W264" t="s">
        <v>2308</v>
      </c>
    </row>
    <row r="265" spans="1:23" x14ac:dyDescent="0.25">
      <c r="A265" t="s">
        <v>2309</v>
      </c>
      <c r="B265" t="s">
        <v>2310</v>
      </c>
      <c r="C265" t="str">
        <f>TRIM(LEFT(Table1_1[[#This Row],[product_name]], FIND(" ",Table1_1[[#This Row],[product_name]],FIND(" ",Table1_1[[#This Row],[product_name]],FIND(" ",Table1_1[[#This Row],[product_name]])+1)+1)))</f>
        <v>7SEVEN Compatible LG</v>
      </c>
      <c r="D265" t="s">
        <v>462</v>
      </c>
      <c r="E265" t="s">
        <v>13077</v>
      </c>
      <c r="F265">
        <v>790</v>
      </c>
      <c r="G265">
        <v>1999</v>
      </c>
      <c r="H265" t="str" cm="1">
        <f t="array" ref="H265">_xlfn.IFS(Table1_1[[#This Row],[discounted_price]]&lt;200, "&lt;₹200", Table1_1[[#This Row],[discounted_price]]&lt;=500, "₹200-₹500", Table1_1[[#This Row],[discounted_price]]&gt;500, "&gt;₹500")</f>
        <v>&gt;₹500</v>
      </c>
      <c r="I265" s="1">
        <v>0.6</v>
      </c>
      <c r="J2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65" s="1" t="str">
        <f>IF(Table1_1[[#This Row],[discount_percentage]]&gt;= 50%, "Yes", "No")</f>
        <v>Yes</v>
      </c>
      <c r="L265">
        <v>3</v>
      </c>
      <c r="M265">
        <v>103</v>
      </c>
      <c r="N265">
        <f>AVERAGE(Table1_1[[#This Row],[rating]]) + (Table1_1[[#This Row],[rating_count]]/1000)</f>
        <v>3.1030000000000002</v>
      </c>
      <c r="O265" t="str">
        <f>IF(Table1_1[[#This Row],[rating_count]]&lt;1000, "Yes", "No")</f>
        <v>Yes</v>
      </c>
      <c r="P265" t="s">
        <v>2311</v>
      </c>
      <c r="Q265" t="s">
        <v>2312</v>
      </c>
      <c r="R265" t="s">
        <v>2313</v>
      </c>
      <c r="S265" t="s">
        <v>2314</v>
      </c>
      <c r="T265" t="s">
        <v>2315</v>
      </c>
      <c r="U265" t="s">
        <v>2316</v>
      </c>
      <c r="V265" t="s">
        <v>2317</v>
      </c>
      <c r="W265" t="s">
        <v>2318</v>
      </c>
    </row>
    <row r="266" spans="1:23" x14ac:dyDescent="0.25">
      <c r="A266" t="s">
        <v>2319</v>
      </c>
      <c r="B266" t="s">
        <v>2320</v>
      </c>
      <c r="C266" t="str">
        <f>TRIM(LEFT(Table1_1[[#This Row],[product_name]], FIND(" ",Table1_1[[#This Row],[product_name]],FIND(" ",Table1_1[[#This Row],[product_name]],FIND(" ",Table1_1[[#This Row],[product_name]])+1)+1)))</f>
        <v>Realme Smart TV</v>
      </c>
      <c r="D266" t="s">
        <v>2321</v>
      </c>
      <c r="E266" t="s">
        <v>13077</v>
      </c>
      <c r="F266">
        <v>4699</v>
      </c>
      <c r="G266">
        <v>4699</v>
      </c>
      <c r="H266" t="str" cm="1">
        <f t="array" ref="H266">_xlfn.IFS(Table1_1[[#This Row],[discounted_price]]&lt;200, "&lt;₹200", Table1_1[[#This Row],[discounted_price]]&lt;=500, "₹200-₹500", Table1_1[[#This Row],[discounted_price]]&gt;500, "&gt;₹500")</f>
        <v>&gt;₹500</v>
      </c>
      <c r="I266" s="1">
        <v>0</v>
      </c>
      <c r="J2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266" s="1" t="str">
        <f>IF(Table1_1[[#This Row],[discount_percentage]]&gt;= 50%, "Yes", "No")</f>
        <v>No</v>
      </c>
      <c r="L266">
        <v>4.5</v>
      </c>
      <c r="M266">
        <v>224</v>
      </c>
      <c r="N266">
        <f>AVERAGE(Table1_1[[#This Row],[rating]]) + (Table1_1[[#This Row],[rating_count]]/1000)</f>
        <v>4.7240000000000002</v>
      </c>
      <c r="O266" t="str">
        <f>IF(Table1_1[[#This Row],[rating_count]]&lt;1000, "Yes", "No")</f>
        <v>Yes</v>
      </c>
      <c r="P266" t="s">
        <v>2322</v>
      </c>
      <c r="Q266" t="s">
        <v>2323</v>
      </c>
      <c r="R266" t="s">
        <v>2324</v>
      </c>
      <c r="S266" t="s">
        <v>2325</v>
      </c>
      <c r="T266" t="s">
        <v>2326</v>
      </c>
      <c r="U266" t="s">
        <v>2327</v>
      </c>
      <c r="V266" t="s">
        <v>2328</v>
      </c>
      <c r="W266" t="s">
        <v>2329</v>
      </c>
    </row>
    <row r="267" spans="1:23" x14ac:dyDescent="0.25">
      <c r="A267" t="s">
        <v>2330</v>
      </c>
      <c r="B267" t="s">
        <v>2331</v>
      </c>
      <c r="C267" t="str">
        <f>TRIM(LEFT(Table1_1[[#This Row],[product_name]], FIND(" ",Table1_1[[#This Row],[product_name]],FIND(" ",Table1_1[[#This Row],[product_name]],FIND(" ",Table1_1[[#This Row],[product_name]])+1)+1)))</f>
        <v>Acer 100 cm</v>
      </c>
      <c r="D267" t="s">
        <v>169</v>
      </c>
      <c r="E267" t="s">
        <v>13077</v>
      </c>
      <c r="F267">
        <v>18999</v>
      </c>
      <c r="G267">
        <v>24990</v>
      </c>
      <c r="H267" t="str" cm="1">
        <f t="array" ref="H267">_xlfn.IFS(Table1_1[[#This Row],[discounted_price]]&lt;200, "&lt;₹200", Table1_1[[#This Row],[discounted_price]]&lt;=500, "₹200-₹500", Table1_1[[#This Row],[discounted_price]]&gt;500, "&gt;₹500")</f>
        <v>&gt;₹500</v>
      </c>
      <c r="I267" s="1">
        <v>0.24</v>
      </c>
      <c r="J2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67" s="1" t="str">
        <f>IF(Table1_1[[#This Row],[discount_percentage]]&gt;= 50%, "Yes", "No")</f>
        <v>No</v>
      </c>
      <c r="L267">
        <v>4.3</v>
      </c>
      <c r="M267">
        <v>4702</v>
      </c>
      <c r="N267">
        <f>AVERAGE(Table1_1[[#This Row],[rating]]) + (Table1_1[[#This Row],[rating_count]]/1000)</f>
        <v>9.0019999999999989</v>
      </c>
      <c r="O267" t="str">
        <f>IF(Table1_1[[#This Row],[rating_count]]&lt;1000, "Yes", "No")</f>
        <v>No</v>
      </c>
      <c r="P267" t="s">
        <v>2332</v>
      </c>
      <c r="Q267" t="s">
        <v>246</v>
      </c>
      <c r="R267" t="s">
        <v>247</v>
      </c>
      <c r="S267" t="s">
        <v>248</v>
      </c>
      <c r="T267" t="s">
        <v>249</v>
      </c>
      <c r="U267" t="s">
        <v>13024</v>
      </c>
      <c r="V267" t="s">
        <v>2333</v>
      </c>
      <c r="W267" t="s">
        <v>2334</v>
      </c>
    </row>
    <row r="268" spans="1:23" x14ac:dyDescent="0.25">
      <c r="A268" t="s">
        <v>2335</v>
      </c>
      <c r="B268" t="s">
        <v>2336</v>
      </c>
      <c r="C268" t="str">
        <f>TRIM(LEFT(Table1_1[[#This Row],[product_name]], FIND(" ",Table1_1[[#This Row],[product_name]],FIND(" ",Table1_1[[#This Row],[product_name]],FIND(" ",Table1_1[[#This Row],[product_name]])+1)+1)))</f>
        <v>Lapster usb 2.0</v>
      </c>
      <c r="D268" t="s">
        <v>18</v>
      </c>
      <c r="E268" t="s">
        <v>13076</v>
      </c>
      <c r="F268">
        <v>199</v>
      </c>
      <c r="G268">
        <v>999</v>
      </c>
      <c r="H268" t="str" cm="1">
        <f t="array" ref="H268">_xlfn.IFS(Table1_1[[#This Row],[discounted_price]]&lt;200, "&lt;₹200", Table1_1[[#This Row],[discounted_price]]&lt;=500, "₹200-₹500", Table1_1[[#This Row],[discounted_price]]&gt;500, "&gt;₹500")</f>
        <v>&lt;₹200</v>
      </c>
      <c r="I268" s="1">
        <v>0.8</v>
      </c>
      <c r="J2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68" s="1" t="str">
        <f>IF(Table1_1[[#This Row],[discount_percentage]]&gt;= 50%, "Yes", "No")</f>
        <v>Yes</v>
      </c>
      <c r="L268">
        <v>4.2</v>
      </c>
      <c r="M268">
        <v>85</v>
      </c>
      <c r="N268">
        <f>AVERAGE(Table1_1[[#This Row],[rating]]) + (Table1_1[[#This Row],[rating_count]]/1000)</f>
        <v>4.2850000000000001</v>
      </c>
      <c r="O268" t="str">
        <f>IF(Table1_1[[#This Row],[rating_count]]&lt;1000, "Yes", "No")</f>
        <v>Yes</v>
      </c>
      <c r="P268" t="s">
        <v>2337</v>
      </c>
      <c r="Q268" t="s">
        <v>2338</v>
      </c>
      <c r="R268" t="s">
        <v>2339</v>
      </c>
      <c r="S268" t="s">
        <v>2340</v>
      </c>
      <c r="T268" t="s">
        <v>2341</v>
      </c>
      <c r="U268" t="s">
        <v>2342</v>
      </c>
      <c r="V268" t="s">
        <v>2343</v>
      </c>
      <c r="W268" t="s">
        <v>2344</v>
      </c>
    </row>
    <row r="269" spans="1:23" x14ac:dyDescent="0.25">
      <c r="A269" t="s">
        <v>2345</v>
      </c>
      <c r="B269" t="s">
        <v>2346</v>
      </c>
      <c r="C269" t="str">
        <f>TRIM(LEFT(Table1_1[[#This Row],[product_name]], FIND(" ",Table1_1[[#This Row],[product_name]],FIND(" ",Table1_1[[#This Row],[product_name]],FIND(" ",Table1_1[[#This Row],[product_name]])+1)+1)))</f>
        <v>AmazonBasics High-Speed Braided</v>
      </c>
      <c r="D269" t="s">
        <v>129</v>
      </c>
      <c r="E269" t="s">
        <v>13077</v>
      </c>
      <c r="F269">
        <v>269</v>
      </c>
      <c r="G269">
        <v>650</v>
      </c>
      <c r="H269" t="str" cm="1">
        <f t="array" ref="H269">_xlfn.IFS(Table1_1[[#This Row],[discounted_price]]&lt;200, "&lt;₹200", Table1_1[[#This Row],[discounted_price]]&lt;=500, "₹200-₹500", Table1_1[[#This Row],[discounted_price]]&gt;500, "&gt;₹500")</f>
        <v>₹200-₹500</v>
      </c>
      <c r="I269" s="1">
        <v>0.59</v>
      </c>
      <c r="J2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69" s="1" t="str">
        <f>IF(Table1_1[[#This Row],[discount_percentage]]&gt;= 50%, "Yes", "No")</f>
        <v>Yes</v>
      </c>
      <c r="L269">
        <v>4.4000000000000004</v>
      </c>
      <c r="M269">
        <v>35877</v>
      </c>
      <c r="N269">
        <f>AVERAGE(Table1_1[[#This Row],[rating]]) + (Table1_1[[#This Row],[rating_count]]/1000)</f>
        <v>40.277000000000001</v>
      </c>
      <c r="O269" t="str">
        <f>IF(Table1_1[[#This Row],[rating_count]]&lt;1000, "Yes", "No")</f>
        <v>No</v>
      </c>
      <c r="P269" t="s">
        <v>2347</v>
      </c>
      <c r="Q269" t="s">
        <v>2348</v>
      </c>
      <c r="R269" t="s">
        <v>2349</v>
      </c>
      <c r="S269" t="s">
        <v>2350</v>
      </c>
      <c r="T269" t="s">
        <v>2351</v>
      </c>
      <c r="U269" t="s">
        <v>2352</v>
      </c>
      <c r="V269" t="s">
        <v>2353</v>
      </c>
      <c r="W269" t="s">
        <v>2354</v>
      </c>
    </row>
    <row r="270" spans="1:23" x14ac:dyDescent="0.25">
      <c r="A270" t="s">
        <v>2355</v>
      </c>
      <c r="B270" t="s">
        <v>2356</v>
      </c>
      <c r="C270" t="str">
        <f>TRIM(LEFT(Table1_1[[#This Row],[product_name]], FIND(" ",Table1_1[[#This Row],[product_name]],FIND(" ",Table1_1[[#This Row],[product_name]],FIND(" ",Table1_1[[#This Row],[product_name]])+1)+1)))</f>
        <v>Cubetek 3 in</v>
      </c>
      <c r="D270" t="s">
        <v>2357</v>
      </c>
      <c r="E270" t="s">
        <v>13077</v>
      </c>
      <c r="F270">
        <v>1990</v>
      </c>
      <c r="G270">
        <v>3100</v>
      </c>
      <c r="H270" t="str" cm="1">
        <f t="array" ref="H270">_xlfn.IFS(Table1_1[[#This Row],[discounted_price]]&lt;200, "&lt;₹200", Table1_1[[#This Row],[discounted_price]]&lt;=500, "₹200-₹500", Table1_1[[#This Row],[discounted_price]]&gt;500, "&gt;₹500")</f>
        <v>&gt;₹500</v>
      </c>
      <c r="I270" s="1">
        <v>0.36</v>
      </c>
      <c r="J2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70" s="1" t="str">
        <f>IF(Table1_1[[#This Row],[discount_percentage]]&gt;= 50%, "Yes", "No")</f>
        <v>No</v>
      </c>
      <c r="L270">
        <v>4</v>
      </c>
      <c r="M270">
        <v>897</v>
      </c>
      <c r="N270">
        <f>AVERAGE(Table1_1[[#This Row],[rating]]) + (Table1_1[[#This Row],[rating_count]]/1000)</f>
        <v>4.8970000000000002</v>
      </c>
      <c r="O270" t="str">
        <f>IF(Table1_1[[#This Row],[rating_count]]&lt;1000, "Yes", "No")</f>
        <v>Yes</v>
      </c>
      <c r="P270" t="s">
        <v>2358</v>
      </c>
      <c r="Q270" t="s">
        <v>2359</v>
      </c>
      <c r="R270" t="s">
        <v>2360</v>
      </c>
      <c r="S270" t="s">
        <v>2361</v>
      </c>
      <c r="T270" t="s">
        <v>2362</v>
      </c>
      <c r="U270" t="s">
        <v>2363</v>
      </c>
      <c r="V270" t="s">
        <v>2364</v>
      </c>
      <c r="W270" t="s">
        <v>2365</v>
      </c>
    </row>
    <row r="271" spans="1:23" x14ac:dyDescent="0.25">
      <c r="A271" t="s">
        <v>2366</v>
      </c>
      <c r="B271" t="s">
        <v>2367</v>
      </c>
      <c r="C271" t="str">
        <f>TRIM(LEFT(Table1_1[[#This Row],[product_name]], FIND(" ",Table1_1[[#This Row],[product_name]],FIND(" ",Table1_1[[#This Row],[product_name]],FIND(" ",Table1_1[[#This Row],[product_name]])+1)+1)))</f>
        <v>KRISONS Thunder Speaker,</v>
      </c>
      <c r="D271" t="s">
        <v>2368</v>
      </c>
      <c r="E271" t="s">
        <v>13077</v>
      </c>
      <c r="F271">
        <v>2299</v>
      </c>
      <c r="G271">
        <v>3999</v>
      </c>
      <c r="H271" t="str" cm="1">
        <f t="array" ref="H271">_xlfn.IFS(Table1_1[[#This Row],[discounted_price]]&lt;200, "&lt;₹200", Table1_1[[#This Row],[discounted_price]]&lt;=500, "₹200-₹500", Table1_1[[#This Row],[discounted_price]]&gt;500, "&gt;₹500")</f>
        <v>&gt;₹500</v>
      </c>
      <c r="I271" s="1">
        <v>0.43</v>
      </c>
      <c r="J2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71" s="1" t="str">
        <f>IF(Table1_1[[#This Row],[discount_percentage]]&gt;= 50%, "Yes", "No")</f>
        <v>No</v>
      </c>
      <c r="L271">
        <v>3.8</v>
      </c>
      <c r="M271">
        <v>282</v>
      </c>
      <c r="N271">
        <f>AVERAGE(Table1_1[[#This Row],[rating]]) + (Table1_1[[#This Row],[rating_count]]/1000)</f>
        <v>4.0819999999999999</v>
      </c>
      <c r="O271" t="str">
        <f>IF(Table1_1[[#This Row],[rating_count]]&lt;1000, "Yes", "No")</f>
        <v>Yes</v>
      </c>
      <c r="P271" t="s">
        <v>2369</v>
      </c>
      <c r="Q271" t="s">
        <v>2370</v>
      </c>
      <c r="R271" t="s">
        <v>2371</v>
      </c>
      <c r="S271" t="s">
        <v>2372</v>
      </c>
      <c r="T271" t="s">
        <v>2373</v>
      </c>
      <c r="U271" t="s">
        <v>2374</v>
      </c>
      <c r="V271" t="s">
        <v>2375</v>
      </c>
      <c r="W271" t="s">
        <v>2376</v>
      </c>
    </row>
    <row r="272" spans="1:23" x14ac:dyDescent="0.25">
      <c r="A272" t="s">
        <v>2377</v>
      </c>
      <c r="B272" t="s">
        <v>2378</v>
      </c>
      <c r="C272" t="str">
        <f>TRIM(LEFT(Table1_1[[#This Row],[product_name]], FIND(" ",Table1_1[[#This Row],[product_name]],FIND(" ",Table1_1[[#This Row],[product_name]],FIND(" ",Table1_1[[#This Row],[product_name]])+1)+1)))</f>
        <v>Acer 139 cm</v>
      </c>
      <c r="D272" t="s">
        <v>169</v>
      </c>
      <c r="E272" t="s">
        <v>13077</v>
      </c>
      <c r="F272">
        <v>35999</v>
      </c>
      <c r="G272">
        <v>49990</v>
      </c>
      <c r="H272" t="str" cm="1">
        <f t="array" ref="H272">_xlfn.IFS(Table1_1[[#This Row],[discounted_price]]&lt;200, "&lt;₹200", Table1_1[[#This Row],[discounted_price]]&lt;=500, "₹200-₹500", Table1_1[[#This Row],[discounted_price]]&gt;500, "&gt;₹500")</f>
        <v>&gt;₹500</v>
      </c>
      <c r="I272" s="1">
        <v>0.28000000000000003</v>
      </c>
      <c r="J2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72" s="1" t="str">
        <f>IF(Table1_1[[#This Row],[discount_percentage]]&gt;= 50%, "Yes", "No")</f>
        <v>No</v>
      </c>
      <c r="L272">
        <v>4.3</v>
      </c>
      <c r="M272">
        <v>1611</v>
      </c>
      <c r="N272">
        <f>AVERAGE(Table1_1[[#This Row],[rating]]) + (Table1_1[[#This Row],[rating_count]]/1000)</f>
        <v>5.9109999999999996</v>
      </c>
      <c r="O272" t="str">
        <f>IF(Table1_1[[#This Row],[rating_count]]&lt;1000, "Yes", "No")</f>
        <v>No</v>
      </c>
      <c r="P272" t="s">
        <v>2379</v>
      </c>
      <c r="Q272" t="s">
        <v>1504</v>
      </c>
      <c r="R272" t="s">
        <v>1505</v>
      </c>
      <c r="S272" t="s">
        <v>1506</v>
      </c>
      <c r="T272" t="s">
        <v>1507</v>
      </c>
      <c r="U272" t="s">
        <v>1508</v>
      </c>
      <c r="V272" t="s">
        <v>2380</v>
      </c>
      <c r="W272" t="s">
        <v>2381</v>
      </c>
    </row>
    <row r="273" spans="1:23" x14ac:dyDescent="0.25">
      <c r="A273" t="s">
        <v>2382</v>
      </c>
      <c r="B273" t="s">
        <v>2383</v>
      </c>
      <c r="C273" t="str">
        <f>TRIM(LEFT(Table1_1[[#This Row],[product_name]], FIND(" ",Table1_1[[#This Row],[product_name]],FIND(" ",Table1_1[[#This Row],[product_name]],FIND(" ",Table1_1[[#This Row],[product_name]])+1)+1)))</f>
        <v>Dealfreez Case Compatible</v>
      </c>
      <c r="D273" t="s">
        <v>462</v>
      </c>
      <c r="E273" t="s">
        <v>13077</v>
      </c>
      <c r="F273">
        <v>349</v>
      </c>
      <c r="G273">
        <v>999</v>
      </c>
      <c r="H273" t="str" cm="1">
        <f t="array" ref="H273">_xlfn.IFS(Table1_1[[#This Row],[discounted_price]]&lt;200, "&lt;₹200", Table1_1[[#This Row],[discounted_price]]&lt;=500, "₹200-₹500", Table1_1[[#This Row],[discounted_price]]&gt;500, "&gt;₹500")</f>
        <v>₹200-₹500</v>
      </c>
      <c r="I273" s="1">
        <v>0.65</v>
      </c>
      <c r="J2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73" s="1" t="str">
        <f>IF(Table1_1[[#This Row],[discount_percentage]]&gt;= 50%, "Yes", "No")</f>
        <v>Yes</v>
      </c>
      <c r="L273">
        <v>4.2</v>
      </c>
      <c r="M273">
        <v>513</v>
      </c>
      <c r="N273">
        <f>AVERAGE(Table1_1[[#This Row],[rating]]) + (Table1_1[[#This Row],[rating_count]]/1000)</f>
        <v>4.7130000000000001</v>
      </c>
      <c r="O273" t="str">
        <f>IF(Table1_1[[#This Row],[rating_count]]&lt;1000, "Yes", "No")</f>
        <v>Yes</v>
      </c>
      <c r="P273" t="s">
        <v>2384</v>
      </c>
      <c r="Q273" t="s">
        <v>2385</v>
      </c>
      <c r="R273" t="s">
        <v>2386</v>
      </c>
      <c r="S273" t="s">
        <v>2387</v>
      </c>
      <c r="T273" t="s">
        <v>2388</v>
      </c>
      <c r="U273" t="s">
        <v>2389</v>
      </c>
      <c r="V273" t="s">
        <v>2390</v>
      </c>
      <c r="W273" t="s">
        <v>2391</v>
      </c>
    </row>
    <row r="274" spans="1:23" x14ac:dyDescent="0.25">
      <c r="A274" t="s">
        <v>2392</v>
      </c>
      <c r="B274" t="s">
        <v>2393</v>
      </c>
      <c r="C274" t="str">
        <f>TRIM(LEFT(Table1_1[[#This Row],[product_name]], FIND(" ",Table1_1[[#This Row],[product_name]],FIND(" ",Table1_1[[#This Row],[product_name]],FIND(" ",Table1_1[[#This Row],[product_name]])+1)+1)))</f>
        <v>Wayona Type C</v>
      </c>
      <c r="D274" t="s">
        <v>18</v>
      </c>
      <c r="E274" t="s">
        <v>13076</v>
      </c>
      <c r="F274">
        <v>719</v>
      </c>
      <c r="G274">
        <v>1499</v>
      </c>
      <c r="H274" t="str" cm="1">
        <f t="array" ref="H274">_xlfn.IFS(Table1_1[[#This Row],[discounted_price]]&lt;200, "&lt;₹200", Table1_1[[#This Row],[discounted_price]]&lt;=500, "₹200-₹500", Table1_1[[#This Row],[discounted_price]]&gt;500, "&gt;₹500")</f>
        <v>&gt;₹500</v>
      </c>
      <c r="I274" s="1">
        <v>0.52</v>
      </c>
      <c r="J2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74" s="1" t="str">
        <f>IF(Table1_1[[#This Row],[discount_percentage]]&gt;= 50%, "Yes", "No")</f>
        <v>Yes</v>
      </c>
      <c r="L274">
        <v>4.0999999999999996</v>
      </c>
      <c r="M274">
        <v>1045</v>
      </c>
      <c r="N274">
        <f>AVERAGE(Table1_1[[#This Row],[rating]]) + (Table1_1[[#This Row],[rating_count]]/1000)</f>
        <v>5.1449999999999996</v>
      </c>
      <c r="O274" t="str">
        <f>IF(Table1_1[[#This Row],[rating_count]]&lt;1000, "Yes", "No")</f>
        <v>No</v>
      </c>
      <c r="P274" t="s">
        <v>2394</v>
      </c>
      <c r="Q274" t="s">
        <v>910</v>
      </c>
      <c r="R274" t="s">
        <v>911</v>
      </c>
      <c r="S274" t="s">
        <v>912</v>
      </c>
      <c r="T274" t="s">
        <v>913</v>
      </c>
      <c r="U274" t="s">
        <v>914</v>
      </c>
      <c r="V274" t="s">
        <v>2395</v>
      </c>
      <c r="W274" t="s">
        <v>2396</v>
      </c>
    </row>
    <row r="275" spans="1:23" x14ac:dyDescent="0.25">
      <c r="A275" t="s">
        <v>2397</v>
      </c>
      <c r="B275" t="s">
        <v>2398</v>
      </c>
      <c r="C275" t="str">
        <f>TRIM(LEFT(Table1_1[[#This Row],[product_name]], FIND(" ",Table1_1[[#This Row],[product_name]],FIND(" ",Table1_1[[#This Row],[product_name]],FIND(" ",Table1_1[[#This Row],[product_name]])+1)+1)))</f>
        <v>VW 80 cm</v>
      </c>
      <c r="D275" t="s">
        <v>169</v>
      </c>
      <c r="E275" t="s">
        <v>13077</v>
      </c>
      <c r="F275">
        <v>8999</v>
      </c>
      <c r="G275">
        <v>18999</v>
      </c>
      <c r="H275" t="str" cm="1">
        <f t="array" ref="H275">_xlfn.IFS(Table1_1[[#This Row],[discounted_price]]&lt;200, "&lt;₹200", Table1_1[[#This Row],[discounted_price]]&lt;=500, "₹200-₹500", Table1_1[[#This Row],[discounted_price]]&gt;500, "&gt;₹500")</f>
        <v>&gt;₹500</v>
      </c>
      <c r="I275" s="1">
        <v>0.53</v>
      </c>
      <c r="J2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75" s="1" t="str">
        <f>IF(Table1_1[[#This Row],[discount_percentage]]&gt;= 50%, "Yes", "No")</f>
        <v>Yes</v>
      </c>
      <c r="L275">
        <v>4</v>
      </c>
      <c r="M275">
        <v>6347</v>
      </c>
      <c r="N275">
        <f>AVERAGE(Table1_1[[#This Row],[rating]]) + (Table1_1[[#This Row],[rating_count]]/1000)</f>
        <v>10.347000000000001</v>
      </c>
      <c r="O275" t="str">
        <f>IF(Table1_1[[#This Row],[rating_count]]&lt;1000, "Yes", "No")</f>
        <v>No</v>
      </c>
      <c r="P275" t="s">
        <v>2399</v>
      </c>
      <c r="Q275" t="s">
        <v>2400</v>
      </c>
      <c r="R275" t="s">
        <v>2401</v>
      </c>
      <c r="S275" t="s">
        <v>2402</v>
      </c>
      <c r="T275" t="s">
        <v>2403</v>
      </c>
      <c r="U275" t="s">
        <v>2404</v>
      </c>
      <c r="V275" t="s">
        <v>2405</v>
      </c>
      <c r="W275" t="s">
        <v>2406</v>
      </c>
    </row>
    <row r="276" spans="1:23" x14ac:dyDescent="0.25">
      <c r="A276" t="s">
        <v>2407</v>
      </c>
      <c r="B276" t="s">
        <v>2408</v>
      </c>
      <c r="C276" t="str">
        <f>TRIM(LEFT(Table1_1[[#This Row],[product_name]], FIND(" ",Table1_1[[#This Row],[product_name]],FIND(" ",Table1_1[[#This Row],[product_name]],FIND(" ",Table1_1[[#This Row],[product_name]])+1)+1)))</f>
        <v>Airtel Digital TV</v>
      </c>
      <c r="D276" t="s">
        <v>1985</v>
      </c>
      <c r="E276" t="s">
        <v>13077</v>
      </c>
      <c r="F276">
        <v>917</v>
      </c>
      <c r="G276">
        <v>2299</v>
      </c>
      <c r="H276" t="str" cm="1">
        <f t="array" ref="H276">_xlfn.IFS(Table1_1[[#This Row],[discounted_price]]&lt;200, "&lt;₹200", Table1_1[[#This Row],[discounted_price]]&lt;=500, "₹200-₹500", Table1_1[[#This Row],[discounted_price]]&gt;500, "&gt;₹500")</f>
        <v>&gt;₹500</v>
      </c>
      <c r="I276" s="1">
        <v>0.6</v>
      </c>
      <c r="J2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76" s="1" t="str">
        <f>IF(Table1_1[[#This Row],[discount_percentage]]&gt;= 50%, "Yes", "No")</f>
        <v>Yes</v>
      </c>
      <c r="L276">
        <v>4.2</v>
      </c>
      <c r="M276">
        <v>3300</v>
      </c>
      <c r="N276">
        <f>AVERAGE(Table1_1[[#This Row],[rating]]) + (Table1_1[[#This Row],[rating_count]]/1000)</f>
        <v>7.5</v>
      </c>
      <c r="O276" t="str">
        <f>IF(Table1_1[[#This Row],[rating_count]]&lt;1000, "Yes", "No")</f>
        <v>No</v>
      </c>
      <c r="P276" t="s">
        <v>2409</v>
      </c>
      <c r="Q276" t="s">
        <v>2410</v>
      </c>
      <c r="R276" t="s">
        <v>2411</v>
      </c>
      <c r="S276" t="s">
        <v>2412</v>
      </c>
      <c r="T276" t="s">
        <v>2413</v>
      </c>
      <c r="U276" t="s">
        <v>2414</v>
      </c>
      <c r="V276" t="s">
        <v>2415</v>
      </c>
      <c r="W276" t="s">
        <v>2416</v>
      </c>
    </row>
    <row r="277" spans="1:23" x14ac:dyDescent="0.25">
      <c r="A277" t="s">
        <v>2417</v>
      </c>
      <c r="B277" t="s">
        <v>2418</v>
      </c>
      <c r="C277" t="str">
        <f>TRIM(LEFT(Table1_1[[#This Row],[product_name]], FIND(" ",Table1_1[[#This Row],[product_name]],FIND(" ",Table1_1[[#This Row],[product_name]],FIND(" ",Table1_1[[#This Row],[product_name]])+1)+1)))</f>
        <v>LOHAYA Voice Assistant</v>
      </c>
      <c r="D277" t="s">
        <v>462</v>
      </c>
      <c r="E277" t="s">
        <v>13077</v>
      </c>
      <c r="F277">
        <v>399</v>
      </c>
      <c r="G277">
        <v>999</v>
      </c>
      <c r="H277" t="str" cm="1">
        <f t="array" ref="H277">_xlfn.IFS(Table1_1[[#This Row],[discounted_price]]&lt;200, "&lt;₹200", Table1_1[[#This Row],[discounted_price]]&lt;=500, "₹200-₹500", Table1_1[[#This Row],[discounted_price]]&gt;500, "&gt;₹500")</f>
        <v>₹200-₹500</v>
      </c>
      <c r="I277" s="1">
        <v>0.6</v>
      </c>
      <c r="J2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77" s="1" t="str">
        <f>IF(Table1_1[[#This Row],[discount_percentage]]&gt;= 50%, "Yes", "No")</f>
        <v>Yes</v>
      </c>
      <c r="L277">
        <v>3.3</v>
      </c>
      <c r="M277">
        <v>23</v>
      </c>
      <c r="N277">
        <f>AVERAGE(Table1_1[[#This Row],[rating]]) + (Table1_1[[#This Row],[rating_count]]/1000)</f>
        <v>3.323</v>
      </c>
      <c r="O277" t="str">
        <f>IF(Table1_1[[#This Row],[rating_count]]&lt;1000, "Yes", "No")</f>
        <v>Yes</v>
      </c>
      <c r="P277" t="s">
        <v>2419</v>
      </c>
      <c r="Q277" t="s">
        <v>2420</v>
      </c>
      <c r="R277" t="s">
        <v>2421</v>
      </c>
      <c r="S277" t="s">
        <v>2422</v>
      </c>
      <c r="T277" t="s">
        <v>2423</v>
      </c>
      <c r="U277" t="s">
        <v>2424</v>
      </c>
      <c r="V277" t="s">
        <v>2425</v>
      </c>
      <c r="W277" t="s">
        <v>2426</v>
      </c>
    </row>
    <row r="278" spans="1:23" x14ac:dyDescent="0.25">
      <c r="A278" t="s">
        <v>2427</v>
      </c>
      <c r="B278" t="s">
        <v>2428</v>
      </c>
      <c r="C278" t="str">
        <f>TRIM(LEFT(Table1_1[[#This Row],[product_name]], FIND(" ",Table1_1[[#This Row],[product_name]],FIND(" ",Table1_1[[#This Row],[product_name]],FIND(" ",Table1_1[[#This Row],[product_name]])+1)+1)))</f>
        <v>Samsung 138 cm</v>
      </c>
      <c r="D278" t="s">
        <v>169</v>
      </c>
      <c r="E278" t="s">
        <v>13077</v>
      </c>
      <c r="F278">
        <v>45999</v>
      </c>
      <c r="G278">
        <v>69900</v>
      </c>
      <c r="H278" t="str" cm="1">
        <f t="array" ref="H278">_xlfn.IFS(Table1_1[[#This Row],[discounted_price]]&lt;200, "&lt;₹200", Table1_1[[#This Row],[discounted_price]]&lt;=500, "₹200-₹500", Table1_1[[#This Row],[discounted_price]]&gt;500, "&gt;₹500")</f>
        <v>&gt;₹500</v>
      </c>
      <c r="I278" s="1">
        <v>0.34</v>
      </c>
      <c r="J2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78" s="1" t="str">
        <f>IF(Table1_1[[#This Row],[discount_percentage]]&gt;= 50%, "Yes", "No")</f>
        <v>No</v>
      </c>
      <c r="L278">
        <v>4.3</v>
      </c>
      <c r="M278">
        <v>7109</v>
      </c>
      <c r="N278">
        <f>AVERAGE(Table1_1[[#This Row],[rating]]) + (Table1_1[[#This Row],[rating_count]]/1000)</f>
        <v>11.408999999999999</v>
      </c>
      <c r="O278" t="str">
        <f>IF(Table1_1[[#This Row],[rating_count]]&lt;1000, "Yes", "No")</f>
        <v>No</v>
      </c>
      <c r="P278" t="s">
        <v>2429</v>
      </c>
      <c r="Q278" t="s">
        <v>579</v>
      </c>
      <c r="R278" t="s">
        <v>580</v>
      </c>
      <c r="S278" t="s">
        <v>581</v>
      </c>
      <c r="T278" t="s">
        <v>582</v>
      </c>
      <c r="U278" t="s">
        <v>583</v>
      </c>
      <c r="V278" t="s">
        <v>2430</v>
      </c>
      <c r="W278" t="s">
        <v>2431</v>
      </c>
    </row>
    <row r="279" spans="1:23" x14ac:dyDescent="0.25">
      <c r="A279" t="s">
        <v>2432</v>
      </c>
      <c r="B279" t="s">
        <v>2433</v>
      </c>
      <c r="C279" t="str">
        <f>TRIM(LEFT(Table1_1[[#This Row],[product_name]], FIND(" ",Table1_1[[#This Row],[product_name]],FIND(" ",Table1_1[[#This Row],[product_name]],FIND(" ",Table1_1[[#This Row],[product_name]])+1)+1)))</f>
        <v>Amazon Brand -</v>
      </c>
      <c r="D279" t="s">
        <v>18</v>
      </c>
      <c r="E279" t="s">
        <v>13076</v>
      </c>
      <c r="F279">
        <v>119</v>
      </c>
      <c r="G279">
        <v>299</v>
      </c>
      <c r="H279" t="str" cm="1">
        <f t="array" ref="H279">_xlfn.IFS(Table1_1[[#This Row],[discounted_price]]&lt;200, "&lt;₹200", Table1_1[[#This Row],[discounted_price]]&lt;=500, "₹200-₹500", Table1_1[[#This Row],[discounted_price]]&gt;500, "&gt;₹500")</f>
        <v>&lt;₹200</v>
      </c>
      <c r="I279" s="1">
        <v>0.6</v>
      </c>
      <c r="J2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79" s="1" t="str">
        <f>IF(Table1_1[[#This Row],[discount_percentage]]&gt;= 50%, "Yes", "No")</f>
        <v>Yes</v>
      </c>
      <c r="L279">
        <v>3.8</v>
      </c>
      <c r="M279">
        <v>51</v>
      </c>
      <c r="N279">
        <f>AVERAGE(Table1_1[[#This Row],[rating]]) + (Table1_1[[#This Row],[rating_count]]/1000)</f>
        <v>3.851</v>
      </c>
      <c r="O279" t="str">
        <f>IF(Table1_1[[#This Row],[rating_count]]&lt;1000, "Yes", "No")</f>
        <v>Yes</v>
      </c>
      <c r="P279" t="s">
        <v>2434</v>
      </c>
      <c r="Q279" t="s">
        <v>2435</v>
      </c>
      <c r="R279" t="s">
        <v>2436</v>
      </c>
      <c r="S279" t="s">
        <v>2437</v>
      </c>
      <c r="T279" t="s">
        <v>2438</v>
      </c>
      <c r="U279" t="s">
        <v>2439</v>
      </c>
      <c r="V279" t="s">
        <v>2440</v>
      </c>
      <c r="W279" t="s">
        <v>2441</v>
      </c>
    </row>
    <row r="280" spans="1:23" x14ac:dyDescent="0.25">
      <c r="A280" t="s">
        <v>2442</v>
      </c>
      <c r="B280" t="s">
        <v>2443</v>
      </c>
      <c r="C280" t="str">
        <f>TRIM(LEFT(Table1_1[[#This Row],[product_name]], FIND(" ",Table1_1[[#This Row],[product_name]],FIND(" ",Table1_1[[#This Row],[product_name]],FIND(" ",Table1_1[[#This Row],[product_name]])+1)+1)))</f>
        <v>Mi 100 cm</v>
      </c>
      <c r="D280" t="s">
        <v>169</v>
      </c>
      <c r="E280" t="s">
        <v>13077</v>
      </c>
      <c r="F280">
        <v>21999</v>
      </c>
      <c r="G280">
        <v>29999</v>
      </c>
      <c r="H280" t="str" cm="1">
        <f t="array" ref="H280">_xlfn.IFS(Table1_1[[#This Row],[discounted_price]]&lt;200, "&lt;₹200", Table1_1[[#This Row],[discounted_price]]&lt;=500, "₹200-₹500", Table1_1[[#This Row],[discounted_price]]&gt;500, "&gt;₹500")</f>
        <v>&gt;₹500</v>
      </c>
      <c r="I280" s="1">
        <v>0.27</v>
      </c>
      <c r="J2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280" s="1" t="str">
        <f>IF(Table1_1[[#This Row],[discount_percentage]]&gt;= 50%, "Yes", "No")</f>
        <v>No</v>
      </c>
      <c r="L280">
        <v>4.2</v>
      </c>
      <c r="M280">
        <v>32840</v>
      </c>
      <c r="N280">
        <f>AVERAGE(Table1_1[[#This Row],[rating]]) + (Table1_1[[#This Row],[rating_count]]/1000)</f>
        <v>37.040000000000006</v>
      </c>
      <c r="O280" t="str">
        <f>IF(Table1_1[[#This Row],[rating_count]]&lt;1000, "Yes", "No")</f>
        <v>No</v>
      </c>
      <c r="P280" t="s">
        <v>2444</v>
      </c>
      <c r="Q280" t="s">
        <v>171</v>
      </c>
      <c r="R280" t="s">
        <v>172</v>
      </c>
      <c r="S280" t="s">
        <v>173</v>
      </c>
      <c r="T280" t="s">
        <v>174</v>
      </c>
      <c r="U280" t="s">
        <v>948</v>
      </c>
      <c r="V280" t="s">
        <v>2445</v>
      </c>
      <c r="W280" t="s">
        <v>2446</v>
      </c>
    </row>
    <row r="281" spans="1:23" x14ac:dyDescent="0.25">
      <c r="A281" t="s">
        <v>2447</v>
      </c>
      <c r="B281" t="s">
        <v>2448</v>
      </c>
      <c r="C281" t="str">
        <f>TRIM(LEFT(Table1_1[[#This Row],[product_name]], FIND(" ",Table1_1[[#This Row],[product_name]],FIND(" ",Table1_1[[#This Row],[product_name]],FIND(" ",Table1_1[[#This Row],[product_name]])+1)+1)))</f>
        <v>Astigo Compatible Remote</v>
      </c>
      <c r="D281" t="s">
        <v>462</v>
      </c>
      <c r="E281" t="s">
        <v>13077</v>
      </c>
      <c r="F281">
        <v>299</v>
      </c>
      <c r="G281">
        <v>599</v>
      </c>
      <c r="H281" t="str" cm="1">
        <f t="array" ref="H281">_xlfn.IFS(Table1_1[[#This Row],[discounted_price]]&lt;200, "&lt;₹200", Table1_1[[#This Row],[discounted_price]]&lt;=500, "₹200-₹500", Table1_1[[#This Row],[discounted_price]]&gt;500, "&gt;₹500")</f>
        <v>₹200-₹500</v>
      </c>
      <c r="I281" s="1">
        <v>0.5</v>
      </c>
      <c r="J2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81" s="1" t="str">
        <f>IF(Table1_1[[#This Row],[discount_percentage]]&gt;= 50%, "Yes", "No")</f>
        <v>Yes</v>
      </c>
      <c r="L281">
        <v>3.7</v>
      </c>
      <c r="M281">
        <v>708</v>
      </c>
      <c r="N281">
        <f>AVERAGE(Table1_1[[#This Row],[rating]]) + (Table1_1[[#This Row],[rating_count]]/1000)</f>
        <v>4.4080000000000004</v>
      </c>
      <c r="O281" t="str">
        <f>IF(Table1_1[[#This Row],[rating_count]]&lt;1000, "Yes", "No")</f>
        <v>Yes</v>
      </c>
      <c r="P281" t="s">
        <v>2449</v>
      </c>
      <c r="Q281" t="s">
        <v>2450</v>
      </c>
      <c r="R281" t="s">
        <v>2451</v>
      </c>
      <c r="S281" t="s">
        <v>2452</v>
      </c>
      <c r="T281" t="s">
        <v>2453</v>
      </c>
      <c r="U281" t="s">
        <v>2454</v>
      </c>
      <c r="V281" t="s">
        <v>2455</v>
      </c>
      <c r="W281" t="s">
        <v>2456</v>
      </c>
    </row>
    <row r="282" spans="1:23" x14ac:dyDescent="0.25">
      <c r="A282" t="s">
        <v>2457</v>
      </c>
      <c r="B282" t="s">
        <v>2458</v>
      </c>
      <c r="C282" t="str">
        <f>TRIM(LEFT(Table1_1[[#This Row],[product_name]], FIND(" ",Table1_1[[#This Row],[product_name]],FIND(" ",Table1_1[[#This Row],[product_name]],FIND(" ",Table1_1[[#This Row],[product_name]])+1)+1)))</f>
        <v>Toshiba 108 cm</v>
      </c>
      <c r="D282" t="s">
        <v>169</v>
      </c>
      <c r="E282" t="s">
        <v>13077</v>
      </c>
      <c r="F282">
        <v>21990</v>
      </c>
      <c r="G282">
        <v>34990</v>
      </c>
      <c r="H282" t="str" cm="1">
        <f t="array" ref="H282">_xlfn.IFS(Table1_1[[#This Row],[discounted_price]]&lt;200, "&lt;₹200", Table1_1[[#This Row],[discounted_price]]&lt;=500, "₹200-₹500", Table1_1[[#This Row],[discounted_price]]&gt;500, "&gt;₹500")</f>
        <v>&gt;₹500</v>
      </c>
      <c r="I282" s="1">
        <v>0.37</v>
      </c>
      <c r="J2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82" s="1" t="str">
        <f>IF(Table1_1[[#This Row],[discount_percentage]]&gt;= 50%, "Yes", "No")</f>
        <v>No</v>
      </c>
      <c r="L282">
        <v>4.3</v>
      </c>
      <c r="M282">
        <v>1657</v>
      </c>
      <c r="N282">
        <f>AVERAGE(Table1_1[[#This Row],[rating]]) + (Table1_1[[#This Row],[rating_count]]/1000)</f>
        <v>5.9569999999999999</v>
      </c>
      <c r="O282" t="str">
        <f>IF(Table1_1[[#This Row],[rating_count]]&lt;1000, "Yes", "No")</f>
        <v>No</v>
      </c>
      <c r="P282" t="s">
        <v>2459</v>
      </c>
      <c r="Q282" t="s">
        <v>2460</v>
      </c>
      <c r="R282" t="s">
        <v>2461</v>
      </c>
      <c r="S282" t="s">
        <v>2462</v>
      </c>
      <c r="T282" t="s">
        <v>2463</v>
      </c>
      <c r="U282" t="s">
        <v>2464</v>
      </c>
      <c r="V282" t="s">
        <v>2465</v>
      </c>
      <c r="W282" t="s">
        <v>2466</v>
      </c>
    </row>
    <row r="283" spans="1:23" x14ac:dyDescent="0.25">
      <c r="A283" t="s">
        <v>2467</v>
      </c>
      <c r="B283" t="s">
        <v>2468</v>
      </c>
      <c r="C283" t="str">
        <f>TRIM(LEFT(Table1_1[[#This Row],[product_name]], FIND(" ",Table1_1[[#This Row],[product_name]],FIND(" ",Table1_1[[#This Row],[product_name]],FIND(" ",Table1_1[[#This Row],[product_name]])+1)+1)))</f>
        <v>Lenovo USB A</v>
      </c>
      <c r="D283" t="s">
        <v>18</v>
      </c>
      <c r="E283" t="s">
        <v>13076</v>
      </c>
      <c r="F283">
        <v>417.44</v>
      </c>
      <c r="G283">
        <v>670</v>
      </c>
      <c r="H283" t="str" cm="1">
        <f t="array" ref="H283">_xlfn.IFS(Table1_1[[#This Row],[discounted_price]]&lt;200, "&lt;₹200", Table1_1[[#This Row],[discounted_price]]&lt;=500, "₹200-₹500", Table1_1[[#This Row],[discounted_price]]&gt;500, "&gt;₹500")</f>
        <v>₹200-₹500</v>
      </c>
      <c r="I283" s="1">
        <v>0.38</v>
      </c>
      <c r="J2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83" s="1" t="str">
        <f>IF(Table1_1[[#This Row],[discount_percentage]]&gt;= 50%, "Yes", "No")</f>
        <v>No</v>
      </c>
      <c r="L283">
        <v>3.9</v>
      </c>
      <c r="M283">
        <v>523</v>
      </c>
      <c r="N283">
        <f>AVERAGE(Table1_1[[#This Row],[rating]]) + (Table1_1[[#This Row],[rating_count]]/1000)</f>
        <v>4.423</v>
      </c>
      <c r="O283" t="str">
        <f>IF(Table1_1[[#This Row],[rating_count]]&lt;1000, "Yes", "No")</f>
        <v>Yes</v>
      </c>
      <c r="P283" t="s">
        <v>2469</v>
      </c>
      <c r="Q283" t="s">
        <v>2470</v>
      </c>
      <c r="R283" t="s">
        <v>2471</v>
      </c>
      <c r="S283" t="s">
        <v>2472</v>
      </c>
      <c r="T283" t="s">
        <v>2473</v>
      </c>
      <c r="U283" t="s">
        <v>2474</v>
      </c>
      <c r="V283" t="s">
        <v>2475</v>
      </c>
      <c r="W283" t="s">
        <v>2476</v>
      </c>
    </row>
    <row r="284" spans="1:23" x14ac:dyDescent="0.25">
      <c r="A284" t="s">
        <v>2487</v>
      </c>
      <c r="B284" t="s">
        <v>2488</v>
      </c>
      <c r="C284" t="str">
        <f>TRIM(LEFT(Table1_1[[#This Row],[product_name]], FIND(" ",Table1_1[[#This Row],[product_name]],FIND(" ",Table1_1[[#This Row],[product_name]],FIND(" ",Table1_1[[#This Row],[product_name]])+1)+1)))</f>
        <v>LG 139 cm</v>
      </c>
      <c r="D284" t="s">
        <v>169</v>
      </c>
      <c r="E284" t="s">
        <v>13077</v>
      </c>
      <c r="F284">
        <v>47990</v>
      </c>
      <c r="G284">
        <v>79990</v>
      </c>
      <c r="H284" t="str" cm="1">
        <f t="array" ref="H284">_xlfn.IFS(Table1_1[[#This Row],[discounted_price]]&lt;200, "&lt;₹200", Table1_1[[#This Row],[discounted_price]]&lt;=500, "₹200-₹500", Table1_1[[#This Row],[discounted_price]]&gt;500, "&gt;₹500")</f>
        <v>&gt;₹500</v>
      </c>
      <c r="I284" s="1">
        <v>0.4</v>
      </c>
      <c r="J2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84" s="1" t="str">
        <f>IF(Table1_1[[#This Row],[discount_percentage]]&gt;= 50%, "Yes", "No")</f>
        <v>No</v>
      </c>
      <c r="L284">
        <v>4.3</v>
      </c>
      <c r="M284">
        <v>1376</v>
      </c>
      <c r="N284">
        <f>AVERAGE(Table1_1[[#This Row],[rating]]) + (Table1_1[[#This Row],[rating_count]]/1000)</f>
        <v>5.6760000000000002</v>
      </c>
      <c r="O284" t="str">
        <f>IF(Table1_1[[#This Row],[rating_count]]&lt;1000, "Yes", "No")</f>
        <v>No</v>
      </c>
      <c r="P284" t="s">
        <v>1224</v>
      </c>
      <c r="Q284" t="s">
        <v>1225</v>
      </c>
      <c r="R284" t="s">
        <v>1226</v>
      </c>
      <c r="S284" t="s">
        <v>1227</v>
      </c>
      <c r="T284" t="s">
        <v>1228</v>
      </c>
      <c r="U284" t="s">
        <v>1229</v>
      </c>
      <c r="V284" t="s">
        <v>2489</v>
      </c>
      <c r="W284" t="s">
        <v>2490</v>
      </c>
    </row>
    <row r="285" spans="1:23" x14ac:dyDescent="0.25">
      <c r="A285" t="s">
        <v>2491</v>
      </c>
      <c r="B285" t="s">
        <v>2492</v>
      </c>
      <c r="C285" t="str">
        <f>TRIM(LEFT(Table1_1[[#This Row],[product_name]], FIND(" ",Table1_1[[#This Row],[product_name]],FIND(" ",Table1_1[[#This Row],[product_name]],FIND(" ",Table1_1[[#This Row],[product_name]])+1)+1)))</f>
        <v>Tata Sky Digital</v>
      </c>
      <c r="D285" t="s">
        <v>462</v>
      </c>
      <c r="E285" t="s">
        <v>13077</v>
      </c>
      <c r="F285">
        <v>215</v>
      </c>
      <c r="G285">
        <v>499</v>
      </c>
      <c r="H285" t="str" cm="1">
        <f t="array" ref="H285">_xlfn.IFS(Table1_1[[#This Row],[discounted_price]]&lt;200, "&lt;₹200", Table1_1[[#This Row],[discounted_price]]&lt;=500, "₹200-₹500", Table1_1[[#This Row],[discounted_price]]&gt;500, "&gt;₹500")</f>
        <v>₹200-₹500</v>
      </c>
      <c r="I285" s="1">
        <v>0.56999999999999995</v>
      </c>
      <c r="J2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85" s="1" t="str">
        <f>IF(Table1_1[[#This Row],[discount_percentage]]&gt;= 50%, "Yes", "No")</f>
        <v>Yes</v>
      </c>
      <c r="L285">
        <v>3.5</v>
      </c>
      <c r="M285">
        <v>121</v>
      </c>
      <c r="N285">
        <f>AVERAGE(Table1_1[[#This Row],[rating]]) + (Table1_1[[#This Row],[rating_count]]/1000)</f>
        <v>3.621</v>
      </c>
      <c r="O285" t="str">
        <f>IF(Table1_1[[#This Row],[rating_count]]&lt;1000, "Yes", "No")</f>
        <v>Yes</v>
      </c>
      <c r="P285" t="s">
        <v>2493</v>
      </c>
      <c r="Q285" t="s">
        <v>2494</v>
      </c>
      <c r="R285" t="s">
        <v>2495</v>
      </c>
      <c r="S285" t="s">
        <v>2496</v>
      </c>
      <c r="T285" t="s">
        <v>2497</v>
      </c>
      <c r="U285" t="s">
        <v>2498</v>
      </c>
      <c r="V285" t="s">
        <v>2499</v>
      </c>
      <c r="W285" t="s">
        <v>2500</v>
      </c>
    </row>
    <row r="286" spans="1:23" x14ac:dyDescent="0.25">
      <c r="A286" t="s">
        <v>2501</v>
      </c>
      <c r="B286" t="s">
        <v>2502</v>
      </c>
      <c r="C286" t="str">
        <f>TRIM(LEFT(Table1_1[[#This Row],[product_name]], FIND(" ",Table1_1[[#This Row],[product_name]],FIND(" ",Table1_1[[#This Row],[product_name]],FIND(" ",Table1_1[[#This Row],[product_name]])+1)+1)))</f>
        <v>pTron Solero T241</v>
      </c>
      <c r="D286" t="s">
        <v>18</v>
      </c>
      <c r="E286" t="s">
        <v>13076</v>
      </c>
      <c r="F286">
        <v>99</v>
      </c>
      <c r="G286">
        <v>800</v>
      </c>
      <c r="H286" t="str" cm="1">
        <f t="array" ref="H286">_xlfn.IFS(Table1_1[[#This Row],[discounted_price]]&lt;200, "&lt;₹200", Table1_1[[#This Row],[discounted_price]]&lt;=500, "₹200-₹500", Table1_1[[#This Row],[discounted_price]]&gt;500, "&gt;₹500")</f>
        <v>&lt;₹200</v>
      </c>
      <c r="I286" s="1">
        <v>0.88</v>
      </c>
      <c r="J2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286" s="1" t="str">
        <f>IF(Table1_1[[#This Row],[discount_percentage]]&gt;= 50%, "Yes", "No")</f>
        <v>Yes</v>
      </c>
      <c r="L286">
        <v>3.9</v>
      </c>
      <c r="M286">
        <v>1075</v>
      </c>
      <c r="N286">
        <f>AVERAGE(Table1_1[[#This Row],[rating]]) + (Table1_1[[#This Row],[rating_count]]/1000)</f>
        <v>4.9749999999999996</v>
      </c>
      <c r="O286" t="str">
        <f>IF(Table1_1[[#This Row],[rating_count]]&lt;1000, "Yes", "No")</f>
        <v>No</v>
      </c>
      <c r="P286" t="s">
        <v>997</v>
      </c>
      <c r="Q286" t="s">
        <v>343</v>
      </c>
      <c r="R286" t="s">
        <v>344</v>
      </c>
      <c r="S286" t="s">
        <v>345</v>
      </c>
      <c r="T286" t="s">
        <v>346</v>
      </c>
      <c r="U286" t="s">
        <v>2503</v>
      </c>
      <c r="V286" t="s">
        <v>2504</v>
      </c>
      <c r="W286" t="s">
        <v>2505</v>
      </c>
    </row>
    <row r="287" spans="1:23" x14ac:dyDescent="0.25">
      <c r="A287" t="s">
        <v>2506</v>
      </c>
      <c r="B287" t="s">
        <v>2507</v>
      </c>
      <c r="C287" t="str">
        <f>TRIM(LEFT(Table1_1[[#This Row],[product_name]], FIND(" ",Table1_1[[#This Row],[product_name]],FIND(" ",Table1_1[[#This Row],[product_name]],FIND(" ",Table1_1[[#This Row],[product_name]])+1)+1)))</f>
        <v>VU 108 cm</v>
      </c>
      <c r="D287" t="s">
        <v>169</v>
      </c>
      <c r="E287" t="s">
        <v>13077</v>
      </c>
      <c r="F287">
        <v>18999</v>
      </c>
      <c r="G287">
        <v>35000</v>
      </c>
      <c r="H287" t="str" cm="1">
        <f t="array" ref="H287">_xlfn.IFS(Table1_1[[#This Row],[discounted_price]]&lt;200, "&lt;₹200", Table1_1[[#This Row],[discounted_price]]&lt;=500, "₹200-₹500", Table1_1[[#This Row],[discounted_price]]&gt;500, "&gt;₹500")</f>
        <v>&gt;₹500</v>
      </c>
      <c r="I287" s="1">
        <v>0.46</v>
      </c>
      <c r="J2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87" s="1" t="str">
        <f>IF(Table1_1[[#This Row],[discount_percentage]]&gt;= 50%, "Yes", "No")</f>
        <v>No</v>
      </c>
      <c r="L287">
        <v>4</v>
      </c>
      <c r="M287">
        <v>1001</v>
      </c>
      <c r="N287">
        <f>AVERAGE(Table1_1[[#This Row],[rating]]) + (Table1_1[[#This Row],[rating_count]]/1000)</f>
        <v>5.0009999999999994</v>
      </c>
      <c r="O287" t="str">
        <f>IF(Table1_1[[#This Row],[rating_count]]&lt;1000, "Yes", "No")</f>
        <v>No</v>
      </c>
      <c r="P287" t="s">
        <v>2508</v>
      </c>
      <c r="Q287" t="s">
        <v>2509</v>
      </c>
      <c r="R287" t="s">
        <v>2510</v>
      </c>
      <c r="S287" t="s">
        <v>2511</v>
      </c>
      <c r="T287" t="s">
        <v>2512</v>
      </c>
      <c r="U287" t="s">
        <v>2513</v>
      </c>
      <c r="V287" t="s">
        <v>2514</v>
      </c>
      <c r="W287" t="s">
        <v>2515</v>
      </c>
    </row>
    <row r="288" spans="1:23" x14ac:dyDescent="0.25">
      <c r="A288" t="s">
        <v>2516</v>
      </c>
      <c r="B288" t="s">
        <v>2517</v>
      </c>
      <c r="C288" t="str">
        <f>TRIM(LEFT(Table1_1[[#This Row],[product_name]], FIND(" ",Table1_1[[#This Row],[product_name]],FIND(" ",Table1_1[[#This Row],[product_name]],FIND(" ",Table1_1[[#This Row],[product_name]])+1)+1)))</f>
        <v>Storite Super Speed</v>
      </c>
      <c r="D288" t="s">
        <v>18</v>
      </c>
      <c r="E288" t="s">
        <v>13076</v>
      </c>
      <c r="F288">
        <v>249</v>
      </c>
      <c r="G288">
        <v>999</v>
      </c>
      <c r="H288" t="str" cm="1">
        <f t="array" ref="H288">_xlfn.IFS(Table1_1[[#This Row],[discounted_price]]&lt;200, "&lt;₹200", Table1_1[[#This Row],[discounted_price]]&lt;=500, "₹200-₹500", Table1_1[[#This Row],[discounted_price]]&gt;500, "&gt;₹500")</f>
        <v>₹200-₹500</v>
      </c>
      <c r="I288" s="1">
        <v>0.75</v>
      </c>
      <c r="J2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288" s="1" t="str">
        <f>IF(Table1_1[[#This Row],[discount_percentage]]&gt;= 50%, "Yes", "No")</f>
        <v>Yes</v>
      </c>
      <c r="L288">
        <v>4.3</v>
      </c>
      <c r="M288">
        <v>112</v>
      </c>
      <c r="N288">
        <f>AVERAGE(Table1_1[[#This Row],[rating]]) + (Table1_1[[#This Row],[rating_count]]/1000)</f>
        <v>4.4119999999999999</v>
      </c>
      <c r="O288" t="str">
        <f>IF(Table1_1[[#This Row],[rating_count]]&lt;1000, "Yes", "No")</f>
        <v>Yes</v>
      </c>
      <c r="P288" t="s">
        <v>2518</v>
      </c>
      <c r="Q288" t="s">
        <v>2519</v>
      </c>
      <c r="R288" t="s">
        <v>2520</v>
      </c>
      <c r="S288" t="s">
        <v>2521</v>
      </c>
      <c r="T288" t="s">
        <v>2522</v>
      </c>
      <c r="U288" t="s">
        <v>2523</v>
      </c>
      <c r="V288" t="s">
        <v>2524</v>
      </c>
      <c r="W288" t="s">
        <v>2525</v>
      </c>
    </row>
    <row r="289" spans="1:23" x14ac:dyDescent="0.25">
      <c r="A289" t="s">
        <v>2526</v>
      </c>
      <c r="B289" t="s">
        <v>2527</v>
      </c>
      <c r="C289" t="str">
        <f>TRIM(LEFT(Table1_1[[#This Row],[product_name]], FIND(" ",Table1_1[[#This Row],[product_name]],FIND(" ",Table1_1[[#This Row],[product_name]],FIND(" ",Table1_1[[#This Row],[product_name]])+1)+1)))</f>
        <v>Kodak 80 cm</v>
      </c>
      <c r="D289" t="s">
        <v>508</v>
      </c>
      <c r="E289" t="s">
        <v>13077</v>
      </c>
      <c r="F289">
        <v>7999</v>
      </c>
      <c r="G289">
        <v>15999</v>
      </c>
      <c r="H289" t="str" cm="1">
        <f t="array" ref="H289">_xlfn.IFS(Table1_1[[#This Row],[discounted_price]]&lt;200, "&lt;₹200", Table1_1[[#This Row],[discounted_price]]&lt;=500, "₹200-₹500", Table1_1[[#This Row],[discounted_price]]&gt;500, "&gt;₹500")</f>
        <v>&gt;₹500</v>
      </c>
      <c r="I289" s="1">
        <v>0.5</v>
      </c>
      <c r="J2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89" s="1" t="str">
        <f>IF(Table1_1[[#This Row],[discount_percentage]]&gt;= 50%, "Yes", "No")</f>
        <v>Yes</v>
      </c>
      <c r="L289">
        <v>3.8</v>
      </c>
      <c r="M289">
        <v>3022</v>
      </c>
      <c r="N289">
        <f>AVERAGE(Table1_1[[#This Row],[rating]]) + (Table1_1[[#This Row],[rating_count]]/1000)</f>
        <v>6.8219999999999992</v>
      </c>
      <c r="O289" t="str">
        <f>IF(Table1_1[[#This Row],[rating_count]]&lt;1000, "Yes", "No")</f>
        <v>No</v>
      </c>
      <c r="P289" t="s">
        <v>2528</v>
      </c>
      <c r="Q289" t="s">
        <v>2529</v>
      </c>
      <c r="R289" t="s">
        <v>2530</v>
      </c>
      <c r="S289" t="s">
        <v>2531</v>
      </c>
      <c r="T289" t="s">
        <v>2532</v>
      </c>
      <c r="U289" t="s">
        <v>2533</v>
      </c>
      <c r="V289" t="s">
        <v>2534</v>
      </c>
      <c r="W289" t="s">
        <v>2535</v>
      </c>
    </row>
    <row r="290" spans="1:23" x14ac:dyDescent="0.25">
      <c r="A290" t="s">
        <v>2536</v>
      </c>
      <c r="B290" t="s">
        <v>2537</v>
      </c>
      <c r="C290" t="str">
        <f>TRIM(LEFT(Table1_1[[#This Row],[product_name]], FIND(" ",Table1_1[[#This Row],[product_name]],FIND(" ",Table1_1[[#This Row],[product_name]],FIND(" ",Table1_1[[#This Row],[product_name]])+1)+1)))</f>
        <v>AmazonBasics Double Braided</v>
      </c>
      <c r="D290" t="s">
        <v>18</v>
      </c>
      <c r="E290" t="s">
        <v>13076</v>
      </c>
      <c r="F290">
        <v>649</v>
      </c>
      <c r="G290">
        <v>1600</v>
      </c>
      <c r="H290" t="str" cm="1">
        <f t="array" ref="H290">_xlfn.IFS(Table1_1[[#This Row],[discounted_price]]&lt;200, "&lt;₹200", Table1_1[[#This Row],[discounted_price]]&lt;=500, "₹200-₹500", Table1_1[[#This Row],[discounted_price]]&gt;500, "&gt;₹500")</f>
        <v>&gt;₹500</v>
      </c>
      <c r="I290" s="1">
        <v>0.59</v>
      </c>
      <c r="J2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90" s="1" t="str">
        <f>IF(Table1_1[[#This Row],[discount_percentage]]&gt;= 50%, "Yes", "No")</f>
        <v>Yes</v>
      </c>
      <c r="L290">
        <v>4.3</v>
      </c>
      <c r="M290">
        <v>5451</v>
      </c>
      <c r="N290">
        <f>AVERAGE(Table1_1[[#This Row],[rating]]) + (Table1_1[[#This Row],[rating_count]]/1000)</f>
        <v>9.7509999999999994</v>
      </c>
      <c r="O290" t="str">
        <f>IF(Table1_1[[#This Row],[rating_count]]&lt;1000, "Yes", "No")</f>
        <v>No</v>
      </c>
      <c r="P290" t="s">
        <v>2538</v>
      </c>
      <c r="Q290" t="s">
        <v>1634</v>
      </c>
      <c r="R290" t="s">
        <v>1635</v>
      </c>
      <c r="S290" t="s">
        <v>1636</v>
      </c>
      <c r="T290" t="s">
        <v>1637</v>
      </c>
      <c r="U290" t="s">
        <v>1638</v>
      </c>
      <c r="V290" t="s">
        <v>2539</v>
      </c>
      <c r="W290" t="s">
        <v>2540</v>
      </c>
    </row>
    <row r="291" spans="1:23" x14ac:dyDescent="0.25">
      <c r="A291" t="s">
        <v>2541</v>
      </c>
      <c r="B291" t="s">
        <v>747</v>
      </c>
      <c r="C291" t="e">
        <f>TRIM(LEFT(Table1_1[[#This Row],[product_name]], FIND(" ",Table1_1[[#This Row],[product_name]],FIND(" ",Table1_1[[#This Row],[product_name]],FIND(" ",Table1_1[[#This Row],[product_name]])+1)+1)))</f>
        <v>#VALUE!</v>
      </c>
      <c r="D291" t="s">
        <v>462</v>
      </c>
      <c r="E291" t="s">
        <v>13077</v>
      </c>
      <c r="F291">
        <v>1289</v>
      </c>
      <c r="G291">
        <v>2499</v>
      </c>
      <c r="H291" t="str" cm="1">
        <f t="array" ref="H291">_xlfn.IFS(Table1_1[[#This Row],[discounted_price]]&lt;200, "&lt;₹200", Table1_1[[#This Row],[discounted_price]]&lt;=500, "₹200-₹500", Table1_1[[#This Row],[discounted_price]]&gt;500, "&gt;₹500")</f>
        <v>&gt;₹500</v>
      </c>
      <c r="I291" s="1">
        <v>0.48</v>
      </c>
      <c r="J2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91" s="1" t="str">
        <f>IF(Table1_1[[#This Row],[discount_percentage]]&gt;= 50%, "Yes", "No")</f>
        <v>No</v>
      </c>
      <c r="L291">
        <v>3.3</v>
      </c>
      <c r="M291">
        <v>73</v>
      </c>
      <c r="N291">
        <f>AVERAGE(Table1_1[[#This Row],[rating]]) + (Table1_1[[#This Row],[rating_count]]/1000)</f>
        <v>3.3729999999999998</v>
      </c>
      <c r="O291" t="str">
        <f>IF(Table1_1[[#This Row],[rating_count]]&lt;1000, "Yes", "No")</f>
        <v>Yes</v>
      </c>
      <c r="P291" t="s">
        <v>2542</v>
      </c>
      <c r="Q291" t="s">
        <v>2543</v>
      </c>
      <c r="R291" t="s">
        <v>2544</v>
      </c>
      <c r="S291" t="s">
        <v>2545</v>
      </c>
      <c r="T291" t="s">
        <v>2546</v>
      </c>
      <c r="U291" t="s">
        <v>2547</v>
      </c>
      <c r="V291" t="s">
        <v>2548</v>
      </c>
      <c r="W291" t="s">
        <v>2549</v>
      </c>
    </row>
    <row r="292" spans="1:23" x14ac:dyDescent="0.25">
      <c r="A292" t="s">
        <v>2550</v>
      </c>
      <c r="B292" t="s">
        <v>2551</v>
      </c>
      <c r="C292" t="str">
        <f>TRIM(LEFT(Table1_1[[#This Row],[product_name]], FIND(" ",Table1_1[[#This Row],[product_name]],FIND(" ",Table1_1[[#This Row],[product_name]],FIND(" ",Table1_1[[#This Row],[product_name]])+1)+1)))</f>
        <v>AmazonBasics 10.2 Gbps</v>
      </c>
      <c r="D292" t="s">
        <v>129</v>
      </c>
      <c r="E292" t="s">
        <v>13077</v>
      </c>
      <c r="F292">
        <v>609</v>
      </c>
      <c r="G292">
        <v>1500</v>
      </c>
      <c r="H292" t="str" cm="1">
        <f t="array" ref="H292">_xlfn.IFS(Table1_1[[#This Row],[discounted_price]]&lt;200, "&lt;₹200", Table1_1[[#This Row],[discounted_price]]&lt;=500, "₹200-₹500", Table1_1[[#This Row],[discounted_price]]&gt;500, "&gt;₹500")</f>
        <v>&gt;₹500</v>
      </c>
      <c r="I292" s="1">
        <v>0.59</v>
      </c>
      <c r="J2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92" s="1" t="str">
        <f>IF(Table1_1[[#This Row],[discount_percentage]]&gt;= 50%, "Yes", "No")</f>
        <v>Yes</v>
      </c>
      <c r="L292">
        <v>4.5</v>
      </c>
      <c r="M292">
        <v>1029</v>
      </c>
      <c r="N292">
        <f>AVERAGE(Table1_1[[#This Row],[rating]]) + (Table1_1[[#This Row],[rating_count]]/1000)</f>
        <v>5.5289999999999999</v>
      </c>
      <c r="O292" t="str">
        <f>IF(Table1_1[[#This Row],[rating_count]]&lt;1000, "Yes", "No")</f>
        <v>No</v>
      </c>
      <c r="P292" t="s">
        <v>2552</v>
      </c>
      <c r="Q292" t="s">
        <v>2553</v>
      </c>
      <c r="R292" t="s">
        <v>2554</v>
      </c>
      <c r="S292" t="s">
        <v>2555</v>
      </c>
      <c r="T292" t="s">
        <v>2556</v>
      </c>
      <c r="U292" t="s">
        <v>2557</v>
      </c>
      <c r="V292" t="s">
        <v>2558</v>
      </c>
      <c r="W292" t="s">
        <v>2559</v>
      </c>
    </row>
    <row r="293" spans="1:23" x14ac:dyDescent="0.25">
      <c r="A293" t="s">
        <v>2560</v>
      </c>
      <c r="B293" t="s">
        <v>2561</v>
      </c>
      <c r="C293" t="str">
        <f>TRIM(LEFT(Table1_1[[#This Row],[product_name]], FIND(" ",Table1_1[[#This Row],[product_name]],FIND(" ",Table1_1[[#This Row],[product_name]],FIND(" ",Table1_1[[#This Row],[product_name]])+1)+1)))</f>
        <v>Hisense 126 cm</v>
      </c>
      <c r="D293" t="s">
        <v>169</v>
      </c>
      <c r="E293" t="s">
        <v>13077</v>
      </c>
      <c r="F293">
        <v>32990</v>
      </c>
      <c r="G293">
        <v>54990</v>
      </c>
      <c r="H293" t="str" cm="1">
        <f t="array" ref="H293">_xlfn.IFS(Table1_1[[#This Row],[discounted_price]]&lt;200, "&lt;₹200", Table1_1[[#This Row],[discounted_price]]&lt;=500, "₹200-₹500", Table1_1[[#This Row],[discounted_price]]&gt;500, "&gt;₹500")</f>
        <v>&gt;₹500</v>
      </c>
      <c r="I293" s="1">
        <v>0.4</v>
      </c>
      <c r="J2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293" s="1" t="str">
        <f>IF(Table1_1[[#This Row],[discount_percentage]]&gt;= 50%, "Yes", "No")</f>
        <v>No</v>
      </c>
      <c r="L293">
        <v>4.0999999999999996</v>
      </c>
      <c r="M293">
        <v>1555</v>
      </c>
      <c r="N293">
        <f>AVERAGE(Table1_1[[#This Row],[rating]]) + (Table1_1[[#This Row],[rating_count]]/1000)</f>
        <v>5.6549999999999994</v>
      </c>
      <c r="O293" t="str">
        <f>IF(Table1_1[[#This Row],[rating_count]]&lt;1000, "Yes", "No")</f>
        <v>No</v>
      </c>
      <c r="P293" t="s">
        <v>2562</v>
      </c>
      <c r="Q293" t="s">
        <v>2563</v>
      </c>
      <c r="R293" t="s">
        <v>2564</v>
      </c>
      <c r="S293" t="s">
        <v>2565</v>
      </c>
      <c r="T293" t="s">
        <v>2566</v>
      </c>
      <c r="U293" t="s">
        <v>2567</v>
      </c>
      <c r="V293" t="s">
        <v>2568</v>
      </c>
      <c r="W293" t="s">
        <v>2569</v>
      </c>
    </row>
    <row r="294" spans="1:23" x14ac:dyDescent="0.25">
      <c r="A294" t="s">
        <v>2570</v>
      </c>
      <c r="B294" t="s">
        <v>2571</v>
      </c>
      <c r="C294" t="str">
        <f>TRIM(LEFT(Table1_1[[#This Row],[product_name]], FIND(" ",Table1_1[[#This Row],[product_name]],FIND(" ",Table1_1[[#This Row],[product_name]],FIND(" ",Table1_1[[#This Row],[product_name]])+1)+1)))</f>
        <v>Tuarso 8K HDMI</v>
      </c>
      <c r="D294" t="s">
        <v>129</v>
      </c>
      <c r="E294" t="s">
        <v>13077</v>
      </c>
      <c r="F294">
        <v>599</v>
      </c>
      <c r="G294">
        <v>1999</v>
      </c>
      <c r="H294" t="str" cm="1">
        <f t="array" ref="H294">_xlfn.IFS(Table1_1[[#This Row],[discounted_price]]&lt;200, "&lt;₹200", Table1_1[[#This Row],[discounted_price]]&lt;=500, "₹200-₹500", Table1_1[[#This Row],[discounted_price]]&gt;500, "&gt;₹500")</f>
        <v>&gt;₹500</v>
      </c>
      <c r="I294" s="1">
        <v>0.7</v>
      </c>
      <c r="J2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94" s="1" t="str">
        <f>IF(Table1_1[[#This Row],[discount_percentage]]&gt;= 50%, "Yes", "No")</f>
        <v>Yes</v>
      </c>
      <c r="L294">
        <v>4.2</v>
      </c>
      <c r="M294">
        <v>47</v>
      </c>
      <c r="N294">
        <f>AVERAGE(Table1_1[[#This Row],[rating]]) + (Table1_1[[#This Row],[rating_count]]/1000)</f>
        <v>4.2469999999999999</v>
      </c>
      <c r="O294" t="str">
        <f>IF(Table1_1[[#This Row],[rating_count]]&lt;1000, "Yes", "No")</f>
        <v>Yes</v>
      </c>
      <c r="P294" t="s">
        <v>2572</v>
      </c>
      <c r="Q294" t="s">
        <v>2573</v>
      </c>
      <c r="R294" t="s">
        <v>2574</v>
      </c>
      <c r="S294" t="s">
        <v>2575</v>
      </c>
      <c r="T294" t="s">
        <v>2576</v>
      </c>
      <c r="U294" t="s">
        <v>2577</v>
      </c>
      <c r="V294" t="s">
        <v>2578</v>
      </c>
      <c r="W294" t="s">
        <v>2579</v>
      </c>
    </row>
    <row r="295" spans="1:23" x14ac:dyDescent="0.25">
      <c r="A295" t="s">
        <v>2580</v>
      </c>
      <c r="B295" t="s">
        <v>2581</v>
      </c>
      <c r="C295" t="str">
        <f>TRIM(LEFT(Table1_1[[#This Row],[product_name]], FIND(" ",Table1_1[[#This Row],[product_name]],FIND(" ",Table1_1[[#This Row],[product_name]],FIND(" ",Table1_1[[#This Row],[product_name]])+1)+1)))</f>
        <v>AmazonBasics USB Type-C</v>
      </c>
      <c r="D295" t="s">
        <v>18</v>
      </c>
      <c r="E295" t="s">
        <v>13076</v>
      </c>
      <c r="F295">
        <v>349</v>
      </c>
      <c r="G295">
        <v>899</v>
      </c>
      <c r="H295" t="str" cm="1">
        <f t="array" ref="H295">_xlfn.IFS(Table1_1[[#This Row],[discounted_price]]&lt;200, "&lt;₹200", Table1_1[[#This Row],[discounted_price]]&lt;=500, "₹200-₹500", Table1_1[[#This Row],[discounted_price]]&gt;500, "&gt;₹500")</f>
        <v>₹200-₹500</v>
      </c>
      <c r="I295" s="1">
        <v>0.61</v>
      </c>
      <c r="J2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295" s="1" t="str">
        <f>IF(Table1_1[[#This Row],[discount_percentage]]&gt;= 50%, "Yes", "No")</f>
        <v>Yes</v>
      </c>
      <c r="L295">
        <v>4.0999999999999996</v>
      </c>
      <c r="M295">
        <v>14896</v>
      </c>
      <c r="N295">
        <f>AVERAGE(Table1_1[[#This Row],[rating]]) + (Table1_1[[#This Row],[rating_count]]/1000)</f>
        <v>18.996000000000002</v>
      </c>
      <c r="O295" t="str">
        <f>IF(Table1_1[[#This Row],[rating_count]]&lt;1000, "Yes", "No")</f>
        <v>No</v>
      </c>
      <c r="P295" t="s">
        <v>2582</v>
      </c>
      <c r="Q295" t="s">
        <v>2583</v>
      </c>
      <c r="R295" t="s">
        <v>2584</v>
      </c>
      <c r="S295" t="s">
        <v>2585</v>
      </c>
      <c r="T295" t="s">
        <v>2586</v>
      </c>
      <c r="U295" t="s">
        <v>2587</v>
      </c>
      <c r="V295" t="s">
        <v>2588</v>
      </c>
      <c r="W295" t="s">
        <v>2589</v>
      </c>
    </row>
    <row r="296" spans="1:23" x14ac:dyDescent="0.25">
      <c r="A296" t="s">
        <v>2590</v>
      </c>
      <c r="B296" t="s">
        <v>2591</v>
      </c>
      <c r="C296" t="str">
        <f>TRIM(LEFT(Table1_1[[#This Row],[product_name]], FIND(" ",Table1_1[[#This Row],[product_name]],FIND(" ",Table1_1[[#This Row],[product_name]],FIND(" ",Table1_1[[#This Row],[product_name]])+1)+1)))</f>
        <v>Kodak 139 cm</v>
      </c>
      <c r="D296" t="s">
        <v>169</v>
      </c>
      <c r="E296" t="s">
        <v>13077</v>
      </c>
      <c r="F296">
        <v>29999</v>
      </c>
      <c r="G296">
        <v>50999</v>
      </c>
      <c r="H296" t="str" cm="1">
        <f t="array" ref="H296">_xlfn.IFS(Table1_1[[#This Row],[discounted_price]]&lt;200, "&lt;₹200", Table1_1[[#This Row],[discounted_price]]&lt;=500, "₹200-₹500", Table1_1[[#This Row],[discounted_price]]&gt;500, "&gt;₹500")</f>
        <v>&gt;₹500</v>
      </c>
      <c r="I296" s="1">
        <v>0.41</v>
      </c>
      <c r="J2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96" s="1" t="str">
        <f>IF(Table1_1[[#This Row],[discount_percentage]]&gt;= 50%, "Yes", "No")</f>
        <v>No</v>
      </c>
      <c r="L296">
        <v>4.4000000000000004</v>
      </c>
      <c r="M296">
        <v>1712</v>
      </c>
      <c r="N296">
        <f>AVERAGE(Table1_1[[#This Row],[rating]]) + (Table1_1[[#This Row],[rating_count]]/1000)</f>
        <v>6.1120000000000001</v>
      </c>
      <c r="O296" t="str">
        <f>IF(Table1_1[[#This Row],[rating_count]]&lt;1000, "Yes", "No")</f>
        <v>No</v>
      </c>
      <c r="P296" t="s">
        <v>2592</v>
      </c>
      <c r="Q296" t="s">
        <v>2593</v>
      </c>
      <c r="R296" t="s">
        <v>2594</v>
      </c>
      <c r="S296" t="s">
        <v>2595</v>
      </c>
      <c r="T296" t="s">
        <v>2596</v>
      </c>
      <c r="U296" t="s">
        <v>2597</v>
      </c>
      <c r="V296" t="s">
        <v>2598</v>
      </c>
      <c r="W296" t="s">
        <v>2599</v>
      </c>
    </row>
    <row r="297" spans="1:23" x14ac:dyDescent="0.25">
      <c r="A297" t="s">
        <v>2600</v>
      </c>
      <c r="B297" t="s">
        <v>2158</v>
      </c>
      <c r="C297" t="str">
        <f>TRIM(LEFT(Table1_1[[#This Row],[product_name]], FIND(" ",Table1_1[[#This Row],[product_name]],FIND(" ",Table1_1[[#This Row],[product_name]],FIND(" ",Table1_1[[#This Row],[product_name]])+1)+1)))</f>
        <v>Smashtronics¬Æ - Case</v>
      </c>
      <c r="D297" t="s">
        <v>462</v>
      </c>
      <c r="E297" t="s">
        <v>13077</v>
      </c>
      <c r="F297">
        <v>199</v>
      </c>
      <c r="G297">
        <v>399</v>
      </c>
      <c r="H297" t="str" cm="1">
        <f t="array" ref="H297">_xlfn.IFS(Table1_1[[#This Row],[discounted_price]]&lt;200, "&lt;₹200", Table1_1[[#This Row],[discounted_price]]&lt;=500, "₹200-₹500", Table1_1[[#This Row],[discounted_price]]&gt;500, "&gt;₹500")</f>
        <v>&lt;₹200</v>
      </c>
      <c r="I297" s="1">
        <v>0.5</v>
      </c>
      <c r="J2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97" s="1" t="str">
        <f>IF(Table1_1[[#This Row],[discount_percentage]]&gt;= 50%, "Yes", "No")</f>
        <v>Yes</v>
      </c>
      <c r="L297">
        <v>4.2</v>
      </c>
      <c r="M297">
        <v>1335</v>
      </c>
      <c r="N297">
        <f>AVERAGE(Table1_1[[#This Row],[rating]]) + (Table1_1[[#This Row],[rating_count]]/1000)</f>
        <v>5.5350000000000001</v>
      </c>
      <c r="O297" t="str">
        <f>IF(Table1_1[[#This Row],[rating_count]]&lt;1000, "Yes", "No")</f>
        <v>No</v>
      </c>
      <c r="P297" t="s">
        <v>2159</v>
      </c>
      <c r="Q297" t="s">
        <v>2160</v>
      </c>
      <c r="R297" t="s">
        <v>2161</v>
      </c>
      <c r="S297" t="s">
        <v>2162</v>
      </c>
      <c r="T297" t="s">
        <v>2163</v>
      </c>
      <c r="U297" t="s">
        <v>2164</v>
      </c>
      <c r="V297" t="s">
        <v>2165</v>
      </c>
      <c r="W297" t="s">
        <v>2601</v>
      </c>
    </row>
    <row r="298" spans="1:23" x14ac:dyDescent="0.25">
      <c r="A298" t="s">
        <v>2602</v>
      </c>
      <c r="B298" t="s">
        <v>2603</v>
      </c>
      <c r="C298" t="str">
        <f>TRIM(LEFT(Table1_1[[#This Row],[product_name]], FIND(" ",Table1_1[[#This Row],[product_name]],FIND(" ",Table1_1[[#This Row],[product_name]],FIND(" ",Table1_1[[#This Row],[product_name]])+1)+1)))</f>
        <v>7SEVEN¬Æ Suitable Sony</v>
      </c>
      <c r="D298" t="s">
        <v>462</v>
      </c>
      <c r="E298" t="s">
        <v>13077</v>
      </c>
      <c r="F298">
        <v>349</v>
      </c>
      <c r="G298">
        <v>699</v>
      </c>
      <c r="H298" t="str" cm="1">
        <f t="array" ref="H298">_xlfn.IFS(Table1_1[[#This Row],[discounted_price]]&lt;200, "&lt;₹200", Table1_1[[#This Row],[discounted_price]]&lt;=500, "₹200-₹500", Table1_1[[#This Row],[discounted_price]]&gt;500, "&gt;₹500")</f>
        <v>₹200-₹500</v>
      </c>
      <c r="I298" s="1">
        <v>0.5</v>
      </c>
      <c r="J2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298" s="1" t="str">
        <f>IF(Table1_1[[#This Row],[discount_percentage]]&gt;= 50%, "Yes", "No")</f>
        <v>Yes</v>
      </c>
      <c r="L298">
        <v>3.9</v>
      </c>
      <c r="M298">
        <v>214</v>
      </c>
      <c r="N298">
        <f>AVERAGE(Table1_1[[#This Row],[rating]]) + (Table1_1[[#This Row],[rating_count]]/1000)</f>
        <v>4.1139999999999999</v>
      </c>
      <c r="O298" t="str">
        <f>IF(Table1_1[[#This Row],[rating_count]]&lt;1000, "Yes", "No")</f>
        <v>Yes</v>
      </c>
      <c r="P298" t="s">
        <v>2604</v>
      </c>
      <c r="Q298" t="s">
        <v>2605</v>
      </c>
      <c r="R298" t="s">
        <v>2606</v>
      </c>
      <c r="S298" t="s">
        <v>2607</v>
      </c>
      <c r="T298" t="s">
        <v>2608</v>
      </c>
      <c r="U298" t="s">
        <v>2609</v>
      </c>
      <c r="V298" t="s">
        <v>2610</v>
      </c>
      <c r="W298" t="s">
        <v>2611</v>
      </c>
    </row>
    <row r="299" spans="1:23" x14ac:dyDescent="0.25">
      <c r="A299" t="s">
        <v>2612</v>
      </c>
      <c r="B299" t="s">
        <v>2613</v>
      </c>
      <c r="C299" t="str">
        <f>TRIM(LEFT(Table1_1[[#This Row],[product_name]], FIND(" ",Table1_1[[#This Row],[product_name]],FIND(" ",Table1_1[[#This Row],[product_name]],FIND(" ",Table1_1[[#This Row],[product_name]])+1)+1)))</f>
        <v>PROLEGEND¬Æ PL-T002 Universal</v>
      </c>
      <c r="D299" t="s">
        <v>643</v>
      </c>
      <c r="E299" t="s">
        <v>13077</v>
      </c>
      <c r="F299">
        <v>1850</v>
      </c>
      <c r="G299">
        <v>4500</v>
      </c>
      <c r="H299" t="str" cm="1">
        <f t="array" ref="H299">_xlfn.IFS(Table1_1[[#This Row],[discounted_price]]&lt;200, "&lt;₹200", Table1_1[[#This Row],[discounted_price]]&lt;=500, "₹200-₹500", Table1_1[[#This Row],[discounted_price]]&gt;500, "&gt;₹500")</f>
        <v>&gt;₹500</v>
      </c>
      <c r="I299" s="1">
        <v>0.59</v>
      </c>
      <c r="J2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299" s="1" t="str">
        <f>IF(Table1_1[[#This Row],[discount_percentage]]&gt;= 50%, "Yes", "No")</f>
        <v>Yes</v>
      </c>
      <c r="L299">
        <v>4</v>
      </c>
      <c r="M299">
        <v>184</v>
      </c>
      <c r="N299">
        <f>AVERAGE(Table1_1[[#This Row],[rating]]) + (Table1_1[[#This Row],[rating_count]]/1000)</f>
        <v>4.1840000000000002</v>
      </c>
      <c r="O299" t="str">
        <f>IF(Table1_1[[#This Row],[rating_count]]&lt;1000, "Yes", "No")</f>
        <v>Yes</v>
      </c>
      <c r="P299" t="s">
        <v>2614</v>
      </c>
      <c r="Q299" t="s">
        <v>2615</v>
      </c>
      <c r="R299" t="s">
        <v>2616</v>
      </c>
      <c r="S299" t="s">
        <v>2617</v>
      </c>
      <c r="T299" t="s">
        <v>2618</v>
      </c>
      <c r="U299" t="s">
        <v>2619</v>
      </c>
      <c r="V299" t="s">
        <v>2620</v>
      </c>
      <c r="W299" t="s">
        <v>2621</v>
      </c>
    </row>
    <row r="300" spans="1:23" x14ac:dyDescent="0.25">
      <c r="A300" t="s">
        <v>2622</v>
      </c>
      <c r="B300" t="s">
        <v>2623</v>
      </c>
      <c r="C300" t="str">
        <f>TRIM(LEFT(Table1_1[[#This Row],[product_name]], FIND(" ",Table1_1[[#This Row],[product_name]],FIND(" ",Table1_1[[#This Row],[product_name]],FIND(" ",Table1_1[[#This Row],[product_name]])+1)+1)))</f>
        <v>WANBO X1 Pro</v>
      </c>
      <c r="D300" t="s">
        <v>1404</v>
      </c>
      <c r="E300" t="s">
        <v>13077</v>
      </c>
      <c r="F300">
        <v>13990</v>
      </c>
      <c r="G300">
        <v>28900</v>
      </c>
      <c r="H300" t="str" cm="1">
        <f t="array" ref="H300">_xlfn.IFS(Table1_1[[#This Row],[discounted_price]]&lt;200, "&lt;₹200", Table1_1[[#This Row],[discounted_price]]&lt;=500, "₹200-₹500", Table1_1[[#This Row],[discounted_price]]&gt;500, "&gt;₹500")</f>
        <v>&gt;₹500</v>
      </c>
      <c r="I300" s="1">
        <v>0.52</v>
      </c>
      <c r="J3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00" s="1" t="str">
        <f>IF(Table1_1[[#This Row],[discount_percentage]]&gt;= 50%, "Yes", "No")</f>
        <v>Yes</v>
      </c>
      <c r="L300">
        <v>4.5</v>
      </c>
      <c r="M300">
        <v>7</v>
      </c>
      <c r="N300">
        <f>AVERAGE(Table1_1[[#This Row],[rating]]) + (Table1_1[[#This Row],[rating_count]]/1000)</f>
        <v>4.5069999999999997</v>
      </c>
      <c r="O300" t="str">
        <f>IF(Table1_1[[#This Row],[rating_count]]&lt;1000, "Yes", "No")</f>
        <v>Yes</v>
      </c>
      <c r="P300" t="s">
        <v>2624</v>
      </c>
      <c r="Q300" t="s">
        <v>2625</v>
      </c>
      <c r="R300" t="s">
        <v>2626</v>
      </c>
      <c r="S300" t="s">
        <v>2627</v>
      </c>
      <c r="T300" t="s">
        <v>2628</v>
      </c>
      <c r="U300" t="s">
        <v>2629</v>
      </c>
      <c r="V300" t="s">
        <v>2630</v>
      </c>
      <c r="W300" t="s">
        <v>2631</v>
      </c>
    </row>
    <row r="301" spans="1:23" x14ac:dyDescent="0.25">
      <c r="A301" t="s">
        <v>2632</v>
      </c>
      <c r="B301" t="s">
        <v>2633</v>
      </c>
      <c r="C301" t="str">
        <f>TRIM(LEFT(Table1_1[[#This Row],[product_name]], FIND(" ",Table1_1[[#This Row],[product_name]],FIND(" ",Table1_1[[#This Row],[product_name]],FIND(" ",Table1_1[[#This Row],[product_name]])+1)+1)))</f>
        <v>Lava Charging Adapter</v>
      </c>
      <c r="D301" t="s">
        <v>18</v>
      </c>
      <c r="E301" t="s">
        <v>13076</v>
      </c>
      <c r="F301">
        <v>129</v>
      </c>
      <c r="G301">
        <v>449</v>
      </c>
      <c r="H301" t="str" cm="1">
        <f t="array" ref="H301">_xlfn.IFS(Table1_1[[#This Row],[discounted_price]]&lt;200, "&lt;₹200", Table1_1[[#This Row],[discounted_price]]&lt;=500, "₹200-₹500", Table1_1[[#This Row],[discounted_price]]&gt;500, "&gt;₹500")</f>
        <v>&lt;₹200</v>
      </c>
      <c r="I301" s="1">
        <v>0.71</v>
      </c>
      <c r="J3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01" s="1" t="str">
        <f>IF(Table1_1[[#This Row],[discount_percentage]]&gt;= 50%, "Yes", "No")</f>
        <v>Yes</v>
      </c>
      <c r="L301">
        <v>3.7</v>
      </c>
      <c r="M301">
        <v>41</v>
      </c>
      <c r="N301">
        <f>AVERAGE(Table1_1[[#This Row],[rating]]) + (Table1_1[[#This Row],[rating_count]]/1000)</f>
        <v>3.7410000000000001</v>
      </c>
      <c r="O301" t="str">
        <f>IF(Table1_1[[#This Row],[rating_count]]&lt;1000, "Yes", "No")</f>
        <v>Yes</v>
      </c>
      <c r="P301" t="s">
        <v>2634</v>
      </c>
      <c r="Q301" t="s">
        <v>2635</v>
      </c>
      <c r="R301" t="s">
        <v>2636</v>
      </c>
      <c r="S301" t="s">
        <v>2637</v>
      </c>
      <c r="T301" t="s">
        <v>2638</v>
      </c>
      <c r="U301" t="s">
        <v>2639</v>
      </c>
      <c r="V301" t="s">
        <v>2640</v>
      </c>
      <c r="W301" t="s">
        <v>2641</v>
      </c>
    </row>
    <row r="302" spans="1:23" x14ac:dyDescent="0.25">
      <c r="A302" t="s">
        <v>2642</v>
      </c>
      <c r="B302" t="s">
        <v>2643</v>
      </c>
      <c r="C302" t="str">
        <f>TRIM(LEFT(Table1_1[[#This Row],[product_name]], FIND(" ",Table1_1[[#This Row],[product_name]],FIND(" ",Table1_1[[#This Row],[product_name]],FIND(" ",Table1_1[[#This Row],[product_name]])+1)+1)))</f>
        <v>TIZUM High Speed</v>
      </c>
      <c r="D302" t="s">
        <v>129</v>
      </c>
      <c r="E302" t="s">
        <v>13077</v>
      </c>
      <c r="F302">
        <v>379</v>
      </c>
      <c r="G302">
        <v>999</v>
      </c>
      <c r="H302" t="str" cm="1">
        <f t="array" ref="H302">_xlfn.IFS(Table1_1[[#This Row],[discounted_price]]&lt;200, "&lt;₹200", Table1_1[[#This Row],[discounted_price]]&lt;=500, "₹200-₹500", Table1_1[[#This Row],[discounted_price]]&gt;500, "&gt;₹500")</f>
        <v>₹200-₹500</v>
      </c>
      <c r="I302" s="1">
        <v>0.62</v>
      </c>
      <c r="J3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02" s="1" t="str">
        <f>IF(Table1_1[[#This Row],[discount_percentage]]&gt;= 50%, "Yes", "No")</f>
        <v>Yes</v>
      </c>
      <c r="L302">
        <v>4.2</v>
      </c>
      <c r="M302">
        <v>12153</v>
      </c>
      <c r="N302">
        <f>AVERAGE(Table1_1[[#This Row],[rating]]) + (Table1_1[[#This Row],[rating_count]]/1000)</f>
        <v>16.353000000000002</v>
      </c>
      <c r="O302" t="str">
        <f>IF(Table1_1[[#This Row],[rating_count]]&lt;1000, "Yes", "No")</f>
        <v>No</v>
      </c>
      <c r="P302" t="s">
        <v>2644</v>
      </c>
      <c r="Q302" t="s">
        <v>255</v>
      </c>
      <c r="R302" t="s">
        <v>256</v>
      </c>
      <c r="S302" t="s">
        <v>257</v>
      </c>
      <c r="T302" t="s">
        <v>258</v>
      </c>
      <c r="U302" t="s">
        <v>259</v>
      </c>
      <c r="V302" t="s">
        <v>2645</v>
      </c>
      <c r="W302" t="s">
        <v>2646</v>
      </c>
    </row>
    <row r="303" spans="1:23" x14ac:dyDescent="0.25">
      <c r="A303" t="s">
        <v>2647</v>
      </c>
      <c r="B303" t="s">
        <v>2648</v>
      </c>
      <c r="C303" t="str">
        <f>TRIM(LEFT(Table1_1[[#This Row],[product_name]], FIND(" ",Table1_1[[#This Row],[product_name]],FIND(" ",Table1_1[[#This Row],[product_name]],FIND(" ",Table1_1[[#This Row],[product_name]])+1)+1)))</f>
        <v>Technotech High Speed</v>
      </c>
      <c r="D303" t="s">
        <v>129</v>
      </c>
      <c r="E303" t="s">
        <v>13077</v>
      </c>
      <c r="F303">
        <v>185</v>
      </c>
      <c r="G303">
        <v>499</v>
      </c>
      <c r="H303" t="str" cm="1">
        <f t="array" ref="H303">_xlfn.IFS(Table1_1[[#This Row],[discounted_price]]&lt;200, "&lt;₹200", Table1_1[[#This Row],[discounted_price]]&lt;=500, "₹200-₹500", Table1_1[[#This Row],[discounted_price]]&gt;500, "&gt;₹500")</f>
        <v>&lt;₹200</v>
      </c>
      <c r="I303" s="1">
        <v>0.63</v>
      </c>
      <c r="J3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03" s="1" t="str">
        <f>IF(Table1_1[[#This Row],[discount_percentage]]&gt;= 50%, "Yes", "No")</f>
        <v>Yes</v>
      </c>
      <c r="L303">
        <v>4.2</v>
      </c>
      <c r="M303">
        <v>25</v>
      </c>
      <c r="N303">
        <f>AVERAGE(Table1_1[[#This Row],[rating]]) + (Table1_1[[#This Row],[rating_count]]/1000)</f>
        <v>4.2250000000000005</v>
      </c>
      <c r="O303" t="str">
        <f>IF(Table1_1[[#This Row],[rating_count]]&lt;1000, "Yes", "No")</f>
        <v>Yes</v>
      </c>
      <c r="P303" t="s">
        <v>2649</v>
      </c>
      <c r="Q303" t="s">
        <v>2650</v>
      </c>
      <c r="R303" t="s">
        <v>2651</v>
      </c>
      <c r="S303" t="s">
        <v>2652</v>
      </c>
      <c r="T303" t="s">
        <v>2653</v>
      </c>
      <c r="U303" t="s">
        <v>2654</v>
      </c>
      <c r="V303" t="s">
        <v>2655</v>
      </c>
      <c r="W303" t="s">
        <v>2656</v>
      </c>
    </row>
    <row r="304" spans="1:23" x14ac:dyDescent="0.25">
      <c r="A304" t="s">
        <v>2657</v>
      </c>
      <c r="B304" t="s">
        <v>2658</v>
      </c>
      <c r="C304" t="str">
        <f>TRIM(LEFT(Table1_1[[#This Row],[product_name]], FIND(" ",Table1_1[[#This Row],[product_name]],FIND(" ",Table1_1[[#This Row],[product_name]],FIND(" ",Table1_1[[#This Row],[product_name]])+1)+1)))</f>
        <v>NK STAR 950</v>
      </c>
      <c r="D304" t="s">
        <v>98</v>
      </c>
      <c r="E304" t="s">
        <v>13076</v>
      </c>
      <c r="F304">
        <v>218</v>
      </c>
      <c r="G304">
        <v>999</v>
      </c>
      <c r="H304" t="str" cm="1">
        <f t="array" ref="H304">_xlfn.IFS(Table1_1[[#This Row],[discounted_price]]&lt;200, "&lt;₹200", Table1_1[[#This Row],[discounted_price]]&lt;=500, "₹200-₹500", Table1_1[[#This Row],[discounted_price]]&gt;500, "&gt;₹500")</f>
        <v>₹200-₹500</v>
      </c>
      <c r="I304" s="1">
        <v>0.78</v>
      </c>
      <c r="J3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04" s="1" t="str">
        <f>IF(Table1_1[[#This Row],[discount_percentage]]&gt;= 50%, "Yes", "No")</f>
        <v>Yes</v>
      </c>
      <c r="L304">
        <v>4.2</v>
      </c>
      <c r="M304">
        <v>163</v>
      </c>
      <c r="N304">
        <f>AVERAGE(Table1_1[[#This Row],[rating]]) + (Table1_1[[#This Row],[rating_count]]/1000)</f>
        <v>4.3630000000000004</v>
      </c>
      <c r="O304" t="str">
        <f>IF(Table1_1[[#This Row],[rating_count]]&lt;1000, "Yes", "No")</f>
        <v>Yes</v>
      </c>
      <c r="P304" t="s">
        <v>2659</v>
      </c>
      <c r="Q304" t="s">
        <v>2660</v>
      </c>
      <c r="R304" t="s">
        <v>2661</v>
      </c>
      <c r="S304" t="s">
        <v>2662</v>
      </c>
      <c r="T304" t="s">
        <v>2663</v>
      </c>
      <c r="U304" t="s">
        <v>2664</v>
      </c>
      <c r="V304" t="s">
        <v>2665</v>
      </c>
      <c r="W304" t="s">
        <v>2666</v>
      </c>
    </row>
    <row r="305" spans="1:23" x14ac:dyDescent="0.25">
      <c r="A305" t="s">
        <v>2667</v>
      </c>
      <c r="B305" t="s">
        <v>2668</v>
      </c>
      <c r="C305" t="str">
        <f>TRIM(LEFT(Table1_1[[#This Row],[product_name]], FIND(" ",Table1_1[[#This Row],[product_name]],FIND(" ",Table1_1[[#This Row],[product_name]],FIND(" ",Table1_1[[#This Row],[product_name]])+1)+1)))</f>
        <v>LS LAPSTER Quality</v>
      </c>
      <c r="D305" t="s">
        <v>18</v>
      </c>
      <c r="E305" t="s">
        <v>13076</v>
      </c>
      <c r="F305">
        <v>199</v>
      </c>
      <c r="G305">
        <v>999</v>
      </c>
      <c r="H305" t="str" cm="1">
        <f t="array" ref="H305">_xlfn.IFS(Table1_1[[#This Row],[discounted_price]]&lt;200, "&lt;₹200", Table1_1[[#This Row],[discounted_price]]&lt;=500, "₹200-₹500", Table1_1[[#This Row],[discounted_price]]&gt;500, "&gt;₹500")</f>
        <v>&lt;₹200</v>
      </c>
      <c r="I305" s="1">
        <v>0.8</v>
      </c>
      <c r="J3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05" s="1" t="str">
        <f>IF(Table1_1[[#This Row],[discount_percentage]]&gt;= 50%, "Yes", "No")</f>
        <v>Yes</v>
      </c>
      <c r="L305">
        <v>4.3</v>
      </c>
      <c r="M305">
        <v>87</v>
      </c>
      <c r="N305">
        <f>AVERAGE(Table1_1[[#This Row],[rating]]) + (Table1_1[[#This Row],[rating_count]]/1000)</f>
        <v>4.3869999999999996</v>
      </c>
      <c r="O305" t="str">
        <f>IF(Table1_1[[#This Row],[rating_count]]&lt;1000, "Yes", "No")</f>
        <v>Yes</v>
      </c>
      <c r="P305" t="s">
        <v>2669</v>
      </c>
      <c r="Q305" t="s">
        <v>2670</v>
      </c>
      <c r="R305" t="s">
        <v>2671</v>
      </c>
      <c r="S305" t="s">
        <v>2672</v>
      </c>
      <c r="T305" t="s">
        <v>2673</v>
      </c>
      <c r="U305" t="s">
        <v>2674</v>
      </c>
      <c r="V305" t="s">
        <v>2675</v>
      </c>
      <c r="W305" t="s">
        <v>2676</v>
      </c>
    </row>
    <row r="306" spans="1:23" x14ac:dyDescent="0.25">
      <c r="A306" t="s">
        <v>2677</v>
      </c>
      <c r="B306" t="s">
        <v>2678</v>
      </c>
      <c r="C306" t="str">
        <f>TRIM(LEFT(Table1_1[[#This Row],[product_name]], FIND(" ",Table1_1[[#This Row],[product_name]],FIND(" ",Table1_1[[#This Row],[product_name]],FIND(" ",Table1_1[[#This Row],[product_name]])+1)+1)))</f>
        <v>Amazon Basics 10.2</v>
      </c>
      <c r="D306" t="s">
        <v>129</v>
      </c>
      <c r="E306" t="s">
        <v>13077</v>
      </c>
      <c r="F306">
        <v>499</v>
      </c>
      <c r="G306">
        <v>900</v>
      </c>
      <c r="H306" t="str" cm="1">
        <f t="array" ref="H306">_xlfn.IFS(Table1_1[[#This Row],[discounted_price]]&lt;200, "&lt;₹200", Table1_1[[#This Row],[discounted_price]]&lt;=500, "₹200-₹500", Table1_1[[#This Row],[discounted_price]]&gt;500, "&gt;₹500")</f>
        <v>₹200-₹500</v>
      </c>
      <c r="I306" s="1">
        <v>0.45</v>
      </c>
      <c r="J3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06" s="1" t="str">
        <f>IF(Table1_1[[#This Row],[discount_percentage]]&gt;= 50%, "Yes", "No")</f>
        <v>No</v>
      </c>
      <c r="L306">
        <v>4.4000000000000004</v>
      </c>
      <c r="M306">
        <v>2165</v>
      </c>
      <c r="N306">
        <f>AVERAGE(Table1_1[[#This Row],[rating]]) + (Table1_1[[#This Row],[rating_count]]/1000)</f>
        <v>6.5650000000000004</v>
      </c>
      <c r="O306" t="str">
        <f>IF(Table1_1[[#This Row],[rating_count]]&lt;1000, "Yes", "No")</f>
        <v>No</v>
      </c>
      <c r="P306" t="s">
        <v>2679</v>
      </c>
      <c r="Q306" t="s">
        <v>2680</v>
      </c>
      <c r="R306" t="s">
        <v>2681</v>
      </c>
      <c r="S306" t="s">
        <v>2682</v>
      </c>
      <c r="T306" t="s">
        <v>2683</v>
      </c>
      <c r="U306" t="s">
        <v>2684</v>
      </c>
      <c r="V306" t="s">
        <v>2558</v>
      </c>
      <c r="W306" t="s">
        <v>2685</v>
      </c>
    </row>
    <row r="307" spans="1:23" x14ac:dyDescent="0.25">
      <c r="A307" t="s">
        <v>2686</v>
      </c>
      <c r="B307" t="s">
        <v>2687</v>
      </c>
      <c r="C307" t="str">
        <f>TRIM(LEFT(Table1_1[[#This Row],[product_name]], FIND(" ",Table1_1[[#This Row],[product_name]],FIND(" ",Table1_1[[#This Row],[product_name]],FIND(" ",Table1_1[[#This Row],[product_name]])+1)+1)))</f>
        <v>Kodak 126 cm</v>
      </c>
      <c r="D307" t="s">
        <v>169</v>
      </c>
      <c r="E307" t="s">
        <v>13077</v>
      </c>
      <c r="F307">
        <v>26999</v>
      </c>
      <c r="G307">
        <v>42999</v>
      </c>
      <c r="H307" t="str" cm="1">
        <f t="array" ref="H307">_xlfn.IFS(Table1_1[[#This Row],[discounted_price]]&lt;200, "&lt;₹200", Table1_1[[#This Row],[discounted_price]]&lt;=500, "₹200-₹500", Table1_1[[#This Row],[discounted_price]]&gt;500, "&gt;₹500")</f>
        <v>&gt;₹500</v>
      </c>
      <c r="I307" s="1">
        <v>0.37</v>
      </c>
      <c r="J3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07" s="1" t="str">
        <f>IF(Table1_1[[#This Row],[discount_percentage]]&gt;= 50%, "Yes", "No")</f>
        <v>No</v>
      </c>
      <c r="L307">
        <v>4.2</v>
      </c>
      <c r="M307">
        <v>1510</v>
      </c>
      <c r="N307">
        <f>AVERAGE(Table1_1[[#This Row],[rating]]) + (Table1_1[[#This Row],[rating_count]]/1000)</f>
        <v>5.71</v>
      </c>
      <c r="O307" t="str">
        <f>IF(Table1_1[[#This Row],[rating_count]]&lt;1000, "Yes", "No")</f>
        <v>No</v>
      </c>
      <c r="P307" t="s">
        <v>2688</v>
      </c>
      <c r="Q307" t="s">
        <v>2689</v>
      </c>
      <c r="R307" t="s">
        <v>2690</v>
      </c>
      <c r="S307" t="s">
        <v>2691</v>
      </c>
      <c r="T307" t="s">
        <v>2692</v>
      </c>
      <c r="U307" t="s">
        <v>2693</v>
      </c>
      <c r="V307" t="s">
        <v>2694</v>
      </c>
      <c r="W307" t="s">
        <v>2695</v>
      </c>
    </row>
    <row r="308" spans="1:23" x14ac:dyDescent="0.25">
      <c r="A308" t="s">
        <v>2696</v>
      </c>
      <c r="B308" t="s">
        <v>2697</v>
      </c>
      <c r="C308" t="str">
        <f>TRIM(LEFT(Table1_1[[#This Row],[product_name]], FIND(" ",Table1_1[[#This Row],[product_name]],FIND(" ",Table1_1[[#This Row],[product_name]],FIND(" ",Table1_1[[#This Row],[product_name]])+1)+1)))</f>
        <v>ZORBES¬Æ Wall Adapter</v>
      </c>
      <c r="D308" t="s">
        <v>643</v>
      </c>
      <c r="E308" t="s">
        <v>13077</v>
      </c>
      <c r="F308">
        <v>893</v>
      </c>
      <c r="G308">
        <v>1052</v>
      </c>
      <c r="H308" t="str" cm="1">
        <f t="array" ref="H308">_xlfn.IFS(Table1_1[[#This Row],[discounted_price]]&lt;200, "&lt;₹200", Table1_1[[#This Row],[discounted_price]]&lt;=500, "₹200-₹500", Table1_1[[#This Row],[discounted_price]]&gt;500, "&gt;₹500")</f>
        <v>&gt;₹500</v>
      </c>
      <c r="I308" s="1">
        <v>0.15</v>
      </c>
      <c r="J3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08" s="1" t="str">
        <f>IF(Table1_1[[#This Row],[discount_percentage]]&gt;= 50%, "Yes", "No")</f>
        <v>No</v>
      </c>
      <c r="L308">
        <v>4.3</v>
      </c>
      <c r="M308">
        <v>106</v>
      </c>
      <c r="N308">
        <f>AVERAGE(Table1_1[[#This Row],[rating]]) + (Table1_1[[#This Row],[rating_count]]/1000)</f>
        <v>4.4059999999999997</v>
      </c>
      <c r="O308" t="str">
        <f>IF(Table1_1[[#This Row],[rating_count]]&lt;1000, "Yes", "No")</f>
        <v>Yes</v>
      </c>
      <c r="P308" t="s">
        <v>2698</v>
      </c>
      <c r="Q308" t="s">
        <v>2699</v>
      </c>
      <c r="R308" t="s">
        <v>2700</v>
      </c>
      <c r="S308" t="s">
        <v>2701</v>
      </c>
      <c r="T308" t="s">
        <v>2702</v>
      </c>
      <c r="U308" t="s">
        <v>2703</v>
      </c>
      <c r="V308" t="s">
        <v>2704</v>
      </c>
      <c r="W308" t="s">
        <v>2705</v>
      </c>
    </row>
    <row r="309" spans="1:23" x14ac:dyDescent="0.25">
      <c r="A309" t="s">
        <v>2706</v>
      </c>
      <c r="B309" t="s">
        <v>2707</v>
      </c>
      <c r="C309" t="str">
        <f>TRIM(LEFT(Table1_1[[#This Row],[product_name]], FIND(" ",Table1_1[[#This Row],[product_name]],FIND(" ",Table1_1[[#This Row],[product_name]],FIND(" ",Table1_1[[#This Row],[product_name]])+1)+1)))</f>
        <v>Sansui 80cm (32</v>
      </c>
      <c r="D309" t="s">
        <v>169</v>
      </c>
      <c r="E309" t="s">
        <v>13077</v>
      </c>
      <c r="F309">
        <v>10990</v>
      </c>
      <c r="G309">
        <v>19990</v>
      </c>
      <c r="H309" t="str" cm="1">
        <f t="array" ref="H309">_xlfn.IFS(Table1_1[[#This Row],[discounted_price]]&lt;200, "&lt;₹200", Table1_1[[#This Row],[discounted_price]]&lt;=500, "₹200-₹500", Table1_1[[#This Row],[discounted_price]]&gt;500, "&gt;₹500")</f>
        <v>&gt;₹500</v>
      </c>
      <c r="I309" s="1">
        <v>0.45</v>
      </c>
      <c r="J3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09" s="1" t="str">
        <f>IF(Table1_1[[#This Row],[discount_percentage]]&gt;= 50%, "Yes", "No")</f>
        <v>No</v>
      </c>
      <c r="L309">
        <v>3.7</v>
      </c>
      <c r="M309">
        <v>129</v>
      </c>
      <c r="N309">
        <f>AVERAGE(Table1_1[[#This Row],[rating]]) + (Table1_1[[#This Row],[rating_count]]/1000)</f>
        <v>3.8290000000000002</v>
      </c>
      <c r="O309" t="str">
        <f>IF(Table1_1[[#This Row],[rating_count]]&lt;1000, "Yes", "No")</f>
        <v>Yes</v>
      </c>
      <c r="P309" t="s">
        <v>2708</v>
      </c>
      <c r="Q309" t="s">
        <v>2709</v>
      </c>
      <c r="R309" t="s">
        <v>2710</v>
      </c>
      <c r="S309" t="s">
        <v>2711</v>
      </c>
      <c r="T309" t="s">
        <v>2712</v>
      </c>
      <c r="U309" t="s">
        <v>2713</v>
      </c>
      <c r="V309" t="s">
        <v>2714</v>
      </c>
      <c r="W309" t="s">
        <v>2715</v>
      </c>
    </row>
    <row r="310" spans="1:23" x14ac:dyDescent="0.25">
      <c r="A310" t="s">
        <v>2716</v>
      </c>
      <c r="B310" t="s">
        <v>2717</v>
      </c>
      <c r="C310" t="str">
        <f>TRIM(LEFT(Table1_1[[#This Row],[product_name]], FIND(" ",Table1_1[[#This Row],[product_name]],FIND(" ",Table1_1[[#This Row],[product_name]],FIND(" ",Table1_1[[#This Row],[product_name]])+1)+1)))</f>
        <v>Synqe USB Type</v>
      </c>
      <c r="D310" t="s">
        <v>18</v>
      </c>
      <c r="E310" t="s">
        <v>13076</v>
      </c>
      <c r="F310">
        <v>379</v>
      </c>
      <c r="G310">
        <v>1099</v>
      </c>
      <c r="H310" t="str" cm="1">
        <f t="array" ref="H310">_xlfn.IFS(Table1_1[[#This Row],[discounted_price]]&lt;200, "&lt;₹200", Table1_1[[#This Row],[discounted_price]]&lt;=500, "₹200-₹500", Table1_1[[#This Row],[discounted_price]]&gt;500, "&gt;₹500")</f>
        <v>₹200-₹500</v>
      </c>
      <c r="I310" s="1">
        <v>0.66</v>
      </c>
      <c r="J3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10" s="1" t="str">
        <f>IF(Table1_1[[#This Row],[discount_percentage]]&gt;= 50%, "Yes", "No")</f>
        <v>Yes</v>
      </c>
      <c r="L310">
        <v>4.3</v>
      </c>
      <c r="M310">
        <v>3049</v>
      </c>
      <c r="N310">
        <f>AVERAGE(Table1_1[[#This Row],[rating]]) + (Table1_1[[#This Row],[rating_count]]/1000)</f>
        <v>7.3490000000000002</v>
      </c>
      <c r="O310" t="str">
        <f>IF(Table1_1[[#This Row],[rating_count]]&lt;1000, "Yes", "No")</f>
        <v>No</v>
      </c>
      <c r="P310" t="s">
        <v>2718</v>
      </c>
      <c r="Q310" t="s">
        <v>2719</v>
      </c>
      <c r="R310" t="s">
        <v>2720</v>
      </c>
      <c r="S310" t="s">
        <v>2721</v>
      </c>
      <c r="T310" t="s">
        <v>2722</v>
      </c>
      <c r="U310" t="s">
        <v>2723</v>
      </c>
      <c r="V310" t="s">
        <v>2724</v>
      </c>
      <c r="W310" t="s">
        <v>2725</v>
      </c>
    </row>
    <row r="311" spans="1:23" x14ac:dyDescent="0.25">
      <c r="A311" t="s">
        <v>2726</v>
      </c>
      <c r="B311" t="s">
        <v>2727</v>
      </c>
      <c r="C311" t="str">
        <f>TRIM(LEFT(Table1_1[[#This Row],[product_name]], FIND(" ",Table1_1[[#This Row],[product_name]],FIND(" ",Table1_1[[#This Row],[product_name]],FIND(" ",Table1_1[[#This Row],[product_name]])+1)+1)))</f>
        <v>MI 80 cm</v>
      </c>
      <c r="D311" t="s">
        <v>169</v>
      </c>
      <c r="E311" t="s">
        <v>13077</v>
      </c>
      <c r="F311">
        <v>16999</v>
      </c>
      <c r="G311">
        <v>25999</v>
      </c>
      <c r="H311" t="str" cm="1">
        <f t="array" ref="H311">_xlfn.IFS(Table1_1[[#This Row],[discounted_price]]&lt;200, "&lt;₹200", Table1_1[[#This Row],[discounted_price]]&lt;=500, "₹200-₹500", Table1_1[[#This Row],[discounted_price]]&gt;500, "&gt;₹500")</f>
        <v>&gt;₹500</v>
      </c>
      <c r="I311" s="1">
        <v>0.35</v>
      </c>
      <c r="J3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11" s="1" t="str">
        <f>IF(Table1_1[[#This Row],[discount_percentage]]&gt;= 50%, "Yes", "No")</f>
        <v>No</v>
      </c>
      <c r="L311">
        <v>4.2</v>
      </c>
      <c r="M311">
        <v>32840</v>
      </c>
      <c r="N311">
        <f>AVERAGE(Table1_1[[#This Row],[rating]]) + (Table1_1[[#This Row],[rating_count]]/1000)</f>
        <v>37.040000000000006</v>
      </c>
      <c r="O311" t="str">
        <f>IF(Table1_1[[#This Row],[rating_count]]&lt;1000, "Yes", "No")</f>
        <v>No</v>
      </c>
      <c r="P311" t="s">
        <v>2728</v>
      </c>
      <c r="Q311" t="s">
        <v>171</v>
      </c>
      <c r="R311" t="s">
        <v>172</v>
      </c>
      <c r="S311" t="s">
        <v>173</v>
      </c>
      <c r="T311" t="s">
        <v>174</v>
      </c>
      <c r="U311" t="s">
        <v>175</v>
      </c>
      <c r="V311" t="s">
        <v>2729</v>
      </c>
      <c r="W311" t="s">
        <v>2730</v>
      </c>
    </row>
    <row r="312" spans="1:23" x14ac:dyDescent="0.25">
      <c r="A312" t="s">
        <v>2731</v>
      </c>
      <c r="B312" t="s">
        <v>2732</v>
      </c>
      <c r="C312" t="str">
        <f>TRIM(LEFT(Table1_1[[#This Row],[product_name]], FIND(" ",Table1_1[[#This Row],[product_name]],FIND(" ",Table1_1[[#This Row],[product_name]],FIND(" ",Table1_1[[#This Row],[product_name]])+1)+1)))</f>
        <v>Bestor ¬Æ 8K</v>
      </c>
      <c r="D312" t="s">
        <v>129</v>
      </c>
      <c r="E312" t="s">
        <v>13077</v>
      </c>
      <c r="F312">
        <v>699</v>
      </c>
      <c r="G312">
        <v>1899</v>
      </c>
      <c r="H312" t="str" cm="1">
        <f t="array" ref="H312">_xlfn.IFS(Table1_1[[#This Row],[discounted_price]]&lt;200, "&lt;₹200", Table1_1[[#This Row],[discounted_price]]&lt;=500, "₹200-₹500", Table1_1[[#This Row],[discounted_price]]&gt;500, "&gt;₹500")</f>
        <v>&gt;₹500</v>
      </c>
      <c r="I312" s="1">
        <v>0.63</v>
      </c>
      <c r="J3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12" s="1" t="str">
        <f>IF(Table1_1[[#This Row],[discount_percentage]]&gt;= 50%, "Yes", "No")</f>
        <v>Yes</v>
      </c>
      <c r="L312">
        <v>4.4000000000000004</v>
      </c>
      <c r="M312">
        <v>390</v>
      </c>
      <c r="N312">
        <f>AVERAGE(Table1_1[[#This Row],[rating]]) + (Table1_1[[#This Row],[rating_count]]/1000)</f>
        <v>4.79</v>
      </c>
      <c r="O312" t="str">
        <f>IF(Table1_1[[#This Row],[rating_count]]&lt;1000, "Yes", "No")</f>
        <v>Yes</v>
      </c>
      <c r="P312" t="s">
        <v>2733</v>
      </c>
      <c r="Q312" t="s">
        <v>2734</v>
      </c>
      <c r="R312" t="s">
        <v>2735</v>
      </c>
      <c r="S312" t="s">
        <v>2736</v>
      </c>
      <c r="T312" t="s">
        <v>2737</v>
      </c>
      <c r="U312" t="s">
        <v>2738</v>
      </c>
      <c r="V312" t="s">
        <v>2739</v>
      </c>
      <c r="W312" t="s">
        <v>2740</v>
      </c>
    </row>
    <row r="313" spans="1:23" x14ac:dyDescent="0.25">
      <c r="A313" t="s">
        <v>2741</v>
      </c>
      <c r="B313" t="s">
        <v>2742</v>
      </c>
      <c r="C313" t="str">
        <f>TRIM(LEFT(Table1_1[[#This Row],[product_name]], FIND(" ",Table1_1[[#This Row],[product_name]],FIND(" ",Table1_1[[#This Row],[product_name]],FIND(" ",Table1_1[[#This Row],[product_name]])+1)+1)))</f>
        <v>Irusu Play VR</v>
      </c>
      <c r="D313" t="s">
        <v>2743</v>
      </c>
      <c r="E313" t="s">
        <v>13077</v>
      </c>
      <c r="F313">
        <v>2699</v>
      </c>
      <c r="G313">
        <v>3500</v>
      </c>
      <c r="H313" t="str" cm="1">
        <f t="array" ref="H313">_xlfn.IFS(Table1_1[[#This Row],[discounted_price]]&lt;200, "&lt;₹200", Table1_1[[#This Row],[discounted_price]]&lt;=500, "₹200-₹500", Table1_1[[#This Row],[discounted_price]]&gt;500, "&gt;₹500")</f>
        <v>&gt;₹500</v>
      </c>
      <c r="I313" s="1">
        <v>0.23</v>
      </c>
      <c r="J3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13" s="1" t="str">
        <f>IF(Table1_1[[#This Row],[discount_percentage]]&gt;= 50%, "Yes", "No")</f>
        <v>No</v>
      </c>
      <c r="L313">
        <v>3.5</v>
      </c>
      <c r="M313">
        <v>621</v>
      </c>
      <c r="N313">
        <f>AVERAGE(Table1_1[[#This Row],[rating]]) + (Table1_1[[#This Row],[rating_count]]/1000)</f>
        <v>4.1210000000000004</v>
      </c>
      <c r="O313" t="str">
        <f>IF(Table1_1[[#This Row],[rating_count]]&lt;1000, "Yes", "No")</f>
        <v>Yes</v>
      </c>
      <c r="P313" t="s">
        <v>2744</v>
      </c>
      <c r="Q313" t="s">
        <v>2745</v>
      </c>
      <c r="R313" t="s">
        <v>2746</v>
      </c>
      <c r="S313" t="s">
        <v>2747</v>
      </c>
      <c r="T313" t="s">
        <v>2748</v>
      </c>
      <c r="U313" t="s">
        <v>2749</v>
      </c>
      <c r="V313" t="s">
        <v>2750</v>
      </c>
      <c r="W313" t="s">
        <v>2751</v>
      </c>
    </row>
    <row r="314" spans="1:23" x14ac:dyDescent="0.25">
      <c r="A314" t="s">
        <v>2752</v>
      </c>
      <c r="B314" t="s">
        <v>2753</v>
      </c>
      <c r="C314" t="str">
        <f>TRIM(LEFT(Table1_1[[#This Row],[product_name]], FIND(" ",Table1_1[[#This Row],[product_name]],FIND(" ",Table1_1[[#This Row],[product_name]],FIND(" ",Table1_1[[#This Row],[product_name]])+1)+1)))</f>
        <v>Amazon Brand -</v>
      </c>
      <c r="D314" t="s">
        <v>18</v>
      </c>
      <c r="E314" t="s">
        <v>13076</v>
      </c>
      <c r="F314">
        <v>129</v>
      </c>
      <c r="G314">
        <v>599</v>
      </c>
      <c r="H314" t="str" cm="1">
        <f t="array" ref="H314">_xlfn.IFS(Table1_1[[#This Row],[discounted_price]]&lt;200, "&lt;₹200", Table1_1[[#This Row],[discounted_price]]&lt;=500, "₹200-₹500", Table1_1[[#This Row],[discounted_price]]&gt;500, "&gt;₹500")</f>
        <v>&lt;₹200</v>
      </c>
      <c r="I314" s="1">
        <v>0.78</v>
      </c>
      <c r="J3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14" s="1" t="str">
        <f>IF(Table1_1[[#This Row],[discount_percentage]]&gt;= 50%, "Yes", "No")</f>
        <v>Yes</v>
      </c>
      <c r="L314">
        <v>4.0999999999999996</v>
      </c>
      <c r="M314">
        <v>265</v>
      </c>
      <c r="N314">
        <f>AVERAGE(Table1_1[[#This Row],[rating]]) + (Table1_1[[#This Row],[rating_count]]/1000)</f>
        <v>4.3649999999999993</v>
      </c>
      <c r="O314" t="str">
        <f>IF(Table1_1[[#This Row],[rating_count]]&lt;1000, "Yes", "No")</f>
        <v>Yes</v>
      </c>
      <c r="P314" t="s">
        <v>2754</v>
      </c>
      <c r="Q314" t="s">
        <v>2755</v>
      </c>
      <c r="R314" t="s">
        <v>2756</v>
      </c>
      <c r="S314" t="s">
        <v>2757</v>
      </c>
      <c r="T314" t="s">
        <v>2758</v>
      </c>
      <c r="U314" t="s">
        <v>2759</v>
      </c>
      <c r="V314" t="s">
        <v>2760</v>
      </c>
      <c r="W314" t="s">
        <v>2761</v>
      </c>
    </row>
    <row r="315" spans="1:23" x14ac:dyDescent="0.25">
      <c r="A315" t="s">
        <v>2762</v>
      </c>
      <c r="B315" t="s">
        <v>2763</v>
      </c>
      <c r="C315" t="str">
        <f>TRIM(LEFT(Table1_1[[#This Row],[product_name]], FIND(" ",Table1_1[[#This Row],[product_name]],FIND(" ",Table1_1[[#This Row],[product_name]],FIND(" ",Table1_1[[#This Row],[product_name]])+1)+1)))</f>
        <v>Synqe USB C</v>
      </c>
      <c r="D315" t="s">
        <v>18</v>
      </c>
      <c r="E315" t="s">
        <v>13076</v>
      </c>
      <c r="F315">
        <v>389</v>
      </c>
      <c r="G315">
        <v>999</v>
      </c>
      <c r="H315" t="str" cm="1">
        <f t="array" ref="H315">_xlfn.IFS(Table1_1[[#This Row],[discounted_price]]&lt;200, "&lt;₹200", Table1_1[[#This Row],[discounted_price]]&lt;=500, "₹200-₹500", Table1_1[[#This Row],[discounted_price]]&gt;500, "&gt;₹500")</f>
        <v>₹200-₹500</v>
      </c>
      <c r="I315" s="1">
        <v>0.61</v>
      </c>
      <c r="J3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15" s="1" t="str">
        <f>IF(Table1_1[[#This Row],[discount_percentage]]&gt;= 50%, "Yes", "No")</f>
        <v>Yes</v>
      </c>
      <c r="L315">
        <v>4.3</v>
      </c>
      <c r="M315">
        <v>838</v>
      </c>
      <c r="N315">
        <f>AVERAGE(Table1_1[[#This Row],[rating]]) + (Table1_1[[#This Row],[rating_count]]/1000)</f>
        <v>5.1379999999999999</v>
      </c>
      <c r="O315" t="str">
        <f>IF(Table1_1[[#This Row],[rating_count]]&lt;1000, "Yes", "No")</f>
        <v>Yes</v>
      </c>
      <c r="P315" t="s">
        <v>2764</v>
      </c>
      <c r="Q315" t="s">
        <v>2765</v>
      </c>
      <c r="R315" t="s">
        <v>2766</v>
      </c>
      <c r="S315" t="s">
        <v>2767</v>
      </c>
      <c r="T315" t="s">
        <v>2768</v>
      </c>
      <c r="U315" t="s">
        <v>2769</v>
      </c>
      <c r="V315" t="s">
        <v>2770</v>
      </c>
      <c r="W315" t="s">
        <v>2771</v>
      </c>
    </row>
    <row r="316" spans="1:23" x14ac:dyDescent="0.25">
      <c r="A316" t="s">
        <v>2772</v>
      </c>
      <c r="B316" t="s">
        <v>2773</v>
      </c>
      <c r="C316" t="str">
        <f>TRIM(LEFT(Table1_1[[#This Row],[product_name]], FIND(" ",Table1_1[[#This Row],[product_name]],FIND(" ",Table1_1[[#This Row],[product_name]],FIND(" ",Table1_1[[#This Row],[product_name]])+1)+1)))</f>
        <v>Shopoflux Silicone Remote</v>
      </c>
      <c r="D316" t="s">
        <v>462</v>
      </c>
      <c r="E316" t="s">
        <v>13077</v>
      </c>
      <c r="F316">
        <v>246</v>
      </c>
      <c r="G316">
        <v>600</v>
      </c>
      <c r="H316" t="str" cm="1">
        <f t="array" ref="H316">_xlfn.IFS(Table1_1[[#This Row],[discounted_price]]&lt;200, "&lt;₹200", Table1_1[[#This Row],[discounted_price]]&lt;=500, "₹200-₹500", Table1_1[[#This Row],[discounted_price]]&gt;500, "&gt;₹500")</f>
        <v>₹200-₹500</v>
      </c>
      <c r="I316" s="1">
        <v>0.59</v>
      </c>
      <c r="J3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16" s="1" t="str">
        <f>IF(Table1_1[[#This Row],[discount_percentage]]&gt;= 50%, "Yes", "No")</f>
        <v>Yes</v>
      </c>
      <c r="L316">
        <v>4.2</v>
      </c>
      <c r="M316">
        <v>143</v>
      </c>
      <c r="N316">
        <f>AVERAGE(Table1_1[[#This Row],[rating]]) + (Table1_1[[#This Row],[rating_count]]/1000)</f>
        <v>4.343</v>
      </c>
      <c r="O316" t="str">
        <f>IF(Table1_1[[#This Row],[rating_count]]&lt;1000, "Yes", "No")</f>
        <v>Yes</v>
      </c>
      <c r="P316" t="s">
        <v>2774</v>
      </c>
      <c r="Q316" t="s">
        <v>2775</v>
      </c>
      <c r="R316" t="s">
        <v>2776</v>
      </c>
      <c r="S316" t="s">
        <v>2777</v>
      </c>
      <c r="T316" t="s">
        <v>2778</v>
      </c>
      <c r="U316" t="s">
        <v>2779</v>
      </c>
      <c r="V316" t="s">
        <v>2780</v>
      </c>
      <c r="W316" t="s">
        <v>2781</v>
      </c>
    </row>
    <row r="317" spans="1:23" x14ac:dyDescent="0.25">
      <c r="A317" t="s">
        <v>2782</v>
      </c>
      <c r="B317" t="s">
        <v>2783</v>
      </c>
      <c r="C317" t="str">
        <f>TRIM(LEFT(Table1_1[[#This Row],[product_name]], FIND(" ",Table1_1[[#This Row],[product_name]],FIND(" ",Table1_1[[#This Row],[product_name]],FIND(" ",Table1_1[[#This Row],[product_name]])+1)+1)))</f>
        <v>EYNK Extra Long</v>
      </c>
      <c r="D317" t="s">
        <v>18</v>
      </c>
      <c r="E317" t="s">
        <v>13076</v>
      </c>
      <c r="F317">
        <v>299</v>
      </c>
      <c r="G317">
        <v>799</v>
      </c>
      <c r="H317" t="str" cm="1">
        <f t="array" ref="H317">_xlfn.IFS(Table1_1[[#This Row],[discounted_price]]&lt;200, "&lt;₹200", Table1_1[[#This Row],[discounted_price]]&lt;=500, "₹200-₹500", Table1_1[[#This Row],[discounted_price]]&gt;500, "&gt;₹500")</f>
        <v>₹200-₹500</v>
      </c>
      <c r="I317" s="1">
        <v>0.63</v>
      </c>
      <c r="J3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17" s="1" t="str">
        <f>IF(Table1_1[[#This Row],[discount_percentage]]&gt;= 50%, "Yes", "No")</f>
        <v>Yes</v>
      </c>
      <c r="L317">
        <v>4</v>
      </c>
      <c r="M317">
        <v>151</v>
      </c>
      <c r="N317">
        <f>AVERAGE(Table1_1[[#This Row],[rating]]) + (Table1_1[[#This Row],[rating_count]]/1000)</f>
        <v>4.1509999999999998</v>
      </c>
      <c r="O317" t="str">
        <f>IF(Table1_1[[#This Row],[rating_count]]&lt;1000, "Yes", "No")</f>
        <v>Yes</v>
      </c>
      <c r="P317" t="s">
        <v>2784</v>
      </c>
      <c r="Q317" t="s">
        <v>2785</v>
      </c>
      <c r="R317" t="s">
        <v>2786</v>
      </c>
      <c r="S317" t="s">
        <v>2787</v>
      </c>
      <c r="T317" t="s">
        <v>2788</v>
      </c>
      <c r="U317" t="s">
        <v>2789</v>
      </c>
      <c r="V317" t="s">
        <v>2790</v>
      </c>
      <c r="W317" t="s">
        <v>2791</v>
      </c>
    </row>
    <row r="318" spans="1:23" x14ac:dyDescent="0.25">
      <c r="A318" t="s">
        <v>2792</v>
      </c>
      <c r="B318" t="s">
        <v>2793</v>
      </c>
      <c r="C318" t="str">
        <f>TRIM(LEFT(Table1_1[[#This Row],[product_name]], FIND(" ",Table1_1[[#This Row],[product_name]],FIND(" ",Table1_1[[#This Row],[product_name]],FIND(" ",Table1_1[[#This Row],[product_name]])+1)+1)))</f>
        <v>LUNAGARIYA¬Æ, Protective Case</v>
      </c>
      <c r="D318" t="s">
        <v>462</v>
      </c>
      <c r="E318" t="s">
        <v>13077</v>
      </c>
      <c r="F318">
        <v>247</v>
      </c>
      <c r="G318">
        <v>399</v>
      </c>
      <c r="H318" t="str" cm="1">
        <f t="array" ref="H318">_xlfn.IFS(Table1_1[[#This Row],[discounted_price]]&lt;200, "&lt;₹200", Table1_1[[#This Row],[discounted_price]]&lt;=500, "₹200-₹500", Table1_1[[#This Row],[discounted_price]]&gt;500, "&gt;₹500")</f>
        <v>₹200-₹500</v>
      </c>
      <c r="I318" s="1">
        <v>0.38</v>
      </c>
      <c r="J3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18" s="1" t="str">
        <f>IF(Table1_1[[#This Row],[discount_percentage]]&gt;= 50%, "Yes", "No")</f>
        <v>No</v>
      </c>
      <c r="L318">
        <v>3.9</v>
      </c>
      <c r="M318">
        <v>200</v>
      </c>
      <c r="N318">
        <f>AVERAGE(Table1_1[[#This Row],[rating]]) + (Table1_1[[#This Row],[rating_count]]/1000)</f>
        <v>4.0999999999999996</v>
      </c>
      <c r="O318" t="str">
        <f>IF(Table1_1[[#This Row],[rating_count]]&lt;1000, "Yes", "No")</f>
        <v>Yes</v>
      </c>
      <c r="P318" t="s">
        <v>2794</v>
      </c>
      <c r="Q318" t="s">
        <v>2795</v>
      </c>
      <c r="R318" t="s">
        <v>2796</v>
      </c>
      <c r="S318" t="s">
        <v>2797</v>
      </c>
      <c r="T318" t="s">
        <v>2798</v>
      </c>
      <c r="U318" t="s">
        <v>13036</v>
      </c>
      <c r="V318" t="s">
        <v>2799</v>
      </c>
      <c r="W318" t="s">
        <v>2800</v>
      </c>
    </row>
    <row r="319" spans="1:23" x14ac:dyDescent="0.25">
      <c r="A319" t="s">
        <v>2801</v>
      </c>
      <c r="B319" t="s">
        <v>2802</v>
      </c>
      <c r="C319" t="str">
        <f>TRIM(LEFT(Table1_1[[#This Row],[product_name]], FIND(" ",Table1_1[[#This Row],[product_name]],FIND(" ",Table1_1[[#This Row],[product_name]],FIND(" ",Table1_1[[#This Row],[product_name]])+1)+1)))</f>
        <v>7SEVEN¬Æ Compatible with</v>
      </c>
      <c r="D319" t="s">
        <v>462</v>
      </c>
      <c r="E319" t="s">
        <v>13077</v>
      </c>
      <c r="F319">
        <v>1369</v>
      </c>
      <c r="G319">
        <v>2999</v>
      </c>
      <c r="H319" t="str" cm="1">
        <f t="array" ref="H319">_xlfn.IFS(Table1_1[[#This Row],[discounted_price]]&lt;200, "&lt;₹200", Table1_1[[#This Row],[discounted_price]]&lt;=500, "₹200-₹500", Table1_1[[#This Row],[discounted_price]]&gt;500, "&gt;₹500")</f>
        <v>&gt;₹500</v>
      </c>
      <c r="I319" s="1">
        <v>0.54</v>
      </c>
      <c r="J3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19" s="1" t="str">
        <f>IF(Table1_1[[#This Row],[discount_percentage]]&gt;= 50%, "Yes", "No")</f>
        <v>Yes</v>
      </c>
      <c r="L319">
        <v>3.3</v>
      </c>
      <c r="M319">
        <v>227</v>
      </c>
      <c r="N319">
        <f>AVERAGE(Table1_1[[#This Row],[rating]]) + (Table1_1[[#This Row],[rating_count]]/1000)</f>
        <v>3.5269999999999997</v>
      </c>
      <c r="O319" t="str">
        <f>IF(Table1_1[[#This Row],[rating_count]]&lt;1000, "Yes", "No")</f>
        <v>Yes</v>
      </c>
      <c r="P319" t="s">
        <v>2803</v>
      </c>
      <c r="Q319" t="s">
        <v>2804</v>
      </c>
      <c r="R319" t="s">
        <v>2805</v>
      </c>
      <c r="S319" t="s">
        <v>2806</v>
      </c>
      <c r="T319" t="s">
        <v>2807</v>
      </c>
      <c r="U319" t="s">
        <v>2808</v>
      </c>
      <c r="V319" t="s">
        <v>2809</v>
      </c>
      <c r="W319" t="s">
        <v>2810</v>
      </c>
    </row>
    <row r="320" spans="1:23" x14ac:dyDescent="0.25">
      <c r="A320" t="s">
        <v>2811</v>
      </c>
      <c r="B320" t="s">
        <v>2812</v>
      </c>
      <c r="C320" t="str">
        <f>TRIM(LEFT(Table1_1[[#This Row],[product_name]], FIND(" ",Table1_1[[#This Row],[product_name]],FIND(" ",Table1_1[[#This Row],[product_name]],FIND(" ",Table1_1[[#This Row],[product_name]])+1)+1)))</f>
        <v>PRUSHTI COVER AND</v>
      </c>
      <c r="D320" t="s">
        <v>462</v>
      </c>
      <c r="E320" t="s">
        <v>13077</v>
      </c>
      <c r="F320">
        <v>199</v>
      </c>
      <c r="G320">
        <v>499</v>
      </c>
      <c r="H320" t="str" cm="1">
        <f t="array" ref="H320">_xlfn.IFS(Table1_1[[#This Row],[discounted_price]]&lt;200, "&lt;₹200", Table1_1[[#This Row],[discounted_price]]&lt;=500, "₹200-₹500", Table1_1[[#This Row],[discounted_price]]&gt;500, "&gt;₹500")</f>
        <v>&lt;₹200</v>
      </c>
      <c r="I320" s="1">
        <v>0.6</v>
      </c>
      <c r="J3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20" s="1" t="str">
        <f>IF(Table1_1[[#This Row],[discount_percentage]]&gt;= 50%, "Yes", "No")</f>
        <v>Yes</v>
      </c>
      <c r="L320">
        <v>3.8</v>
      </c>
      <c r="M320">
        <v>538</v>
      </c>
      <c r="N320">
        <f>AVERAGE(Table1_1[[#This Row],[rating]]) + (Table1_1[[#This Row],[rating_count]]/1000)</f>
        <v>4.3380000000000001</v>
      </c>
      <c r="O320" t="str">
        <f>IF(Table1_1[[#This Row],[rating_count]]&lt;1000, "Yes", "No")</f>
        <v>Yes</v>
      </c>
      <c r="P320" t="s">
        <v>2813</v>
      </c>
      <c r="Q320" t="s">
        <v>2814</v>
      </c>
      <c r="R320" t="s">
        <v>2815</v>
      </c>
      <c r="S320" t="s">
        <v>2816</v>
      </c>
      <c r="T320" t="s">
        <v>2817</v>
      </c>
      <c r="U320" t="s">
        <v>2818</v>
      </c>
      <c r="V320" t="s">
        <v>2819</v>
      </c>
      <c r="W320" t="s">
        <v>2820</v>
      </c>
    </row>
    <row r="321" spans="1:23" x14ac:dyDescent="0.25">
      <c r="A321" t="s">
        <v>2821</v>
      </c>
      <c r="B321" t="s">
        <v>2822</v>
      </c>
      <c r="C321" t="str">
        <f>TRIM(LEFT(Table1_1[[#This Row],[product_name]], FIND(" ",Table1_1[[#This Row],[product_name]],FIND(" ",Table1_1[[#This Row],[product_name]],FIND(" ",Table1_1[[#This Row],[product_name]])+1)+1)))</f>
        <v>Aine HDMI Male</v>
      </c>
      <c r="D321" t="s">
        <v>129</v>
      </c>
      <c r="E321" t="s">
        <v>13077</v>
      </c>
      <c r="F321">
        <v>299</v>
      </c>
      <c r="G321">
        <v>599</v>
      </c>
      <c r="H321" t="str" cm="1">
        <f t="array" ref="H321">_xlfn.IFS(Table1_1[[#This Row],[discounted_price]]&lt;200, "&lt;₹200", Table1_1[[#This Row],[discounted_price]]&lt;=500, "₹200-₹500", Table1_1[[#This Row],[discounted_price]]&gt;500, "&gt;₹500")</f>
        <v>₹200-₹500</v>
      </c>
      <c r="I321" s="1">
        <v>0.5</v>
      </c>
      <c r="J3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21" s="1" t="str">
        <f>IF(Table1_1[[#This Row],[discount_percentage]]&gt;= 50%, "Yes", "No")</f>
        <v>Yes</v>
      </c>
      <c r="L321">
        <v>4</v>
      </c>
      <c r="M321">
        <v>171</v>
      </c>
      <c r="N321">
        <f>AVERAGE(Table1_1[[#This Row],[rating]]) + (Table1_1[[#This Row],[rating_count]]/1000)</f>
        <v>4.1710000000000003</v>
      </c>
      <c r="O321" t="str">
        <f>IF(Table1_1[[#This Row],[rating_count]]&lt;1000, "Yes", "No")</f>
        <v>Yes</v>
      </c>
      <c r="P321" t="s">
        <v>2823</v>
      </c>
      <c r="Q321" t="s">
        <v>2824</v>
      </c>
      <c r="R321" t="s">
        <v>2825</v>
      </c>
      <c r="S321" t="s">
        <v>2826</v>
      </c>
      <c r="T321" t="s">
        <v>2827</v>
      </c>
      <c r="U321" t="s">
        <v>2828</v>
      </c>
      <c r="V321" t="s">
        <v>2829</v>
      </c>
      <c r="W321" t="s">
        <v>2830</v>
      </c>
    </row>
    <row r="322" spans="1:23" x14ac:dyDescent="0.25">
      <c r="A322" t="s">
        <v>2831</v>
      </c>
      <c r="B322" t="s">
        <v>2832</v>
      </c>
      <c r="C322" t="str">
        <f>TRIM(LEFT(Table1_1[[#This Row],[product_name]], FIND(" ",Table1_1[[#This Row],[product_name]],FIND(" ",Table1_1[[#This Row],[product_name]],FIND(" ",Table1_1[[#This Row],[product_name]])+1)+1)))</f>
        <v>Mi 80 cm</v>
      </c>
      <c r="D322" t="s">
        <v>169</v>
      </c>
      <c r="E322" t="s">
        <v>13077</v>
      </c>
      <c r="F322">
        <v>14999</v>
      </c>
      <c r="G322">
        <v>14999</v>
      </c>
      <c r="H322" t="str" cm="1">
        <f t="array" ref="H322">_xlfn.IFS(Table1_1[[#This Row],[discounted_price]]&lt;200, "&lt;₹200", Table1_1[[#This Row],[discounted_price]]&lt;=500, "₹200-₹500", Table1_1[[#This Row],[discounted_price]]&gt;500, "&gt;₹500")</f>
        <v>&gt;₹500</v>
      </c>
      <c r="I322" s="1">
        <v>0</v>
      </c>
      <c r="J3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322" s="1" t="str">
        <f>IF(Table1_1[[#This Row],[discount_percentage]]&gt;= 50%, "Yes", "No")</f>
        <v>No</v>
      </c>
      <c r="L322">
        <v>4.3</v>
      </c>
      <c r="M322">
        <v>27508</v>
      </c>
      <c r="N322">
        <f>AVERAGE(Table1_1[[#This Row],[rating]]) + (Table1_1[[#This Row],[rating_count]]/1000)</f>
        <v>31.808</v>
      </c>
      <c r="O322" t="str">
        <f>IF(Table1_1[[#This Row],[rating_count]]&lt;1000, "Yes", "No")</f>
        <v>No</v>
      </c>
      <c r="P322" t="s">
        <v>2833</v>
      </c>
      <c r="Q322" t="s">
        <v>2834</v>
      </c>
      <c r="R322" t="s">
        <v>2835</v>
      </c>
      <c r="S322" t="s">
        <v>2836</v>
      </c>
      <c r="T322" t="s">
        <v>2837</v>
      </c>
      <c r="U322" t="s">
        <v>2838</v>
      </c>
      <c r="V322" t="s">
        <v>2839</v>
      </c>
      <c r="W322" t="s">
        <v>2840</v>
      </c>
    </row>
    <row r="323" spans="1:23" x14ac:dyDescent="0.25">
      <c r="A323" t="s">
        <v>2841</v>
      </c>
      <c r="B323" t="s">
        <v>2842</v>
      </c>
      <c r="C323" t="str">
        <f>TRIM(LEFT(Table1_1[[#This Row],[product_name]], FIND(" ",Table1_1[[#This Row],[product_name]],FIND(" ",Table1_1[[#This Row],[product_name]],FIND(" ",Table1_1[[#This Row],[product_name]])+1)+1)))</f>
        <v>Storite USB 2.0</v>
      </c>
      <c r="D323" t="s">
        <v>18</v>
      </c>
      <c r="E323" t="s">
        <v>13076</v>
      </c>
      <c r="F323">
        <v>299</v>
      </c>
      <c r="G323">
        <v>699</v>
      </c>
      <c r="H323" t="str" cm="1">
        <f t="array" ref="H323">_xlfn.IFS(Table1_1[[#This Row],[discounted_price]]&lt;200, "&lt;₹200", Table1_1[[#This Row],[discounted_price]]&lt;=500, "₹200-₹500", Table1_1[[#This Row],[discounted_price]]&gt;500, "&gt;₹500")</f>
        <v>₹200-₹500</v>
      </c>
      <c r="I323" s="1">
        <v>0.56999999999999995</v>
      </c>
      <c r="J3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23" s="1" t="str">
        <f>IF(Table1_1[[#This Row],[discount_percentage]]&gt;= 50%, "Yes", "No")</f>
        <v>Yes</v>
      </c>
      <c r="L323">
        <v>3.9</v>
      </c>
      <c r="M323">
        <v>1454</v>
      </c>
      <c r="N323">
        <f>AVERAGE(Table1_1[[#This Row],[rating]]) + (Table1_1[[#This Row],[rating_count]]/1000)</f>
        <v>5.3540000000000001</v>
      </c>
      <c r="O323" t="str">
        <f>IF(Table1_1[[#This Row],[rating_count]]&lt;1000, "Yes", "No")</f>
        <v>No</v>
      </c>
      <c r="P323" t="s">
        <v>2843</v>
      </c>
      <c r="Q323" t="s">
        <v>2844</v>
      </c>
      <c r="R323" t="s">
        <v>2845</v>
      </c>
      <c r="S323" t="s">
        <v>2846</v>
      </c>
      <c r="T323" t="s">
        <v>2847</v>
      </c>
      <c r="U323" t="s">
        <v>2848</v>
      </c>
      <c r="V323" t="s">
        <v>2849</v>
      </c>
      <c r="W323" t="s">
        <v>2850</v>
      </c>
    </row>
    <row r="324" spans="1:23" x14ac:dyDescent="0.25">
      <c r="A324" t="s">
        <v>2851</v>
      </c>
      <c r="B324" t="s">
        <v>2852</v>
      </c>
      <c r="C324" t="str">
        <f>TRIM(LEFT(Table1_1[[#This Row],[product_name]], FIND(" ",Table1_1[[#This Row],[product_name]],FIND(" ",Table1_1[[#This Row],[product_name]],FIND(" ",Table1_1[[#This Row],[product_name]])+1)+1)))</f>
        <v>TCL 108 cm</v>
      </c>
      <c r="D324" t="s">
        <v>169</v>
      </c>
      <c r="E324" t="s">
        <v>13077</v>
      </c>
      <c r="F324">
        <v>24990</v>
      </c>
      <c r="G324">
        <v>51990</v>
      </c>
      <c r="H324" t="str" cm="1">
        <f t="array" ref="H324">_xlfn.IFS(Table1_1[[#This Row],[discounted_price]]&lt;200, "&lt;₹200", Table1_1[[#This Row],[discounted_price]]&lt;=500, "₹200-₹500", Table1_1[[#This Row],[discounted_price]]&gt;500, "&gt;₹500")</f>
        <v>&gt;₹500</v>
      </c>
      <c r="I324" s="1">
        <v>0.52</v>
      </c>
      <c r="J3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24" s="1" t="str">
        <f>IF(Table1_1[[#This Row],[discount_percentage]]&gt;= 50%, "Yes", "No")</f>
        <v>Yes</v>
      </c>
      <c r="L324">
        <v>4.2</v>
      </c>
      <c r="M324">
        <v>2951</v>
      </c>
      <c r="N324">
        <f>AVERAGE(Table1_1[[#This Row],[rating]]) + (Table1_1[[#This Row],[rating_count]]/1000)</f>
        <v>7.1509999999999998</v>
      </c>
      <c r="O324" t="str">
        <f>IF(Table1_1[[#This Row],[rating_count]]&lt;1000, "Yes", "No")</f>
        <v>No</v>
      </c>
      <c r="P324" t="s">
        <v>2853</v>
      </c>
      <c r="Q324" t="s">
        <v>2854</v>
      </c>
      <c r="R324" t="s">
        <v>2855</v>
      </c>
      <c r="S324" t="s">
        <v>2856</v>
      </c>
      <c r="T324" t="s">
        <v>2857</v>
      </c>
      <c r="U324" t="s">
        <v>2858</v>
      </c>
      <c r="V324" t="s">
        <v>2859</v>
      </c>
      <c r="W324" t="s">
        <v>2860</v>
      </c>
    </row>
    <row r="325" spans="1:23" x14ac:dyDescent="0.25">
      <c r="A325" t="s">
        <v>2871</v>
      </c>
      <c r="B325" t="s">
        <v>2872</v>
      </c>
      <c r="C325" t="str">
        <f>TRIM(LEFT(Table1_1[[#This Row],[product_name]], FIND(" ",Table1_1[[#This Row],[product_name]],FIND(" ",Table1_1[[#This Row],[product_name]],FIND(" ",Table1_1[[#This Row],[product_name]])+1)+1)))</f>
        <v>OnePlus 163.8 cm</v>
      </c>
      <c r="D325" t="s">
        <v>169</v>
      </c>
      <c r="E325" t="s">
        <v>13077</v>
      </c>
      <c r="F325">
        <v>61999</v>
      </c>
      <c r="G325">
        <v>69999</v>
      </c>
      <c r="H325" t="str" cm="1">
        <f t="array" ref="H325">_xlfn.IFS(Table1_1[[#This Row],[discounted_price]]&lt;200, "&lt;₹200", Table1_1[[#This Row],[discounted_price]]&lt;=500, "₹200-₹500", Table1_1[[#This Row],[discounted_price]]&gt;500, "&gt;₹500")</f>
        <v>&gt;₹500</v>
      </c>
      <c r="I325" s="1">
        <v>0.11</v>
      </c>
      <c r="J3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25" s="1" t="str">
        <f>IF(Table1_1[[#This Row],[discount_percentage]]&gt;= 50%, "Yes", "No")</f>
        <v>No</v>
      </c>
      <c r="L325">
        <v>4.0999999999999996</v>
      </c>
      <c r="M325">
        <v>6753</v>
      </c>
      <c r="N325">
        <f>AVERAGE(Table1_1[[#This Row],[rating]]) + (Table1_1[[#This Row],[rating_count]]/1000)</f>
        <v>10.853</v>
      </c>
      <c r="O325" t="str">
        <f>IF(Table1_1[[#This Row],[rating_count]]&lt;1000, "Yes", "No")</f>
        <v>No</v>
      </c>
      <c r="P325" t="s">
        <v>2873</v>
      </c>
      <c r="Q325" t="s">
        <v>1911</v>
      </c>
      <c r="R325" t="s">
        <v>1912</v>
      </c>
      <c r="S325" t="s">
        <v>1913</v>
      </c>
      <c r="T325" t="s">
        <v>1914</v>
      </c>
      <c r="U325" t="s">
        <v>1915</v>
      </c>
      <c r="V325" t="s">
        <v>2874</v>
      </c>
      <c r="W325" t="s">
        <v>2875</v>
      </c>
    </row>
    <row r="326" spans="1:23" x14ac:dyDescent="0.25">
      <c r="A326" t="s">
        <v>2876</v>
      </c>
      <c r="B326" t="s">
        <v>2877</v>
      </c>
      <c r="C326" t="str">
        <f>TRIM(LEFT(Table1_1[[#This Row],[product_name]], FIND(" ",Table1_1[[#This Row],[product_name]],FIND(" ",Table1_1[[#This Row],[product_name]],FIND(" ",Table1_1[[#This Row],[product_name]])+1)+1)))</f>
        <v>AmazonBasics 108 cm</v>
      </c>
      <c r="D326" t="s">
        <v>169</v>
      </c>
      <c r="E326" t="s">
        <v>13077</v>
      </c>
      <c r="F326">
        <v>24499</v>
      </c>
      <c r="G326">
        <v>50000</v>
      </c>
      <c r="H326" t="str" cm="1">
        <f t="array" ref="H326">_xlfn.IFS(Table1_1[[#This Row],[discounted_price]]&lt;200, "&lt;₹200", Table1_1[[#This Row],[discounted_price]]&lt;=500, "₹200-₹500", Table1_1[[#This Row],[discounted_price]]&gt;500, "&gt;₹500")</f>
        <v>&gt;₹500</v>
      </c>
      <c r="I326" s="1">
        <v>0.51</v>
      </c>
      <c r="J3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26" s="1" t="str">
        <f>IF(Table1_1[[#This Row],[discount_percentage]]&gt;= 50%, "Yes", "No")</f>
        <v>Yes</v>
      </c>
      <c r="L326">
        <v>3.9</v>
      </c>
      <c r="M326">
        <v>3518</v>
      </c>
      <c r="N326">
        <f>AVERAGE(Table1_1[[#This Row],[rating]]) + (Table1_1[[#This Row],[rating_count]]/1000)</f>
        <v>7.4179999999999993</v>
      </c>
      <c r="O326" t="str">
        <f>IF(Table1_1[[#This Row],[rating_count]]&lt;1000, "Yes", "No")</f>
        <v>No</v>
      </c>
      <c r="P326" t="s">
        <v>2878</v>
      </c>
      <c r="Q326" t="s">
        <v>2879</v>
      </c>
      <c r="R326" t="s">
        <v>2880</v>
      </c>
      <c r="S326" t="s">
        <v>2881</v>
      </c>
      <c r="T326" t="s">
        <v>2882</v>
      </c>
      <c r="U326" t="s">
        <v>2883</v>
      </c>
      <c r="V326" t="s">
        <v>2884</v>
      </c>
      <c r="W326" t="s">
        <v>2885</v>
      </c>
    </row>
    <row r="327" spans="1:23" x14ac:dyDescent="0.25">
      <c r="A327" t="s">
        <v>2886</v>
      </c>
      <c r="B327" t="s">
        <v>2887</v>
      </c>
      <c r="C327" t="str">
        <f>TRIM(LEFT(Table1_1[[#This Row],[product_name]], FIND(" ",Table1_1[[#This Row],[product_name]],FIND(" ",Table1_1[[#This Row],[product_name]],FIND(" ",Table1_1[[#This Row],[product_name]])+1)+1)))</f>
        <v>Kodak 80 cm</v>
      </c>
      <c r="D327" t="s">
        <v>169</v>
      </c>
      <c r="E327" t="s">
        <v>13077</v>
      </c>
      <c r="F327">
        <v>10499</v>
      </c>
      <c r="G327">
        <v>19499</v>
      </c>
      <c r="H327" t="str" cm="1">
        <f t="array" ref="H327">_xlfn.IFS(Table1_1[[#This Row],[discounted_price]]&lt;200, "&lt;₹200", Table1_1[[#This Row],[discounted_price]]&lt;=500, "₹200-₹500", Table1_1[[#This Row],[discounted_price]]&gt;500, "&gt;₹500")</f>
        <v>&gt;₹500</v>
      </c>
      <c r="I327" s="1">
        <v>0.46</v>
      </c>
      <c r="J3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27" s="1" t="str">
        <f>IF(Table1_1[[#This Row],[discount_percentage]]&gt;= 50%, "Yes", "No")</f>
        <v>No</v>
      </c>
      <c r="L327">
        <v>4.2</v>
      </c>
      <c r="M327">
        <v>1510</v>
      </c>
      <c r="N327">
        <f>AVERAGE(Table1_1[[#This Row],[rating]]) + (Table1_1[[#This Row],[rating_count]]/1000)</f>
        <v>5.71</v>
      </c>
      <c r="O327" t="str">
        <f>IF(Table1_1[[#This Row],[rating_count]]&lt;1000, "Yes", "No")</f>
        <v>No</v>
      </c>
      <c r="P327" t="s">
        <v>2888</v>
      </c>
      <c r="Q327" t="s">
        <v>2689</v>
      </c>
      <c r="R327" t="s">
        <v>2690</v>
      </c>
      <c r="S327" t="s">
        <v>2691</v>
      </c>
      <c r="T327" t="s">
        <v>2692</v>
      </c>
      <c r="U327" t="s">
        <v>2693</v>
      </c>
      <c r="V327" t="s">
        <v>2889</v>
      </c>
      <c r="W327" t="s">
        <v>2890</v>
      </c>
    </row>
    <row r="328" spans="1:23" x14ac:dyDescent="0.25">
      <c r="A328" t="s">
        <v>2891</v>
      </c>
      <c r="B328" t="s">
        <v>2892</v>
      </c>
      <c r="C328" t="str">
        <f>TRIM(LEFT(Table1_1[[#This Row],[product_name]], FIND(" ",Table1_1[[#This Row],[product_name]],FIND(" ",Table1_1[[#This Row],[product_name]],FIND(" ",Table1_1[[#This Row],[product_name]])+1)+1)))</f>
        <v>Synqe Type C</v>
      </c>
      <c r="D328" t="s">
        <v>18</v>
      </c>
      <c r="E328" t="s">
        <v>13076</v>
      </c>
      <c r="F328">
        <v>349</v>
      </c>
      <c r="G328">
        <v>999</v>
      </c>
      <c r="H328" t="str" cm="1">
        <f t="array" ref="H328">_xlfn.IFS(Table1_1[[#This Row],[discounted_price]]&lt;200, "&lt;₹200", Table1_1[[#This Row],[discounted_price]]&lt;=500, "₹200-₹500", Table1_1[[#This Row],[discounted_price]]&gt;500, "&gt;₹500")</f>
        <v>₹200-₹500</v>
      </c>
      <c r="I328" s="1">
        <v>0.65</v>
      </c>
      <c r="J3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28" s="1" t="str">
        <f>IF(Table1_1[[#This Row],[discount_percentage]]&gt;= 50%, "Yes", "No")</f>
        <v>Yes</v>
      </c>
      <c r="L328">
        <v>4.3</v>
      </c>
      <c r="M328">
        <v>838</v>
      </c>
      <c r="N328">
        <f>AVERAGE(Table1_1[[#This Row],[rating]]) + (Table1_1[[#This Row],[rating_count]]/1000)</f>
        <v>5.1379999999999999</v>
      </c>
      <c r="O328" t="str">
        <f>IF(Table1_1[[#This Row],[rating_count]]&lt;1000, "Yes", "No")</f>
        <v>Yes</v>
      </c>
      <c r="P328" t="s">
        <v>2893</v>
      </c>
      <c r="Q328" t="s">
        <v>2765</v>
      </c>
      <c r="R328" t="s">
        <v>2766</v>
      </c>
      <c r="S328" t="s">
        <v>2767</v>
      </c>
      <c r="T328" t="s">
        <v>2768</v>
      </c>
      <c r="U328" t="s">
        <v>2769</v>
      </c>
      <c r="V328" t="s">
        <v>2894</v>
      </c>
      <c r="W328" t="s">
        <v>2895</v>
      </c>
    </row>
    <row r="329" spans="1:23" x14ac:dyDescent="0.25">
      <c r="A329" t="s">
        <v>2896</v>
      </c>
      <c r="B329" t="s">
        <v>2897</v>
      </c>
      <c r="C329" t="str">
        <f>TRIM(LEFT(Table1_1[[#This Row],[product_name]], FIND(" ",Table1_1[[#This Row],[product_name]],FIND(" ",Table1_1[[#This Row],[product_name]],FIND(" ",Table1_1[[#This Row],[product_name]])+1)+1)))</f>
        <v>Airtel DigitalTV HD</v>
      </c>
      <c r="D329" t="s">
        <v>462</v>
      </c>
      <c r="E329" t="s">
        <v>13077</v>
      </c>
      <c r="F329">
        <v>197</v>
      </c>
      <c r="G329">
        <v>499</v>
      </c>
      <c r="H329" t="str" cm="1">
        <f t="array" ref="H329">_xlfn.IFS(Table1_1[[#This Row],[discounted_price]]&lt;200, "&lt;₹200", Table1_1[[#This Row],[discounted_price]]&lt;=500, "₹200-₹500", Table1_1[[#This Row],[discounted_price]]&gt;500, "&gt;₹500")</f>
        <v>&lt;₹200</v>
      </c>
      <c r="I329" s="1">
        <v>0.61</v>
      </c>
      <c r="J3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29" s="1" t="str">
        <f>IF(Table1_1[[#This Row],[discount_percentage]]&gt;= 50%, "Yes", "No")</f>
        <v>Yes</v>
      </c>
      <c r="L329">
        <v>3.8</v>
      </c>
      <c r="M329">
        <v>136</v>
      </c>
      <c r="N329">
        <f>AVERAGE(Table1_1[[#This Row],[rating]]) + (Table1_1[[#This Row],[rating_count]]/1000)</f>
        <v>3.9359999999999999</v>
      </c>
      <c r="O329" t="str">
        <f>IF(Table1_1[[#This Row],[rating_count]]&lt;1000, "Yes", "No")</f>
        <v>Yes</v>
      </c>
      <c r="P329" t="s">
        <v>2898</v>
      </c>
      <c r="Q329" t="s">
        <v>2899</v>
      </c>
      <c r="R329" t="s">
        <v>2900</v>
      </c>
      <c r="S329" t="s">
        <v>2901</v>
      </c>
      <c r="T329" t="s">
        <v>2902</v>
      </c>
      <c r="U329" t="s">
        <v>2903</v>
      </c>
      <c r="V329" t="s">
        <v>2904</v>
      </c>
      <c r="W329" t="s">
        <v>2905</v>
      </c>
    </row>
    <row r="330" spans="1:23" x14ac:dyDescent="0.25">
      <c r="A330" t="s">
        <v>2906</v>
      </c>
      <c r="B330" t="s">
        <v>2907</v>
      </c>
      <c r="C330" t="str">
        <f>TRIM(LEFT(Table1_1[[#This Row],[product_name]], FIND(" ",Table1_1[[#This Row],[product_name]],FIND(" ",Table1_1[[#This Row],[product_name]],FIND(" ",Table1_1[[#This Row],[product_name]])+1)+1)))</f>
        <v>Airtel Digital TV</v>
      </c>
      <c r="D330" t="s">
        <v>1985</v>
      </c>
      <c r="E330" t="s">
        <v>13077</v>
      </c>
      <c r="F330">
        <v>1299</v>
      </c>
      <c r="G330">
        <v>2499</v>
      </c>
      <c r="H330" t="str" cm="1">
        <f t="array" ref="H330">_xlfn.IFS(Table1_1[[#This Row],[discounted_price]]&lt;200, "&lt;₹200", Table1_1[[#This Row],[discounted_price]]&lt;=500, "₹200-₹500", Table1_1[[#This Row],[discounted_price]]&gt;500, "&gt;₹500")</f>
        <v>&gt;₹500</v>
      </c>
      <c r="I330" s="1">
        <v>0.48</v>
      </c>
      <c r="J3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30" s="1" t="str">
        <f>IF(Table1_1[[#This Row],[discount_percentage]]&gt;= 50%, "Yes", "No")</f>
        <v>No</v>
      </c>
      <c r="L330">
        <v>4.3</v>
      </c>
      <c r="M330">
        <v>301</v>
      </c>
      <c r="N330">
        <f>AVERAGE(Table1_1[[#This Row],[rating]]) + (Table1_1[[#This Row],[rating_count]]/1000)</f>
        <v>4.601</v>
      </c>
      <c r="O330" t="str">
        <f>IF(Table1_1[[#This Row],[rating_count]]&lt;1000, "Yes", "No")</f>
        <v>Yes</v>
      </c>
      <c r="P330" t="s">
        <v>2908</v>
      </c>
      <c r="Q330" t="s">
        <v>2909</v>
      </c>
      <c r="R330" t="s">
        <v>2910</v>
      </c>
      <c r="S330" t="s">
        <v>2911</v>
      </c>
      <c r="T330" t="s">
        <v>2912</v>
      </c>
      <c r="U330" t="s">
        <v>2913</v>
      </c>
      <c r="V330" t="s">
        <v>2914</v>
      </c>
      <c r="W330" t="s">
        <v>2915</v>
      </c>
    </row>
    <row r="331" spans="1:23" x14ac:dyDescent="0.25">
      <c r="A331" t="s">
        <v>2916</v>
      </c>
      <c r="B331" t="s">
        <v>2917</v>
      </c>
      <c r="C331" t="str">
        <f>TRIM(LEFT(Table1_1[[#This Row],[product_name]], FIND(" ",Table1_1[[#This Row],[product_name]],FIND(" ",Table1_1[[#This Row],[product_name]],FIND(" ",Table1_1[[#This Row],[product_name]])+1)+1)))</f>
        <v>ESR USB C</v>
      </c>
      <c r="D331" t="s">
        <v>18</v>
      </c>
      <c r="E331" t="s">
        <v>13076</v>
      </c>
      <c r="F331">
        <v>1519</v>
      </c>
      <c r="G331">
        <v>1899</v>
      </c>
      <c r="H331" t="str" cm="1">
        <f t="array" ref="H331">_xlfn.IFS(Table1_1[[#This Row],[discounted_price]]&lt;200, "&lt;₹200", Table1_1[[#This Row],[discounted_price]]&lt;=500, "₹200-₹500", Table1_1[[#This Row],[discounted_price]]&gt;500, "&gt;₹500")</f>
        <v>&gt;₹500</v>
      </c>
      <c r="I331" s="1">
        <v>0.2</v>
      </c>
      <c r="J3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31" s="1" t="str">
        <f>IF(Table1_1[[#This Row],[discount_percentage]]&gt;= 50%, "Yes", "No")</f>
        <v>No</v>
      </c>
      <c r="L331">
        <v>4.4000000000000004</v>
      </c>
      <c r="M331">
        <v>19763</v>
      </c>
      <c r="N331">
        <f>AVERAGE(Table1_1[[#This Row],[rating]]) + (Table1_1[[#This Row],[rating_count]]/1000)</f>
        <v>24.163000000000004</v>
      </c>
      <c r="O331" t="str">
        <f>IF(Table1_1[[#This Row],[rating_count]]&lt;1000, "Yes", "No")</f>
        <v>No</v>
      </c>
      <c r="P331" t="s">
        <v>2918</v>
      </c>
      <c r="Q331" t="s">
        <v>2919</v>
      </c>
      <c r="R331" t="s">
        <v>2920</v>
      </c>
      <c r="S331" t="s">
        <v>2921</v>
      </c>
      <c r="T331" t="s">
        <v>2922</v>
      </c>
      <c r="U331" t="s">
        <v>2923</v>
      </c>
      <c r="V331" t="s">
        <v>2924</v>
      </c>
      <c r="W331" t="s">
        <v>2925</v>
      </c>
    </row>
    <row r="332" spans="1:23" x14ac:dyDescent="0.25">
      <c r="A332" t="s">
        <v>2926</v>
      </c>
      <c r="B332" t="s">
        <v>2927</v>
      </c>
      <c r="C332" t="str">
        <f>TRIM(LEFT(Table1_1[[#This Row],[product_name]], FIND(" ",Table1_1[[#This Row],[product_name]],FIND(" ",Table1_1[[#This Row],[product_name]],FIND(" ",Table1_1[[#This Row],[product_name]])+1)+1)))</f>
        <v>MI 138.8 cm</v>
      </c>
      <c r="D332" t="s">
        <v>169</v>
      </c>
      <c r="E332" t="s">
        <v>13077</v>
      </c>
      <c r="F332">
        <v>46999</v>
      </c>
      <c r="G332">
        <v>69999</v>
      </c>
      <c r="H332" t="str" cm="1">
        <f t="array" ref="H332">_xlfn.IFS(Table1_1[[#This Row],[discounted_price]]&lt;200, "&lt;₹200", Table1_1[[#This Row],[discounted_price]]&lt;=500, "₹200-₹500", Table1_1[[#This Row],[discounted_price]]&gt;500, "&gt;₹500")</f>
        <v>&gt;₹500</v>
      </c>
      <c r="I332" s="1">
        <v>0.33</v>
      </c>
      <c r="J3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32" s="1" t="str">
        <f>IF(Table1_1[[#This Row],[discount_percentage]]&gt;= 50%, "Yes", "No")</f>
        <v>No</v>
      </c>
      <c r="L332">
        <v>4.3</v>
      </c>
      <c r="M332">
        <v>21252</v>
      </c>
      <c r="N332">
        <f>AVERAGE(Table1_1[[#This Row],[rating]]) + (Table1_1[[#This Row],[rating_count]]/1000)</f>
        <v>25.552</v>
      </c>
      <c r="O332" t="str">
        <f>IF(Table1_1[[#This Row],[rating_count]]&lt;1000, "Yes", "No")</f>
        <v>No</v>
      </c>
      <c r="P332" t="s">
        <v>2928</v>
      </c>
      <c r="Q332" t="s">
        <v>2929</v>
      </c>
      <c r="R332" t="s">
        <v>2930</v>
      </c>
      <c r="S332" t="s">
        <v>2931</v>
      </c>
      <c r="T332" t="s">
        <v>2932</v>
      </c>
      <c r="U332" t="s">
        <v>2933</v>
      </c>
      <c r="V332" t="s">
        <v>2934</v>
      </c>
      <c r="W332" t="s">
        <v>2935</v>
      </c>
    </row>
    <row r="333" spans="1:23" x14ac:dyDescent="0.25">
      <c r="A333" t="s">
        <v>2936</v>
      </c>
      <c r="B333" t="s">
        <v>2937</v>
      </c>
      <c r="C333" t="str">
        <f>TRIM(LEFT(Table1_1[[#This Row],[product_name]], FIND(" ",Table1_1[[#This Row],[product_name]],FIND(" ",Table1_1[[#This Row],[product_name]],FIND(" ",Table1_1[[#This Row],[product_name]])+1)+1)))</f>
        <v>Storite USB Extension</v>
      </c>
      <c r="D333" t="s">
        <v>18</v>
      </c>
      <c r="E333" t="s">
        <v>13076</v>
      </c>
      <c r="F333">
        <v>299</v>
      </c>
      <c r="G333">
        <v>799</v>
      </c>
      <c r="H333" t="str" cm="1">
        <f t="array" ref="H333">_xlfn.IFS(Table1_1[[#This Row],[discounted_price]]&lt;200, "&lt;₹200", Table1_1[[#This Row],[discounted_price]]&lt;=500, "₹200-₹500", Table1_1[[#This Row],[discounted_price]]&gt;500, "&gt;₹500")</f>
        <v>₹200-₹500</v>
      </c>
      <c r="I333" s="1">
        <v>0.63</v>
      </c>
      <c r="J3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33" s="1" t="str">
        <f>IF(Table1_1[[#This Row],[discount_percentage]]&gt;= 50%, "Yes", "No")</f>
        <v>Yes</v>
      </c>
      <c r="L333">
        <v>4.3</v>
      </c>
      <c r="M333">
        <v>1902</v>
      </c>
      <c r="N333">
        <f>AVERAGE(Table1_1[[#This Row],[rating]]) + (Table1_1[[#This Row],[rating_count]]/1000)</f>
        <v>6.202</v>
      </c>
      <c r="O333" t="str">
        <f>IF(Table1_1[[#This Row],[rating_count]]&lt;1000, "Yes", "No")</f>
        <v>No</v>
      </c>
      <c r="P333" t="s">
        <v>2938</v>
      </c>
      <c r="Q333" t="s">
        <v>2939</v>
      </c>
      <c r="R333" t="s">
        <v>2940</v>
      </c>
      <c r="S333" t="s">
        <v>2941</v>
      </c>
      <c r="T333" t="s">
        <v>2942</v>
      </c>
      <c r="U333" t="s">
        <v>2943</v>
      </c>
      <c r="V333" t="s">
        <v>2944</v>
      </c>
      <c r="W333" t="s">
        <v>2945</v>
      </c>
    </row>
    <row r="334" spans="1:23" x14ac:dyDescent="0.25">
      <c r="A334" t="s">
        <v>2946</v>
      </c>
      <c r="B334" t="s">
        <v>2947</v>
      </c>
      <c r="C334" t="str">
        <f>TRIM(LEFT(Table1_1[[#This Row],[product_name]], FIND(" ",Table1_1[[#This Row],[product_name]],FIND(" ",Table1_1[[#This Row],[product_name]],FIND(" ",Table1_1[[#This Row],[product_name]])+1)+1)))</f>
        <v>Fire-Boltt Ninja Call</v>
      </c>
      <c r="D334" t="s">
        <v>2948</v>
      </c>
      <c r="E334" t="s">
        <v>13077</v>
      </c>
      <c r="F334">
        <v>1799</v>
      </c>
      <c r="G334">
        <v>19999</v>
      </c>
      <c r="H334" t="str" cm="1">
        <f t="array" ref="H334">_xlfn.IFS(Table1_1[[#This Row],[discounted_price]]&lt;200, "&lt;₹200", Table1_1[[#This Row],[discounted_price]]&lt;=500, "₹200-₹500", Table1_1[[#This Row],[discounted_price]]&gt;500, "&gt;₹500")</f>
        <v>&gt;₹500</v>
      </c>
      <c r="I334" s="1">
        <v>0.91</v>
      </c>
      <c r="J3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91-100%</v>
      </c>
      <c r="K334" s="1" t="str">
        <f>IF(Table1_1[[#This Row],[discount_percentage]]&gt;= 50%, "Yes", "No")</f>
        <v>Yes</v>
      </c>
      <c r="L334">
        <v>4.2</v>
      </c>
      <c r="M334">
        <v>13937</v>
      </c>
      <c r="N334">
        <f>AVERAGE(Table1_1[[#This Row],[rating]]) + (Table1_1[[#This Row],[rating_count]]/1000)</f>
        <v>18.137</v>
      </c>
      <c r="O334" t="str">
        <f>IF(Table1_1[[#This Row],[rating_count]]&lt;1000, "Yes", "No")</f>
        <v>No</v>
      </c>
      <c r="P334" t="s">
        <v>2949</v>
      </c>
      <c r="Q334" t="s">
        <v>2950</v>
      </c>
      <c r="R334" t="s">
        <v>2951</v>
      </c>
      <c r="S334" t="s">
        <v>2952</v>
      </c>
      <c r="T334" t="s">
        <v>2953</v>
      </c>
      <c r="U334" t="s">
        <v>2954</v>
      </c>
      <c r="V334" t="s">
        <v>2955</v>
      </c>
      <c r="W334" t="s">
        <v>2956</v>
      </c>
    </row>
    <row r="335" spans="1:23" x14ac:dyDescent="0.25">
      <c r="A335" t="s">
        <v>2957</v>
      </c>
      <c r="B335" t="s">
        <v>2958</v>
      </c>
      <c r="C335" t="str">
        <f>TRIM(LEFT(Table1_1[[#This Row],[product_name]], FIND(" ",Table1_1[[#This Row],[product_name]],FIND(" ",Table1_1[[#This Row],[product_name]],FIND(" ",Table1_1[[#This Row],[product_name]])+1)+1)))</f>
        <v>Fire-Boltt Phoenix Smart</v>
      </c>
      <c r="D335" t="s">
        <v>2948</v>
      </c>
      <c r="E335" t="s">
        <v>13077</v>
      </c>
      <c r="F335">
        <v>1998</v>
      </c>
      <c r="G335">
        <v>9999</v>
      </c>
      <c r="H335" t="str" cm="1">
        <f t="array" ref="H335">_xlfn.IFS(Table1_1[[#This Row],[discounted_price]]&lt;200, "&lt;₹200", Table1_1[[#This Row],[discounted_price]]&lt;=500, "₹200-₹500", Table1_1[[#This Row],[discounted_price]]&gt;500, "&gt;₹500")</f>
        <v>&gt;₹500</v>
      </c>
      <c r="I335" s="1">
        <v>0.8</v>
      </c>
      <c r="J3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35" s="1" t="str">
        <f>IF(Table1_1[[#This Row],[discount_percentage]]&gt;= 50%, "Yes", "No")</f>
        <v>Yes</v>
      </c>
      <c r="L335">
        <v>4.3</v>
      </c>
      <c r="M335">
        <v>27696</v>
      </c>
      <c r="N335">
        <f>AVERAGE(Table1_1[[#This Row],[rating]]) + (Table1_1[[#This Row],[rating_count]]/1000)</f>
        <v>31.996000000000002</v>
      </c>
      <c r="O335" t="str">
        <f>IF(Table1_1[[#This Row],[rating_count]]&lt;1000, "Yes", "No")</f>
        <v>No</v>
      </c>
      <c r="P335" t="s">
        <v>2959</v>
      </c>
      <c r="Q335" t="s">
        <v>2960</v>
      </c>
      <c r="R335" t="s">
        <v>2961</v>
      </c>
      <c r="S335" t="s">
        <v>2962</v>
      </c>
      <c r="T335" t="s">
        <v>2963</v>
      </c>
      <c r="U335" t="s">
        <v>2964</v>
      </c>
      <c r="V335" t="s">
        <v>2965</v>
      </c>
      <c r="W335" t="s">
        <v>2966</v>
      </c>
    </row>
    <row r="336" spans="1:23" x14ac:dyDescent="0.25">
      <c r="A336" t="s">
        <v>2967</v>
      </c>
      <c r="B336" t="s">
        <v>2968</v>
      </c>
      <c r="C336" t="str">
        <f>TRIM(LEFT(Table1_1[[#This Row],[product_name]], FIND(" ",Table1_1[[#This Row],[product_name]],FIND(" ",Table1_1[[#This Row],[product_name]],FIND(" ",Table1_1[[#This Row],[product_name]])+1)+1)))</f>
        <v>boAt Wave Call</v>
      </c>
      <c r="D336" t="s">
        <v>2948</v>
      </c>
      <c r="E336" t="s">
        <v>13077</v>
      </c>
      <c r="F336">
        <v>1999</v>
      </c>
      <c r="G336">
        <v>7990</v>
      </c>
      <c r="H336" t="str" cm="1">
        <f t="array" ref="H336">_xlfn.IFS(Table1_1[[#This Row],[discounted_price]]&lt;200, "&lt;₹200", Table1_1[[#This Row],[discounted_price]]&lt;=500, "₹200-₹500", Table1_1[[#This Row],[discounted_price]]&gt;500, "&gt;₹500")</f>
        <v>&gt;₹500</v>
      </c>
      <c r="I336" s="1">
        <v>0.75</v>
      </c>
      <c r="J3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36" s="1" t="str">
        <f>IF(Table1_1[[#This Row],[discount_percentage]]&gt;= 50%, "Yes", "No")</f>
        <v>Yes</v>
      </c>
      <c r="L336">
        <v>3.8</v>
      </c>
      <c r="M336">
        <v>17831</v>
      </c>
      <c r="N336">
        <f>AVERAGE(Table1_1[[#This Row],[rating]]) + (Table1_1[[#This Row],[rating_count]]/1000)</f>
        <v>21.631</v>
      </c>
      <c r="O336" t="str">
        <f>IF(Table1_1[[#This Row],[rating_count]]&lt;1000, "Yes", "No")</f>
        <v>No</v>
      </c>
      <c r="P336" t="s">
        <v>2969</v>
      </c>
      <c r="Q336" t="s">
        <v>2970</v>
      </c>
      <c r="R336" t="s">
        <v>2971</v>
      </c>
      <c r="S336" t="s">
        <v>2972</v>
      </c>
      <c r="T336" t="s">
        <v>2973</v>
      </c>
      <c r="U336" t="s">
        <v>2974</v>
      </c>
      <c r="V336" t="s">
        <v>2975</v>
      </c>
      <c r="W336" t="s">
        <v>2976</v>
      </c>
    </row>
    <row r="337" spans="1:23" x14ac:dyDescent="0.25">
      <c r="A337" t="s">
        <v>2977</v>
      </c>
      <c r="B337" t="s">
        <v>2978</v>
      </c>
      <c r="C337" t="str">
        <f>TRIM(LEFT(Table1_1[[#This Row],[product_name]], FIND(" ",Table1_1[[#This Row],[product_name]],FIND(" ",Table1_1[[#This Row],[product_name]],FIND(" ",Table1_1[[#This Row],[product_name]])+1)+1)))</f>
        <v>MI Power Bank</v>
      </c>
      <c r="D337" t="s">
        <v>2979</v>
      </c>
      <c r="E337" t="s">
        <v>13077</v>
      </c>
      <c r="F337">
        <v>2049</v>
      </c>
      <c r="G337">
        <v>2199</v>
      </c>
      <c r="H337" t="str" cm="1">
        <f t="array" ref="H337">_xlfn.IFS(Table1_1[[#This Row],[discounted_price]]&lt;200, "&lt;₹200", Table1_1[[#This Row],[discounted_price]]&lt;=500, "₹200-₹500", Table1_1[[#This Row],[discounted_price]]&gt;500, "&gt;₹500")</f>
        <v>&gt;₹500</v>
      </c>
      <c r="I337" s="1">
        <v>7.0000000000000007E-2</v>
      </c>
      <c r="J3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337" s="1" t="str">
        <f>IF(Table1_1[[#This Row],[discount_percentage]]&gt;= 50%, "Yes", "No")</f>
        <v>No</v>
      </c>
      <c r="L337">
        <v>4.3</v>
      </c>
      <c r="M337">
        <v>178912</v>
      </c>
      <c r="N337">
        <f>AVERAGE(Table1_1[[#This Row],[rating]]) + (Table1_1[[#This Row],[rating_count]]/1000)</f>
        <v>183.21200000000002</v>
      </c>
      <c r="O337" t="str">
        <f>IF(Table1_1[[#This Row],[rating_count]]&lt;1000, "Yes", "No")</f>
        <v>No</v>
      </c>
      <c r="P337" t="s">
        <v>2980</v>
      </c>
      <c r="Q337" t="s">
        <v>2981</v>
      </c>
      <c r="R337" t="s">
        <v>2982</v>
      </c>
      <c r="S337" t="s">
        <v>2983</v>
      </c>
      <c r="T337" t="s">
        <v>2984</v>
      </c>
      <c r="U337" t="s">
        <v>2985</v>
      </c>
      <c r="V337" t="s">
        <v>2986</v>
      </c>
      <c r="W337" t="s">
        <v>2987</v>
      </c>
    </row>
    <row r="338" spans="1:23" x14ac:dyDescent="0.25">
      <c r="A338" t="s">
        <v>2988</v>
      </c>
      <c r="B338" t="s">
        <v>2989</v>
      </c>
      <c r="C338" t="str">
        <f>TRIM(LEFT(Table1_1[[#This Row],[product_name]], FIND(" ",Table1_1[[#This Row],[product_name]],FIND(" ",Table1_1[[#This Row],[product_name]],FIND(" ",Table1_1[[#This Row],[product_name]])+1)+1)))</f>
        <v>Redmi A1 (Light</v>
      </c>
      <c r="D338" t="s">
        <v>2990</v>
      </c>
      <c r="E338" t="s">
        <v>13077</v>
      </c>
      <c r="F338">
        <v>6499</v>
      </c>
      <c r="G338">
        <v>8999</v>
      </c>
      <c r="H338" t="str" cm="1">
        <f t="array" ref="H338">_xlfn.IFS(Table1_1[[#This Row],[discounted_price]]&lt;200, "&lt;₹200", Table1_1[[#This Row],[discounted_price]]&lt;=500, "₹200-₹500", Table1_1[[#This Row],[discounted_price]]&gt;500, "&gt;₹500")</f>
        <v>&gt;₹500</v>
      </c>
      <c r="I338" s="1">
        <v>0.28000000000000003</v>
      </c>
      <c r="J3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38" s="1" t="str">
        <f>IF(Table1_1[[#This Row],[discount_percentage]]&gt;= 50%, "Yes", "No")</f>
        <v>No</v>
      </c>
      <c r="L338">
        <v>4</v>
      </c>
      <c r="M338">
        <v>7807</v>
      </c>
      <c r="N338">
        <f>AVERAGE(Table1_1[[#This Row],[rating]]) + (Table1_1[[#This Row],[rating_count]]/1000)</f>
        <v>11.807</v>
      </c>
      <c r="O338" t="str">
        <f>IF(Table1_1[[#This Row],[rating_count]]&lt;1000, "Yes", "No")</f>
        <v>No</v>
      </c>
      <c r="P338" t="s">
        <v>2991</v>
      </c>
      <c r="Q338" t="s">
        <v>2992</v>
      </c>
      <c r="R338" t="s">
        <v>2993</v>
      </c>
      <c r="S338" t="s">
        <v>2994</v>
      </c>
      <c r="T338" t="s">
        <v>2995</v>
      </c>
      <c r="U338" t="s">
        <v>2996</v>
      </c>
      <c r="V338" t="s">
        <v>2997</v>
      </c>
      <c r="W338" t="s">
        <v>2998</v>
      </c>
    </row>
    <row r="339" spans="1:23" x14ac:dyDescent="0.25">
      <c r="A339" t="s">
        <v>2999</v>
      </c>
      <c r="B339" t="s">
        <v>3000</v>
      </c>
      <c r="C339" t="str">
        <f>TRIM(LEFT(Table1_1[[#This Row],[product_name]], FIND(" ",Table1_1[[#This Row],[product_name]],FIND(" ",Table1_1[[#This Row],[product_name]],FIND(" ",Table1_1[[#This Row],[product_name]])+1)+1)))</f>
        <v>OnePlus Nord 2T</v>
      </c>
      <c r="D339" t="s">
        <v>2990</v>
      </c>
      <c r="E339" t="s">
        <v>13077</v>
      </c>
      <c r="F339">
        <v>28999</v>
      </c>
      <c r="G339">
        <v>28999</v>
      </c>
      <c r="H339" t="str" cm="1">
        <f t="array" ref="H339">_xlfn.IFS(Table1_1[[#This Row],[discounted_price]]&lt;200, "&lt;₹200", Table1_1[[#This Row],[discounted_price]]&lt;=500, "₹200-₹500", Table1_1[[#This Row],[discounted_price]]&gt;500, "&gt;₹500")</f>
        <v>&gt;₹500</v>
      </c>
      <c r="I339" s="1">
        <v>0</v>
      </c>
      <c r="J3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339" s="1" t="str">
        <f>IF(Table1_1[[#This Row],[discount_percentage]]&gt;= 50%, "Yes", "No")</f>
        <v>No</v>
      </c>
      <c r="L339">
        <v>4.3</v>
      </c>
      <c r="M339">
        <v>17415</v>
      </c>
      <c r="N339">
        <f>AVERAGE(Table1_1[[#This Row],[rating]]) + (Table1_1[[#This Row],[rating_count]]/1000)</f>
        <v>21.715</v>
      </c>
      <c r="O339" t="str">
        <f>IF(Table1_1[[#This Row],[rating_count]]&lt;1000, "Yes", "No")</f>
        <v>No</v>
      </c>
      <c r="P339" t="s">
        <v>3001</v>
      </c>
      <c r="Q339" t="s">
        <v>3002</v>
      </c>
      <c r="R339" t="s">
        <v>3003</v>
      </c>
      <c r="S339" t="s">
        <v>3004</v>
      </c>
      <c r="T339" t="s">
        <v>3005</v>
      </c>
      <c r="U339" t="s">
        <v>3006</v>
      </c>
      <c r="V339" t="s">
        <v>3007</v>
      </c>
      <c r="W339" t="s">
        <v>3008</v>
      </c>
    </row>
    <row r="340" spans="1:23" x14ac:dyDescent="0.25">
      <c r="A340" t="s">
        <v>3009</v>
      </c>
      <c r="B340" t="s">
        <v>3010</v>
      </c>
      <c r="C340" t="str">
        <f>TRIM(LEFT(Table1_1[[#This Row],[product_name]], FIND(" ",Table1_1[[#This Row],[product_name]],FIND(" ",Table1_1[[#This Row],[product_name]],FIND(" ",Table1_1[[#This Row],[product_name]])+1)+1)))</f>
        <v>OnePlus Nord 2T</v>
      </c>
      <c r="D340" t="s">
        <v>2990</v>
      </c>
      <c r="E340" t="s">
        <v>13077</v>
      </c>
      <c r="F340">
        <v>28999</v>
      </c>
      <c r="G340">
        <v>28999</v>
      </c>
      <c r="H340" t="str" cm="1">
        <f t="array" ref="H340">_xlfn.IFS(Table1_1[[#This Row],[discounted_price]]&lt;200, "&lt;₹200", Table1_1[[#This Row],[discounted_price]]&lt;=500, "₹200-₹500", Table1_1[[#This Row],[discounted_price]]&gt;500, "&gt;₹500")</f>
        <v>&gt;₹500</v>
      </c>
      <c r="I340" s="1">
        <v>0</v>
      </c>
      <c r="J3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340" s="1" t="str">
        <f>IF(Table1_1[[#This Row],[discount_percentage]]&gt;= 50%, "Yes", "No")</f>
        <v>No</v>
      </c>
      <c r="L340">
        <v>4.3</v>
      </c>
      <c r="M340">
        <v>17415</v>
      </c>
      <c r="N340">
        <f>AVERAGE(Table1_1[[#This Row],[rating]]) + (Table1_1[[#This Row],[rating_count]]/1000)</f>
        <v>21.715</v>
      </c>
      <c r="O340" t="str">
        <f>IF(Table1_1[[#This Row],[rating_count]]&lt;1000, "Yes", "No")</f>
        <v>No</v>
      </c>
      <c r="P340" t="s">
        <v>3011</v>
      </c>
      <c r="Q340" t="s">
        <v>3002</v>
      </c>
      <c r="R340" t="s">
        <v>3003</v>
      </c>
      <c r="S340" t="s">
        <v>3004</v>
      </c>
      <c r="T340" t="s">
        <v>3005</v>
      </c>
      <c r="U340" t="s">
        <v>3006</v>
      </c>
      <c r="V340" t="s">
        <v>3012</v>
      </c>
      <c r="W340" t="s">
        <v>3013</v>
      </c>
    </row>
    <row r="341" spans="1:23" x14ac:dyDescent="0.25">
      <c r="A341" t="s">
        <v>3014</v>
      </c>
      <c r="B341" t="s">
        <v>3015</v>
      </c>
      <c r="C341" t="str">
        <f>TRIM(LEFT(Table1_1[[#This Row],[product_name]], FIND(" ",Table1_1[[#This Row],[product_name]],FIND(" ",Table1_1[[#This Row],[product_name]],FIND(" ",Table1_1[[#This Row],[product_name]])+1)+1)))</f>
        <v>Redmi A1 (Black,</v>
      </c>
      <c r="D341" t="s">
        <v>2990</v>
      </c>
      <c r="E341" t="s">
        <v>13077</v>
      </c>
      <c r="F341">
        <v>6499</v>
      </c>
      <c r="G341">
        <v>8999</v>
      </c>
      <c r="H341" t="str" cm="1">
        <f t="array" ref="H341">_xlfn.IFS(Table1_1[[#This Row],[discounted_price]]&lt;200, "&lt;₹200", Table1_1[[#This Row],[discounted_price]]&lt;=500, "₹200-₹500", Table1_1[[#This Row],[discounted_price]]&gt;500, "&gt;₹500")</f>
        <v>&gt;₹500</v>
      </c>
      <c r="I341" s="1">
        <v>0.28000000000000003</v>
      </c>
      <c r="J3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41" s="1" t="str">
        <f>IF(Table1_1[[#This Row],[discount_percentage]]&gt;= 50%, "Yes", "No")</f>
        <v>No</v>
      </c>
      <c r="L341">
        <v>4</v>
      </c>
      <c r="M341">
        <v>7807</v>
      </c>
      <c r="N341">
        <f>AVERAGE(Table1_1[[#This Row],[rating]]) + (Table1_1[[#This Row],[rating_count]]/1000)</f>
        <v>11.807</v>
      </c>
      <c r="O341" t="str">
        <f>IF(Table1_1[[#This Row],[rating_count]]&lt;1000, "Yes", "No")</f>
        <v>No</v>
      </c>
      <c r="P341" t="s">
        <v>2991</v>
      </c>
      <c r="Q341" t="s">
        <v>2992</v>
      </c>
      <c r="R341" t="s">
        <v>2993</v>
      </c>
      <c r="S341" t="s">
        <v>2994</v>
      </c>
      <c r="T341" t="s">
        <v>2995</v>
      </c>
      <c r="U341" t="s">
        <v>2996</v>
      </c>
      <c r="V341" t="s">
        <v>3016</v>
      </c>
      <c r="W341" t="s">
        <v>3017</v>
      </c>
    </row>
    <row r="342" spans="1:23" x14ac:dyDescent="0.25">
      <c r="A342" t="s">
        <v>3018</v>
      </c>
      <c r="B342" t="s">
        <v>3019</v>
      </c>
      <c r="C342" t="str">
        <f>TRIM(LEFT(Table1_1[[#This Row],[product_name]], FIND(" ",Table1_1[[#This Row],[product_name]],FIND(" ",Table1_1[[#This Row],[product_name]],FIND(" ",Table1_1[[#This Row],[product_name]])+1)+1)))</f>
        <v>Redmi A1 (Light</v>
      </c>
      <c r="D342" t="s">
        <v>2990</v>
      </c>
      <c r="E342" t="s">
        <v>13077</v>
      </c>
      <c r="F342">
        <v>6499</v>
      </c>
      <c r="G342">
        <v>8999</v>
      </c>
      <c r="H342" t="str" cm="1">
        <f t="array" ref="H342">_xlfn.IFS(Table1_1[[#This Row],[discounted_price]]&lt;200, "&lt;₹200", Table1_1[[#This Row],[discounted_price]]&lt;=500, "₹200-₹500", Table1_1[[#This Row],[discounted_price]]&gt;500, "&gt;₹500")</f>
        <v>&gt;₹500</v>
      </c>
      <c r="I342" s="1">
        <v>0.28000000000000003</v>
      </c>
      <c r="J3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42" s="1" t="str">
        <f>IF(Table1_1[[#This Row],[discount_percentage]]&gt;= 50%, "Yes", "No")</f>
        <v>No</v>
      </c>
      <c r="L342">
        <v>4</v>
      </c>
      <c r="M342">
        <v>7807</v>
      </c>
      <c r="N342">
        <f>AVERAGE(Table1_1[[#This Row],[rating]]) + (Table1_1[[#This Row],[rating_count]]/1000)</f>
        <v>11.807</v>
      </c>
      <c r="O342" t="str">
        <f>IF(Table1_1[[#This Row],[rating_count]]&lt;1000, "Yes", "No")</f>
        <v>No</v>
      </c>
      <c r="P342" t="s">
        <v>2991</v>
      </c>
      <c r="Q342" t="s">
        <v>2992</v>
      </c>
      <c r="R342" t="s">
        <v>2993</v>
      </c>
      <c r="S342" t="s">
        <v>2994</v>
      </c>
      <c r="T342" t="s">
        <v>2995</v>
      </c>
      <c r="U342" t="s">
        <v>2996</v>
      </c>
      <c r="V342" t="s">
        <v>3020</v>
      </c>
      <c r="W342" t="s">
        <v>3021</v>
      </c>
    </row>
    <row r="343" spans="1:23" x14ac:dyDescent="0.25">
      <c r="A343" t="s">
        <v>3022</v>
      </c>
      <c r="B343" t="s">
        <v>3023</v>
      </c>
      <c r="C343" t="str">
        <f>TRIM(LEFT(Table1_1[[#This Row],[product_name]], FIND(" ",Table1_1[[#This Row],[product_name]],FIND(" ",Table1_1[[#This Row],[product_name]],FIND(" ",Table1_1[[#This Row],[product_name]])+1)+1)))</f>
        <v>SanDisk Ultra¬Æ microSDXC‚Ñ¢</v>
      </c>
      <c r="D343" t="s">
        <v>3024</v>
      </c>
      <c r="E343" t="s">
        <v>13077</v>
      </c>
      <c r="F343">
        <v>569</v>
      </c>
      <c r="G343">
        <v>1000</v>
      </c>
      <c r="H343" t="str" cm="1">
        <f t="array" ref="H343">_xlfn.IFS(Table1_1[[#This Row],[discounted_price]]&lt;200, "&lt;₹200", Table1_1[[#This Row],[discounted_price]]&lt;=500, "₹200-₹500", Table1_1[[#This Row],[discounted_price]]&gt;500, "&gt;₹500")</f>
        <v>&gt;₹500</v>
      </c>
      <c r="I343" s="1">
        <v>0.43</v>
      </c>
      <c r="J3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43" s="1" t="str">
        <f>IF(Table1_1[[#This Row],[discount_percentage]]&gt;= 50%, "Yes", "No")</f>
        <v>No</v>
      </c>
      <c r="L343">
        <v>4.4000000000000004</v>
      </c>
      <c r="M343">
        <v>67259</v>
      </c>
      <c r="N343">
        <f>AVERAGE(Table1_1[[#This Row],[rating]]) + (Table1_1[[#This Row],[rating_count]]/1000)</f>
        <v>71.659000000000006</v>
      </c>
      <c r="O343" t="str">
        <f>IF(Table1_1[[#This Row],[rating_count]]&lt;1000, "Yes", "No")</f>
        <v>No</v>
      </c>
      <c r="P343" t="s">
        <v>3025</v>
      </c>
      <c r="Q343" t="s">
        <v>3026</v>
      </c>
      <c r="R343" t="s">
        <v>3027</v>
      </c>
      <c r="S343" t="s">
        <v>3028</v>
      </c>
      <c r="T343" t="s">
        <v>3029</v>
      </c>
      <c r="U343" t="s">
        <v>3030</v>
      </c>
      <c r="V343" t="s">
        <v>3031</v>
      </c>
      <c r="W343" t="s">
        <v>3032</v>
      </c>
    </row>
    <row r="344" spans="1:23" x14ac:dyDescent="0.25">
      <c r="A344" t="s">
        <v>3033</v>
      </c>
      <c r="B344" t="s">
        <v>3034</v>
      </c>
      <c r="C344" t="str">
        <f>TRIM(LEFT(Table1_1[[#This Row],[product_name]], FIND(" ",Table1_1[[#This Row],[product_name]],FIND(" ",Table1_1[[#This Row],[product_name]],FIND(" ",Table1_1[[#This Row],[product_name]])+1)+1)))</f>
        <v>Noise Pulse Go</v>
      </c>
      <c r="D344" t="s">
        <v>2948</v>
      </c>
      <c r="E344" t="s">
        <v>13077</v>
      </c>
      <c r="F344">
        <v>1898</v>
      </c>
      <c r="G344">
        <v>4999</v>
      </c>
      <c r="H344" t="str" cm="1">
        <f t="array" ref="H344">_xlfn.IFS(Table1_1[[#This Row],[discounted_price]]&lt;200, "&lt;₹200", Table1_1[[#This Row],[discounted_price]]&lt;=500, "₹200-₹500", Table1_1[[#This Row],[discounted_price]]&gt;500, "&gt;₹500")</f>
        <v>&gt;₹500</v>
      </c>
      <c r="I344" s="1">
        <v>0.62</v>
      </c>
      <c r="J3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44" s="1" t="str">
        <f>IF(Table1_1[[#This Row],[discount_percentage]]&gt;= 50%, "Yes", "No")</f>
        <v>Yes</v>
      </c>
      <c r="L344">
        <v>4.0999999999999996</v>
      </c>
      <c r="M344">
        <v>10689</v>
      </c>
      <c r="N344">
        <f>AVERAGE(Table1_1[[#This Row],[rating]]) + (Table1_1[[#This Row],[rating_count]]/1000)</f>
        <v>14.789</v>
      </c>
      <c r="O344" t="str">
        <f>IF(Table1_1[[#This Row],[rating_count]]&lt;1000, "Yes", "No")</f>
        <v>No</v>
      </c>
      <c r="P344" t="s">
        <v>3035</v>
      </c>
      <c r="Q344" t="s">
        <v>3036</v>
      </c>
      <c r="R344" t="s">
        <v>3037</v>
      </c>
      <c r="S344" t="s">
        <v>3038</v>
      </c>
      <c r="T344" t="s">
        <v>3039</v>
      </c>
      <c r="U344" t="s">
        <v>3040</v>
      </c>
      <c r="V344" t="s">
        <v>3041</v>
      </c>
      <c r="W344" t="s">
        <v>3042</v>
      </c>
    </row>
    <row r="345" spans="1:23" x14ac:dyDescent="0.25">
      <c r="A345" t="s">
        <v>3043</v>
      </c>
      <c r="B345" t="s">
        <v>3044</v>
      </c>
      <c r="C345" t="str">
        <f>TRIM(LEFT(Table1_1[[#This Row],[product_name]], FIND(" ",Table1_1[[#This Row],[product_name]],FIND(" ",Table1_1[[#This Row],[product_name]],FIND(" ",Table1_1[[#This Row],[product_name]])+1)+1)))</f>
        <v>Nokia 105 Single</v>
      </c>
      <c r="D345" t="s">
        <v>3045</v>
      </c>
      <c r="E345" t="s">
        <v>13077</v>
      </c>
      <c r="F345">
        <v>1299</v>
      </c>
      <c r="G345">
        <v>1599</v>
      </c>
      <c r="H345" t="str" cm="1">
        <f t="array" ref="H345">_xlfn.IFS(Table1_1[[#This Row],[discounted_price]]&lt;200, "&lt;₹200", Table1_1[[#This Row],[discounted_price]]&lt;=500, "₹200-₹500", Table1_1[[#This Row],[discounted_price]]&gt;500, "&gt;₹500")</f>
        <v>&gt;₹500</v>
      </c>
      <c r="I345" s="1">
        <v>0.19</v>
      </c>
      <c r="J3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45" s="1" t="str">
        <f>IF(Table1_1[[#This Row],[discount_percentage]]&gt;= 50%, "Yes", "No")</f>
        <v>No</v>
      </c>
      <c r="L345">
        <v>4</v>
      </c>
      <c r="M345">
        <v>128311</v>
      </c>
      <c r="N345">
        <f>AVERAGE(Table1_1[[#This Row],[rating]]) + (Table1_1[[#This Row],[rating_count]]/1000)</f>
        <v>132.31100000000001</v>
      </c>
      <c r="O345" t="str">
        <f>IF(Table1_1[[#This Row],[rating_count]]&lt;1000, "Yes", "No")</f>
        <v>No</v>
      </c>
      <c r="P345" t="s">
        <v>3046</v>
      </c>
      <c r="Q345" t="s">
        <v>3047</v>
      </c>
      <c r="R345" t="s">
        <v>3048</v>
      </c>
      <c r="S345" t="s">
        <v>3049</v>
      </c>
      <c r="T345" t="s">
        <v>3050</v>
      </c>
      <c r="U345" t="s">
        <v>3051</v>
      </c>
      <c r="V345" t="s">
        <v>3052</v>
      </c>
      <c r="W345" t="s">
        <v>3053</v>
      </c>
    </row>
    <row r="346" spans="1:23" x14ac:dyDescent="0.25">
      <c r="A346" t="s">
        <v>3054</v>
      </c>
      <c r="B346" t="s">
        <v>3055</v>
      </c>
      <c r="C346" t="str">
        <f>TRIM(LEFT(Table1_1[[#This Row],[product_name]], FIND(" ",Table1_1[[#This Row],[product_name]],FIND(" ",Table1_1[[#This Row],[product_name]],FIND(" ",Table1_1[[#This Row],[product_name]])+1)+1)))</f>
        <v>boAt Wave Lite</v>
      </c>
      <c r="D346" t="s">
        <v>2948</v>
      </c>
      <c r="E346" t="s">
        <v>13077</v>
      </c>
      <c r="F346">
        <v>1499</v>
      </c>
      <c r="G346">
        <v>6990</v>
      </c>
      <c r="H346" t="str" cm="1">
        <f t="array" ref="H346">_xlfn.IFS(Table1_1[[#This Row],[discounted_price]]&lt;200, "&lt;₹200", Table1_1[[#This Row],[discounted_price]]&lt;=500, "₹200-₹500", Table1_1[[#This Row],[discounted_price]]&gt;500, "&gt;₹500")</f>
        <v>&gt;₹500</v>
      </c>
      <c r="I346" s="1">
        <v>0.79</v>
      </c>
      <c r="J3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46" s="1" t="str">
        <f>IF(Table1_1[[#This Row],[discount_percentage]]&gt;= 50%, "Yes", "No")</f>
        <v>Yes</v>
      </c>
      <c r="L346">
        <v>3.9</v>
      </c>
      <c r="M346">
        <v>21796</v>
      </c>
      <c r="N346">
        <f>AVERAGE(Table1_1[[#This Row],[rating]]) + (Table1_1[[#This Row],[rating_count]]/1000)</f>
        <v>25.695999999999998</v>
      </c>
      <c r="O346" t="str">
        <f>IF(Table1_1[[#This Row],[rating_count]]&lt;1000, "Yes", "No")</f>
        <v>No</v>
      </c>
      <c r="P346" t="s">
        <v>3056</v>
      </c>
      <c r="Q346" t="s">
        <v>3057</v>
      </c>
      <c r="R346" t="s">
        <v>3058</v>
      </c>
      <c r="S346" t="s">
        <v>3059</v>
      </c>
      <c r="T346" t="s">
        <v>3060</v>
      </c>
      <c r="U346" t="s">
        <v>3061</v>
      </c>
      <c r="V346" t="s">
        <v>3062</v>
      </c>
      <c r="W346" t="s">
        <v>3063</v>
      </c>
    </row>
    <row r="347" spans="1:23" x14ac:dyDescent="0.25">
      <c r="A347" t="s">
        <v>3064</v>
      </c>
      <c r="B347" t="s">
        <v>3065</v>
      </c>
      <c r="C347" t="str">
        <f>TRIM(LEFT(Table1_1[[#This Row],[product_name]], FIND(" ",Table1_1[[#This Row],[product_name]],FIND(" ",Table1_1[[#This Row],[product_name]],FIND(" ",Table1_1[[#This Row],[product_name]])+1)+1)))</f>
        <v>JBL C100SI Wired</v>
      </c>
      <c r="D347" t="s">
        <v>3066</v>
      </c>
      <c r="E347" t="s">
        <v>13077</v>
      </c>
      <c r="F347">
        <v>599</v>
      </c>
      <c r="G347">
        <v>999</v>
      </c>
      <c r="H347" t="str" cm="1">
        <f t="array" ref="H347">_xlfn.IFS(Table1_1[[#This Row],[discounted_price]]&lt;200, "&lt;₹200", Table1_1[[#This Row],[discounted_price]]&lt;=500, "₹200-₹500", Table1_1[[#This Row],[discounted_price]]&gt;500, "&gt;₹500")</f>
        <v>&gt;₹500</v>
      </c>
      <c r="I347" s="1">
        <v>0.4</v>
      </c>
      <c r="J3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47" s="1" t="str">
        <f>IF(Table1_1[[#This Row],[discount_percentage]]&gt;= 50%, "Yes", "No")</f>
        <v>No</v>
      </c>
      <c r="L347">
        <v>4.0999999999999996</v>
      </c>
      <c r="M347">
        <v>192590</v>
      </c>
      <c r="N347">
        <f>AVERAGE(Table1_1[[#This Row],[rating]]) + (Table1_1[[#This Row],[rating_count]]/1000)</f>
        <v>196.69</v>
      </c>
      <c r="O347" t="str">
        <f>IF(Table1_1[[#This Row],[rating_count]]&lt;1000, "Yes", "No")</f>
        <v>No</v>
      </c>
      <c r="P347" t="s">
        <v>3067</v>
      </c>
      <c r="Q347" t="s">
        <v>3068</v>
      </c>
      <c r="R347" t="s">
        <v>3069</v>
      </c>
      <c r="S347" t="s">
        <v>3070</v>
      </c>
      <c r="T347" t="s">
        <v>3071</v>
      </c>
      <c r="U347" t="s">
        <v>3072</v>
      </c>
      <c r="V347" t="s">
        <v>3073</v>
      </c>
      <c r="W347" t="s">
        <v>3074</v>
      </c>
    </row>
    <row r="348" spans="1:23" x14ac:dyDescent="0.25">
      <c r="A348" t="s">
        <v>3075</v>
      </c>
      <c r="B348" t="s">
        <v>3076</v>
      </c>
      <c r="C348" t="str">
        <f>TRIM(LEFT(Table1_1[[#This Row],[product_name]], FIND(" ",Table1_1[[#This Row],[product_name]],FIND(" ",Table1_1[[#This Row],[product_name]],FIND(" ",Table1_1[[#This Row],[product_name]])+1)+1)))</f>
        <v>Samsung Galaxy M04</v>
      </c>
      <c r="D348" t="s">
        <v>2990</v>
      </c>
      <c r="E348" t="s">
        <v>13077</v>
      </c>
      <c r="F348">
        <v>9499</v>
      </c>
      <c r="G348">
        <v>11999</v>
      </c>
      <c r="H348" t="str" cm="1">
        <f t="array" ref="H348">_xlfn.IFS(Table1_1[[#This Row],[discounted_price]]&lt;200, "&lt;₹200", Table1_1[[#This Row],[discounted_price]]&lt;=500, "₹200-₹500", Table1_1[[#This Row],[discounted_price]]&gt;500, "&gt;₹500")</f>
        <v>&gt;₹500</v>
      </c>
      <c r="I348" s="1">
        <v>0.21</v>
      </c>
      <c r="J3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48" s="1" t="str">
        <f>IF(Table1_1[[#This Row],[discount_percentage]]&gt;= 50%, "Yes", "No")</f>
        <v>No</v>
      </c>
      <c r="L348">
        <v>4.2</v>
      </c>
      <c r="M348">
        <v>284</v>
      </c>
      <c r="N348">
        <f>AVERAGE(Table1_1[[#This Row],[rating]]) + (Table1_1[[#This Row],[rating_count]]/1000)</f>
        <v>4.484</v>
      </c>
      <c r="O348" t="str">
        <f>IF(Table1_1[[#This Row],[rating_count]]&lt;1000, "Yes", "No")</f>
        <v>Yes</v>
      </c>
      <c r="P348" t="s">
        <v>3077</v>
      </c>
      <c r="Q348" t="s">
        <v>3078</v>
      </c>
      <c r="R348" t="s">
        <v>3079</v>
      </c>
      <c r="S348" t="s">
        <v>3080</v>
      </c>
      <c r="T348" t="s">
        <v>3081</v>
      </c>
      <c r="U348" t="s">
        <v>3082</v>
      </c>
      <c r="V348" t="s">
        <v>3083</v>
      </c>
      <c r="W348" t="s">
        <v>3084</v>
      </c>
    </row>
    <row r="349" spans="1:23" x14ac:dyDescent="0.25">
      <c r="A349" t="s">
        <v>3085</v>
      </c>
      <c r="B349" t="s">
        <v>3086</v>
      </c>
      <c r="C349" t="str">
        <f>TRIM(LEFT(Table1_1[[#This Row],[product_name]], FIND(" ",Table1_1[[#This Row],[product_name]],FIND(" ",Table1_1[[#This Row],[product_name]],FIND(" ",Table1_1[[#This Row],[product_name]])+1)+1)))</f>
        <v>PTron Tangentbeat in-Ear</v>
      </c>
      <c r="D349" t="s">
        <v>3066</v>
      </c>
      <c r="E349" t="s">
        <v>13077</v>
      </c>
      <c r="F349">
        <v>599</v>
      </c>
      <c r="G349">
        <v>2499</v>
      </c>
      <c r="H349" t="str" cm="1">
        <f t="array" ref="H349">_xlfn.IFS(Table1_1[[#This Row],[discounted_price]]&lt;200, "&lt;₹200", Table1_1[[#This Row],[discounted_price]]&lt;=500, "₹200-₹500", Table1_1[[#This Row],[discounted_price]]&gt;500, "&gt;₹500")</f>
        <v>&gt;₹500</v>
      </c>
      <c r="I349" s="1">
        <v>0.76</v>
      </c>
      <c r="J3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49" s="1" t="str">
        <f>IF(Table1_1[[#This Row],[discount_percentage]]&gt;= 50%, "Yes", "No")</f>
        <v>Yes</v>
      </c>
      <c r="L349">
        <v>3.9</v>
      </c>
      <c r="M349">
        <v>58162</v>
      </c>
      <c r="N349">
        <f>AVERAGE(Table1_1[[#This Row],[rating]]) + (Table1_1[[#This Row],[rating_count]]/1000)</f>
        <v>62.061999999999998</v>
      </c>
      <c r="O349" t="str">
        <f>IF(Table1_1[[#This Row],[rating_count]]&lt;1000, "Yes", "No")</f>
        <v>No</v>
      </c>
      <c r="P349" t="s">
        <v>3087</v>
      </c>
      <c r="Q349" t="s">
        <v>3088</v>
      </c>
      <c r="R349" t="s">
        <v>3089</v>
      </c>
      <c r="S349" t="s">
        <v>3090</v>
      </c>
      <c r="T349" t="s">
        <v>3091</v>
      </c>
      <c r="U349" t="s">
        <v>3092</v>
      </c>
      <c r="V349" t="s">
        <v>3093</v>
      </c>
      <c r="W349" t="s">
        <v>3094</v>
      </c>
    </row>
    <row r="350" spans="1:23" x14ac:dyDescent="0.25">
      <c r="A350" t="s">
        <v>3095</v>
      </c>
      <c r="B350" t="s">
        <v>3096</v>
      </c>
      <c r="C350" t="str">
        <f>TRIM(LEFT(Table1_1[[#This Row],[product_name]], FIND(" ",Table1_1[[#This Row],[product_name]],FIND(" ",Table1_1[[#This Row],[product_name]],FIND(" ",Table1_1[[#This Row],[product_name]])+1)+1)))</f>
        <v>Redmi 10A (Charcoal</v>
      </c>
      <c r="D350" t="s">
        <v>2990</v>
      </c>
      <c r="E350" t="s">
        <v>13077</v>
      </c>
      <c r="F350">
        <v>8999</v>
      </c>
      <c r="G350">
        <v>11999</v>
      </c>
      <c r="H350" t="str" cm="1">
        <f t="array" ref="H350">_xlfn.IFS(Table1_1[[#This Row],[discounted_price]]&lt;200, "&lt;₹200", Table1_1[[#This Row],[discounted_price]]&lt;=500, "₹200-₹500", Table1_1[[#This Row],[discounted_price]]&gt;500, "&gt;₹500")</f>
        <v>&gt;₹500</v>
      </c>
      <c r="I350" s="1">
        <v>0.25</v>
      </c>
      <c r="J3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50" s="1" t="str">
        <f>IF(Table1_1[[#This Row],[discount_percentage]]&gt;= 50%, "Yes", "No")</f>
        <v>No</v>
      </c>
      <c r="L350">
        <v>4</v>
      </c>
      <c r="M350">
        <v>12796</v>
      </c>
      <c r="N350">
        <f>AVERAGE(Table1_1[[#This Row],[rating]]) + (Table1_1[[#This Row],[rating_count]]/1000)</f>
        <v>16.795999999999999</v>
      </c>
      <c r="O350" t="str">
        <f>IF(Table1_1[[#This Row],[rating_count]]&lt;1000, "Yes", "No")</f>
        <v>No</v>
      </c>
      <c r="P350" t="s">
        <v>3097</v>
      </c>
      <c r="Q350" t="s">
        <v>3098</v>
      </c>
      <c r="R350" t="s">
        <v>3099</v>
      </c>
      <c r="S350" t="s">
        <v>3100</v>
      </c>
      <c r="T350" t="s">
        <v>3101</v>
      </c>
      <c r="U350" t="s">
        <v>3102</v>
      </c>
      <c r="V350" t="s">
        <v>3103</v>
      </c>
      <c r="W350" t="s">
        <v>3104</v>
      </c>
    </row>
    <row r="351" spans="1:23" x14ac:dyDescent="0.25">
      <c r="A351" t="s">
        <v>3105</v>
      </c>
      <c r="B351" t="s">
        <v>3106</v>
      </c>
      <c r="C351" t="str">
        <f>TRIM(LEFT(Table1_1[[#This Row],[product_name]], FIND(" ",Table1_1[[#This Row],[product_name]],FIND(" ",Table1_1[[#This Row],[product_name]],FIND(" ",Table1_1[[#This Row],[product_name]])+1)+1)))</f>
        <v>pTron Bullet Pro</v>
      </c>
      <c r="D351" t="s">
        <v>3107</v>
      </c>
      <c r="E351" t="s">
        <v>13077</v>
      </c>
      <c r="F351">
        <v>349</v>
      </c>
      <c r="G351">
        <v>1299</v>
      </c>
      <c r="H351" t="str" cm="1">
        <f t="array" ref="H351">_xlfn.IFS(Table1_1[[#This Row],[discounted_price]]&lt;200, "&lt;₹200", Table1_1[[#This Row],[discounted_price]]&lt;=500, "₹200-₹500", Table1_1[[#This Row],[discounted_price]]&gt;500, "&gt;₹500")</f>
        <v>₹200-₹500</v>
      </c>
      <c r="I351" s="1">
        <v>0.73</v>
      </c>
      <c r="J3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51" s="1" t="str">
        <f>IF(Table1_1[[#This Row],[discount_percentage]]&gt;= 50%, "Yes", "No")</f>
        <v>Yes</v>
      </c>
      <c r="L351">
        <v>4</v>
      </c>
      <c r="M351">
        <v>14282</v>
      </c>
      <c r="N351">
        <f>AVERAGE(Table1_1[[#This Row],[rating]]) + (Table1_1[[#This Row],[rating_count]]/1000)</f>
        <v>18.282</v>
      </c>
      <c r="O351" t="str">
        <f>IF(Table1_1[[#This Row],[rating_count]]&lt;1000, "Yes", "No")</f>
        <v>No</v>
      </c>
      <c r="P351" t="s">
        <v>3108</v>
      </c>
      <c r="Q351" t="s">
        <v>3109</v>
      </c>
      <c r="R351" t="s">
        <v>3110</v>
      </c>
      <c r="S351" t="s">
        <v>3111</v>
      </c>
      <c r="T351" t="s">
        <v>3112</v>
      </c>
      <c r="U351" t="s">
        <v>3113</v>
      </c>
      <c r="V351" t="s">
        <v>3114</v>
      </c>
      <c r="W351" t="s">
        <v>3115</v>
      </c>
    </row>
    <row r="352" spans="1:23" x14ac:dyDescent="0.25">
      <c r="A352" t="s">
        <v>3116</v>
      </c>
      <c r="B352" t="s">
        <v>3117</v>
      </c>
      <c r="C352" t="str">
        <f>TRIM(LEFT(Table1_1[[#This Row],[product_name]], FIND(" ",Table1_1[[#This Row],[product_name]],FIND(" ",Table1_1[[#This Row],[product_name]],FIND(" ",Table1_1[[#This Row],[product_name]])+1)+1)))</f>
        <v>boAt Bassheads 100</v>
      </c>
      <c r="D352" t="s">
        <v>3066</v>
      </c>
      <c r="E352" t="s">
        <v>13077</v>
      </c>
      <c r="F352">
        <v>349</v>
      </c>
      <c r="G352">
        <v>999</v>
      </c>
      <c r="H352" t="str" cm="1">
        <f t="array" ref="H352">_xlfn.IFS(Table1_1[[#This Row],[discounted_price]]&lt;200, "&lt;₹200", Table1_1[[#This Row],[discounted_price]]&lt;=500, "₹200-₹500", Table1_1[[#This Row],[discounted_price]]&gt;500, "&gt;₹500")</f>
        <v>₹200-₹500</v>
      </c>
      <c r="I352" s="1">
        <v>0.65</v>
      </c>
      <c r="J3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52" s="1" t="str">
        <f>IF(Table1_1[[#This Row],[discount_percentage]]&gt;= 50%, "Yes", "No")</f>
        <v>Yes</v>
      </c>
      <c r="L352">
        <v>4.0999999999999996</v>
      </c>
      <c r="M352">
        <v>363713</v>
      </c>
      <c r="N352">
        <f>AVERAGE(Table1_1[[#This Row],[rating]]) + (Table1_1[[#This Row],[rating_count]]/1000)</f>
        <v>367.81300000000005</v>
      </c>
      <c r="O352" t="str">
        <f>IF(Table1_1[[#This Row],[rating_count]]&lt;1000, "Yes", "No")</f>
        <v>No</v>
      </c>
      <c r="P352" t="s">
        <v>3118</v>
      </c>
      <c r="Q352" t="s">
        <v>3119</v>
      </c>
      <c r="R352" t="s">
        <v>3120</v>
      </c>
      <c r="S352" t="s">
        <v>3121</v>
      </c>
      <c r="T352" t="s">
        <v>3122</v>
      </c>
      <c r="U352" t="s">
        <v>3123</v>
      </c>
      <c r="V352" t="s">
        <v>3124</v>
      </c>
      <c r="W352" t="s">
        <v>3125</v>
      </c>
    </row>
    <row r="353" spans="1:23" x14ac:dyDescent="0.25">
      <c r="A353" t="s">
        <v>3126</v>
      </c>
      <c r="B353" t="s">
        <v>3127</v>
      </c>
      <c r="C353" t="str">
        <f>TRIM(LEFT(Table1_1[[#This Row],[product_name]], FIND(" ",Table1_1[[#This Row],[product_name]],FIND(" ",Table1_1[[#This Row],[product_name]],FIND(" ",Table1_1[[#This Row],[product_name]])+1)+1)))</f>
        <v>SanDisk Ultra¬Æ microSDXC‚Ñ¢</v>
      </c>
      <c r="D353" t="s">
        <v>3024</v>
      </c>
      <c r="E353" t="s">
        <v>13077</v>
      </c>
      <c r="F353">
        <v>959</v>
      </c>
      <c r="G353">
        <v>1800</v>
      </c>
      <c r="H353" t="str" cm="1">
        <f t="array" ref="H353">_xlfn.IFS(Table1_1[[#This Row],[discounted_price]]&lt;200, "&lt;₹200", Table1_1[[#This Row],[discounted_price]]&lt;=500, "₹200-₹500", Table1_1[[#This Row],[discounted_price]]&gt;500, "&gt;₹500")</f>
        <v>&gt;₹500</v>
      </c>
      <c r="I353" s="1">
        <v>0.47</v>
      </c>
      <c r="J3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53" s="1" t="str">
        <f>IF(Table1_1[[#This Row],[discount_percentage]]&gt;= 50%, "Yes", "No")</f>
        <v>No</v>
      </c>
      <c r="L353">
        <v>4.4000000000000004</v>
      </c>
      <c r="M353">
        <v>67259</v>
      </c>
      <c r="N353">
        <f>AVERAGE(Table1_1[[#This Row],[rating]]) + (Table1_1[[#This Row],[rating_count]]/1000)</f>
        <v>71.659000000000006</v>
      </c>
      <c r="O353" t="str">
        <f>IF(Table1_1[[#This Row],[rating_count]]&lt;1000, "Yes", "No")</f>
        <v>No</v>
      </c>
      <c r="P353" t="s">
        <v>3025</v>
      </c>
      <c r="Q353" t="s">
        <v>3026</v>
      </c>
      <c r="R353" t="s">
        <v>3027</v>
      </c>
      <c r="S353" t="s">
        <v>3028</v>
      </c>
      <c r="T353" t="s">
        <v>3029</v>
      </c>
      <c r="U353" t="s">
        <v>3030</v>
      </c>
      <c r="V353" t="s">
        <v>3128</v>
      </c>
      <c r="W353" t="s">
        <v>3129</v>
      </c>
    </row>
    <row r="354" spans="1:23" x14ac:dyDescent="0.25">
      <c r="A354" t="s">
        <v>3130</v>
      </c>
      <c r="B354" t="s">
        <v>3131</v>
      </c>
      <c r="C354" t="str">
        <f>TRIM(LEFT(Table1_1[[#This Row],[product_name]], FIND(" ",Table1_1[[#This Row],[product_name]],FIND(" ",Table1_1[[#This Row],[product_name]],FIND(" ",Table1_1[[#This Row],[product_name]])+1)+1)))</f>
        <v>Samsung Galaxy M04</v>
      </c>
      <c r="D354" t="s">
        <v>2990</v>
      </c>
      <c r="E354" t="s">
        <v>13077</v>
      </c>
      <c r="F354">
        <v>9499</v>
      </c>
      <c r="G354">
        <v>11999</v>
      </c>
      <c r="H354" t="str" cm="1">
        <f t="array" ref="H354">_xlfn.IFS(Table1_1[[#This Row],[discounted_price]]&lt;200, "&lt;₹200", Table1_1[[#This Row],[discounted_price]]&lt;=500, "₹200-₹500", Table1_1[[#This Row],[discounted_price]]&gt;500, "&gt;₹500")</f>
        <v>&gt;₹500</v>
      </c>
      <c r="I354" s="1">
        <v>0.21</v>
      </c>
      <c r="J3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54" s="1" t="str">
        <f>IF(Table1_1[[#This Row],[discount_percentage]]&gt;= 50%, "Yes", "No")</f>
        <v>No</v>
      </c>
      <c r="L354">
        <v>4.2</v>
      </c>
      <c r="M354">
        <v>284</v>
      </c>
      <c r="N354">
        <f>AVERAGE(Table1_1[[#This Row],[rating]]) + (Table1_1[[#This Row],[rating_count]]/1000)</f>
        <v>4.484</v>
      </c>
      <c r="O354" t="str">
        <f>IF(Table1_1[[#This Row],[rating_count]]&lt;1000, "Yes", "No")</f>
        <v>Yes</v>
      </c>
      <c r="P354" t="s">
        <v>3077</v>
      </c>
      <c r="Q354" t="s">
        <v>3078</v>
      </c>
      <c r="R354" t="s">
        <v>3079</v>
      </c>
      <c r="S354" t="s">
        <v>3080</v>
      </c>
      <c r="T354" t="s">
        <v>3081</v>
      </c>
      <c r="U354" t="s">
        <v>3082</v>
      </c>
      <c r="V354" t="s">
        <v>3132</v>
      </c>
      <c r="W354" t="s">
        <v>3133</v>
      </c>
    </row>
    <row r="355" spans="1:23" x14ac:dyDescent="0.25">
      <c r="A355" t="s">
        <v>3134</v>
      </c>
      <c r="B355" t="s">
        <v>3135</v>
      </c>
      <c r="C355" t="str">
        <f>TRIM(LEFT(Table1_1[[#This Row],[product_name]], FIND(" ",Table1_1[[#This Row],[product_name]],FIND(" ",Table1_1[[#This Row],[product_name]],FIND(" ",Table1_1[[#This Row],[product_name]])+1)+1)))</f>
        <v>MI 10000mAh Lithium</v>
      </c>
      <c r="D355" t="s">
        <v>2979</v>
      </c>
      <c r="E355" t="s">
        <v>13077</v>
      </c>
      <c r="F355">
        <v>1499</v>
      </c>
      <c r="G355">
        <v>2499</v>
      </c>
      <c r="H355" t="str" cm="1">
        <f t="array" ref="H355">_xlfn.IFS(Table1_1[[#This Row],[discounted_price]]&lt;200, "&lt;₹200", Table1_1[[#This Row],[discounted_price]]&lt;=500, "₹200-₹500", Table1_1[[#This Row],[discounted_price]]&gt;500, "&gt;₹500")</f>
        <v>&gt;₹500</v>
      </c>
      <c r="I355" s="1">
        <v>0.4</v>
      </c>
      <c r="J3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55" s="1" t="str">
        <f>IF(Table1_1[[#This Row],[discount_percentage]]&gt;= 50%, "Yes", "No")</f>
        <v>No</v>
      </c>
      <c r="L355">
        <v>4.3</v>
      </c>
      <c r="M355">
        <v>15970</v>
      </c>
      <c r="N355">
        <f>AVERAGE(Table1_1[[#This Row],[rating]]) + (Table1_1[[#This Row],[rating_count]]/1000)</f>
        <v>20.27</v>
      </c>
      <c r="O355" t="str">
        <f>IF(Table1_1[[#This Row],[rating_count]]&lt;1000, "Yes", "No")</f>
        <v>No</v>
      </c>
      <c r="P355" t="s">
        <v>3136</v>
      </c>
      <c r="Q355" t="s">
        <v>3137</v>
      </c>
      <c r="R355" t="s">
        <v>3138</v>
      </c>
      <c r="S355" t="s">
        <v>3139</v>
      </c>
      <c r="T355" t="s">
        <v>3140</v>
      </c>
      <c r="U355" t="s">
        <v>3141</v>
      </c>
      <c r="V355" t="s">
        <v>3142</v>
      </c>
      <c r="W355" t="s">
        <v>3143</v>
      </c>
    </row>
    <row r="356" spans="1:23" x14ac:dyDescent="0.25">
      <c r="A356" t="s">
        <v>3144</v>
      </c>
      <c r="B356" t="s">
        <v>3145</v>
      </c>
      <c r="C356" t="str">
        <f>TRIM(LEFT(Table1_1[[#This Row],[product_name]], FIND(" ",Table1_1[[#This Row],[product_name]],FIND(" ",Table1_1[[#This Row],[product_name]],FIND(" ",Table1_1[[#This Row],[product_name]])+1)+1)))</f>
        <v>Mi 10000mAH Li-Polymer,</v>
      </c>
      <c r="D356" t="s">
        <v>2979</v>
      </c>
      <c r="E356" t="s">
        <v>13077</v>
      </c>
      <c r="F356">
        <v>1149</v>
      </c>
      <c r="G356">
        <v>2199</v>
      </c>
      <c r="H356" t="str" cm="1">
        <f t="array" ref="H356">_xlfn.IFS(Table1_1[[#This Row],[discounted_price]]&lt;200, "&lt;₹200", Table1_1[[#This Row],[discounted_price]]&lt;=500, "₹200-₹500", Table1_1[[#This Row],[discounted_price]]&gt;500, "&gt;₹500")</f>
        <v>&gt;₹500</v>
      </c>
      <c r="I356" s="1">
        <v>0.48</v>
      </c>
      <c r="J3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56" s="1" t="str">
        <f>IF(Table1_1[[#This Row],[discount_percentage]]&gt;= 50%, "Yes", "No")</f>
        <v>No</v>
      </c>
      <c r="L356">
        <v>4.3</v>
      </c>
      <c r="M356">
        <v>178912</v>
      </c>
      <c r="N356">
        <f>AVERAGE(Table1_1[[#This Row],[rating]]) + (Table1_1[[#This Row],[rating_count]]/1000)</f>
        <v>183.21200000000002</v>
      </c>
      <c r="O356" t="str">
        <f>IF(Table1_1[[#This Row],[rating_count]]&lt;1000, "Yes", "No")</f>
        <v>No</v>
      </c>
      <c r="P356" t="s">
        <v>3146</v>
      </c>
      <c r="Q356" t="s">
        <v>2981</v>
      </c>
      <c r="R356" t="s">
        <v>2982</v>
      </c>
      <c r="S356" t="s">
        <v>2983</v>
      </c>
      <c r="T356" t="s">
        <v>2984</v>
      </c>
      <c r="U356" t="s">
        <v>2985</v>
      </c>
      <c r="V356" t="s">
        <v>3147</v>
      </c>
      <c r="W356" t="s">
        <v>3148</v>
      </c>
    </row>
    <row r="357" spans="1:23" x14ac:dyDescent="0.25">
      <c r="A357" t="s">
        <v>3149</v>
      </c>
      <c r="B357" t="s">
        <v>3150</v>
      </c>
      <c r="C357" t="str">
        <f>TRIM(LEFT(Table1_1[[#This Row],[product_name]], FIND(" ",Table1_1[[#This Row],[product_name]],FIND(" ",Table1_1[[#This Row],[product_name]],FIND(" ",Table1_1[[#This Row],[product_name]])+1)+1)))</f>
        <v>ELV Car Mount</v>
      </c>
      <c r="D357" t="s">
        <v>3151</v>
      </c>
      <c r="E357" t="s">
        <v>13077</v>
      </c>
      <c r="F357">
        <v>349</v>
      </c>
      <c r="G357">
        <v>999</v>
      </c>
      <c r="H357" t="str" cm="1">
        <f t="array" ref="H357">_xlfn.IFS(Table1_1[[#This Row],[discounted_price]]&lt;200, "&lt;₹200", Table1_1[[#This Row],[discounted_price]]&lt;=500, "₹200-₹500", Table1_1[[#This Row],[discounted_price]]&gt;500, "&gt;₹500")</f>
        <v>₹200-₹500</v>
      </c>
      <c r="I357" s="1">
        <v>0.65</v>
      </c>
      <c r="J3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57" s="1" t="str">
        <f>IF(Table1_1[[#This Row],[discount_percentage]]&gt;= 50%, "Yes", "No")</f>
        <v>Yes</v>
      </c>
      <c r="L357">
        <v>3.9</v>
      </c>
      <c r="M357">
        <v>46399</v>
      </c>
      <c r="N357">
        <f>AVERAGE(Table1_1[[#This Row],[rating]]) + (Table1_1[[#This Row],[rating_count]]/1000)</f>
        <v>50.298999999999999</v>
      </c>
      <c r="O357" t="str">
        <f>IF(Table1_1[[#This Row],[rating_count]]&lt;1000, "Yes", "No")</f>
        <v>No</v>
      </c>
      <c r="P357" t="s">
        <v>3152</v>
      </c>
      <c r="Q357" t="s">
        <v>3153</v>
      </c>
      <c r="R357" t="s">
        <v>3154</v>
      </c>
      <c r="S357" t="s">
        <v>3155</v>
      </c>
      <c r="T357" t="s">
        <v>3156</v>
      </c>
      <c r="U357" t="s">
        <v>3157</v>
      </c>
      <c r="V357" t="s">
        <v>3158</v>
      </c>
      <c r="W357" t="s">
        <v>3159</v>
      </c>
    </row>
    <row r="358" spans="1:23" x14ac:dyDescent="0.25">
      <c r="A358" t="s">
        <v>3160</v>
      </c>
      <c r="B358" t="s">
        <v>3161</v>
      </c>
      <c r="C358" t="str">
        <f>TRIM(LEFT(Table1_1[[#This Row],[product_name]], FIND(" ",Table1_1[[#This Row],[product_name]],FIND(" ",Table1_1[[#This Row],[product_name]],FIND(" ",Table1_1[[#This Row],[product_name]])+1)+1)))</f>
        <v>Samsung 25W USB</v>
      </c>
      <c r="D358" t="s">
        <v>3162</v>
      </c>
      <c r="E358" t="s">
        <v>13077</v>
      </c>
      <c r="F358">
        <v>1219</v>
      </c>
      <c r="G358">
        <v>1699</v>
      </c>
      <c r="H358" t="str" cm="1">
        <f t="array" ref="H358">_xlfn.IFS(Table1_1[[#This Row],[discounted_price]]&lt;200, "&lt;₹200", Table1_1[[#This Row],[discounted_price]]&lt;=500, "₹200-₹500", Table1_1[[#This Row],[discounted_price]]&gt;500, "&gt;₹500")</f>
        <v>&gt;₹500</v>
      </c>
      <c r="I358" s="1">
        <v>0.28000000000000003</v>
      </c>
      <c r="J3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58" s="1" t="str">
        <f>IF(Table1_1[[#This Row],[discount_percentage]]&gt;= 50%, "Yes", "No")</f>
        <v>No</v>
      </c>
      <c r="L358">
        <v>4.4000000000000004</v>
      </c>
      <c r="M358">
        <v>8891</v>
      </c>
      <c r="N358">
        <f>AVERAGE(Table1_1[[#This Row],[rating]]) + (Table1_1[[#This Row],[rating_count]]/1000)</f>
        <v>13.291</v>
      </c>
      <c r="O358" t="str">
        <f>IF(Table1_1[[#This Row],[rating_count]]&lt;1000, "Yes", "No")</f>
        <v>No</v>
      </c>
      <c r="P358" t="s">
        <v>3163</v>
      </c>
      <c r="Q358" t="s">
        <v>3164</v>
      </c>
      <c r="R358" t="s">
        <v>3165</v>
      </c>
      <c r="S358" t="s">
        <v>3166</v>
      </c>
      <c r="T358" t="s">
        <v>3167</v>
      </c>
      <c r="U358" t="s">
        <v>3168</v>
      </c>
      <c r="V358" t="s">
        <v>3169</v>
      </c>
      <c r="W358" t="s">
        <v>3170</v>
      </c>
    </row>
    <row r="359" spans="1:23" x14ac:dyDescent="0.25">
      <c r="A359" t="s">
        <v>3171</v>
      </c>
      <c r="B359" t="s">
        <v>3172</v>
      </c>
      <c r="C359" t="str">
        <f>TRIM(LEFT(Table1_1[[#This Row],[product_name]], FIND(" ",Table1_1[[#This Row],[product_name]],FIND(" ",Table1_1[[#This Row],[product_name]],FIND(" ",Table1_1[[#This Row],[product_name]])+1)+1)))</f>
        <v>Noise ColorFit Pulse</v>
      </c>
      <c r="D359" t="s">
        <v>2948</v>
      </c>
      <c r="E359" t="s">
        <v>13077</v>
      </c>
      <c r="F359">
        <v>1599</v>
      </c>
      <c r="G359">
        <v>3999</v>
      </c>
      <c r="H359" t="str" cm="1">
        <f t="array" ref="H359">_xlfn.IFS(Table1_1[[#This Row],[discounted_price]]&lt;200, "&lt;₹200", Table1_1[[#This Row],[discounted_price]]&lt;=500, "₹200-₹500", Table1_1[[#This Row],[discounted_price]]&gt;500, "&gt;₹500")</f>
        <v>&gt;₹500</v>
      </c>
      <c r="I359" s="1">
        <v>0.6</v>
      </c>
      <c r="J3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59" s="1" t="str">
        <f>IF(Table1_1[[#This Row],[discount_percentage]]&gt;= 50%, "Yes", "No")</f>
        <v>Yes</v>
      </c>
      <c r="L359">
        <v>4</v>
      </c>
      <c r="M359">
        <v>30254</v>
      </c>
      <c r="N359">
        <f>AVERAGE(Table1_1[[#This Row],[rating]]) + (Table1_1[[#This Row],[rating_count]]/1000)</f>
        <v>34.254000000000005</v>
      </c>
      <c r="O359" t="str">
        <f>IF(Table1_1[[#This Row],[rating_count]]&lt;1000, "Yes", "No")</f>
        <v>No</v>
      </c>
      <c r="P359" t="s">
        <v>3173</v>
      </c>
      <c r="Q359" t="s">
        <v>3174</v>
      </c>
      <c r="R359" t="s">
        <v>3175</v>
      </c>
      <c r="S359" t="s">
        <v>3176</v>
      </c>
      <c r="T359" t="s">
        <v>3177</v>
      </c>
      <c r="U359" t="s">
        <v>3178</v>
      </c>
      <c r="V359" t="s">
        <v>3179</v>
      </c>
      <c r="W359" t="s">
        <v>3180</v>
      </c>
    </row>
    <row r="360" spans="1:23" x14ac:dyDescent="0.25">
      <c r="A360" t="s">
        <v>3181</v>
      </c>
      <c r="B360" t="s">
        <v>3182</v>
      </c>
      <c r="C360" t="str">
        <f>TRIM(LEFT(Table1_1[[#This Row],[product_name]], FIND(" ",Table1_1[[#This Row],[product_name]],FIND(" ",Table1_1[[#This Row],[product_name]],FIND(" ",Table1_1[[#This Row],[product_name]])+1)+1)))</f>
        <v>Fire-Boltt Ninja 3</v>
      </c>
      <c r="D360" t="s">
        <v>2948</v>
      </c>
      <c r="E360" t="s">
        <v>13077</v>
      </c>
      <c r="F360">
        <v>1499</v>
      </c>
      <c r="G360">
        <v>7999</v>
      </c>
      <c r="H360" t="str" cm="1">
        <f t="array" ref="H360">_xlfn.IFS(Table1_1[[#This Row],[discounted_price]]&lt;200, "&lt;₹200", Table1_1[[#This Row],[discounted_price]]&lt;=500, "₹200-₹500", Table1_1[[#This Row],[discounted_price]]&gt;500, "&gt;₹500")</f>
        <v>&gt;₹500</v>
      </c>
      <c r="I360" s="1">
        <v>0.81</v>
      </c>
      <c r="J3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360" s="1" t="str">
        <f>IF(Table1_1[[#This Row],[discount_percentage]]&gt;= 50%, "Yes", "No")</f>
        <v>Yes</v>
      </c>
      <c r="L360">
        <v>4.2</v>
      </c>
      <c r="M360">
        <v>22636</v>
      </c>
      <c r="N360">
        <f>AVERAGE(Table1_1[[#This Row],[rating]]) + (Table1_1[[#This Row],[rating_count]]/1000)</f>
        <v>26.835999999999999</v>
      </c>
      <c r="O360" t="str">
        <f>IF(Table1_1[[#This Row],[rating_count]]&lt;1000, "Yes", "No")</f>
        <v>No</v>
      </c>
      <c r="P360" t="s">
        <v>3183</v>
      </c>
      <c r="Q360" t="s">
        <v>3184</v>
      </c>
      <c r="R360" t="s">
        <v>3185</v>
      </c>
      <c r="S360" t="s">
        <v>3186</v>
      </c>
      <c r="T360" t="s">
        <v>3187</v>
      </c>
      <c r="U360" t="s">
        <v>3188</v>
      </c>
      <c r="V360" t="s">
        <v>3189</v>
      </c>
      <c r="W360" t="s">
        <v>3190</v>
      </c>
    </row>
    <row r="361" spans="1:23" x14ac:dyDescent="0.25">
      <c r="A361" t="s">
        <v>3191</v>
      </c>
      <c r="B361" t="s">
        <v>3192</v>
      </c>
      <c r="C361" t="str">
        <f>TRIM(LEFT(Table1_1[[#This Row],[product_name]], FIND(" ",Table1_1[[#This Row],[product_name]],FIND(" ",Table1_1[[#This Row],[product_name]],FIND(" ",Table1_1[[#This Row],[product_name]])+1)+1)))</f>
        <v>Samsung Galaxy M33</v>
      </c>
      <c r="D361" t="s">
        <v>2990</v>
      </c>
      <c r="E361" t="s">
        <v>13077</v>
      </c>
      <c r="F361">
        <v>18499</v>
      </c>
      <c r="G361">
        <v>25999</v>
      </c>
      <c r="H361" t="str" cm="1">
        <f t="array" ref="H361">_xlfn.IFS(Table1_1[[#This Row],[discounted_price]]&lt;200, "&lt;₹200", Table1_1[[#This Row],[discounted_price]]&lt;=500, "₹200-₹500", Table1_1[[#This Row],[discounted_price]]&gt;500, "&gt;₹500")</f>
        <v>&gt;₹500</v>
      </c>
      <c r="I361" s="1">
        <v>0.28999999999999998</v>
      </c>
      <c r="J3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61" s="1" t="str">
        <f>IF(Table1_1[[#This Row],[discount_percentage]]&gt;= 50%, "Yes", "No")</f>
        <v>No</v>
      </c>
      <c r="L361">
        <v>4.0999999999999996</v>
      </c>
      <c r="M361">
        <v>22318</v>
      </c>
      <c r="N361">
        <f>AVERAGE(Table1_1[[#This Row],[rating]]) + (Table1_1[[#This Row],[rating_count]]/1000)</f>
        <v>26.417999999999999</v>
      </c>
      <c r="O361" t="str">
        <f>IF(Table1_1[[#This Row],[rating_count]]&lt;1000, "Yes", "No")</f>
        <v>No</v>
      </c>
      <c r="P361" t="s">
        <v>3193</v>
      </c>
      <c r="Q361" t="s">
        <v>3194</v>
      </c>
      <c r="R361" t="s">
        <v>3195</v>
      </c>
      <c r="S361" t="s">
        <v>3196</v>
      </c>
      <c r="T361" t="s">
        <v>3197</v>
      </c>
      <c r="U361" t="s">
        <v>3198</v>
      </c>
      <c r="V361" t="s">
        <v>3199</v>
      </c>
      <c r="W361" t="s">
        <v>3200</v>
      </c>
    </row>
    <row r="362" spans="1:23" x14ac:dyDescent="0.25">
      <c r="A362" t="s">
        <v>3201</v>
      </c>
      <c r="B362" t="s">
        <v>3202</v>
      </c>
      <c r="C362" t="str">
        <f>TRIM(LEFT(Table1_1[[#This Row],[product_name]], FIND(" ",Table1_1[[#This Row],[product_name]],FIND(" ",Table1_1[[#This Row],[product_name]],FIND(" ",Table1_1[[#This Row],[product_name]])+1)+1)))</f>
        <v>SanDisk Ultra microSD</v>
      </c>
      <c r="D362" t="s">
        <v>3024</v>
      </c>
      <c r="E362" t="s">
        <v>13077</v>
      </c>
      <c r="F362">
        <v>369</v>
      </c>
      <c r="G362">
        <v>700</v>
      </c>
      <c r="H362" t="str" cm="1">
        <f t="array" ref="H362">_xlfn.IFS(Table1_1[[#This Row],[discounted_price]]&lt;200, "&lt;₹200", Table1_1[[#This Row],[discounted_price]]&lt;=500, "₹200-₹500", Table1_1[[#This Row],[discounted_price]]&gt;500, "&gt;₹500")</f>
        <v>₹200-₹500</v>
      </c>
      <c r="I362" s="1">
        <v>0.47</v>
      </c>
      <c r="J3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62" s="1" t="str">
        <f>IF(Table1_1[[#This Row],[discount_percentage]]&gt;= 50%, "Yes", "No")</f>
        <v>No</v>
      </c>
      <c r="L362">
        <v>4.4000000000000004</v>
      </c>
      <c r="M362">
        <v>67259</v>
      </c>
      <c r="N362">
        <f>AVERAGE(Table1_1[[#This Row],[rating]]) + (Table1_1[[#This Row],[rating_count]]/1000)</f>
        <v>71.659000000000006</v>
      </c>
      <c r="O362" t="str">
        <f>IF(Table1_1[[#This Row],[rating_count]]&lt;1000, "Yes", "No")</f>
        <v>No</v>
      </c>
      <c r="P362" t="s">
        <v>3203</v>
      </c>
      <c r="Q362" t="s">
        <v>3026</v>
      </c>
      <c r="R362" t="s">
        <v>3027</v>
      </c>
      <c r="S362" t="s">
        <v>3028</v>
      </c>
      <c r="T362" t="s">
        <v>3029</v>
      </c>
      <c r="U362" t="s">
        <v>3030</v>
      </c>
      <c r="V362" t="s">
        <v>3204</v>
      </c>
      <c r="W362" t="s">
        <v>3205</v>
      </c>
    </row>
    <row r="363" spans="1:23" x14ac:dyDescent="0.25">
      <c r="A363" t="s">
        <v>3206</v>
      </c>
      <c r="B363" t="s">
        <v>3207</v>
      </c>
      <c r="C363" t="str">
        <f>TRIM(LEFT(Table1_1[[#This Row],[product_name]], FIND(" ",Table1_1[[#This Row],[product_name]],FIND(" ",Table1_1[[#This Row],[product_name]],FIND(" ",Table1_1[[#This Row],[product_name]])+1)+1)))</f>
        <v>Samsung Galaxy M13</v>
      </c>
      <c r="D363" t="s">
        <v>2990</v>
      </c>
      <c r="E363" t="s">
        <v>13077</v>
      </c>
      <c r="F363">
        <v>12999</v>
      </c>
      <c r="G363">
        <v>17999</v>
      </c>
      <c r="H363" t="str" cm="1">
        <f t="array" ref="H363">_xlfn.IFS(Table1_1[[#This Row],[discounted_price]]&lt;200, "&lt;₹200", Table1_1[[#This Row],[discounted_price]]&lt;=500, "₹200-₹500", Table1_1[[#This Row],[discounted_price]]&gt;500, "&gt;₹500")</f>
        <v>&gt;₹500</v>
      </c>
      <c r="I363" s="1">
        <v>0.28000000000000003</v>
      </c>
      <c r="J3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63" s="1" t="str">
        <f>IF(Table1_1[[#This Row],[discount_percentage]]&gt;= 50%, "Yes", "No")</f>
        <v>No</v>
      </c>
      <c r="L363">
        <v>4.0999999999999996</v>
      </c>
      <c r="M363">
        <v>18998</v>
      </c>
      <c r="N363">
        <f>AVERAGE(Table1_1[[#This Row],[rating]]) + (Table1_1[[#This Row],[rating_count]]/1000)</f>
        <v>23.097999999999999</v>
      </c>
      <c r="O363" t="str">
        <f>IF(Table1_1[[#This Row],[rating_count]]&lt;1000, "Yes", "No")</f>
        <v>No</v>
      </c>
      <c r="P363" t="s">
        <v>3208</v>
      </c>
      <c r="Q363" t="s">
        <v>3209</v>
      </c>
      <c r="R363" t="s">
        <v>3210</v>
      </c>
      <c r="S363" t="s">
        <v>3211</v>
      </c>
      <c r="T363" t="s">
        <v>3212</v>
      </c>
      <c r="U363" t="s">
        <v>3213</v>
      </c>
      <c r="V363" t="s">
        <v>3214</v>
      </c>
      <c r="W363" t="s">
        <v>3215</v>
      </c>
    </row>
    <row r="364" spans="1:23" x14ac:dyDescent="0.25">
      <c r="A364" t="s">
        <v>3216</v>
      </c>
      <c r="B364" t="s">
        <v>2947</v>
      </c>
      <c r="C364" t="str">
        <f>TRIM(LEFT(Table1_1[[#This Row],[product_name]], FIND(" ",Table1_1[[#This Row],[product_name]],FIND(" ",Table1_1[[#This Row],[product_name]],FIND(" ",Table1_1[[#This Row],[product_name]])+1)+1)))</f>
        <v>Fire-Boltt Ninja Call</v>
      </c>
      <c r="D364" t="s">
        <v>2948</v>
      </c>
      <c r="E364" t="s">
        <v>13077</v>
      </c>
      <c r="F364">
        <v>1799</v>
      </c>
      <c r="G364">
        <v>19999</v>
      </c>
      <c r="H364" t="str" cm="1">
        <f t="array" ref="H364">_xlfn.IFS(Table1_1[[#This Row],[discounted_price]]&lt;200, "&lt;₹200", Table1_1[[#This Row],[discounted_price]]&lt;=500, "₹200-₹500", Table1_1[[#This Row],[discounted_price]]&gt;500, "&gt;₹500")</f>
        <v>&gt;₹500</v>
      </c>
      <c r="I364" s="1">
        <v>0.91</v>
      </c>
      <c r="J3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91-100%</v>
      </c>
      <c r="K364" s="1" t="str">
        <f>IF(Table1_1[[#This Row],[discount_percentage]]&gt;= 50%, "Yes", "No")</f>
        <v>Yes</v>
      </c>
      <c r="L364">
        <v>4.2</v>
      </c>
      <c r="M364">
        <v>13937</v>
      </c>
      <c r="N364">
        <f>AVERAGE(Table1_1[[#This Row],[rating]]) + (Table1_1[[#This Row],[rating_count]]/1000)</f>
        <v>18.137</v>
      </c>
      <c r="O364" t="str">
        <f>IF(Table1_1[[#This Row],[rating_count]]&lt;1000, "Yes", "No")</f>
        <v>No</v>
      </c>
      <c r="P364" t="s">
        <v>3217</v>
      </c>
      <c r="Q364" t="s">
        <v>2950</v>
      </c>
      <c r="R364" t="s">
        <v>2951</v>
      </c>
      <c r="S364" t="s">
        <v>2952</v>
      </c>
      <c r="T364" t="s">
        <v>2953</v>
      </c>
      <c r="U364" t="s">
        <v>2954</v>
      </c>
      <c r="V364" t="s">
        <v>3218</v>
      </c>
      <c r="W364" t="s">
        <v>3219</v>
      </c>
    </row>
    <row r="365" spans="1:23" x14ac:dyDescent="0.25">
      <c r="A365" t="s">
        <v>3220</v>
      </c>
      <c r="B365" t="s">
        <v>3221</v>
      </c>
      <c r="C365" t="str">
        <f>TRIM(LEFT(Table1_1[[#This Row],[product_name]], FIND(" ",Table1_1[[#This Row],[product_name]],FIND(" ",Table1_1[[#This Row],[product_name]],FIND(" ",Table1_1[[#This Row],[product_name]])+1)+1)))</f>
        <v>Fire-Boltt India's No</v>
      </c>
      <c r="D365" t="s">
        <v>2948</v>
      </c>
      <c r="E365" t="s">
        <v>13077</v>
      </c>
      <c r="F365">
        <v>2199</v>
      </c>
      <c r="G365">
        <v>9999</v>
      </c>
      <c r="H365" t="str" cm="1">
        <f t="array" ref="H365">_xlfn.IFS(Table1_1[[#This Row],[discounted_price]]&lt;200, "&lt;₹200", Table1_1[[#This Row],[discounted_price]]&lt;=500, "₹200-₹500", Table1_1[[#This Row],[discounted_price]]&gt;500, "&gt;₹500")</f>
        <v>&gt;₹500</v>
      </c>
      <c r="I365" s="1">
        <v>0.78</v>
      </c>
      <c r="J3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65" s="1" t="str">
        <f>IF(Table1_1[[#This Row],[discount_percentage]]&gt;= 50%, "Yes", "No")</f>
        <v>Yes</v>
      </c>
      <c r="L365">
        <v>4.2</v>
      </c>
      <c r="M365">
        <v>29471</v>
      </c>
      <c r="N365">
        <f>AVERAGE(Table1_1[[#This Row],[rating]]) + (Table1_1[[#This Row],[rating_count]]/1000)</f>
        <v>33.670999999999999</v>
      </c>
      <c r="O365" t="str">
        <f>IF(Table1_1[[#This Row],[rating_count]]&lt;1000, "Yes", "No")</f>
        <v>No</v>
      </c>
      <c r="P365" t="s">
        <v>3222</v>
      </c>
      <c r="Q365" t="s">
        <v>3223</v>
      </c>
      <c r="R365" t="s">
        <v>3224</v>
      </c>
      <c r="S365" t="s">
        <v>3225</v>
      </c>
      <c r="T365" t="s">
        <v>3226</v>
      </c>
      <c r="U365" t="s">
        <v>3227</v>
      </c>
      <c r="V365" t="s">
        <v>3228</v>
      </c>
      <c r="W365" t="s">
        <v>3229</v>
      </c>
    </row>
    <row r="366" spans="1:23" x14ac:dyDescent="0.25">
      <c r="A366" t="s">
        <v>3230</v>
      </c>
      <c r="B366" t="s">
        <v>3231</v>
      </c>
      <c r="C366" t="str">
        <f>TRIM(LEFT(Table1_1[[#This Row],[product_name]], FIND(" ",Table1_1[[#This Row],[product_name]],FIND(" ",Table1_1[[#This Row],[product_name]],FIND(" ",Table1_1[[#This Row],[product_name]])+1)+1)))</f>
        <v>Samsung Galaxy M33</v>
      </c>
      <c r="D366" t="s">
        <v>2990</v>
      </c>
      <c r="E366" t="s">
        <v>13077</v>
      </c>
      <c r="F366">
        <v>16999</v>
      </c>
      <c r="G366">
        <v>24999</v>
      </c>
      <c r="H366" t="str" cm="1">
        <f t="array" ref="H366">_xlfn.IFS(Table1_1[[#This Row],[discounted_price]]&lt;200, "&lt;₹200", Table1_1[[#This Row],[discounted_price]]&lt;=500, "₹200-₹500", Table1_1[[#This Row],[discounted_price]]&gt;500, "&gt;₹500")</f>
        <v>&gt;₹500</v>
      </c>
      <c r="I366" s="1">
        <v>0.32</v>
      </c>
      <c r="J3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66" s="1" t="str">
        <f>IF(Table1_1[[#This Row],[discount_percentage]]&gt;= 50%, "Yes", "No")</f>
        <v>No</v>
      </c>
      <c r="L366">
        <v>4.0999999999999996</v>
      </c>
      <c r="M366">
        <v>22318</v>
      </c>
      <c r="N366">
        <f>AVERAGE(Table1_1[[#This Row],[rating]]) + (Table1_1[[#This Row],[rating_count]]/1000)</f>
        <v>26.417999999999999</v>
      </c>
      <c r="O366" t="str">
        <f>IF(Table1_1[[#This Row],[rating_count]]&lt;1000, "Yes", "No")</f>
        <v>No</v>
      </c>
      <c r="P366" t="s">
        <v>3232</v>
      </c>
      <c r="Q366" t="s">
        <v>3194</v>
      </c>
      <c r="R366" t="s">
        <v>3195</v>
      </c>
      <c r="S366" t="s">
        <v>3196</v>
      </c>
      <c r="T366" t="s">
        <v>3197</v>
      </c>
      <c r="U366" t="s">
        <v>3198</v>
      </c>
      <c r="V366" t="s">
        <v>3233</v>
      </c>
      <c r="W366" t="s">
        <v>3234</v>
      </c>
    </row>
    <row r="367" spans="1:23" x14ac:dyDescent="0.25">
      <c r="A367" t="s">
        <v>3235</v>
      </c>
      <c r="B367" t="s">
        <v>3236</v>
      </c>
      <c r="C367" t="str">
        <f>TRIM(LEFT(Table1_1[[#This Row],[product_name]], FIND(" ",Table1_1[[#This Row],[product_name]],FIND(" ",Table1_1[[#This Row],[product_name]],FIND(" ",Table1_1[[#This Row],[product_name]])+1)+1)))</f>
        <v>iQOO vivo Z6</v>
      </c>
      <c r="D367" t="s">
        <v>2990</v>
      </c>
      <c r="E367" t="s">
        <v>13077</v>
      </c>
      <c r="F367">
        <v>16499</v>
      </c>
      <c r="G367">
        <v>20999</v>
      </c>
      <c r="H367" t="str" cm="1">
        <f t="array" ref="H367">_xlfn.IFS(Table1_1[[#This Row],[discounted_price]]&lt;200, "&lt;₹200", Table1_1[[#This Row],[discounted_price]]&lt;=500, "₹200-₹500", Table1_1[[#This Row],[discounted_price]]&gt;500, "&gt;₹500")</f>
        <v>&gt;₹500</v>
      </c>
      <c r="I367" s="1">
        <v>0.21</v>
      </c>
      <c r="J3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67" s="1" t="str">
        <f>IF(Table1_1[[#This Row],[discount_percentage]]&gt;= 50%, "Yes", "No")</f>
        <v>No</v>
      </c>
      <c r="L367">
        <v>4</v>
      </c>
      <c r="M367">
        <v>21350</v>
      </c>
      <c r="N367">
        <f>AVERAGE(Table1_1[[#This Row],[rating]]) + (Table1_1[[#This Row],[rating_count]]/1000)</f>
        <v>25.35</v>
      </c>
      <c r="O367" t="str">
        <f>IF(Table1_1[[#This Row],[rating_count]]&lt;1000, "Yes", "No")</f>
        <v>No</v>
      </c>
      <c r="P367" t="s">
        <v>3237</v>
      </c>
      <c r="Q367" t="s">
        <v>3238</v>
      </c>
      <c r="R367" t="s">
        <v>3239</v>
      </c>
      <c r="S367" t="s">
        <v>3240</v>
      </c>
      <c r="T367" t="s">
        <v>3241</v>
      </c>
      <c r="U367" t="s">
        <v>3242</v>
      </c>
      <c r="V367" t="s">
        <v>3243</v>
      </c>
      <c r="W367" t="s">
        <v>3244</v>
      </c>
    </row>
    <row r="368" spans="1:23" x14ac:dyDescent="0.25">
      <c r="A368" t="s">
        <v>3245</v>
      </c>
      <c r="B368" t="s">
        <v>2947</v>
      </c>
      <c r="C368" t="str">
        <f>TRIM(LEFT(Table1_1[[#This Row],[product_name]], FIND(" ",Table1_1[[#This Row],[product_name]],FIND(" ",Table1_1[[#This Row],[product_name]],FIND(" ",Table1_1[[#This Row],[product_name]])+1)+1)))</f>
        <v>Fire-Boltt Ninja Call</v>
      </c>
      <c r="D368" t="s">
        <v>2948</v>
      </c>
      <c r="E368" t="s">
        <v>13077</v>
      </c>
      <c r="F368">
        <v>1799</v>
      </c>
      <c r="G368">
        <v>19999</v>
      </c>
      <c r="H368" t="str" cm="1">
        <f t="array" ref="H368">_xlfn.IFS(Table1_1[[#This Row],[discounted_price]]&lt;200, "&lt;₹200", Table1_1[[#This Row],[discounted_price]]&lt;=500, "₹200-₹500", Table1_1[[#This Row],[discounted_price]]&gt;500, "&gt;₹500")</f>
        <v>&gt;₹500</v>
      </c>
      <c r="I368" s="1">
        <v>0.91</v>
      </c>
      <c r="J3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91-100%</v>
      </c>
      <c r="K368" s="1" t="str">
        <f>IF(Table1_1[[#This Row],[discount_percentage]]&gt;= 50%, "Yes", "No")</f>
        <v>Yes</v>
      </c>
      <c r="L368">
        <v>4.2</v>
      </c>
      <c r="M368">
        <v>13937</v>
      </c>
      <c r="N368">
        <f>AVERAGE(Table1_1[[#This Row],[rating]]) + (Table1_1[[#This Row],[rating_count]]/1000)</f>
        <v>18.137</v>
      </c>
      <c r="O368" t="str">
        <f>IF(Table1_1[[#This Row],[rating_count]]&lt;1000, "Yes", "No")</f>
        <v>No</v>
      </c>
      <c r="P368" t="s">
        <v>3217</v>
      </c>
      <c r="Q368" t="s">
        <v>2950</v>
      </c>
      <c r="R368" t="s">
        <v>2951</v>
      </c>
      <c r="S368" t="s">
        <v>2952</v>
      </c>
      <c r="T368" t="s">
        <v>2953</v>
      </c>
      <c r="U368" t="s">
        <v>2954</v>
      </c>
      <c r="V368" t="s">
        <v>3246</v>
      </c>
      <c r="W368" t="s">
        <v>3247</v>
      </c>
    </row>
    <row r="369" spans="1:23" x14ac:dyDescent="0.25">
      <c r="A369" t="s">
        <v>3250</v>
      </c>
      <c r="B369" t="s">
        <v>3251</v>
      </c>
      <c r="C369" t="str">
        <f>TRIM(LEFT(Table1_1[[#This Row],[product_name]], FIND(" ",Table1_1[[#This Row],[product_name]],FIND(" ",Table1_1[[#This Row],[product_name]],FIND(" ",Table1_1[[#This Row],[product_name]])+1)+1)))</f>
        <v>Redmi 9 Activ</v>
      </c>
      <c r="D369" t="s">
        <v>2990</v>
      </c>
      <c r="E369" t="s">
        <v>13077</v>
      </c>
      <c r="F369">
        <v>8499</v>
      </c>
      <c r="G369">
        <v>10999</v>
      </c>
      <c r="H369" t="str" cm="1">
        <f t="array" ref="H369">_xlfn.IFS(Table1_1[[#This Row],[discounted_price]]&lt;200, "&lt;₹200", Table1_1[[#This Row],[discounted_price]]&lt;=500, "₹200-₹500", Table1_1[[#This Row],[discounted_price]]&gt;500, "&gt;₹500")</f>
        <v>&gt;₹500</v>
      </c>
      <c r="I369" s="1">
        <v>0.23</v>
      </c>
      <c r="J3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69" s="1" t="str">
        <f>IF(Table1_1[[#This Row],[discount_percentage]]&gt;= 50%, "Yes", "No")</f>
        <v>No</v>
      </c>
      <c r="L369">
        <v>4.0999999999999996</v>
      </c>
      <c r="M369">
        <v>313836</v>
      </c>
      <c r="N369">
        <f>AVERAGE(Table1_1[[#This Row],[rating]]) + (Table1_1[[#This Row],[rating_count]]/1000)</f>
        <v>317.93600000000004</v>
      </c>
      <c r="O369" t="str">
        <f>IF(Table1_1[[#This Row],[rating_count]]&lt;1000, "Yes", "No")</f>
        <v>No</v>
      </c>
      <c r="P369" t="s">
        <v>3252</v>
      </c>
      <c r="Q369" t="s">
        <v>3253</v>
      </c>
      <c r="R369" t="s">
        <v>3254</v>
      </c>
      <c r="S369" t="s">
        <v>3255</v>
      </c>
      <c r="T369" t="s">
        <v>3256</v>
      </c>
      <c r="U369" t="s">
        <v>3257</v>
      </c>
      <c r="V369" t="s">
        <v>3258</v>
      </c>
      <c r="W369" t="s">
        <v>3259</v>
      </c>
    </row>
    <row r="370" spans="1:23" x14ac:dyDescent="0.25">
      <c r="A370" t="s">
        <v>3260</v>
      </c>
      <c r="B370" t="s">
        <v>3261</v>
      </c>
      <c r="C370" t="str">
        <f>TRIM(LEFT(Table1_1[[#This Row],[product_name]], FIND(" ",Table1_1[[#This Row],[product_name]],FIND(" ",Table1_1[[#This Row],[product_name]],FIND(" ",Table1_1[[#This Row],[product_name]])+1)+1)))</f>
        <v>Redmi 9A Sport</v>
      </c>
      <c r="D370" t="s">
        <v>2990</v>
      </c>
      <c r="E370" t="s">
        <v>13077</v>
      </c>
      <c r="F370">
        <v>6499</v>
      </c>
      <c r="G370">
        <v>8499</v>
      </c>
      <c r="H370" t="str" cm="1">
        <f t="array" ref="H370">_xlfn.IFS(Table1_1[[#This Row],[discounted_price]]&lt;200, "&lt;₹200", Table1_1[[#This Row],[discounted_price]]&lt;=500, "₹200-₹500", Table1_1[[#This Row],[discounted_price]]&gt;500, "&gt;₹500")</f>
        <v>&gt;₹500</v>
      </c>
      <c r="I370" s="1">
        <v>0.24</v>
      </c>
      <c r="J3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70" s="1" t="str">
        <f>IF(Table1_1[[#This Row],[discount_percentage]]&gt;= 50%, "Yes", "No")</f>
        <v>No</v>
      </c>
      <c r="L370">
        <v>4.0999999999999996</v>
      </c>
      <c r="M370">
        <v>313836</v>
      </c>
      <c r="N370">
        <f>AVERAGE(Table1_1[[#This Row],[rating]]) + (Table1_1[[#This Row],[rating_count]]/1000)</f>
        <v>317.93600000000004</v>
      </c>
      <c r="O370" t="str">
        <f>IF(Table1_1[[#This Row],[rating_count]]&lt;1000, "Yes", "No")</f>
        <v>No</v>
      </c>
      <c r="P370" t="s">
        <v>3262</v>
      </c>
      <c r="Q370" t="s">
        <v>3253</v>
      </c>
      <c r="R370" t="s">
        <v>3254</v>
      </c>
      <c r="S370" t="s">
        <v>3255</v>
      </c>
      <c r="T370" t="s">
        <v>3256</v>
      </c>
      <c r="U370" t="s">
        <v>3257</v>
      </c>
      <c r="V370" t="s">
        <v>3263</v>
      </c>
      <c r="W370" t="s">
        <v>3264</v>
      </c>
    </row>
    <row r="371" spans="1:23" x14ac:dyDescent="0.25">
      <c r="A371" t="s">
        <v>3265</v>
      </c>
      <c r="B371" t="s">
        <v>2947</v>
      </c>
      <c r="C371" t="str">
        <f>TRIM(LEFT(Table1_1[[#This Row],[product_name]], FIND(" ",Table1_1[[#This Row],[product_name]],FIND(" ",Table1_1[[#This Row],[product_name]],FIND(" ",Table1_1[[#This Row],[product_name]])+1)+1)))</f>
        <v>Fire-Boltt Ninja Call</v>
      </c>
      <c r="D371" t="s">
        <v>2948</v>
      </c>
      <c r="E371" t="s">
        <v>13077</v>
      </c>
      <c r="F371">
        <v>1799</v>
      </c>
      <c r="G371">
        <v>19999</v>
      </c>
      <c r="H371" t="str" cm="1">
        <f t="array" ref="H371">_xlfn.IFS(Table1_1[[#This Row],[discounted_price]]&lt;200, "&lt;₹200", Table1_1[[#This Row],[discounted_price]]&lt;=500, "₹200-₹500", Table1_1[[#This Row],[discounted_price]]&gt;500, "&gt;₹500")</f>
        <v>&gt;₹500</v>
      </c>
      <c r="I371" s="1">
        <v>0.91</v>
      </c>
      <c r="J3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91-100%</v>
      </c>
      <c r="K371" s="1" t="str">
        <f>IF(Table1_1[[#This Row],[discount_percentage]]&gt;= 50%, "Yes", "No")</f>
        <v>Yes</v>
      </c>
      <c r="L371">
        <v>4.2</v>
      </c>
      <c r="M371">
        <v>13937</v>
      </c>
      <c r="N371">
        <f>AVERAGE(Table1_1[[#This Row],[rating]]) + (Table1_1[[#This Row],[rating_count]]/1000)</f>
        <v>18.137</v>
      </c>
      <c r="O371" t="str">
        <f>IF(Table1_1[[#This Row],[rating_count]]&lt;1000, "Yes", "No")</f>
        <v>No</v>
      </c>
      <c r="P371" t="s">
        <v>3266</v>
      </c>
      <c r="Q371" t="s">
        <v>2950</v>
      </c>
      <c r="R371" t="s">
        <v>2951</v>
      </c>
      <c r="S371" t="s">
        <v>2952</v>
      </c>
      <c r="T371" t="s">
        <v>2953</v>
      </c>
      <c r="U371" t="s">
        <v>2954</v>
      </c>
      <c r="V371" t="s">
        <v>3267</v>
      </c>
      <c r="W371" t="s">
        <v>3268</v>
      </c>
    </row>
    <row r="372" spans="1:23" x14ac:dyDescent="0.25">
      <c r="A372" t="s">
        <v>3269</v>
      </c>
      <c r="B372" t="s">
        <v>3270</v>
      </c>
      <c r="C372" t="str">
        <f>TRIM(LEFT(Table1_1[[#This Row],[product_name]], FIND(" ",Table1_1[[#This Row],[product_name]],FIND(" ",Table1_1[[#This Row],[product_name]],FIND(" ",Table1_1[[#This Row],[product_name]])+1)+1)))</f>
        <v>Redmi 10A (Sea</v>
      </c>
      <c r="D372" t="s">
        <v>2990</v>
      </c>
      <c r="E372" t="s">
        <v>13077</v>
      </c>
      <c r="F372">
        <v>8999</v>
      </c>
      <c r="G372">
        <v>11999</v>
      </c>
      <c r="H372" t="str" cm="1">
        <f t="array" ref="H372">_xlfn.IFS(Table1_1[[#This Row],[discounted_price]]&lt;200, "&lt;₹200", Table1_1[[#This Row],[discounted_price]]&lt;=500, "₹200-₹500", Table1_1[[#This Row],[discounted_price]]&gt;500, "&gt;₹500")</f>
        <v>&gt;₹500</v>
      </c>
      <c r="I372" s="1">
        <v>0.25</v>
      </c>
      <c r="J3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72" s="1" t="str">
        <f>IF(Table1_1[[#This Row],[discount_percentage]]&gt;= 50%, "Yes", "No")</f>
        <v>No</v>
      </c>
      <c r="L372">
        <v>4</v>
      </c>
      <c r="M372">
        <v>12796</v>
      </c>
      <c r="N372">
        <f>AVERAGE(Table1_1[[#This Row],[rating]]) + (Table1_1[[#This Row],[rating_count]]/1000)</f>
        <v>16.795999999999999</v>
      </c>
      <c r="O372" t="str">
        <f>IF(Table1_1[[#This Row],[rating_count]]&lt;1000, "Yes", "No")</f>
        <v>No</v>
      </c>
      <c r="P372" t="s">
        <v>3097</v>
      </c>
      <c r="Q372" t="s">
        <v>3098</v>
      </c>
      <c r="R372" t="s">
        <v>3099</v>
      </c>
      <c r="S372" t="s">
        <v>3100</v>
      </c>
      <c r="T372" t="s">
        <v>3101</v>
      </c>
      <c r="U372" t="s">
        <v>3102</v>
      </c>
      <c r="V372" t="s">
        <v>3271</v>
      </c>
      <c r="W372" t="s">
        <v>3272</v>
      </c>
    </row>
    <row r="373" spans="1:23" x14ac:dyDescent="0.25">
      <c r="A373" t="s">
        <v>3273</v>
      </c>
      <c r="B373" t="s">
        <v>3274</v>
      </c>
      <c r="C373" t="str">
        <f>TRIM(LEFT(Table1_1[[#This Row],[product_name]], FIND(" ",Table1_1[[#This Row],[product_name]],FIND(" ",Table1_1[[#This Row],[product_name]],FIND(" ",Table1_1[[#This Row],[product_name]])+1)+1)))</f>
        <v>AGARO Blaze USB</v>
      </c>
      <c r="D373" t="s">
        <v>3275</v>
      </c>
      <c r="E373" t="s">
        <v>13077</v>
      </c>
      <c r="F373">
        <v>139</v>
      </c>
      <c r="G373">
        <v>495</v>
      </c>
      <c r="H373" t="str" cm="1">
        <f t="array" ref="H373">_xlfn.IFS(Table1_1[[#This Row],[discounted_price]]&lt;200, "&lt;₹200", Table1_1[[#This Row],[discounted_price]]&lt;=500, "₹200-₹500", Table1_1[[#This Row],[discounted_price]]&gt;500, "&gt;₹500")</f>
        <v>&lt;₹200</v>
      </c>
      <c r="I373" s="1">
        <v>0.72</v>
      </c>
      <c r="J3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73" s="1" t="str">
        <f>IF(Table1_1[[#This Row],[discount_percentage]]&gt;= 50%, "Yes", "No")</f>
        <v>Yes</v>
      </c>
      <c r="L373">
        <v>4.3</v>
      </c>
      <c r="M373">
        <v>14185</v>
      </c>
      <c r="N373">
        <f>AVERAGE(Table1_1[[#This Row],[rating]]) + (Table1_1[[#This Row],[rating_count]]/1000)</f>
        <v>18.484999999999999</v>
      </c>
      <c r="O373" t="str">
        <f>IF(Table1_1[[#This Row],[rating_count]]&lt;1000, "Yes", "No")</f>
        <v>No</v>
      </c>
      <c r="P373" t="s">
        <v>3276</v>
      </c>
      <c r="Q373" t="s">
        <v>2037</v>
      </c>
      <c r="R373" t="s">
        <v>2038</v>
      </c>
      <c r="S373" t="s">
        <v>2039</v>
      </c>
      <c r="T373" t="s">
        <v>2040</v>
      </c>
      <c r="U373" t="s">
        <v>3277</v>
      </c>
      <c r="V373" t="s">
        <v>3278</v>
      </c>
      <c r="W373" t="s">
        <v>3279</v>
      </c>
    </row>
    <row r="374" spans="1:23" x14ac:dyDescent="0.25">
      <c r="A374" t="s">
        <v>3280</v>
      </c>
      <c r="B374" t="s">
        <v>3281</v>
      </c>
      <c r="C374" t="str">
        <f>TRIM(LEFT(Table1_1[[#This Row],[product_name]], FIND(" ",Table1_1[[#This Row],[product_name]],FIND(" ",Table1_1[[#This Row],[product_name]],FIND(" ",Table1_1[[#This Row],[product_name]])+1)+1)))</f>
        <v>Fire-Boltt Visionary 1.78"</v>
      </c>
      <c r="D374" t="s">
        <v>2948</v>
      </c>
      <c r="E374" t="s">
        <v>13077</v>
      </c>
      <c r="F374">
        <v>3999</v>
      </c>
      <c r="G374">
        <v>16999</v>
      </c>
      <c r="H374" t="str" cm="1">
        <f t="array" ref="H374">_xlfn.IFS(Table1_1[[#This Row],[discounted_price]]&lt;200, "&lt;₹200", Table1_1[[#This Row],[discounted_price]]&lt;=500, "₹200-₹500", Table1_1[[#This Row],[discounted_price]]&gt;500, "&gt;₹500")</f>
        <v>&gt;₹500</v>
      </c>
      <c r="I374" s="1">
        <v>0.76</v>
      </c>
      <c r="J3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74" s="1" t="str">
        <f>IF(Table1_1[[#This Row],[discount_percentage]]&gt;= 50%, "Yes", "No")</f>
        <v>Yes</v>
      </c>
      <c r="L374">
        <v>4.3</v>
      </c>
      <c r="M374">
        <v>17159</v>
      </c>
      <c r="N374">
        <f>AVERAGE(Table1_1[[#This Row],[rating]]) + (Table1_1[[#This Row],[rating_count]]/1000)</f>
        <v>21.459</v>
      </c>
      <c r="O374" t="str">
        <f>IF(Table1_1[[#This Row],[rating_count]]&lt;1000, "Yes", "No")</f>
        <v>No</v>
      </c>
      <c r="P374" t="s">
        <v>3282</v>
      </c>
      <c r="Q374" t="s">
        <v>3283</v>
      </c>
      <c r="R374" t="s">
        <v>3284</v>
      </c>
      <c r="S374" t="s">
        <v>3285</v>
      </c>
      <c r="T374" t="s">
        <v>3286</v>
      </c>
      <c r="U374" t="s">
        <v>3287</v>
      </c>
      <c r="V374" t="s">
        <v>3288</v>
      </c>
      <c r="W374" t="s">
        <v>3289</v>
      </c>
    </row>
    <row r="375" spans="1:23" x14ac:dyDescent="0.25">
      <c r="A375" t="s">
        <v>3290</v>
      </c>
      <c r="B375" t="s">
        <v>3291</v>
      </c>
      <c r="C375" t="str">
        <f>TRIM(LEFT(Table1_1[[#This Row],[product_name]], FIND(" ",Table1_1[[#This Row],[product_name]],FIND(" ",Table1_1[[#This Row],[product_name]],FIND(" ",Table1_1[[#This Row],[product_name]])+1)+1)))</f>
        <v>Noise ColorFit Pro</v>
      </c>
      <c r="D375" t="s">
        <v>2948</v>
      </c>
      <c r="E375" t="s">
        <v>13077</v>
      </c>
      <c r="F375">
        <v>2998</v>
      </c>
      <c r="G375">
        <v>5999</v>
      </c>
      <c r="H375" t="str" cm="1">
        <f t="array" ref="H375">_xlfn.IFS(Table1_1[[#This Row],[discounted_price]]&lt;200, "&lt;₹200", Table1_1[[#This Row],[discounted_price]]&lt;=500, "₹200-₹500", Table1_1[[#This Row],[discounted_price]]&gt;500, "&gt;₹500")</f>
        <v>&gt;₹500</v>
      </c>
      <c r="I375" s="1">
        <v>0.5</v>
      </c>
      <c r="J3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75" s="1" t="str">
        <f>IF(Table1_1[[#This Row],[discount_percentage]]&gt;= 50%, "Yes", "No")</f>
        <v>Yes</v>
      </c>
      <c r="L375">
        <v>4.0999999999999996</v>
      </c>
      <c r="M375">
        <v>5179</v>
      </c>
      <c r="N375">
        <f>AVERAGE(Table1_1[[#This Row],[rating]]) + (Table1_1[[#This Row],[rating_count]]/1000)</f>
        <v>9.2789999999999999</v>
      </c>
      <c r="O375" t="str">
        <f>IF(Table1_1[[#This Row],[rating_count]]&lt;1000, "Yes", "No")</f>
        <v>No</v>
      </c>
      <c r="P375" t="s">
        <v>3292</v>
      </c>
      <c r="Q375" t="s">
        <v>3293</v>
      </c>
      <c r="R375" t="s">
        <v>3294</v>
      </c>
      <c r="S375" t="s">
        <v>3295</v>
      </c>
      <c r="T375" t="s">
        <v>3296</v>
      </c>
      <c r="U375" t="s">
        <v>3297</v>
      </c>
      <c r="V375" t="s">
        <v>3298</v>
      </c>
      <c r="W375" t="s">
        <v>3299</v>
      </c>
    </row>
    <row r="376" spans="1:23" x14ac:dyDescent="0.25">
      <c r="A376" t="s">
        <v>3302</v>
      </c>
      <c r="B376" t="s">
        <v>3303</v>
      </c>
      <c r="C376" t="str">
        <f>TRIM(LEFT(Table1_1[[#This Row],[product_name]], FIND(" ",Table1_1[[#This Row],[product_name]],FIND(" ",Table1_1[[#This Row],[product_name]],FIND(" ",Table1_1[[#This Row],[product_name]])+1)+1)))</f>
        <v>iQOO Z6 Lite</v>
      </c>
      <c r="D376" t="s">
        <v>2990</v>
      </c>
      <c r="E376" t="s">
        <v>13077</v>
      </c>
      <c r="F376">
        <v>15499</v>
      </c>
      <c r="G376">
        <v>18999</v>
      </c>
      <c r="H376" t="str" cm="1">
        <f t="array" ref="H376">_xlfn.IFS(Table1_1[[#This Row],[discounted_price]]&lt;200, "&lt;₹200", Table1_1[[#This Row],[discounted_price]]&lt;=500, "₹200-₹500", Table1_1[[#This Row],[discounted_price]]&gt;500, "&gt;₹500")</f>
        <v>&gt;₹500</v>
      </c>
      <c r="I376" s="1">
        <v>0.18</v>
      </c>
      <c r="J3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76" s="1" t="str">
        <f>IF(Table1_1[[#This Row],[discount_percentage]]&gt;= 50%, "Yes", "No")</f>
        <v>No</v>
      </c>
      <c r="L376">
        <v>4.0999999999999996</v>
      </c>
      <c r="M376">
        <v>19252</v>
      </c>
      <c r="N376">
        <f>AVERAGE(Table1_1[[#This Row],[rating]]) + (Table1_1[[#This Row],[rating_count]]/1000)</f>
        <v>23.351999999999997</v>
      </c>
      <c r="O376" t="str">
        <f>IF(Table1_1[[#This Row],[rating_count]]&lt;1000, "Yes", "No")</f>
        <v>No</v>
      </c>
      <c r="P376" t="s">
        <v>3304</v>
      </c>
      <c r="Q376" t="s">
        <v>3305</v>
      </c>
      <c r="R376" t="s">
        <v>3306</v>
      </c>
      <c r="S376" t="s">
        <v>3307</v>
      </c>
      <c r="T376" t="s">
        <v>3308</v>
      </c>
      <c r="U376" t="s">
        <v>3309</v>
      </c>
      <c r="V376" t="s">
        <v>3310</v>
      </c>
      <c r="W376" t="s">
        <v>3311</v>
      </c>
    </row>
    <row r="377" spans="1:23" x14ac:dyDescent="0.25">
      <c r="A377" t="s">
        <v>3316</v>
      </c>
      <c r="B377" t="s">
        <v>2947</v>
      </c>
      <c r="C377" t="str">
        <f>TRIM(LEFT(Table1_1[[#This Row],[product_name]], FIND(" ",Table1_1[[#This Row],[product_name]],FIND(" ",Table1_1[[#This Row],[product_name]],FIND(" ",Table1_1[[#This Row],[product_name]])+1)+1)))</f>
        <v>Fire-Boltt Ninja Call</v>
      </c>
      <c r="D377" t="s">
        <v>2948</v>
      </c>
      <c r="E377" t="s">
        <v>13077</v>
      </c>
      <c r="F377">
        <v>1799</v>
      </c>
      <c r="G377">
        <v>19999</v>
      </c>
      <c r="H377" t="str" cm="1">
        <f t="array" ref="H377">_xlfn.IFS(Table1_1[[#This Row],[discounted_price]]&lt;200, "&lt;₹200", Table1_1[[#This Row],[discounted_price]]&lt;=500, "₹200-₹500", Table1_1[[#This Row],[discounted_price]]&gt;500, "&gt;₹500")</f>
        <v>&gt;₹500</v>
      </c>
      <c r="I377" s="1">
        <v>0.91</v>
      </c>
      <c r="J3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91-100%</v>
      </c>
      <c r="K377" s="1" t="str">
        <f>IF(Table1_1[[#This Row],[discount_percentage]]&gt;= 50%, "Yes", "No")</f>
        <v>Yes</v>
      </c>
      <c r="L377">
        <v>4.2</v>
      </c>
      <c r="M377">
        <v>13937</v>
      </c>
      <c r="N377">
        <f>AVERAGE(Table1_1[[#This Row],[rating]]) + (Table1_1[[#This Row],[rating_count]]/1000)</f>
        <v>18.137</v>
      </c>
      <c r="O377" t="str">
        <f>IF(Table1_1[[#This Row],[rating_count]]&lt;1000, "Yes", "No")</f>
        <v>No</v>
      </c>
      <c r="P377" t="s">
        <v>2949</v>
      </c>
      <c r="Q377" t="s">
        <v>2950</v>
      </c>
      <c r="R377" t="s">
        <v>2951</v>
      </c>
      <c r="S377" t="s">
        <v>2952</v>
      </c>
      <c r="T377" t="s">
        <v>2953</v>
      </c>
      <c r="U377" t="s">
        <v>2954</v>
      </c>
      <c r="V377" t="s">
        <v>3317</v>
      </c>
      <c r="W377" t="s">
        <v>3318</v>
      </c>
    </row>
    <row r="378" spans="1:23" x14ac:dyDescent="0.25">
      <c r="A378" t="s">
        <v>3319</v>
      </c>
      <c r="B378" t="s">
        <v>3320</v>
      </c>
      <c r="C378" t="str">
        <f>TRIM(LEFT(Table1_1[[#This Row],[product_name]], FIND(" ",Table1_1[[#This Row],[product_name]],FIND(" ",Table1_1[[#This Row],[product_name]],FIND(" ",Table1_1[[#This Row],[product_name]])+1)+1)))</f>
        <v>Redmi 10A (Slate</v>
      </c>
      <c r="D378" t="s">
        <v>2990</v>
      </c>
      <c r="E378" t="s">
        <v>13077</v>
      </c>
      <c r="F378">
        <v>8999</v>
      </c>
      <c r="G378">
        <v>11999</v>
      </c>
      <c r="H378" t="str" cm="1">
        <f t="array" ref="H378">_xlfn.IFS(Table1_1[[#This Row],[discounted_price]]&lt;200, "&lt;₹200", Table1_1[[#This Row],[discounted_price]]&lt;=500, "₹200-₹500", Table1_1[[#This Row],[discounted_price]]&gt;500, "&gt;₹500")</f>
        <v>&gt;₹500</v>
      </c>
      <c r="I378" s="1">
        <v>0.25</v>
      </c>
      <c r="J3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78" s="1" t="str">
        <f>IF(Table1_1[[#This Row],[discount_percentage]]&gt;= 50%, "Yes", "No")</f>
        <v>No</v>
      </c>
      <c r="L378">
        <v>4</v>
      </c>
      <c r="M378">
        <v>12796</v>
      </c>
      <c r="N378">
        <f>AVERAGE(Table1_1[[#This Row],[rating]]) + (Table1_1[[#This Row],[rating_count]]/1000)</f>
        <v>16.795999999999999</v>
      </c>
      <c r="O378" t="str">
        <f>IF(Table1_1[[#This Row],[rating_count]]&lt;1000, "Yes", "No")</f>
        <v>No</v>
      </c>
      <c r="P378" t="s">
        <v>3097</v>
      </c>
      <c r="Q378" t="s">
        <v>3098</v>
      </c>
      <c r="R378" t="s">
        <v>3099</v>
      </c>
      <c r="S378" t="s">
        <v>3100</v>
      </c>
      <c r="T378" t="s">
        <v>3101</v>
      </c>
      <c r="U378" t="s">
        <v>3102</v>
      </c>
      <c r="V378" t="s">
        <v>3321</v>
      </c>
      <c r="W378" t="s">
        <v>3322</v>
      </c>
    </row>
    <row r="379" spans="1:23" x14ac:dyDescent="0.25">
      <c r="A379" t="s">
        <v>3323</v>
      </c>
      <c r="B379" t="s">
        <v>3324</v>
      </c>
      <c r="C379" t="str">
        <f>TRIM(LEFT(Table1_1[[#This Row],[product_name]], FIND(" ",Table1_1[[#This Row],[product_name]],FIND(" ",Table1_1[[#This Row],[product_name]],FIND(" ",Table1_1[[#This Row],[product_name]])+1)+1)))</f>
        <v>Duracell 38W Fast</v>
      </c>
      <c r="D379" t="s">
        <v>3107</v>
      </c>
      <c r="E379" t="s">
        <v>13077</v>
      </c>
      <c r="F379">
        <v>873</v>
      </c>
      <c r="G379">
        <v>1699</v>
      </c>
      <c r="H379" t="str" cm="1">
        <f t="array" ref="H379">_xlfn.IFS(Table1_1[[#This Row],[discounted_price]]&lt;200, "&lt;₹200", Table1_1[[#This Row],[discounted_price]]&lt;=500, "₹200-₹500", Table1_1[[#This Row],[discounted_price]]&gt;500, "&gt;₹500")</f>
        <v>&gt;₹500</v>
      </c>
      <c r="I379" s="1">
        <v>0.49</v>
      </c>
      <c r="J3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79" s="1" t="str">
        <f>IF(Table1_1[[#This Row],[discount_percentage]]&gt;= 50%, "Yes", "No")</f>
        <v>No</v>
      </c>
      <c r="L379">
        <v>4.4000000000000004</v>
      </c>
      <c r="M379">
        <v>1680</v>
      </c>
      <c r="N379">
        <f>AVERAGE(Table1_1[[#This Row],[rating]]) + (Table1_1[[#This Row],[rating_count]]/1000)</f>
        <v>6.08</v>
      </c>
      <c r="O379" t="str">
        <f>IF(Table1_1[[#This Row],[rating_count]]&lt;1000, "Yes", "No")</f>
        <v>No</v>
      </c>
      <c r="P379" t="s">
        <v>3325</v>
      </c>
      <c r="Q379" t="s">
        <v>3326</v>
      </c>
      <c r="R379" t="s">
        <v>3327</v>
      </c>
      <c r="S379" t="s">
        <v>3328</v>
      </c>
      <c r="T379" t="s">
        <v>3329</v>
      </c>
      <c r="U379" t="s">
        <v>3330</v>
      </c>
      <c r="V379" t="s">
        <v>3331</v>
      </c>
      <c r="W379" t="s">
        <v>3332</v>
      </c>
    </row>
    <row r="380" spans="1:23" x14ac:dyDescent="0.25">
      <c r="A380" t="s">
        <v>3333</v>
      </c>
      <c r="B380" t="s">
        <v>3334</v>
      </c>
      <c r="C380" t="str">
        <f>TRIM(LEFT(Table1_1[[#This Row],[product_name]], FIND(" ",Table1_1[[#This Row],[product_name]],FIND(" ",Table1_1[[#This Row],[product_name]],FIND(" ",Table1_1[[#This Row],[product_name]])+1)+1)))</f>
        <v>realme narzo 50</v>
      </c>
      <c r="D380" t="s">
        <v>2990</v>
      </c>
      <c r="E380" t="s">
        <v>13077</v>
      </c>
      <c r="F380">
        <v>12999</v>
      </c>
      <c r="G380">
        <v>15999</v>
      </c>
      <c r="H380" t="str" cm="1">
        <f t="array" ref="H380">_xlfn.IFS(Table1_1[[#This Row],[discounted_price]]&lt;200, "&lt;₹200", Table1_1[[#This Row],[discounted_price]]&lt;=500, "₹200-₹500", Table1_1[[#This Row],[discounted_price]]&gt;500, "&gt;₹500")</f>
        <v>&gt;₹500</v>
      </c>
      <c r="I380" s="1">
        <v>0.19</v>
      </c>
      <c r="J3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80" s="1" t="str">
        <f>IF(Table1_1[[#This Row],[discount_percentage]]&gt;= 50%, "Yes", "No")</f>
        <v>No</v>
      </c>
      <c r="L380">
        <v>4.2</v>
      </c>
      <c r="M380">
        <v>13246</v>
      </c>
      <c r="N380">
        <f>AVERAGE(Table1_1[[#This Row],[rating]]) + (Table1_1[[#This Row],[rating_count]]/1000)</f>
        <v>17.446000000000002</v>
      </c>
      <c r="O380" t="str">
        <f>IF(Table1_1[[#This Row],[rating_count]]&lt;1000, "Yes", "No")</f>
        <v>No</v>
      </c>
      <c r="P380" t="s">
        <v>3335</v>
      </c>
      <c r="Q380" t="s">
        <v>3336</v>
      </c>
      <c r="R380" t="s">
        <v>3337</v>
      </c>
      <c r="S380" t="s">
        <v>3338</v>
      </c>
      <c r="T380" t="s">
        <v>3339</v>
      </c>
      <c r="U380" t="s">
        <v>3340</v>
      </c>
      <c r="V380" t="s">
        <v>3341</v>
      </c>
      <c r="W380" t="s">
        <v>3342</v>
      </c>
    </row>
    <row r="381" spans="1:23" x14ac:dyDescent="0.25">
      <c r="A381" t="s">
        <v>3343</v>
      </c>
      <c r="B381" t="s">
        <v>3344</v>
      </c>
      <c r="C381" t="str">
        <f>TRIM(LEFT(Table1_1[[#This Row],[product_name]], FIND(" ",Table1_1[[#This Row],[product_name]],FIND(" ",Table1_1[[#This Row],[product_name]],FIND(" ",Table1_1[[#This Row],[product_name]])+1)+1)))</f>
        <v>WeCool Bluetooth Extendable</v>
      </c>
      <c r="D381" t="s">
        <v>3345</v>
      </c>
      <c r="E381" t="s">
        <v>13077</v>
      </c>
      <c r="F381">
        <v>539</v>
      </c>
      <c r="G381">
        <v>1599</v>
      </c>
      <c r="H381" t="str" cm="1">
        <f t="array" ref="H381">_xlfn.IFS(Table1_1[[#This Row],[discounted_price]]&lt;200, "&lt;₹200", Table1_1[[#This Row],[discounted_price]]&lt;=500, "₹200-₹500", Table1_1[[#This Row],[discounted_price]]&gt;500, "&gt;₹500")</f>
        <v>&gt;₹500</v>
      </c>
      <c r="I381" s="1">
        <v>0.66</v>
      </c>
      <c r="J3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81" s="1" t="str">
        <f>IF(Table1_1[[#This Row],[discount_percentage]]&gt;= 50%, "Yes", "No")</f>
        <v>Yes</v>
      </c>
      <c r="L381">
        <v>3.8</v>
      </c>
      <c r="M381">
        <v>14648</v>
      </c>
      <c r="N381">
        <f>AVERAGE(Table1_1[[#This Row],[rating]]) + (Table1_1[[#This Row],[rating_count]]/1000)</f>
        <v>18.448</v>
      </c>
      <c r="O381" t="str">
        <f>IF(Table1_1[[#This Row],[rating_count]]&lt;1000, "Yes", "No")</f>
        <v>No</v>
      </c>
      <c r="P381" t="s">
        <v>3346</v>
      </c>
      <c r="Q381" t="s">
        <v>3347</v>
      </c>
      <c r="R381" t="s">
        <v>3348</v>
      </c>
      <c r="S381" t="s">
        <v>3349</v>
      </c>
      <c r="T381" t="s">
        <v>3350</v>
      </c>
      <c r="U381" t="s">
        <v>3351</v>
      </c>
      <c r="V381" t="s">
        <v>3352</v>
      </c>
      <c r="W381" t="s">
        <v>3353</v>
      </c>
    </row>
    <row r="382" spans="1:23" x14ac:dyDescent="0.25">
      <c r="A382" t="s">
        <v>3354</v>
      </c>
      <c r="B382" t="s">
        <v>2958</v>
      </c>
      <c r="C382" t="str">
        <f>TRIM(LEFT(Table1_1[[#This Row],[product_name]], FIND(" ",Table1_1[[#This Row],[product_name]],FIND(" ",Table1_1[[#This Row],[product_name]],FIND(" ",Table1_1[[#This Row],[product_name]])+1)+1)))</f>
        <v>Fire-Boltt Phoenix Smart</v>
      </c>
      <c r="D382" t="s">
        <v>2948</v>
      </c>
      <c r="E382" t="s">
        <v>13077</v>
      </c>
      <c r="F382">
        <v>1999</v>
      </c>
      <c r="G382">
        <v>9999</v>
      </c>
      <c r="H382" t="str" cm="1">
        <f t="array" ref="H382">_xlfn.IFS(Table1_1[[#This Row],[discounted_price]]&lt;200, "&lt;₹200", Table1_1[[#This Row],[discounted_price]]&lt;=500, "₹200-₹500", Table1_1[[#This Row],[discounted_price]]&gt;500, "&gt;₹500")</f>
        <v>&gt;₹500</v>
      </c>
      <c r="I382" s="1">
        <v>0.8</v>
      </c>
      <c r="J3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82" s="1" t="str">
        <f>IF(Table1_1[[#This Row],[discount_percentage]]&gt;= 50%, "Yes", "No")</f>
        <v>Yes</v>
      </c>
      <c r="L382">
        <v>4.3</v>
      </c>
      <c r="M382">
        <v>27696</v>
      </c>
      <c r="N382">
        <f>AVERAGE(Table1_1[[#This Row],[rating]]) + (Table1_1[[#This Row],[rating_count]]/1000)</f>
        <v>31.996000000000002</v>
      </c>
      <c r="O382" t="str">
        <f>IF(Table1_1[[#This Row],[rating_count]]&lt;1000, "Yes", "No")</f>
        <v>No</v>
      </c>
      <c r="P382" t="s">
        <v>3355</v>
      </c>
      <c r="Q382" t="s">
        <v>2960</v>
      </c>
      <c r="R382" t="s">
        <v>2961</v>
      </c>
      <c r="S382" t="s">
        <v>2962</v>
      </c>
      <c r="T382" t="s">
        <v>2963</v>
      </c>
      <c r="U382" t="s">
        <v>2964</v>
      </c>
      <c r="V382" t="s">
        <v>3356</v>
      </c>
      <c r="W382" t="s">
        <v>3357</v>
      </c>
    </row>
    <row r="383" spans="1:23" x14ac:dyDescent="0.25">
      <c r="A383" t="s">
        <v>3358</v>
      </c>
      <c r="B383" t="s">
        <v>3359</v>
      </c>
      <c r="C383" t="str">
        <f>TRIM(LEFT(Table1_1[[#This Row],[product_name]], FIND(" ",Table1_1[[#This Row],[product_name]],FIND(" ",Table1_1[[#This Row],[product_name]],FIND(" ",Table1_1[[#This Row],[product_name]])+1)+1)))</f>
        <v>OPPO A74 5G</v>
      </c>
      <c r="D383" t="s">
        <v>2990</v>
      </c>
      <c r="E383" t="s">
        <v>13077</v>
      </c>
      <c r="F383">
        <v>15490</v>
      </c>
      <c r="G383">
        <v>20990</v>
      </c>
      <c r="H383" t="str" cm="1">
        <f t="array" ref="H383">_xlfn.IFS(Table1_1[[#This Row],[discounted_price]]&lt;200, "&lt;₹200", Table1_1[[#This Row],[discounted_price]]&lt;=500, "₹200-₹500", Table1_1[[#This Row],[discounted_price]]&gt;500, "&gt;₹500")</f>
        <v>&gt;₹500</v>
      </c>
      <c r="I383" s="1">
        <v>0.26</v>
      </c>
      <c r="J3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83" s="1" t="str">
        <f>IF(Table1_1[[#This Row],[discount_percentage]]&gt;= 50%, "Yes", "No")</f>
        <v>No</v>
      </c>
      <c r="L383">
        <v>4.2</v>
      </c>
      <c r="M383">
        <v>32916</v>
      </c>
      <c r="N383">
        <f>AVERAGE(Table1_1[[#This Row],[rating]]) + (Table1_1[[#This Row],[rating_count]]/1000)</f>
        <v>37.116</v>
      </c>
      <c r="O383" t="str">
        <f>IF(Table1_1[[#This Row],[rating_count]]&lt;1000, "Yes", "No")</f>
        <v>No</v>
      </c>
      <c r="P383" t="s">
        <v>3360</v>
      </c>
      <c r="Q383" t="s">
        <v>3361</v>
      </c>
      <c r="R383" t="s">
        <v>3362</v>
      </c>
      <c r="S383" t="s">
        <v>3363</v>
      </c>
      <c r="T383" t="s">
        <v>3364</v>
      </c>
      <c r="U383" t="s">
        <v>3365</v>
      </c>
      <c r="V383" t="s">
        <v>3366</v>
      </c>
      <c r="W383" t="s">
        <v>3367</v>
      </c>
    </row>
    <row r="384" spans="1:23" x14ac:dyDescent="0.25">
      <c r="A384" t="s">
        <v>3368</v>
      </c>
      <c r="B384" t="s">
        <v>3369</v>
      </c>
      <c r="C384" t="str">
        <f>TRIM(LEFT(Table1_1[[#This Row],[product_name]], FIND(" ",Table1_1[[#This Row],[product_name]],FIND(" ",Table1_1[[#This Row],[product_name]],FIND(" ",Table1_1[[#This Row],[product_name]])+1)+1)))</f>
        <v>Redmi Note 11</v>
      </c>
      <c r="D384" t="s">
        <v>2990</v>
      </c>
      <c r="E384" t="s">
        <v>13077</v>
      </c>
      <c r="F384">
        <v>19999</v>
      </c>
      <c r="G384">
        <v>24999</v>
      </c>
      <c r="H384" t="str" cm="1">
        <f t="array" ref="H384">_xlfn.IFS(Table1_1[[#This Row],[discounted_price]]&lt;200, "&lt;₹200", Table1_1[[#This Row],[discounted_price]]&lt;=500, "₹200-₹500", Table1_1[[#This Row],[discounted_price]]&gt;500, "&gt;₹500")</f>
        <v>&gt;₹500</v>
      </c>
      <c r="I384" s="1">
        <v>0.2</v>
      </c>
      <c r="J3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84" s="1" t="str">
        <f>IF(Table1_1[[#This Row],[discount_percentage]]&gt;= 50%, "Yes", "No")</f>
        <v>No</v>
      </c>
      <c r="L384">
        <v>3.9</v>
      </c>
      <c r="M384">
        <v>25824</v>
      </c>
      <c r="N384">
        <f>AVERAGE(Table1_1[[#This Row],[rating]]) + (Table1_1[[#This Row],[rating_count]]/1000)</f>
        <v>29.724</v>
      </c>
      <c r="O384" t="str">
        <f>IF(Table1_1[[#This Row],[rating_count]]&lt;1000, "Yes", "No")</f>
        <v>No</v>
      </c>
      <c r="P384" t="s">
        <v>3370</v>
      </c>
      <c r="Q384" t="s">
        <v>3371</v>
      </c>
      <c r="R384" t="s">
        <v>3372</v>
      </c>
      <c r="S384" t="s">
        <v>3373</v>
      </c>
      <c r="T384" t="s">
        <v>3374</v>
      </c>
      <c r="U384" t="s">
        <v>3375</v>
      </c>
      <c r="V384" t="s">
        <v>3376</v>
      </c>
      <c r="W384" t="s">
        <v>3377</v>
      </c>
    </row>
    <row r="385" spans="1:23" x14ac:dyDescent="0.25">
      <c r="A385" t="s">
        <v>3378</v>
      </c>
      <c r="B385" t="s">
        <v>3379</v>
      </c>
      <c r="C385" t="str">
        <f>TRIM(LEFT(Table1_1[[#This Row],[product_name]], FIND(" ",Table1_1[[#This Row],[product_name]],FIND(" ",Table1_1[[#This Row],[product_name]],FIND(" ",Table1_1[[#This Row],[product_name]])+1)+1)))</f>
        <v>Samsung Original 25W</v>
      </c>
      <c r="D385" t="s">
        <v>3162</v>
      </c>
      <c r="E385" t="s">
        <v>13077</v>
      </c>
      <c r="F385">
        <v>1075</v>
      </c>
      <c r="G385">
        <v>1699</v>
      </c>
      <c r="H385" t="str" cm="1">
        <f t="array" ref="H385">_xlfn.IFS(Table1_1[[#This Row],[discounted_price]]&lt;200, "&lt;₹200", Table1_1[[#This Row],[discounted_price]]&lt;=500, "₹200-₹500", Table1_1[[#This Row],[discounted_price]]&gt;500, "&gt;₹500")</f>
        <v>&gt;₹500</v>
      </c>
      <c r="I385" s="1">
        <v>0.37</v>
      </c>
      <c r="J3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385" s="1" t="str">
        <f>IF(Table1_1[[#This Row],[discount_percentage]]&gt;= 50%, "Yes", "No")</f>
        <v>No</v>
      </c>
      <c r="L385">
        <v>4.4000000000000004</v>
      </c>
      <c r="M385">
        <v>7462</v>
      </c>
      <c r="N385">
        <f>AVERAGE(Table1_1[[#This Row],[rating]]) + (Table1_1[[#This Row],[rating_count]]/1000)</f>
        <v>11.862</v>
      </c>
      <c r="O385" t="str">
        <f>IF(Table1_1[[#This Row],[rating_count]]&lt;1000, "Yes", "No")</f>
        <v>No</v>
      </c>
      <c r="P385" t="s">
        <v>3380</v>
      </c>
      <c r="Q385" t="s">
        <v>3381</v>
      </c>
      <c r="R385" t="s">
        <v>3382</v>
      </c>
      <c r="S385" t="s">
        <v>3383</v>
      </c>
      <c r="T385" t="s">
        <v>3384</v>
      </c>
      <c r="U385" t="s">
        <v>3385</v>
      </c>
      <c r="V385" t="s">
        <v>3386</v>
      </c>
      <c r="W385" t="s">
        <v>3387</v>
      </c>
    </row>
    <row r="386" spans="1:23" x14ac:dyDescent="0.25">
      <c r="A386" t="s">
        <v>3388</v>
      </c>
      <c r="B386" t="s">
        <v>3389</v>
      </c>
      <c r="C386" t="str">
        <f>TRIM(LEFT(Table1_1[[#This Row],[product_name]], FIND(" ",Table1_1[[#This Row],[product_name]],FIND(" ",Table1_1[[#This Row],[product_name]],FIND(" ",Table1_1[[#This Row],[product_name]])+1)+1)))</f>
        <v>realme Buds Classic</v>
      </c>
      <c r="D386" t="s">
        <v>3066</v>
      </c>
      <c r="E386" t="s">
        <v>13077</v>
      </c>
      <c r="F386">
        <v>399</v>
      </c>
      <c r="G386">
        <v>699</v>
      </c>
      <c r="H386" t="str" cm="1">
        <f t="array" ref="H386">_xlfn.IFS(Table1_1[[#This Row],[discounted_price]]&lt;200, "&lt;₹200", Table1_1[[#This Row],[discounted_price]]&lt;=500, "₹200-₹500", Table1_1[[#This Row],[discounted_price]]&gt;500, "&gt;₹500")</f>
        <v>₹200-₹500</v>
      </c>
      <c r="I386" s="1">
        <v>0.43</v>
      </c>
      <c r="J3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86" s="1" t="str">
        <f>IF(Table1_1[[#This Row],[discount_percentage]]&gt;= 50%, "Yes", "No")</f>
        <v>No</v>
      </c>
      <c r="L386">
        <v>4</v>
      </c>
      <c r="M386">
        <v>37817</v>
      </c>
      <c r="N386">
        <f>AVERAGE(Table1_1[[#This Row],[rating]]) + (Table1_1[[#This Row],[rating_count]]/1000)</f>
        <v>41.817</v>
      </c>
      <c r="O386" t="str">
        <f>IF(Table1_1[[#This Row],[rating_count]]&lt;1000, "Yes", "No")</f>
        <v>No</v>
      </c>
      <c r="P386" t="s">
        <v>3390</v>
      </c>
      <c r="Q386" t="s">
        <v>3391</v>
      </c>
      <c r="R386" t="s">
        <v>3392</v>
      </c>
      <c r="S386" t="s">
        <v>3393</v>
      </c>
      <c r="T386" t="s">
        <v>3394</v>
      </c>
      <c r="U386" t="s">
        <v>3395</v>
      </c>
      <c r="V386" t="s">
        <v>3396</v>
      </c>
      <c r="W386" t="s">
        <v>3397</v>
      </c>
    </row>
    <row r="387" spans="1:23" x14ac:dyDescent="0.25">
      <c r="A387" t="s">
        <v>3398</v>
      </c>
      <c r="B387" t="s">
        <v>3399</v>
      </c>
      <c r="C387" t="str">
        <f>TRIM(LEFT(Table1_1[[#This Row],[product_name]], FIND(" ",Table1_1[[#This Row],[product_name]],FIND(" ",Table1_1[[#This Row],[product_name]],FIND(" ",Table1_1[[#This Row],[product_name]])+1)+1)))</f>
        <v>Noise ColorFit Pulse</v>
      </c>
      <c r="D387" t="s">
        <v>2948</v>
      </c>
      <c r="E387" t="s">
        <v>13077</v>
      </c>
      <c r="F387">
        <v>1999</v>
      </c>
      <c r="G387">
        <v>3990</v>
      </c>
      <c r="H387" t="str" cm="1">
        <f t="array" ref="H387">_xlfn.IFS(Table1_1[[#This Row],[discounted_price]]&lt;200, "&lt;₹200", Table1_1[[#This Row],[discounted_price]]&lt;=500, "₹200-₹500", Table1_1[[#This Row],[discounted_price]]&gt;500, "&gt;₹500")</f>
        <v>&gt;₹500</v>
      </c>
      <c r="I387" s="1">
        <v>0.5</v>
      </c>
      <c r="J3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387" s="1" t="str">
        <f>IF(Table1_1[[#This Row],[discount_percentage]]&gt;= 50%, "Yes", "No")</f>
        <v>Yes</v>
      </c>
      <c r="L387">
        <v>4</v>
      </c>
      <c r="M387">
        <v>30254</v>
      </c>
      <c r="N387">
        <f>AVERAGE(Table1_1[[#This Row],[rating]]) + (Table1_1[[#This Row],[rating_count]]/1000)</f>
        <v>34.254000000000005</v>
      </c>
      <c r="O387" t="str">
        <f>IF(Table1_1[[#This Row],[rating_count]]&lt;1000, "Yes", "No")</f>
        <v>No</v>
      </c>
      <c r="P387" t="s">
        <v>3400</v>
      </c>
      <c r="Q387" t="s">
        <v>3174</v>
      </c>
      <c r="R387" t="s">
        <v>3175</v>
      </c>
      <c r="S387" t="s">
        <v>3176</v>
      </c>
      <c r="T387" t="s">
        <v>3177</v>
      </c>
      <c r="U387" t="s">
        <v>3178</v>
      </c>
      <c r="V387" t="s">
        <v>3401</v>
      </c>
      <c r="W387" t="s">
        <v>3402</v>
      </c>
    </row>
    <row r="388" spans="1:23" x14ac:dyDescent="0.25">
      <c r="A388" t="s">
        <v>3403</v>
      </c>
      <c r="B388" t="s">
        <v>3404</v>
      </c>
      <c r="C388" t="str">
        <f>TRIM(LEFT(Table1_1[[#This Row],[product_name]], FIND(" ",Table1_1[[#This Row],[product_name]],FIND(" ",Table1_1[[#This Row],[product_name]],FIND(" ",Table1_1[[#This Row],[product_name]])+1)+1)))</f>
        <v>boAt Wave Call</v>
      </c>
      <c r="D388" t="s">
        <v>2948</v>
      </c>
      <c r="E388" t="s">
        <v>13077</v>
      </c>
      <c r="F388">
        <v>1999</v>
      </c>
      <c r="G388">
        <v>7990</v>
      </c>
      <c r="H388" t="str" cm="1">
        <f t="array" ref="H388">_xlfn.IFS(Table1_1[[#This Row],[discounted_price]]&lt;200, "&lt;₹200", Table1_1[[#This Row],[discounted_price]]&lt;=500, "₹200-₹500", Table1_1[[#This Row],[discounted_price]]&gt;500, "&gt;₹500")</f>
        <v>&gt;₹500</v>
      </c>
      <c r="I388" s="1">
        <v>0.75</v>
      </c>
      <c r="J3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88" s="1" t="str">
        <f>IF(Table1_1[[#This Row],[discount_percentage]]&gt;= 50%, "Yes", "No")</f>
        <v>Yes</v>
      </c>
      <c r="L388">
        <v>3.8</v>
      </c>
      <c r="M388">
        <v>17831</v>
      </c>
      <c r="N388">
        <f>AVERAGE(Table1_1[[#This Row],[rating]]) + (Table1_1[[#This Row],[rating_count]]/1000)</f>
        <v>21.631</v>
      </c>
      <c r="O388" t="str">
        <f>IF(Table1_1[[#This Row],[rating_count]]&lt;1000, "Yes", "No")</f>
        <v>No</v>
      </c>
      <c r="P388" t="s">
        <v>2969</v>
      </c>
      <c r="Q388" t="s">
        <v>2970</v>
      </c>
      <c r="R388" t="s">
        <v>2971</v>
      </c>
      <c r="S388" t="s">
        <v>2972</v>
      </c>
      <c r="T388" t="s">
        <v>2973</v>
      </c>
      <c r="U388" t="s">
        <v>2974</v>
      </c>
      <c r="V388" t="s">
        <v>3405</v>
      </c>
      <c r="W388" t="s">
        <v>3406</v>
      </c>
    </row>
    <row r="389" spans="1:23" x14ac:dyDescent="0.25">
      <c r="A389" t="s">
        <v>3411</v>
      </c>
      <c r="B389" t="s">
        <v>3412</v>
      </c>
      <c r="C389" t="str">
        <f>TRIM(LEFT(Table1_1[[#This Row],[product_name]], FIND(" ",Table1_1[[#This Row],[product_name]],FIND(" ",Table1_1[[#This Row],[product_name]],FIND(" ",Table1_1[[#This Row],[product_name]])+1)+1)))</f>
        <v>iQOO Neo 6</v>
      </c>
      <c r="D389" t="s">
        <v>2990</v>
      </c>
      <c r="E389" t="s">
        <v>13077</v>
      </c>
      <c r="F389">
        <v>28999</v>
      </c>
      <c r="G389">
        <v>34999</v>
      </c>
      <c r="H389" t="str" cm="1">
        <f t="array" ref="H389">_xlfn.IFS(Table1_1[[#This Row],[discounted_price]]&lt;200, "&lt;₹200", Table1_1[[#This Row],[discounted_price]]&lt;=500, "₹200-₹500", Table1_1[[#This Row],[discounted_price]]&gt;500, "&gt;₹500")</f>
        <v>&gt;₹500</v>
      </c>
      <c r="I389" s="1">
        <v>0.17</v>
      </c>
      <c r="J3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389" s="1" t="str">
        <f>IF(Table1_1[[#This Row],[discount_percentage]]&gt;= 50%, "Yes", "No")</f>
        <v>No</v>
      </c>
      <c r="L389">
        <v>4.4000000000000004</v>
      </c>
      <c r="M389">
        <v>20311</v>
      </c>
      <c r="N389">
        <f>AVERAGE(Table1_1[[#This Row],[rating]]) + (Table1_1[[#This Row],[rating_count]]/1000)</f>
        <v>24.710999999999999</v>
      </c>
      <c r="O389" t="str">
        <f>IF(Table1_1[[#This Row],[rating_count]]&lt;1000, "Yes", "No")</f>
        <v>No</v>
      </c>
      <c r="P389" t="s">
        <v>3413</v>
      </c>
      <c r="Q389" t="s">
        <v>3414</v>
      </c>
      <c r="R389" t="s">
        <v>3415</v>
      </c>
      <c r="S389" t="s">
        <v>3416</v>
      </c>
      <c r="T389" t="s">
        <v>3417</v>
      </c>
      <c r="U389" t="s">
        <v>3418</v>
      </c>
      <c r="V389" t="s">
        <v>3419</v>
      </c>
      <c r="W389" t="s">
        <v>3420</v>
      </c>
    </row>
    <row r="390" spans="1:23" x14ac:dyDescent="0.25">
      <c r="A390" t="s">
        <v>3421</v>
      </c>
      <c r="B390" t="s">
        <v>3422</v>
      </c>
      <c r="C390" t="str">
        <f>TRIM(LEFT(Table1_1[[#This Row],[product_name]], FIND(" ",Table1_1[[#This Row],[product_name]],FIND(" ",Table1_1[[#This Row],[product_name]],FIND(" ",Table1_1[[#This Row],[product_name]])+1)+1)))</f>
        <v>boAt Xtend Smartwatch</v>
      </c>
      <c r="D390" t="s">
        <v>2948</v>
      </c>
      <c r="E390" t="s">
        <v>13077</v>
      </c>
      <c r="F390">
        <v>2299</v>
      </c>
      <c r="G390">
        <v>7990</v>
      </c>
      <c r="H390" t="str" cm="1">
        <f t="array" ref="H390">_xlfn.IFS(Table1_1[[#This Row],[discounted_price]]&lt;200, "&lt;₹200", Table1_1[[#This Row],[discounted_price]]&lt;=500, "₹200-₹500", Table1_1[[#This Row],[discounted_price]]&gt;500, "&gt;₹500")</f>
        <v>&gt;₹500</v>
      </c>
      <c r="I390" s="1">
        <v>0.71</v>
      </c>
      <c r="J3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90" s="1" t="str">
        <f>IF(Table1_1[[#This Row],[discount_percentage]]&gt;= 50%, "Yes", "No")</f>
        <v>Yes</v>
      </c>
      <c r="L390">
        <v>4.2</v>
      </c>
      <c r="M390">
        <v>69622</v>
      </c>
      <c r="N390">
        <f>AVERAGE(Table1_1[[#This Row],[rating]]) + (Table1_1[[#This Row],[rating_count]]/1000)</f>
        <v>73.822000000000003</v>
      </c>
      <c r="O390" t="str">
        <f>IF(Table1_1[[#This Row],[rating_count]]&lt;1000, "Yes", "No")</f>
        <v>No</v>
      </c>
      <c r="P390" t="s">
        <v>3423</v>
      </c>
      <c r="Q390" t="s">
        <v>3424</v>
      </c>
      <c r="R390" t="s">
        <v>3425</v>
      </c>
      <c r="S390" t="s">
        <v>3426</v>
      </c>
      <c r="T390" t="s">
        <v>3427</v>
      </c>
      <c r="U390" t="s">
        <v>3428</v>
      </c>
      <c r="V390" t="s">
        <v>3429</v>
      </c>
      <c r="W390" t="s">
        <v>3430</v>
      </c>
    </row>
    <row r="391" spans="1:23" x14ac:dyDescent="0.25">
      <c r="A391" t="s">
        <v>3431</v>
      </c>
      <c r="B391" t="s">
        <v>3432</v>
      </c>
      <c r="C391" t="str">
        <f>TRIM(LEFT(Table1_1[[#This Row],[product_name]], FIND(" ",Table1_1[[#This Row],[product_name]],FIND(" ",Table1_1[[#This Row],[product_name]],FIND(" ",Table1_1[[#This Row],[product_name]])+1)+1)))</f>
        <v>Tygot Bluetooth Extendable</v>
      </c>
      <c r="D391" t="s">
        <v>3433</v>
      </c>
      <c r="E391" t="s">
        <v>13077</v>
      </c>
      <c r="F391">
        <v>399</v>
      </c>
      <c r="G391">
        <v>1999</v>
      </c>
      <c r="H391" t="str" cm="1">
        <f t="array" ref="H391">_xlfn.IFS(Table1_1[[#This Row],[discounted_price]]&lt;200, "&lt;₹200", Table1_1[[#This Row],[discounted_price]]&lt;=500, "₹200-₹500", Table1_1[[#This Row],[discounted_price]]&gt;500, "&gt;₹500")</f>
        <v>₹200-₹500</v>
      </c>
      <c r="I391" s="1">
        <v>0.8</v>
      </c>
      <c r="J3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91" s="1" t="str">
        <f>IF(Table1_1[[#This Row],[discount_percentage]]&gt;= 50%, "Yes", "No")</f>
        <v>Yes</v>
      </c>
      <c r="L391">
        <v>4</v>
      </c>
      <c r="M391">
        <v>3382</v>
      </c>
      <c r="N391">
        <f>AVERAGE(Table1_1[[#This Row],[rating]]) + (Table1_1[[#This Row],[rating_count]]/1000)</f>
        <v>7.3819999999999997</v>
      </c>
      <c r="O391" t="str">
        <f>IF(Table1_1[[#This Row],[rating_count]]&lt;1000, "Yes", "No")</f>
        <v>No</v>
      </c>
      <c r="P391" t="s">
        <v>3434</v>
      </c>
      <c r="Q391" t="s">
        <v>3435</v>
      </c>
      <c r="R391" t="s">
        <v>3436</v>
      </c>
      <c r="S391" t="s">
        <v>3437</v>
      </c>
      <c r="T391" t="s">
        <v>3438</v>
      </c>
      <c r="U391" t="s">
        <v>13037</v>
      </c>
      <c r="V391" t="s">
        <v>3439</v>
      </c>
      <c r="W391" t="s">
        <v>3440</v>
      </c>
    </row>
    <row r="392" spans="1:23" x14ac:dyDescent="0.25">
      <c r="A392" t="s">
        <v>3441</v>
      </c>
      <c r="B392" t="s">
        <v>3442</v>
      </c>
      <c r="C392" t="str">
        <f>TRIM(LEFT(Table1_1[[#This Row],[product_name]], FIND(" ",Table1_1[[#This Row],[product_name]],FIND(" ",Table1_1[[#This Row],[product_name]],FIND(" ",Table1_1[[#This Row],[product_name]])+1)+1)))</f>
        <v>Samsung EVO Plus</v>
      </c>
      <c r="D392" t="s">
        <v>3024</v>
      </c>
      <c r="E392" t="s">
        <v>13077</v>
      </c>
      <c r="F392">
        <v>1149</v>
      </c>
      <c r="G392">
        <v>3999</v>
      </c>
      <c r="H392" t="str" cm="1">
        <f t="array" ref="H392">_xlfn.IFS(Table1_1[[#This Row],[discounted_price]]&lt;200, "&lt;₹200", Table1_1[[#This Row],[discounted_price]]&lt;=500, "₹200-₹500", Table1_1[[#This Row],[discounted_price]]&gt;500, "&gt;₹500")</f>
        <v>&gt;₹500</v>
      </c>
      <c r="I392" s="1">
        <v>0.71</v>
      </c>
      <c r="J3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92" s="1" t="str">
        <f>IF(Table1_1[[#This Row],[discount_percentage]]&gt;= 50%, "Yes", "No")</f>
        <v>Yes</v>
      </c>
      <c r="L392">
        <v>4.3</v>
      </c>
      <c r="M392">
        <v>140036</v>
      </c>
      <c r="N392">
        <f>AVERAGE(Table1_1[[#This Row],[rating]]) + (Table1_1[[#This Row],[rating_count]]/1000)</f>
        <v>144.33600000000001</v>
      </c>
      <c r="O392" t="str">
        <f>IF(Table1_1[[#This Row],[rating_count]]&lt;1000, "Yes", "No")</f>
        <v>No</v>
      </c>
      <c r="P392" t="s">
        <v>3443</v>
      </c>
      <c r="Q392" t="s">
        <v>3444</v>
      </c>
      <c r="R392" t="s">
        <v>3445</v>
      </c>
      <c r="S392" t="s">
        <v>3446</v>
      </c>
      <c r="T392" t="s">
        <v>3447</v>
      </c>
      <c r="U392" t="s">
        <v>3448</v>
      </c>
      <c r="V392" t="s">
        <v>3449</v>
      </c>
      <c r="W392" t="s">
        <v>3450</v>
      </c>
    </row>
    <row r="393" spans="1:23" x14ac:dyDescent="0.25">
      <c r="A393" t="s">
        <v>3451</v>
      </c>
      <c r="B393" t="s">
        <v>3452</v>
      </c>
      <c r="C393" t="str">
        <f>TRIM(LEFT(Table1_1[[#This Row],[product_name]], FIND(" ",Table1_1[[#This Row],[product_name]],FIND(" ",Table1_1[[#This Row],[product_name]],FIND(" ",Table1_1[[#This Row],[product_name]])+1)+1)))</f>
        <v>Portronics Adapto 20</v>
      </c>
      <c r="D393" t="s">
        <v>3162</v>
      </c>
      <c r="E393" t="s">
        <v>13077</v>
      </c>
      <c r="F393">
        <v>529</v>
      </c>
      <c r="G393">
        <v>1499</v>
      </c>
      <c r="H393" t="str" cm="1">
        <f t="array" ref="H393">_xlfn.IFS(Table1_1[[#This Row],[discounted_price]]&lt;200, "&lt;₹200", Table1_1[[#This Row],[discounted_price]]&lt;=500, "₹200-₹500", Table1_1[[#This Row],[discounted_price]]&gt;500, "&gt;₹500")</f>
        <v>&gt;₹500</v>
      </c>
      <c r="I393" s="1">
        <v>0.65</v>
      </c>
      <c r="J3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93" s="1" t="str">
        <f>IF(Table1_1[[#This Row],[discount_percentage]]&gt;= 50%, "Yes", "No")</f>
        <v>Yes</v>
      </c>
      <c r="L393">
        <v>4.0999999999999996</v>
      </c>
      <c r="M393">
        <v>8599</v>
      </c>
      <c r="N393">
        <f>AVERAGE(Table1_1[[#This Row],[rating]]) + (Table1_1[[#This Row],[rating_count]]/1000)</f>
        <v>12.699</v>
      </c>
      <c r="O393" t="str">
        <f>IF(Table1_1[[#This Row],[rating_count]]&lt;1000, "Yes", "No")</f>
        <v>No</v>
      </c>
      <c r="P393" t="s">
        <v>3453</v>
      </c>
      <c r="Q393" t="s">
        <v>3454</v>
      </c>
      <c r="R393" t="s">
        <v>3455</v>
      </c>
      <c r="S393" t="s">
        <v>3456</v>
      </c>
      <c r="T393" t="s">
        <v>3457</v>
      </c>
      <c r="U393" t="s">
        <v>3458</v>
      </c>
      <c r="V393" t="s">
        <v>3459</v>
      </c>
      <c r="W393" t="s">
        <v>3460</v>
      </c>
    </row>
    <row r="394" spans="1:23" x14ac:dyDescent="0.25">
      <c r="A394" t="s">
        <v>3461</v>
      </c>
      <c r="B394" t="s">
        <v>3462</v>
      </c>
      <c r="C394" t="str">
        <f>TRIM(LEFT(Table1_1[[#This Row],[product_name]], FIND(" ",Table1_1[[#This Row],[product_name]],FIND(" ",Table1_1[[#This Row],[product_name]],FIND(" ",Table1_1[[#This Row],[product_name]])+1)+1)))</f>
        <v>Samsung Galaxy M13</v>
      </c>
      <c r="D394" t="s">
        <v>2990</v>
      </c>
      <c r="E394" t="s">
        <v>13077</v>
      </c>
      <c r="F394">
        <v>13999</v>
      </c>
      <c r="G394">
        <v>19499</v>
      </c>
      <c r="H394" t="str" cm="1">
        <f t="array" ref="H394">_xlfn.IFS(Table1_1[[#This Row],[discounted_price]]&lt;200, "&lt;₹200", Table1_1[[#This Row],[discounted_price]]&lt;=500, "₹200-₹500", Table1_1[[#This Row],[discounted_price]]&gt;500, "&gt;₹500")</f>
        <v>&gt;₹500</v>
      </c>
      <c r="I394" s="1">
        <v>0.28000000000000003</v>
      </c>
      <c r="J3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94" s="1" t="str">
        <f>IF(Table1_1[[#This Row],[discount_percentage]]&gt;= 50%, "Yes", "No")</f>
        <v>No</v>
      </c>
      <c r="L394">
        <v>4.0999999999999996</v>
      </c>
      <c r="M394">
        <v>18998</v>
      </c>
      <c r="N394">
        <f>AVERAGE(Table1_1[[#This Row],[rating]]) + (Table1_1[[#This Row],[rating_count]]/1000)</f>
        <v>23.097999999999999</v>
      </c>
      <c r="O394" t="str">
        <f>IF(Table1_1[[#This Row],[rating_count]]&lt;1000, "Yes", "No")</f>
        <v>No</v>
      </c>
      <c r="P394" t="s">
        <v>3463</v>
      </c>
      <c r="Q394" t="s">
        <v>3209</v>
      </c>
      <c r="R394" t="s">
        <v>3210</v>
      </c>
      <c r="S394" t="s">
        <v>3211</v>
      </c>
      <c r="T394" t="s">
        <v>3212</v>
      </c>
      <c r="U394" t="s">
        <v>3213</v>
      </c>
      <c r="V394" t="s">
        <v>3464</v>
      </c>
      <c r="W394" t="s">
        <v>3465</v>
      </c>
    </row>
    <row r="395" spans="1:23" x14ac:dyDescent="0.25">
      <c r="A395" t="s">
        <v>3466</v>
      </c>
      <c r="B395" t="s">
        <v>3467</v>
      </c>
      <c r="C395" t="str">
        <f>TRIM(LEFT(Table1_1[[#This Row],[product_name]], FIND(" ",Table1_1[[#This Row],[product_name]],FIND(" ",Table1_1[[#This Row],[product_name]],FIND(" ",Table1_1[[#This Row],[product_name]])+1)+1)))</f>
        <v>boAt Bassheads 100</v>
      </c>
      <c r="D395" t="s">
        <v>3066</v>
      </c>
      <c r="E395" t="s">
        <v>13077</v>
      </c>
      <c r="F395">
        <v>379</v>
      </c>
      <c r="G395">
        <v>999</v>
      </c>
      <c r="H395" t="str" cm="1">
        <f t="array" ref="H395">_xlfn.IFS(Table1_1[[#This Row],[discounted_price]]&lt;200, "&lt;₹200", Table1_1[[#This Row],[discounted_price]]&lt;=500, "₹200-₹500", Table1_1[[#This Row],[discounted_price]]&gt;500, "&gt;₹500")</f>
        <v>₹200-₹500</v>
      </c>
      <c r="I395" s="1">
        <v>0.62</v>
      </c>
      <c r="J3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95" s="1" t="str">
        <f>IF(Table1_1[[#This Row],[discount_percentage]]&gt;= 50%, "Yes", "No")</f>
        <v>Yes</v>
      </c>
      <c r="L395">
        <v>4.0999999999999996</v>
      </c>
      <c r="M395">
        <v>363713</v>
      </c>
      <c r="N395">
        <f>AVERAGE(Table1_1[[#This Row],[rating]]) + (Table1_1[[#This Row],[rating_count]]/1000)</f>
        <v>367.81300000000005</v>
      </c>
      <c r="O395" t="str">
        <f>IF(Table1_1[[#This Row],[rating_count]]&lt;1000, "Yes", "No")</f>
        <v>No</v>
      </c>
      <c r="P395" t="s">
        <v>3468</v>
      </c>
      <c r="Q395" t="s">
        <v>3119</v>
      </c>
      <c r="R395" t="s">
        <v>3120</v>
      </c>
      <c r="S395" t="s">
        <v>3121</v>
      </c>
      <c r="T395" t="s">
        <v>3122</v>
      </c>
      <c r="U395" t="s">
        <v>3123</v>
      </c>
      <c r="V395" t="s">
        <v>3469</v>
      </c>
      <c r="W395" t="s">
        <v>3470</v>
      </c>
    </row>
    <row r="396" spans="1:23" x14ac:dyDescent="0.25">
      <c r="A396" t="s">
        <v>3471</v>
      </c>
      <c r="B396" t="s">
        <v>3472</v>
      </c>
      <c r="C396" t="str">
        <f>TRIM(LEFT(Table1_1[[#This Row],[product_name]], FIND(" ",Table1_1[[#This Row],[product_name]],FIND(" ",Table1_1[[#This Row],[product_name]],FIND(" ",Table1_1[[#This Row],[product_name]])+1)+1)))</f>
        <v>iQOO Z6 44W</v>
      </c>
      <c r="D396" t="s">
        <v>2990</v>
      </c>
      <c r="E396" t="s">
        <v>13077</v>
      </c>
      <c r="F396">
        <v>13999</v>
      </c>
      <c r="G396">
        <v>19999</v>
      </c>
      <c r="H396" t="str" cm="1">
        <f t="array" ref="H396">_xlfn.IFS(Table1_1[[#This Row],[discounted_price]]&lt;200, "&lt;₹200", Table1_1[[#This Row],[discounted_price]]&lt;=500, "₹200-₹500", Table1_1[[#This Row],[discounted_price]]&gt;500, "&gt;₹500")</f>
        <v>&gt;₹500</v>
      </c>
      <c r="I396" s="1">
        <v>0.3</v>
      </c>
      <c r="J3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396" s="1" t="str">
        <f>IF(Table1_1[[#This Row],[discount_percentage]]&gt;= 50%, "Yes", "No")</f>
        <v>No</v>
      </c>
      <c r="L396">
        <v>4.0999999999999996</v>
      </c>
      <c r="M396">
        <v>19252</v>
      </c>
      <c r="N396">
        <f>AVERAGE(Table1_1[[#This Row],[rating]]) + (Table1_1[[#This Row],[rating_count]]/1000)</f>
        <v>23.351999999999997</v>
      </c>
      <c r="O396" t="str">
        <f>IF(Table1_1[[#This Row],[rating_count]]&lt;1000, "Yes", "No")</f>
        <v>No</v>
      </c>
      <c r="P396" t="s">
        <v>3473</v>
      </c>
      <c r="Q396" t="s">
        <v>3305</v>
      </c>
      <c r="R396" t="s">
        <v>3306</v>
      </c>
      <c r="S396" t="s">
        <v>3307</v>
      </c>
      <c r="T396" t="s">
        <v>3308</v>
      </c>
      <c r="U396" t="s">
        <v>3309</v>
      </c>
      <c r="V396" t="s">
        <v>3474</v>
      </c>
      <c r="W396" t="s">
        <v>3475</v>
      </c>
    </row>
    <row r="397" spans="1:23" x14ac:dyDescent="0.25">
      <c r="A397" t="s">
        <v>3476</v>
      </c>
      <c r="B397" t="s">
        <v>3477</v>
      </c>
      <c r="C397" t="str">
        <f>TRIM(LEFT(Table1_1[[#This Row],[product_name]], FIND(" ",Table1_1[[#This Row],[product_name]],FIND(" ",Table1_1[[#This Row],[product_name]],FIND(" ",Table1_1[[#This Row],[product_name]])+1)+1)))</f>
        <v>Fire-Boltt Gladiator 1.96"</v>
      </c>
      <c r="D397" t="s">
        <v>2948</v>
      </c>
      <c r="E397" t="s">
        <v>13077</v>
      </c>
      <c r="F397">
        <v>3999</v>
      </c>
      <c r="G397">
        <v>9999</v>
      </c>
      <c r="H397" t="str" cm="1">
        <f t="array" ref="H397">_xlfn.IFS(Table1_1[[#This Row],[discounted_price]]&lt;200, "&lt;₹200", Table1_1[[#This Row],[discounted_price]]&lt;=500, "₹200-₹500", Table1_1[[#This Row],[discounted_price]]&gt;500, "&gt;₹500")</f>
        <v>&gt;₹500</v>
      </c>
      <c r="I397" s="1">
        <v>0.6</v>
      </c>
      <c r="J3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397" s="1" t="str">
        <f>IF(Table1_1[[#This Row],[discount_percentage]]&gt;= 50%, "Yes", "No")</f>
        <v>Yes</v>
      </c>
      <c r="L397">
        <v>4.4000000000000004</v>
      </c>
      <c r="M397">
        <v>73</v>
      </c>
      <c r="N397">
        <f>AVERAGE(Table1_1[[#This Row],[rating]]) + (Table1_1[[#This Row],[rating_count]]/1000)</f>
        <v>4.4730000000000008</v>
      </c>
      <c r="O397" t="str">
        <f>IF(Table1_1[[#This Row],[rating_count]]&lt;1000, "Yes", "No")</f>
        <v>Yes</v>
      </c>
      <c r="P397" t="s">
        <v>3478</v>
      </c>
      <c r="Q397" t="s">
        <v>3479</v>
      </c>
      <c r="R397" t="s">
        <v>3480</v>
      </c>
      <c r="S397" t="s">
        <v>3481</v>
      </c>
      <c r="T397" t="s">
        <v>3482</v>
      </c>
      <c r="U397" t="s">
        <v>3483</v>
      </c>
      <c r="V397" t="s">
        <v>3484</v>
      </c>
      <c r="W397" t="s">
        <v>3485</v>
      </c>
    </row>
    <row r="398" spans="1:23" x14ac:dyDescent="0.25">
      <c r="A398" t="s">
        <v>3493</v>
      </c>
      <c r="B398" t="s">
        <v>3494</v>
      </c>
      <c r="C398" t="str">
        <f>TRIM(LEFT(Table1_1[[#This Row],[product_name]], FIND(" ",Table1_1[[#This Row],[product_name]],FIND(" ",Table1_1[[#This Row],[product_name]],FIND(" ",Table1_1[[#This Row],[product_name]])+1)+1)))</f>
        <v>STRIFF PS2_01 Multi</v>
      </c>
      <c r="D398" t="s">
        <v>3495</v>
      </c>
      <c r="E398" t="s">
        <v>13077</v>
      </c>
      <c r="F398">
        <v>99</v>
      </c>
      <c r="G398">
        <v>499</v>
      </c>
      <c r="H398" t="str" cm="1">
        <f t="array" ref="H398">_xlfn.IFS(Table1_1[[#This Row],[discounted_price]]&lt;200, "&lt;₹200", Table1_1[[#This Row],[discounted_price]]&lt;=500, "₹200-₹500", Table1_1[[#This Row],[discounted_price]]&gt;500, "&gt;₹500")</f>
        <v>&lt;₹200</v>
      </c>
      <c r="I398" s="1">
        <v>0.8</v>
      </c>
      <c r="J3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398" s="1" t="str">
        <f>IF(Table1_1[[#This Row],[discount_percentage]]&gt;= 50%, "Yes", "No")</f>
        <v>Yes</v>
      </c>
      <c r="L398">
        <v>4.3</v>
      </c>
      <c r="M398">
        <v>42641</v>
      </c>
      <c r="N398">
        <f>AVERAGE(Table1_1[[#This Row],[rating]]) + (Table1_1[[#This Row],[rating_count]]/1000)</f>
        <v>46.940999999999995</v>
      </c>
      <c r="O398" t="str">
        <f>IF(Table1_1[[#This Row],[rating_count]]&lt;1000, "Yes", "No")</f>
        <v>No</v>
      </c>
      <c r="P398" t="s">
        <v>3496</v>
      </c>
      <c r="Q398" t="s">
        <v>3497</v>
      </c>
      <c r="R398" t="s">
        <v>3498</v>
      </c>
      <c r="S398" t="s">
        <v>3499</v>
      </c>
      <c r="T398" t="s">
        <v>3500</v>
      </c>
      <c r="U398" t="s">
        <v>13038</v>
      </c>
      <c r="V398" t="s">
        <v>3501</v>
      </c>
      <c r="W398" t="s">
        <v>3502</v>
      </c>
    </row>
    <row r="399" spans="1:23" x14ac:dyDescent="0.25">
      <c r="A399" t="s">
        <v>3503</v>
      </c>
      <c r="B399" t="s">
        <v>3504</v>
      </c>
      <c r="C399" t="str">
        <f>TRIM(LEFT(Table1_1[[#This Row],[product_name]], FIND(" ",Table1_1[[#This Row],[product_name]],FIND(" ",Table1_1[[#This Row],[product_name]],FIND(" ",Table1_1[[#This Row],[product_name]])+1)+1)))</f>
        <v>Samsung Galaxy Buds</v>
      </c>
      <c r="D399" t="s">
        <v>3066</v>
      </c>
      <c r="E399" t="s">
        <v>13077</v>
      </c>
      <c r="F399">
        <v>4790</v>
      </c>
      <c r="G399">
        <v>15990</v>
      </c>
      <c r="H399" t="str" cm="1">
        <f t="array" ref="H399">_xlfn.IFS(Table1_1[[#This Row],[discounted_price]]&lt;200, "&lt;₹200", Table1_1[[#This Row],[discounted_price]]&lt;=500, "₹200-₹500", Table1_1[[#This Row],[discounted_price]]&gt;500, "&gt;₹500")</f>
        <v>&gt;₹500</v>
      </c>
      <c r="I399" s="1">
        <v>0.7</v>
      </c>
      <c r="J3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399" s="1" t="str">
        <f>IF(Table1_1[[#This Row],[discount_percentage]]&gt;= 50%, "Yes", "No")</f>
        <v>Yes</v>
      </c>
      <c r="L399">
        <v>4</v>
      </c>
      <c r="M399">
        <v>4390</v>
      </c>
      <c r="N399">
        <f>AVERAGE(Table1_1[[#This Row],[rating]]) + (Table1_1[[#This Row],[rating_count]]/1000)</f>
        <v>8.39</v>
      </c>
      <c r="O399" t="str">
        <f>IF(Table1_1[[#This Row],[rating_count]]&lt;1000, "Yes", "No")</f>
        <v>No</v>
      </c>
      <c r="P399" t="s">
        <v>3505</v>
      </c>
      <c r="Q399" t="s">
        <v>3506</v>
      </c>
      <c r="R399" t="s">
        <v>3507</v>
      </c>
      <c r="S399" t="s">
        <v>3508</v>
      </c>
      <c r="T399" t="s">
        <v>3509</v>
      </c>
      <c r="U399" t="s">
        <v>3510</v>
      </c>
      <c r="V399" t="s">
        <v>3511</v>
      </c>
      <c r="W399" t="s">
        <v>3512</v>
      </c>
    </row>
    <row r="400" spans="1:23" x14ac:dyDescent="0.25">
      <c r="A400" t="s">
        <v>3513</v>
      </c>
      <c r="B400" t="s">
        <v>3514</v>
      </c>
      <c r="C400" t="str">
        <f>TRIM(LEFT(Table1_1[[#This Row],[product_name]], FIND(" ",Table1_1[[#This Row],[product_name]],FIND(" ",Table1_1[[#This Row],[product_name]],FIND(" ",Table1_1[[#This Row],[product_name]])+1)+1)))</f>
        <v>OnePlus Nord 2T</v>
      </c>
      <c r="D400" t="s">
        <v>2990</v>
      </c>
      <c r="E400" t="s">
        <v>13077</v>
      </c>
      <c r="F400">
        <v>33999</v>
      </c>
      <c r="G400">
        <v>33999</v>
      </c>
      <c r="H400" t="str" cm="1">
        <f t="array" ref="H400">_xlfn.IFS(Table1_1[[#This Row],[discounted_price]]&lt;200, "&lt;₹200", Table1_1[[#This Row],[discounted_price]]&lt;=500, "₹200-₹500", Table1_1[[#This Row],[discounted_price]]&gt;500, "&gt;₹500")</f>
        <v>&gt;₹500</v>
      </c>
      <c r="I400" s="1">
        <v>0</v>
      </c>
      <c r="J4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400" s="1" t="str">
        <f>IF(Table1_1[[#This Row],[discount_percentage]]&gt;= 50%, "Yes", "No")</f>
        <v>No</v>
      </c>
      <c r="L400">
        <v>4.3</v>
      </c>
      <c r="M400">
        <v>17415</v>
      </c>
      <c r="N400">
        <f>AVERAGE(Table1_1[[#This Row],[rating]]) + (Table1_1[[#This Row],[rating_count]]/1000)</f>
        <v>21.715</v>
      </c>
      <c r="O400" t="str">
        <f>IF(Table1_1[[#This Row],[rating_count]]&lt;1000, "Yes", "No")</f>
        <v>No</v>
      </c>
      <c r="P400" t="s">
        <v>3515</v>
      </c>
      <c r="Q400" t="s">
        <v>3002</v>
      </c>
      <c r="R400" t="s">
        <v>3003</v>
      </c>
      <c r="S400" t="s">
        <v>3004</v>
      </c>
      <c r="T400" t="s">
        <v>3005</v>
      </c>
      <c r="U400" t="s">
        <v>3006</v>
      </c>
      <c r="V400" t="s">
        <v>3007</v>
      </c>
      <c r="W400" t="s">
        <v>3516</v>
      </c>
    </row>
    <row r="401" spans="1:23" x14ac:dyDescent="0.25">
      <c r="A401" t="s">
        <v>3517</v>
      </c>
      <c r="B401" t="s">
        <v>3518</v>
      </c>
      <c r="C401" t="str">
        <f>TRIM(LEFT(Table1_1[[#This Row],[product_name]], FIND(" ",Table1_1[[#This Row],[product_name]],FIND(" ",Table1_1[[#This Row],[product_name]],FIND(" ",Table1_1[[#This Row],[product_name]])+1)+1)))</f>
        <v>Sounce Spiral Charger</v>
      </c>
      <c r="D401" t="s">
        <v>3519</v>
      </c>
      <c r="E401" t="s">
        <v>13076</v>
      </c>
      <c r="F401">
        <v>99</v>
      </c>
      <c r="G401">
        <v>999</v>
      </c>
      <c r="H401" t="str" cm="1">
        <f t="array" ref="H401">_xlfn.IFS(Table1_1[[#This Row],[discounted_price]]&lt;200, "&lt;₹200", Table1_1[[#This Row],[discounted_price]]&lt;=500, "₹200-₹500", Table1_1[[#This Row],[discounted_price]]&gt;500, "&gt;₹500")</f>
        <v>&lt;₹200</v>
      </c>
      <c r="I401" s="1">
        <v>0.9</v>
      </c>
      <c r="J4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01" s="1" t="str">
        <f>IF(Table1_1[[#This Row],[discount_percentage]]&gt;= 50%, "Yes", "No")</f>
        <v>Yes</v>
      </c>
      <c r="L401">
        <v>4</v>
      </c>
      <c r="M401">
        <v>1396</v>
      </c>
      <c r="N401">
        <f>AVERAGE(Table1_1[[#This Row],[rating]]) + (Table1_1[[#This Row],[rating_count]]/1000)</f>
        <v>5.3959999999999999</v>
      </c>
      <c r="O401" t="str">
        <f>IF(Table1_1[[#This Row],[rating_count]]&lt;1000, "Yes", "No")</f>
        <v>No</v>
      </c>
      <c r="P401" t="s">
        <v>3520</v>
      </c>
      <c r="Q401" t="s">
        <v>3521</v>
      </c>
      <c r="R401" t="s">
        <v>3522</v>
      </c>
      <c r="S401" t="s">
        <v>3523</v>
      </c>
      <c r="T401" t="s">
        <v>3524</v>
      </c>
      <c r="U401" t="s">
        <v>3525</v>
      </c>
      <c r="V401" t="s">
        <v>3526</v>
      </c>
      <c r="W401" t="s">
        <v>3527</v>
      </c>
    </row>
    <row r="402" spans="1:23" x14ac:dyDescent="0.25">
      <c r="A402" t="s">
        <v>3528</v>
      </c>
      <c r="B402" t="s">
        <v>3529</v>
      </c>
      <c r="C402" t="str">
        <f>TRIM(LEFT(Table1_1[[#This Row],[product_name]], FIND(" ",Table1_1[[#This Row],[product_name]],FIND(" ",Table1_1[[#This Row],[product_name]],FIND(" ",Table1_1[[#This Row],[product_name]])+1)+1)))</f>
        <v>PTron Boom Ultima</v>
      </c>
      <c r="D402" t="s">
        <v>3066</v>
      </c>
      <c r="E402" t="s">
        <v>13077</v>
      </c>
      <c r="F402">
        <v>299</v>
      </c>
      <c r="G402">
        <v>1900</v>
      </c>
      <c r="H402" t="str" cm="1">
        <f t="array" ref="H402">_xlfn.IFS(Table1_1[[#This Row],[discounted_price]]&lt;200, "&lt;₹200", Table1_1[[#This Row],[discounted_price]]&lt;=500, "₹200-₹500", Table1_1[[#This Row],[discounted_price]]&gt;500, "&gt;₹500")</f>
        <v>₹200-₹500</v>
      </c>
      <c r="I402" s="1">
        <v>0.84</v>
      </c>
      <c r="J4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02" s="1" t="str">
        <f>IF(Table1_1[[#This Row],[discount_percentage]]&gt;= 50%, "Yes", "No")</f>
        <v>Yes</v>
      </c>
      <c r="L402">
        <v>3.6</v>
      </c>
      <c r="M402">
        <v>18202</v>
      </c>
      <c r="N402">
        <f>AVERAGE(Table1_1[[#This Row],[rating]]) + (Table1_1[[#This Row],[rating_count]]/1000)</f>
        <v>21.802000000000003</v>
      </c>
      <c r="O402" t="str">
        <f>IF(Table1_1[[#This Row],[rating_count]]&lt;1000, "Yes", "No")</f>
        <v>No</v>
      </c>
      <c r="P402" t="s">
        <v>3530</v>
      </c>
      <c r="Q402" t="s">
        <v>3531</v>
      </c>
      <c r="R402" t="s">
        <v>3532</v>
      </c>
      <c r="S402" t="s">
        <v>3533</v>
      </c>
      <c r="T402" t="s">
        <v>3534</v>
      </c>
      <c r="U402" t="s">
        <v>3535</v>
      </c>
      <c r="V402" t="s">
        <v>3536</v>
      </c>
      <c r="W402" t="s">
        <v>3537</v>
      </c>
    </row>
    <row r="403" spans="1:23" x14ac:dyDescent="0.25">
      <c r="A403" t="s">
        <v>3538</v>
      </c>
      <c r="B403" t="s">
        <v>3539</v>
      </c>
      <c r="C403" t="str">
        <f>TRIM(LEFT(Table1_1[[#This Row],[product_name]], FIND(" ",Table1_1[[#This Row],[product_name]],FIND(" ",Table1_1[[#This Row],[product_name]],FIND(" ",Table1_1[[#This Row],[product_name]])+1)+1)))</f>
        <v>Samsung Galaxy M13</v>
      </c>
      <c r="D403" t="s">
        <v>2990</v>
      </c>
      <c r="E403" t="s">
        <v>13077</v>
      </c>
      <c r="F403">
        <v>10999</v>
      </c>
      <c r="G403">
        <v>14999</v>
      </c>
      <c r="H403" t="str" cm="1">
        <f t="array" ref="H403">_xlfn.IFS(Table1_1[[#This Row],[discounted_price]]&lt;200, "&lt;₹200", Table1_1[[#This Row],[discounted_price]]&lt;=500, "₹200-₹500", Table1_1[[#This Row],[discounted_price]]&gt;500, "&gt;₹500")</f>
        <v>&gt;₹500</v>
      </c>
      <c r="I403" s="1">
        <v>0.27</v>
      </c>
      <c r="J4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03" s="1" t="str">
        <f>IF(Table1_1[[#This Row],[discount_percentage]]&gt;= 50%, "Yes", "No")</f>
        <v>No</v>
      </c>
      <c r="L403">
        <v>4.0999999999999996</v>
      </c>
      <c r="M403">
        <v>18998</v>
      </c>
      <c r="N403">
        <f>AVERAGE(Table1_1[[#This Row],[rating]]) + (Table1_1[[#This Row],[rating_count]]/1000)</f>
        <v>23.097999999999999</v>
      </c>
      <c r="O403" t="str">
        <f>IF(Table1_1[[#This Row],[rating_count]]&lt;1000, "Yes", "No")</f>
        <v>No</v>
      </c>
      <c r="P403" t="s">
        <v>3540</v>
      </c>
      <c r="Q403" t="s">
        <v>3209</v>
      </c>
      <c r="R403" t="s">
        <v>3210</v>
      </c>
      <c r="S403" t="s">
        <v>3211</v>
      </c>
      <c r="T403" t="s">
        <v>3212</v>
      </c>
      <c r="U403" t="s">
        <v>3213</v>
      </c>
      <c r="V403" t="s">
        <v>3214</v>
      </c>
      <c r="W403" t="s">
        <v>3541</v>
      </c>
    </row>
    <row r="404" spans="1:23" x14ac:dyDescent="0.25">
      <c r="A404" t="s">
        <v>3542</v>
      </c>
      <c r="B404" t="s">
        <v>3543</v>
      </c>
      <c r="C404" t="str">
        <f>TRIM(LEFT(Table1_1[[#This Row],[product_name]], FIND(" ",Table1_1[[#This Row],[product_name]],FIND(" ",Table1_1[[#This Row],[product_name]],FIND(" ",Table1_1[[#This Row],[product_name]])+1)+1)))</f>
        <v>OnePlus 10R 5G</v>
      </c>
      <c r="D404" t="s">
        <v>2990</v>
      </c>
      <c r="E404" t="s">
        <v>13077</v>
      </c>
      <c r="F404">
        <v>34999</v>
      </c>
      <c r="G404">
        <v>38999</v>
      </c>
      <c r="H404" t="str" cm="1">
        <f t="array" ref="H404">_xlfn.IFS(Table1_1[[#This Row],[discounted_price]]&lt;200, "&lt;₹200", Table1_1[[#This Row],[discounted_price]]&lt;=500, "₹200-₹500", Table1_1[[#This Row],[discounted_price]]&gt;500, "&gt;₹500")</f>
        <v>&gt;₹500</v>
      </c>
      <c r="I404" s="1">
        <v>0.1</v>
      </c>
      <c r="J4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404" s="1" t="str">
        <f>IF(Table1_1[[#This Row],[discount_percentage]]&gt;= 50%, "Yes", "No")</f>
        <v>No</v>
      </c>
      <c r="L404">
        <v>4.2</v>
      </c>
      <c r="M404">
        <v>11029</v>
      </c>
      <c r="N404">
        <f>AVERAGE(Table1_1[[#This Row],[rating]]) + (Table1_1[[#This Row],[rating_count]]/1000)</f>
        <v>15.228999999999999</v>
      </c>
      <c r="O404" t="str">
        <f>IF(Table1_1[[#This Row],[rating_count]]&lt;1000, "Yes", "No")</f>
        <v>No</v>
      </c>
      <c r="P404" t="s">
        <v>3544</v>
      </c>
      <c r="Q404" t="s">
        <v>3545</v>
      </c>
      <c r="R404" t="s">
        <v>3546</v>
      </c>
      <c r="S404" t="s">
        <v>3547</v>
      </c>
      <c r="T404" t="s">
        <v>3548</v>
      </c>
      <c r="U404" t="s">
        <v>3549</v>
      </c>
      <c r="V404" t="s">
        <v>3550</v>
      </c>
      <c r="W404" t="s">
        <v>3551</v>
      </c>
    </row>
    <row r="405" spans="1:23" x14ac:dyDescent="0.25">
      <c r="A405" t="s">
        <v>3552</v>
      </c>
      <c r="B405" t="s">
        <v>3231</v>
      </c>
      <c r="C405" t="str">
        <f>TRIM(LEFT(Table1_1[[#This Row],[product_name]], FIND(" ",Table1_1[[#This Row],[product_name]],FIND(" ",Table1_1[[#This Row],[product_name]],FIND(" ",Table1_1[[#This Row],[product_name]])+1)+1)))</f>
        <v>Samsung Galaxy M33</v>
      </c>
      <c r="D405" t="s">
        <v>2990</v>
      </c>
      <c r="E405" t="s">
        <v>13077</v>
      </c>
      <c r="F405">
        <v>16999</v>
      </c>
      <c r="G405">
        <v>24999</v>
      </c>
      <c r="H405" t="str" cm="1">
        <f t="array" ref="H405">_xlfn.IFS(Table1_1[[#This Row],[discounted_price]]&lt;200, "&lt;₹200", Table1_1[[#This Row],[discounted_price]]&lt;=500, "₹200-₹500", Table1_1[[#This Row],[discounted_price]]&gt;500, "&gt;₹500")</f>
        <v>&gt;₹500</v>
      </c>
      <c r="I405" s="1">
        <v>0.32</v>
      </c>
      <c r="J4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05" s="1" t="str">
        <f>IF(Table1_1[[#This Row],[discount_percentage]]&gt;= 50%, "Yes", "No")</f>
        <v>No</v>
      </c>
      <c r="L405">
        <v>4.0999999999999996</v>
      </c>
      <c r="M405">
        <v>22318</v>
      </c>
      <c r="N405">
        <f>AVERAGE(Table1_1[[#This Row],[rating]]) + (Table1_1[[#This Row],[rating_count]]/1000)</f>
        <v>26.417999999999999</v>
      </c>
      <c r="O405" t="str">
        <f>IF(Table1_1[[#This Row],[rating_count]]&lt;1000, "Yes", "No")</f>
        <v>No</v>
      </c>
      <c r="P405" t="s">
        <v>3232</v>
      </c>
      <c r="Q405" t="s">
        <v>3194</v>
      </c>
      <c r="R405" t="s">
        <v>3195</v>
      </c>
      <c r="S405" t="s">
        <v>3196</v>
      </c>
      <c r="T405" t="s">
        <v>3197</v>
      </c>
      <c r="U405" t="s">
        <v>3198</v>
      </c>
      <c r="V405" t="s">
        <v>3233</v>
      </c>
      <c r="W405" t="s">
        <v>3553</v>
      </c>
    </row>
    <row r="406" spans="1:23" x14ac:dyDescent="0.25">
      <c r="A406" t="s">
        <v>3554</v>
      </c>
      <c r="B406" t="s">
        <v>3555</v>
      </c>
      <c r="C406" t="str">
        <f>TRIM(LEFT(Table1_1[[#This Row],[product_name]], FIND(" ",Table1_1[[#This Row],[product_name]],FIND(" ",Table1_1[[#This Row],[product_name]],FIND(" ",Table1_1[[#This Row],[product_name]])+1)+1)))</f>
        <v>Ambrane Mobile Holding</v>
      </c>
      <c r="D406" t="s">
        <v>3495</v>
      </c>
      <c r="E406" t="s">
        <v>13077</v>
      </c>
      <c r="F406">
        <v>199</v>
      </c>
      <c r="G406">
        <v>499</v>
      </c>
      <c r="H406" t="str" cm="1">
        <f t="array" ref="H406">_xlfn.IFS(Table1_1[[#This Row],[discounted_price]]&lt;200, "&lt;₹200", Table1_1[[#This Row],[discounted_price]]&lt;=500, "₹200-₹500", Table1_1[[#This Row],[discounted_price]]&gt;500, "&gt;₹500")</f>
        <v>&lt;₹200</v>
      </c>
      <c r="I406" s="1">
        <v>0.6</v>
      </c>
      <c r="J4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06" s="1" t="str">
        <f>IF(Table1_1[[#This Row],[discount_percentage]]&gt;= 50%, "Yes", "No")</f>
        <v>Yes</v>
      </c>
      <c r="L406">
        <v>4.0999999999999996</v>
      </c>
      <c r="M406">
        <v>1786</v>
      </c>
      <c r="N406">
        <f>AVERAGE(Table1_1[[#This Row],[rating]]) + (Table1_1[[#This Row],[rating_count]]/1000)</f>
        <v>5.8859999999999992</v>
      </c>
      <c r="O406" t="str">
        <f>IF(Table1_1[[#This Row],[rating_count]]&lt;1000, "Yes", "No")</f>
        <v>No</v>
      </c>
      <c r="P406" t="s">
        <v>3556</v>
      </c>
      <c r="Q406" t="s">
        <v>3557</v>
      </c>
      <c r="R406" t="s">
        <v>3558</v>
      </c>
      <c r="S406" t="s">
        <v>3559</v>
      </c>
      <c r="T406" t="s">
        <v>3560</v>
      </c>
      <c r="U406" t="s">
        <v>3561</v>
      </c>
      <c r="V406" t="s">
        <v>3562</v>
      </c>
      <c r="W406" t="s">
        <v>3563</v>
      </c>
    </row>
    <row r="407" spans="1:23" x14ac:dyDescent="0.25">
      <c r="A407" t="s">
        <v>3564</v>
      </c>
      <c r="B407" t="s">
        <v>3565</v>
      </c>
      <c r="C407" t="str">
        <f>TRIM(LEFT(Table1_1[[#This Row],[product_name]], FIND(" ",Table1_1[[#This Row],[product_name]],FIND(" ",Table1_1[[#This Row],[product_name]],FIND(" ",Table1_1[[#This Row],[product_name]])+1)+1)))</f>
        <v>Ambrane 10000mAh Slim</v>
      </c>
      <c r="D407" t="s">
        <v>2979</v>
      </c>
      <c r="E407" t="s">
        <v>13077</v>
      </c>
      <c r="F407">
        <v>999</v>
      </c>
      <c r="G407">
        <v>1599</v>
      </c>
      <c r="H407" t="str" cm="1">
        <f t="array" ref="H407">_xlfn.IFS(Table1_1[[#This Row],[discounted_price]]&lt;200, "&lt;₹200", Table1_1[[#This Row],[discounted_price]]&lt;=500, "₹200-₹500", Table1_1[[#This Row],[discounted_price]]&gt;500, "&gt;₹500")</f>
        <v>&gt;₹500</v>
      </c>
      <c r="I407" s="1">
        <v>0.38</v>
      </c>
      <c r="J4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07" s="1" t="str">
        <f>IF(Table1_1[[#This Row],[discount_percentage]]&gt;= 50%, "Yes", "No")</f>
        <v>No</v>
      </c>
      <c r="L407">
        <v>4</v>
      </c>
      <c r="M407">
        <v>7222</v>
      </c>
      <c r="N407">
        <f>AVERAGE(Table1_1[[#This Row],[rating]]) + (Table1_1[[#This Row],[rating_count]]/1000)</f>
        <v>11.222000000000001</v>
      </c>
      <c r="O407" t="str">
        <f>IF(Table1_1[[#This Row],[rating_count]]&lt;1000, "Yes", "No")</f>
        <v>No</v>
      </c>
      <c r="P407" t="s">
        <v>3566</v>
      </c>
      <c r="Q407" t="s">
        <v>3567</v>
      </c>
      <c r="R407" t="s">
        <v>3568</v>
      </c>
      <c r="S407" t="s">
        <v>3569</v>
      </c>
      <c r="T407" t="s">
        <v>3570</v>
      </c>
      <c r="U407" t="s">
        <v>3571</v>
      </c>
      <c r="V407" t="s">
        <v>3572</v>
      </c>
      <c r="W407" t="s">
        <v>3573</v>
      </c>
    </row>
    <row r="408" spans="1:23" x14ac:dyDescent="0.25">
      <c r="A408" t="s">
        <v>3574</v>
      </c>
      <c r="B408" t="s">
        <v>3575</v>
      </c>
      <c r="C408" t="str">
        <f>TRIM(LEFT(Table1_1[[#This Row],[product_name]], FIND(" ",Table1_1[[#This Row],[product_name]],FIND(" ",Table1_1[[#This Row],[product_name]],FIND(" ",Table1_1[[#This Row],[product_name]])+1)+1)))</f>
        <v>Nokia 105 Single</v>
      </c>
      <c r="D408" t="s">
        <v>3045</v>
      </c>
      <c r="E408" t="s">
        <v>13077</v>
      </c>
      <c r="F408">
        <v>1299</v>
      </c>
      <c r="G408">
        <v>1599</v>
      </c>
      <c r="H408" t="str" cm="1">
        <f t="array" ref="H408">_xlfn.IFS(Table1_1[[#This Row],[discounted_price]]&lt;200, "&lt;₹200", Table1_1[[#This Row],[discounted_price]]&lt;=500, "₹200-₹500", Table1_1[[#This Row],[discounted_price]]&gt;500, "&gt;₹500")</f>
        <v>&gt;₹500</v>
      </c>
      <c r="I408" s="1">
        <v>0.19</v>
      </c>
      <c r="J4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08" s="1" t="str">
        <f>IF(Table1_1[[#This Row],[discount_percentage]]&gt;= 50%, "Yes", "No")</f>
        <v>No</v>
      </c>
      <c r="L408">
        <v>4</v>
      </c>
      <c r="M408">
        <v>128311</v>
      </c>
      <c r="N408">
        <f>AVERAGE(Table1_1[[#This Row],[rating]]) + (Table1_1[[#This Row],[rating_count]]/1000)</f>
        <v>132.31100000000001</v>
      </c>
      <c r="O408" t="str">
        <f>IF(Table1_1[[#This Row],[rating_count]]&lt;1000, "Yes", "No")</f>
        <v>No</v>
      </c>
      <c r="P408" t="s">
        <v>3046</v>
      </c>
      <c r="Q408" t="s">
        <v>3047</v>
      </c>
      <c r="R408" t="s">
        <v>3048</v>
      </c>
      <c r="S408" t="s">
        <v>3049</v>
      </c>
      <c r="T408" t="s">
        <v>3050</v>
      </c>
      <c r="U408" t="s">
        <v>3051</v>
      </c>
      <c r="V408" t="s">
        <v>3576</v>
      </c>
      <c r="W408" t="s">
        <v>3577</v>
      </c>
    </row>
    <row r="409" spans="1:23" x14ac:dyDescent="0.25">
      <c r="A409" t="s">
        <v>3578</v>
      </c>
      <c r="B409" t="s">
        <v>3579</v>
      </c>
      <c r="C409" t="str">
        <f>TRIM(LEFT(Table1_1[[#This Row],[product_name]], FIND(" ",Table1_1[[#This Row],[product_name]],FIND(" ",Table1_1[[#This Row],[product_name]],FIND(" ",Table1_1[[#This Row],[product_name]])+1)+1)))</f>
        <v>PTron Tangent Lite</v>
      </c>
      <c r="D409" t="s">
        <v>3066</v>
      </c>
      <c r="E409" t="s">
        <v>13077</v>
      </c>
      <c r="F409">
        <v>599</v>
      </c>
      <c r="G409">
        <v>1800</v>
      </c>
      <c r="H409" t="str" cm="1">
        <f t="array" ref="H409">_xlfn.IFS(Table1_1[[#This Row],[discounted_price]]&lt;200, "&lt;₹200", Table1_1[[#This Row],[discounted_price]]&lt;=500, "₹200-₹500", Table1_1[[#This Row],[discounted_price]]&gt;500, "&gt;₹500")</f>
        <v>&gt;₹500</v>
      </c>
      <c r="I409" s="1">
        <v>0.67</v>
      </c>
      <c r="J4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09" s="1" t="str">
        <f>IF(Table1_1[[#This Row],[discount_percentage]]&gt;= 50%, "Yes", "No")</f>
        <v>Yes</v>
      </c>
      <c r="L409">
        <v>3.5</v>
      </c>
      <c r="M409">
        <v>83996</v>
      </c>
      <c r="N409">
        <f>AVERAGE(Table1_1[[#This Row],[rating]]) + (Table1_1[[#This Row],[rating_count]]/1000)</f>
        <v>87.495999999999995</v>
      </c>
      <c r="O409" t="str">
        <f>IF(Table1_1[[#This Row],[rating_count]]&lt;1000, "Yes", "No")</f>
        <v>No</v>
      </c>
      <c r="P409" t="s">
        <v>3580</v>
      </c>
      <c r="Q409" t="s">
        <v>3581</v>
      </c>
      <c r="R409" t="s">
        <v>3582</v>
      </c>
      <c r="S409" t="s">
        <v>3583</v>
      </c>
      <c r="T409" t="s">
        <v>3584</v>
      </c>
      <c r="U409" t="s">
        <v>3585</v>
      </c>
      <c r="V409" t="s">
        <v>3586</v>
      </c>
      <c r="W409" t="s">
        <v>3587</v>
      </c>
    </row>
    <row r="410" spans="1:23" x14ac:dyDescent="0.25">
      <c r="A410" t="s">
        <v>3588</v>
      </c>
      <c r="B410" t="s">
        <v>3589</v>
      </c>
      <c r="C410" t="str">
        <f>TRIM(LEFT(Table1_1[[#This Row],[product_name]], FIND(" ",Table1_1[[#This Row],[product_name]],FIND(" ",Table1_1[[#This Row],[product_name]],FIND(" ",Table1_1[[#This Row],[product_name]])+1)+1)))</f>
        <v>Samsung EVO Plus</v>
      </c>
      <c r="D410" t="s">
        <v>3024</v>
      </c>
      <c r="E410" t="s">
        <v>13077</v>
      </c>
      <c r="F410">
        <v>599</v>
      </c>
      <c r="G410">
        <v>1899</v>
      </c>
      <c r="H410" t="str" cm="1">
        <f t="array" ref="H410">_xlfn.IFS(Table1_1[[#This Row],[discounted_price]]&lt;200, "&lt;₹200", Table1_1[[#This Row],[discounted_price]]&lt;=500, "₹200-₹500", Table1_1[[#This Row],[discounted_price]]&gt;500, "&gt;₹500")</f>
        <v>&gt;₹500</v>
      </c>
      <c r="I410" s="1">
        <v>0.68</v>
      </c>
      <c r="J4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10" s="1" t="str">
        <f>IF(Table1_1[[#This Row],[discount_percentage]]&gt;= 50%, "Yes", "No")</f>
        <v>Yes</v>
      </c>
      <c r="L410">
        <v>4.3</v>
      </c>
      <c r="M410">
        <v>140036</v>
      </c>
      <c r="N410">
        <f>AVERAGE(Table1_1[[#This Row],[rating]]) + (Table1_1[[#This Row],[rating_count]]/1000)</f>
        <v>144.33600000000001</v>
      </c>
      <c r="O410" t="str">
        <f>IF(Table1_1[[#This Row],[rating_count]]&lt;1000, "Yes", "No")</f>
        <v>No</v>
      </c>
      <c r="P410" t="s">
        <v>3443</v>
      </c>
      <c r="Q410" t="s">
        <v>3444</v>
      </c>
      <c r="R410" t="s">
        <v>3445</v>
      </c>
      <c r="S410" t="s">
        <v>3446</v>
      </c>
      <c r="T410" t="s">
        <v>3447</v>
      </c>
      <c r="U410" t="s">
        <v>3448</v>
      </c>
      <c r="V410" t="s">
        <v>3590</v>
      </c>
      <c r="W410" t="s">
        <v>3591</v>
      </c>
    </row>
    <row r="411" spans="1:23" x14ac:dyDescent="0.25">
      <c r="A411" t="s">
        <v>3592</v>
      </c>
      <c r="B411" t="s">
        <v>3593</v>
      </c>
      <c r="C411" t="str">
        <f>TRIM(LEFT(Table1_1[[#This Row],[product_name]], FIND(" ",Table1_1[[#This Row],[product_name]],FIND(" ",Table1_1[[#This Row],[product_name]],FIND(" ",Table1_1[[#This Row],[product_name]])+1)+1)))</f>
        <v>Ambrane 20000mAh Power</v>
      </c>
      <c r="D411" t="s">
        <v>2979</v>
      </c>
      <c r="E411" t="s">
        <v>13077</v>
      </c>
      <c r="F411">
        <v>1799</v>
      </c>
      <c r="G411">
        <v>2499</v>
      </c>
      <c r="H411" t="str" cm="1">
        <f t="array" ref="H411">_xlfn.IFS(Table1_1[[#This Row],[discounted_price]]&lt;200, "&lt;₹200", Table1_1[[#This Row],[discounted_price]]&lt;=500, "₹200-₹500", Table1_1[[#This Row],[discounted_price]]&gt;500, "&gt;₹500")</f>
        <v>&gt;₹500</v>
      </c>
      <c r="I411" s="1">
        <v>0.28000000000000003</v>
      </c>
      <c r="J4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11" s="1" t="str">
        <f>IF(Table1_1[[#This Row],[discount_percentage]]&gt;= 50%, "Yes", "No")</f>
        <v>No</v>
      </c>
      <c r="L411">
        <v>4.0999999999999996</v>
      </c>
      <c r="M411">
        <v>18678</v>
      </c>
      <c r="N411">
        <f>AVERAGE(Table1_1[[#This Row],[rating]]) + (Table1_1[[#This Row],[rating_count]]/1000)</f>
        <v>22.777999999999999</v>
      </c>
      <c r="O411" t="str">
        <f>IF(Table1_1[[#This Row],[rating_count]]&lt;1000, "Yes", "No")</f>
        <v>No</v>
      </c>
      <c r="P411" t="s">
        <v>3594</v>
      </c>
      <c r="Q411" t="s">
        <v>3595</v>
      </c>
      <c r="R411" t="s">
        <v>3596</v>
      </c>
      <c r="S411" t="s">
        <v>3597</v>
      </c>
      <c r="T411" t="s">
        <v>3598</v>
      </c>
      <c r="U411" t="s">
        <v>13039</v>
      </c>
      <c r="V411" t="s">
        <v>3599</v>
      </c>
      <c r="W411" t="s">
        <v>3600</v>
      </c>
    </row>
    <row r="412" spans="1:23" x14ac:dyDescent="0.25">
      <c r="A412" t="s">
        <v>3603</v>
      </c>
      <c r="B412" t="s">
        <v>3604</v>
      </c>
      <c r="C412" t="str">
        <f>TRIM(LEFT(Table1_1[[#This Row],[product_name]], FIND(" ",Table1_1[[#This Row],[product_name]],FIND(" ",Table1_1[[#This Row],[product_name]],FIND(" ",Table1_1[[#This Row],[product_name]])+1)+1)))</f>
        <v>Samsung Galaxy M13</v>
      </c>
      <c r="D412" t="s">
        <v>2990</v>
      </c>
      <c r="E412" t="s">
        <v>13077</v>
      </c>
      <c r="F412">
        <v>10999</v>
      </c>
      <c r="G412">
        <v>14999</v>
      </c>
      <c r="H412" t="str" cm="1">
        <f t="array" ref="H412">_xlfn.IFS(Table1_1[[#This Row],[discounted_price]]&lt;200, "&lt;₹200", Table1_1[[#This Row],[discounted_price]]&lt;=500, "₹200-₹500", Table1_1[[#This Row],[discounted_price]]&gt;500, "&gt;₹500")</f>
        <v>&gt;₹500</v>
      </c>
      <c r="I412" s="1">
        <v>0.27</v>
      </c>
      <c r="J4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12" s="1" t="str">
        <f>IF(Table1_1[[#This Row],[discount_percentage]]&gt;= 50%, "Yes", "No")</f>
        <v>No</v>
      </c>
      <c r="L412">
        <v>4.0999999999999996</v>
      </c>
      <c r="M412">
        <v>18998</v>
      </c>
      <c r="N412">
        <f>AVERAGE(Table1_1[[#This Row],[rating]]) + (Table1_1[[#This Row],[rating_count]]/1000)</f>
        <v>23.097999999999999</v>
      </c>
      <c r="O412" t="str">
        <f>IF(Table1_1[[#This Row],[rating_count]]&lt;1000, "Yes", "No")</f>
        <v>No</v>
      </c>
      <c r="P412" t="s">
        <v>3540</v>
      </c>
      <c r="Q412" t="s">
        <v>3209</v>
      </c>
      <c r="R412" t="s">
        <v>3210</v>
      </c>
      <c r="S412" t="s">
        <v>3211</v>
      </c>
      <c r="T412" t="s">
        <v>3212</v>
      </c>
      <c r="U412" t="s">
        <v>3213</v>
      </c>
      <c r="V412" t="s">
        <v>3605</v>
      </c>
      <c r="W412" t="s">
        <v>3606</v>
      </c>
    </row>
    <row r="413" spans="1:23" x14ac:dyDescent="0.25">
      <c r="A413" t="s">
        <v>3607</v>
      </c>
      <c r="B413" t="s">
        <v>3608</v>
      </c>
      <c r="C413" t="str">
        <f>TRIM(LEFT(Table1_1[[#This Row],[product_name]], FIND(" ",Table1_1[[#This Row],[product_name]],FIND(" ",Table1_1[[#This Row],[product_name]],FIND(" ",Table1_1[[#This Row],[product_name]])+1)+1)))</f>
        <v>boAt Xtend Smartwatch</v>
      </c>
      <c r="D413" t="s">
        <v>2948</v>
      </c>
      <c r="E413" t="s">
        <v>13077</v>
      </c>
      <c r="F413">
        <v>2999</v>
      </c>
      <c r="G413">
        <v>7990</v>
      </c>
      <c r="H413" t="str" cm="1">
        <f t="array" ref="H413">_xlfn.IFS(Table1_1[[#This Row],[discounted_price]]&lt;200, "&lt;₹200", Table1_1[[#This Row],[discounted_price]]&lt;=500, "₹200-₹500", Table1_1[[#This Row],[discounted_price]]&gt;500, "&gt;₹500")</f>
        <v>&gt;₹500</v>
      </c>
      <c r="I413" s="1">
        <v>0.62</v>
      </c>
      <c r="J4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13" s="1" t="str">
        <f>IF(Table1_1[[#This Row],[discount_percentage]]&gt;= 50%, "Yes", "No")</f>
        <v>Yes</v>
      </c>
      <c r="L413">
        <v>4.0999999999999996</v>
      </c>
      <c r="M413">
        <v>48449</v>
      </c>
      <c r="N413">
        <f>AVERAGE(Table1_1[[#This Row],[rating]]) + (Table1_1[[#This Row],[rating_count]]/1000)</f>
        <v>52.548999999999999</v>
      </c>
      <c r="O413" t="str">
        <f>IF(Table1_1[[#This Row],[rating_count]]&lt;1000, "Yes", "No")</f>
        <v>No</v>
      </c>
      <c r="P413" t="s">
        <v>3423</v>
      </c>
      <c r="Q413" t="s">
        <v>3609</v>
      </c>
      <c r="R413" t="s">
        <v>3610</v>
      </c>
      <c r="S413" t="s">
        <v>3611</v>
      </c>
      <c r="T413" t="s">
        <v>3612</v>
      </c>
      <c r="U413" t="s">
        <v>3613</v>
      </c>
      <c r="V413" t="s">
        <v>3614</v>
      </c>
      <c r="W413" t="s">
        <v>3615</v>
      </c>
    </row>
    <row r="414" spans="1:23" x14ac:dyDescent="0.25">
      <c r="A414" t="s">
        <v>3616</v>
      </c>
      <c r="B414" t="s">
        <v>3617</v>
      </c>
      <c r="C414" t="str">
        <f>TRIM(LEFT(Table1_1[[#This Row],[product_name]], FIND(" ",Table1_1[[#This Row],[product_name]],FIND(" ",Table1_1[[#This Row],[product_name]],FIND(" ",Table1_1[[#This Row],[product_name]])+1)+1)))</f>
        <v>boAt Wave Call</v>
      </c>
      <c r="D414" t="s">
        <v>2948</v>
      </c>
      <c r="E414" t="s">
        <v>13077</v>
      </c>
      <c r="F414">
        <v>1999</v>
      </c>
      <c r="G414">
        <v>7990</v>
      </c>
      <c r="H414" t="str" cm="1">
        <f t="array" ref="H414">_xlfn.IFS(Table1_1[[#This Row],[discounted_price]]&lt;200, "&lt;₹200", Table1_1[[#This Row],[discounted_price]]&lt;=500, "₹200-₹500", Table1_1[[#This Row],[discounted_price]]&gt;500, "&gt;₹500")</f>
        <v>&gt;₹500</v>
      </c>
      <c r="I414" s="1">
        <v>0.75</v>
      </c>
      <c r="J4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14" s="1" t="str">
        <f>IF(Table1_1[[#This Row],[discount_percentage]]&gt;= 50%, "Yes", "No")</f>
        <v>Yes</v>
      </c>
      <c r="L414">
        <v>3.8</v>
      </c>
      <c r="M414">
        <v>17831</v>
      </c>
      <c r="N414">
        <f>AVERAGE(Table1_1[[#This Row],[rating]]) + (Table1_1[[#This Row],[rating_count]]/1000)</f>
        <v>21.631</v>
      </c>
      <c r="O414" t="str">
        <f>IF(Table1_1[[#This Row],[rating_count]]&lt;1000, "Yes", "No")</f>
        <v>No</v>
      </c>
      <c r="P414" t="s">
        <v>2969</v>
      </c>
      <c r="Q414" t="s">
        <v>2970</v>
      </c>
      <c r="R414" t="s">
        <v>2971</v>
      </c>
      <c r="S414" t="s">
        <v>2972</v>
      </c>
      <c r="T414" t="s">
        <v>2973</v>
      </c>
      <c r="U414" t="s">
        <v>2974</v>
      </c>
      <c r="V414" t="s">
        <v>3618</v>
      </c>
      <c r="W414" t="s">
        <v>3619</v>
      </c>
    </row>
    <row r="415" spans="1:23" x14ac:dyDescent="0.25">
      <c r="A415" t="s">
        <v>3624</v>
      </c>
      <c r="B415" t="s">
        <v>3625</v>
      </c>
      <c r="C415" t="str">
        <f>TRIM(LEFT(Table1_1[[#This Row],[product_name]], FIND(" ",Table1_1[[#This Row],[product_name]],FIND(" ",Table1_1[[#This Row],[product_name]],FIND(" ",Table1_1[[#This Row],[product_name]])+1)+1)))</f>
        <v>MI Xiaomi 22.5W</v>
      </c>
      <c r="D415" t="s">
        <v>3162</v>
      </c>
      <c r="E415" t="s">
        <v>13077</v>
      </c>
      <c r="F415">
        <v>649</v>
      </c>
      <c r="G415">
        <v>999</v>
      </c>
      <c r="H415" t="str" cm="1">
        <f t="array" ref="H415">_xlfn.IFS(Table1_1[[#This Row],[discounted_price]]&lt;200, "&lt;₹200", Table1_1[[#This Row],[discounted_price]]&lt;=500, "₹200-₹500", Table1_1[[#This Row],[discounted_price]]&gt;500, "&gt;₹500")</f>
        <v>&gt;₹500</v>
      </c>
      <c r="I415" s="1">
        <v>0.35</v>
      </c>
      <c r="J4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15" s="1" t="str">
        <f>IF(Table1_1[[#This Row],[discount_percentage]]&gt;= 50%, "Yes", "No")</f>
        <v>No</v>
      </c>
      <c r="L415">
        <v>4.2</v>
      </c>
      <c r="M415">
        <v>1315</v>
      </c>
      <c r="N415">
        <f>AVERAGE(Table1_1[[#This Row],[rating]]) + (Table1_1[[#This Row],[rating_count]]/1000)</f>
        <v>5.5150000000000006</v>
      </c>
      <c r="O415" t="str">
        <f>IF(Table1_1[[#This Row],[rating_count]]&lt;1000, "Yes", "No")</f>
        <v>No</v>
      </c>
      <c r="P415" t="s">
        <v>3626</v>
      </c>
      <c r="Q415" t="s">
        <v>3627</v>
      </c>
      <c r="R415" t="s">
        <v>3628</v>
      </c>
      <c r="S415" t="s">
        <v>3629</v>
      </c>
      <c r="T415" t="s">
        <v>3630</v>
      </c>
      <c r="U415" t="s">
        <v>3631</v>
      </c>
      <c r="V415" t="s">
        <v>3632</v>
      </c>
      <c r="W415" t="s">
        <v>3633</v>
      </c>
    </row>
    <row r="416" spans="1:23" x14ac:dyDescent="0.25">
      <c r="A416" t="s">
        <v>3634</v>
      </c>
      <c r="B416" t="s">
        <v>3462</v>
      </c>
      <c r="C416" t="str">
        <f>TRIM(LEFT(Table1_1[[#This Row],[product_name]], FIND(" ",Table1_1[[#This Row],[product_name]],FIND(" ",Table1_1[[#This Row],[product_name]],FIND(" ",Table1_1[[#This Row],[product_name]])+1)+1)))</f>
        <v>Samsung Galaxy M13</v>
      </c>
      <c r="D416" t="s">
        <v>2990</v>
      </c>
      <c r="E416" t="s">
        <v>13077</v>
      </c>
      <c r="F416">
        <v>13999</v>
      </c>
      <c r="G416">
        <v>19499</v>
      </c>
      <c r="H416" t="str" cm="1">
        <f t="array" ref="H416">_xlfn.IFS(Table1_1[[#This Row],[discounted_price]]&lt;200, "&lt;₹200", Table1_1[[#This Row],[discounted_price]]&lt;=500, "₹200-₹500", Table1_1[[#This Row],[discounted_price]]&gt;500, "&gt;₹500")</f>
        <v>&gt;₹500</v>
      </c>
      <c r="I416" s="1">
        <v>0.28000000000000003</v>
      </c>
      <c r="J4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16" s="1" t="str">
        <f>IF(Table1_1[[#This Row],[discount_percentage]]&gt;= 50%, "Yes", "No")</f>
        <v>No</v>
      </c>
      <c r="L416">
        <v>4.0999999999999996</v>
      </c>
      <c r="M416">
        <v>18998</v>
      </c>
      <c r="N416">
        <f>AVERAGE(Table1_1[[#This Row],[rating]]) + (Table1_1[[#This Row],[rating_count]]/1000)</f>
        <v>23.097999999999999</v>
      </c>
      <c r="O416" t="str">
        <f>IF(Table1_1[[#This Row],[rating_count]]&lt;1000, "Yes", "No")</f>
        <v>No</v>
      </c>
      <c r="P416" t="s">
        <v>3463</v>
      </c>
      <c r="Q416" t="s">
        <v>3209</v>
      </c>
      <c r="R416" t="s">
        <v>3210</v>
      </c>
      <c r="S416" t="s">
        <v>3211</v>
      </c>
      <c r="T416" t="s">
        <v>3212</v>
      </c>
      <c r="U416" t="s">
        <v>3213</v>
      </c>
      <c r="V416" t="s">
        <v>3464</v>
      </c>
      <c r="W416" t="s">
        <v>3635</v>
      </c>
    </row>
    <row r="417" spans="1:23" x14ac:dyDescent="0.25">
      <c r="A417" t="s">
        <v>3636</v>
      </c>
      <c r="B417" t="s">
        <v>3637</v>
      </c>
      <c r="C417" t="str">
        <f>TRIM(LEFT(Table1_1[[#This Row],[product_name]], FIND(" ",Table1_1[[#This Row],[product_name]],FIND(" ",Table1_1[[#This Row],[product_name]],FIND(" ",Table1_1[[#This Row],[product_name]])+1)+1)))</f>
        <v>Gizga Essentials Spiral</v>
      </c>
      <c r="D417" t="s">
        <v>3638</v>
      </c>
      <c r="E417" t="s">
        <v>13077</v>
      </c>
      <c r="F417">
        <v>119</v>
      </c>
      <c r="G417">
        <v>299</v>
      </c>
      <c r="H417" t="str" cm="1">
        <f t="array" ref="H417">_xlfn.IFS(Table1_1[[#This Row],[discounted_price]]&lt;200, "&lt;₹200", Table1_1[[#This Row],[discounted_price]]&lt;=500, "₹200-₹500", Table1_1[[#This Row],[discounted_price]]&gt;500, "&gt;₹500")</f>
        <v>&lt;₹200</v>
      </c>
      <c r="I417" s="1">
        <v>0.6</v>
      </c>
      <c r="J4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17" s="1" t="str">
        <f>IF(Table1_1[[#This Row],[discount_percentage]]&gt;= 50%, "Yes", "No")</f>
        <v>Yes</v>
      </c>
      <c r="L417">
        <v>4.0999999999999996</v>
      </c>
      <c r="M417">
        <v>5999</v>
      </c>
      <c r="N417">
        <f>AVERAGE(Table1_1[[#This Row],[rating]]) + (Table1_1[[#This Row],[rating_count]]/1000)</f>
        <v>10.099</v>
      </c>
      <c r="O417" t="str">
        <f>IF(Table1_1[[#This Row],[rating_count]]&lt;1000, "Yes", "No")</f>
        <v>No</v>
      </c>
      <c r="P417" t="s">
        <v>3639</v>
      </c>
      <c r="Q417" t="s">
        <v>3640</v>
      </c>
      <c r="R417" t="s">
        <v>3641</v>
      </c>
      <c r="S417" t="s">
        <v>3642</v>
      </c>
      <c r="T417" t="s">
        <v>3643</v>
      </c>
      <c r="U417" t="s">
        <v>3644</v>
      </c>
      <c r="V417" t="s">
        <v>3645</v>
      </c>
      <c r="W417" t="s">
        <v>3646</v>
      </c>
    </row>
    <row r="418" spans="1:23" x14ac:dyDescent="0.25">
      <c r="A418" t="s">
        <v>3647</v>
      </c>
      <c r="B418" t="s">
        <v>3648</v>
      </c>
      <c r="C418" t="str">
        <f>TRIM(LEFT(Table1_1[[#This Row],[product_name]], FIND(" ",Table1_1[[#This Row],[product_name]],FIND(" ",Table1_1[[#This Row],[product_name]],FIND(" ",Table1_1[[#This Row],[product_name]])+1)+1)))</f>
        <v>Redmi Note 11</v>
      </c>
      <c r="D418" t="s">
        <v>2990</v>
      </c>
      <c r="E418" t="s">
        <v>13077</v>
      </c>
      <c r="F418">
        <v>12999</v>
      </c>
      <c r="G418">
        <v>17999</v>
      </c>
      <c r="H418" t="str" cm="1">
        <f t="array" ref="H418">_xlfn.IFS(Table1_1[[#This Row],[discounted_price]]&lt;200, "&lt;₹200", Table1_1[[#This Row],[discounted_price]]&lt;=500, "₹200-₹500", Table1_1[[#This Row],[discounted_price]]&gt;500, "&gt;₹500")</f>
        <v>&gt;₹500</v>
      </c>
      <c r="I418" s="1">
        <v>0.28000000000000003</v>
      </c>
      <c r="J4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18" s="1" t="str">
        <f>IF(Table1_1[[#This Row],[discount_percentage]]&gt;= 50%, "Yes", "No")</f>
        <v>No</v>
      </c>
      <c r="L418">
        <v>4.0999999999999996</v>
      </c>
      <c r="M418">
        <v>50772</v>
      </c>
      <c r="N418">
        <f>AVERAGE(Table1_1[[#This Row],[rating]]) + (Table1_1[[#This Row],[rating_count]]/1000)</f>
        <v>54.872</v>
      </c>
      <c r="O418" t="str">
        <f>IF(Table1_1[[#This Row],[rating_count]]&lt;1000, "Yes", "No")</f>
        <v>No</v>
      </c>
      <c r="P418" t="s">
        <v>3649</v>
      </c>
      <c r="Q418" t="s">
        <v>3650</v>
      </c>
      <c r="R418" t="s">
        <v>3651</v>
      </c>
      <c r="S418" t="s">
        <v>3652</v>
      </c>
      <c r="T418" t="s">
        <v>3653</v>
      </c>
      <c r="U418" t="s">
        <v>3654</v>
      </c>
      <c r="V418" t="s">
        <v>3655</v>
      </c>
      <c r="W418" t="s">
        <v>3656</v>
      </c>
    </row>
    <row r="419" spans="1:23" x14ac:dyDescent="0.25">
      <c r="A419" t="s">
        <v>3658</v>
      </c>
      <c r="B419" t="s">
        <v>3659</v>
      </c>
      <c r="C419" t="str">
        <f>TRIM(LEFT(Table1_1[[#This Row],[product_name]], FIND(" ",Table1_1[[#This Row],[product_name]],FIND(" ",Table1_1[[#This Row],[product_name]],FIND(" ",Table1_1[[#This Row],[product_name]])+1)+1)))</f>
        <v>Redmi Note 11</v>
      </c>
      <c r="D419" t="s">
        <v>2990</v>
      </c>
      <c r="E419" t="s">
        <v>13077</v>
      </c>
      <c r="F419">
        <v>20999</v>
      </c>
      <c r="G419">
        <v>26999</v>
      </c>
      <c r="H419" t="str" cm="1">
        <f t="array" ref="H419">_xlfn.IFS(Table1_1[[#This Row],[discounted_price]]&lt;200, "&lt;₹200", Table1_1[[#This Row],[discounted_price]]&lt;=500, "₹200-₹500", Table1_1[[#This Row],[discounted_price]]&gt;500, "&gt;₹500")</f>
        <v>&gt;₹500</v>
      </c>
      <c r="I419" s="1">
        <v>0.22</v>
      </c>
      <c r="J4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19" s="1" t="str">
        <f>IF(Table1_1[[#This Row],[discount_percentage]]&gt;= 50%, "Yes", "No")</f>
        <v>No</v>
      </c>
      <c r="L419">
        <v>3.9</v>
      </c>
      <c r="M419">
        <v>25824</v>
      </c>
      <c r="N419">
        <f>AVERAGE(Table1_1[[#This Row],[rating]]) + (Table1_1[[#This Row],[rating_count]]/1000)</f>
        <v>29.724</v>
      </c>
      <c r="O419" t="str">
        <f>IF(Table1_1[[#This Row],[rating_count]]&lt;1000, "Yes", "No")</f>
        <v>No</v>
      </c>
      <c r="P419" t="s">
        <v>3660</v>
      </c>
      <c r="Q419" t="s">
        <v>3371</v>
      </c>
      <c r="R419" t="s">
        <v>3372</v>
      </c>
      <c r="S419" t="s">
        <v>3373</v>
      </c>
      <c r="T419" t="s">
        <v>3374</v>
      </c>
      <c r="U419" t="s">
        <v>3375</v>
      </c>
      <c r="V419" t="s">
        <v>3661</v>
      </c>
      <c r="W419" t="s">
        <v>3662</v>
      </c>
    </row>
    <row r="420" spans="1:23" x14ac:dyDescent="0.25">
      <c r="A420" t="s">
        <v>3663</v>
      </c>
      <c r="B420" t="s">
        <v>3664</v>
      </c>
      <c r="C420" t="str">
        <f>TRIM(LEFT(Table1_1[[#This Row],[product_name]], FIND(" ",Table1_1[[#This Row],[product_name]],FIND(" ",Table1_1[[#This Row],[product_name]],FIND(" ",Table1_1[[#This Row],[product_name]])+1)+1)))</f>
        <v>USB Charger, Oraimo</v>
      </c>
      <c r="D420" t="s">
        <v>3162</v>
      </c>
      <c r="E420" t="s">
        <v>13077</v>
      </c>
      <c r="F420">
        <v>249</v>
      </c>
      <c r="G420">
        <v>649</v>
      </c>
      <c r="H420" t="str" cm="1">
        <f t="array" ref="H420">_xlfn.IFS(Table1_1[[#This Row],[discounted_price]]&lt;200, "&lt;₹200", Table1_1[[#This Row],[discounted_price]]&lt;=500, "₹200-₹500", Table1_1[[#This Row],[discounted_price]]&gt;500, "&gt;₹500")</f>
        <v>₹200-₹500</v>
      </c>
      <c r="I420" s="1">
        <v>0.62</v>
      </c>
      <c r="J4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20" s="1" t="str">
        <f>IF(Table1_1[[#This Row],[discount_percentage]]&gt;= 50%, "Yes", "No")</f>
        <v>Yes</v>
      </c>
      <c r="L420">
        <v>4</v>
      </c>
      <c r="M420">
        <v>14404</v>
      </c>
      <c r="N420">
        <f>AVERAGE(Table1_1[[#This Row],[rating]]) + (Table1_1[[#This Row],[rating_count]]/1000)</f>
        <v>18.404</v>
      </c>
      <c r="O420" t="str">
        <f>IF(Table1_1[[#This Row],[rating_count]]&lt;1000, "Yes", "No")</f>
        <v>No</v>
      </c>
      <c r="P420" t="s">
        <v>3665</v>
      </c>
      <c r="Q420" t="s">
        <v>3666</v>
      </c>
      <c r="R420" t="s">
        <v>3667</v>
      </c>
      <c r="S420" t="s">
        <v>3668</v>
      </c>
      <c r="T420" t="s">
        <v>3669</v>
      </c>
      <c r="U420" t="s">
        <v>3670</v>
      </c>
      <c r="V420" t="s">
        <v>3671</v>
      </c>
      <c r="W420" t="s">
        <v>3672</v>
      </c>
    </row>
    <row r="421" spans="1:23" x14ac:dyDescent="0.25">
      <c r="A421" t="s">
        <v>3673</v>
      </c>
      <c r="B421" t="s">
        <v>3674</v>
      </c>
      <c r="C421" t="str">
        <f>TRIM(LEFT(Table1_1[[#This Row],[product_name]], FIND(" ",Table1_1[[#This Row],[product_name]],FIND(" ",Table1_1[[#This Row],[product_name]],FIND(" ",Table1_1[[#This Row],[product_name]])+1)+1)))</f>
        <v>Goldmedal Curve Plus</v>
      </c>
      <c r="D421" t="s">
        <v>3162</v>
      </c>
      <c r="E421" t="s">
        <v>13077</v>
      </c>
      <c r="F421">
        <v>99</v>
      </c>
      <c r="G421">
        <v>171</v>
      </c>
      <c r="H421" t="str" cm="1">
        <f t="array" ref="H421">_xlfn.IFS(Table1_1[[#This Row],[discounted_price]]&lt;200, "&lt;₹200", Table1_1[[#This Row],[discounted_price]]&lt;=500, "₹200-₹500", Table1_1[[#This Row],[discounted_price]]&gt;500, "&gt;₹500")</f>
        <v>&lt;₹200</v>
      </c>
      <c r="I421" s="1">
        <v>0.42</v>
      </c>
      <c r="J4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21" s="1" t="str">
        <f>IF(Table1_1[[#This Row],[discount_percentage]]&gt;= 50%, "Yes", "No")</f>
        <v>No</v>
      </c>
      <c r="L421">
        <v>4.5</v>
      </c>
      <c r="M421">
        <v>11339</v>
      </c>
      <c r="N421">
        <f>AVERAGE(Table1_1[[#This Row],[rating]]) + (Table1_1[[#This Row],[rating_count]]/1000)</f>
        <v>15.839</v>
      </c>
      <c r="O421" t="str">
        <f>IF(Table1_1[[#This Row],[rating_count]]&lt;1000, "Yes", "No")</f>
        <v>No</v>
      </c>
      <c r="P421" t="s">
        <v>3675</v>
      </c>
      <c r="Q421" t="s">
        <v>3676</v>
      </c>
      <c r="R421" t="s">
        <v>3677</v>
      </c>
      <c r="S421" t="s">
        <v>3678</v>
      </c>
      <c r="T421" t="s">
        <v>3679</v>
      </c>
      <c r="U421" t="s">
        <v>3680</v>
      </c>
      <c r="V421" t="s">
        <v>3681</v>
      </c>
      <c r="W421" t="s">
        <v>3682</v>
      </c>
    </row>
    <row r="422" spans="1:23" x14ac:dyDescent="0.25">
      <c r="A422" t="s">
        <v>3683</v>
      </c>
      <c r="B422" t="s">
        <v>3684</v>
      </c>
      <c r="C422" t="str">
        <f>TRIM(LEFT(Table1_1[[#This Row],[product_name]], FIND(" ",Table1_1[[#This Row],[product_name]],FIND(" ",Table1_1[[#This Row],[product_name]],FIND(" ",Table1_1[[#This Row],[product_name]])+1)+1)))</f>
        <v>WeCool C1 Car</v>
      </c>
      <c r="D422" t="s">
        <v>3151</v>
      </c>
      <c r="E422" t="s">
        <v>13077</v>
      </c>
      <c r="F422">
        <v>489</v>
      </c>
      <c r="G422">
        <v>1999</v>
      </c>
      <c r="H422" t="str" cm="1">
        <f t="array" ref="H422">_xlfn.IFS(Table1_1[[#This Row],[discounted_price]]&lt;200, "&lt;₹200", Table1_1[[#This Row],[discounted_price]]&lt;=500, "₹200-₹500", Table1_1[[#This Row],[discounted_price]]&gt;500, "&gt;₹500")</f>
        <v>₹200-₹500</v>
      </c>
      <c r="I422" s="1">
        <v>0.76</v>
      </c>
      <c r="J4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22" s="1" t="str">
        <f>IF(Table1_1[[#This Row],[discount_percentage]]&gt;= 50%, "Yes", "No")</f>
        <v>Yes</v>
      </c>
      <c r="L422">
        <v>4</v>
      </c>
      <c r="M422">
        <v>3626</v>
      </c>
      <c r="N422">
        <f>AVERAGE(Table1_1[[#This Row],[rating]]) + (Table1_1[[#This Row],[rating_count]]/1000)</f>
        <v>7.6259999999999994</v>
      </c>
      <c r="O422" t="str">
        <f>IF(Table1_1[[#This Row],[rating_count]]&lt;1000, "Yes", "No")</f>
        <v>No</v>
      </c>
      <c r="P422" t="s">
        <v>3685</v>
      </c>
      <c r="Q422" t="s">
        <v>3686</v>
      </c>
      <c r="R422" t="s">
        <v>3687</v>
      </c>
      <c r="S422" t="s">
        <v>3688</v>
      </c>
      <c r="T422" t="s">
        <v>3689</v>
      </c>
      <c r="U422" t="s">
        <v>3690</v>
      </c>
      <c r="V422" t="s">
        <v>3691</v>
      </c>
      <c r="W422" t="s">
        <v>3692</v>
      </c>
    </row>
    <row r="423" spans="1:23" x14ac:dyDescent="0.25">
      <c r="A423" t="s">
        <v>3693</v>
      </c>
      <c r="B423" t="s">
        <v>3694</v>
      </c>
      <c r="C423" t="str">
        <f>TRIM(LEFT(Table1_1[[#This Row],[product_name]], FIND(" ",Table1_1[[#This Row],[product_name]],FIND(" ",Table1_1[[#This Row],[product_name]],FIND(" ",Table1_1[[#This Row],[product_name]])+1)+1)))</f>
        <v>HP 32GB Class</v>
      </c>
      <c r="D423" t="s">
        <v>3024</v>
      </c>
      <c r="E423" t="s">
        <v>13077</v>
      </c>
      <c r="F423">
        <v>369</v>
      </c>
      <c r="G423">
        <v>1600</v>
      </c>
      <c r="H423" t="str" cm="1">
        <f t="array" ref="H423">_xlfn.IFS(Table1_1[[#This Row],[discounted_price]]&lt;200, "&lt;₹200", Table1_1[[#This Row],[discounted_price]]&lt;=500, "₹200-₹500", Table1_1[[#This Row],[discounted_price]]&gt;500, "&gt;₹500")</f>
        <v>₹200-₹500</v>
      </c>
      <c r="I423" s="1">
        <v>0.77</v>
      </c>
      <c r="J4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23" s="1" t="str">
        <f>IF(Table1_1[[#This Row],[discount_percentage]]&gt;= 50%, "Yes", "No")</f>
        <v>Yes</v>
      </c>
      <c r="L423">
        <v>4</v>
      </c>
      <c r="M423">
        <v>32625</v>
      </c>
      <c r="N423">
        <f>AVERAGE(Table1_1[[#This Row],[rating]]) + (Table1_1[[#This Row],[rating_count]]/1000)</f>
        <v>36.625</v>
      </c>
      <c r="O423" t="str">
        <f>IF(Table1_1[[#This Row],[rating_count]]&lt;1000, "Yes", "No")</f>
        <v>No</v>
      </c>
      <c r="P423" t="s">
        <v>3695</v>
      </c>
      <c r="Q423" t="s">
        <v>3696</v>
      </c>
      <c r="R423" t="s">
        <v>3697</v>
      </c>
      <c r="S423" t="s">
        <v>3698</v>
      </c>
      <c r="T423" t="s">
        <v>3699</v>
      </c>
      <c r="U423" t="s">
        <v>3700</v>
      </c>
      <c r="V423" t="s">
        <v>3701</v>
      </c>
      <c r="W423" t="s">
        <v>3702</v>
      </c>
    </row>
    <row r="424" spans="1:23" x14ac:dyDescent="0.25">
      <c r="A424" t="s">
        <v>3703</v>
      </c>
      <c r="B424" t="s">
        <v>3704</v>
      </c>
      <c r="C424" t="str">
        <f>TRIM(LEFT(Table1_1[[#This Row],[product_name]], FIND(" ",Table1_1[[#This Row],[product_name]],FIND(" ",Table1_1[[#This Row],[product_name]],FIND(" ",Table1_1[[#This Row],[product_name]])+1)+1)))</f>
        <v>iQOO Z6 44W</v>
      </c>
      <c r="D424" t="s">
        <v>2990</v>
      </c>
      <c r="E424" t="s">
        <v>13077</v>
      </c>
      <c r="F424">
        <v>15499</v>
      </c>
      <c r="G424">
        <v>20999</v>
      </c>
      <c r="H424" t="str" cm="1">
        <f t="array" ref="H424">_xlfn.IFS(Table1_1[[#This Row],[discounted_price]]&lt;200, "&lt;₹200", Table1_1[[#This Row],[discounted_price]]&lt;=500, "₹200-₹500", Table1_1[[#This Row],[discounted_price]]&gt;500, "&gt;₹500")</f>
        <v>&gt;₹500</v>
      </c>
      <c r="I424" s="1">
        <v>0.26</v>
      </c>
      <c r="J4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24" s="1" t="str">
        <f>IF(Table1_1[[#This Row],[discount_percentage]]&gt;= 50%, "Yes", "No")</f>
        <v>No</v>
      </c>
      <c r="L424">
        <v>4.0999999999999996</v>
      </c>
      <c r="M424">
        <v>19252</v>
      </c>
      <c r="N424">
        <f>AVERAGE(Table1_1[[#This Row],[rating]]) + (Table1_1[[#This Row],[rating_count]]/1000)</f>
        <v>23.351999999999997</v>
      </c>
      <c r="O424" t="str">
        <f>IF(Table1_1[[#This Row],[rating_count]]&lt;1000, "Yes", "No")</f>
        <v>No</v>
      </c>
      <c r="P424" t="s">
        <v>3705</v>
      </c>
      <c r="Q424" t="s">
        <v>3305</v>
      </c>
      <c r="R424" t="s">
        <v>3306</v>
      </c>
      <c r="S424" t="s">
        <v>3307</v>
      </c>
      <c r="T424" t="s">
        <v>3308</v>
      </c>
      <c r="U424" t="s">
        <v>3309</v>
      </c>
      <c r="V424" t="s">
        <v>3474</v>
      </c>
      <c r="W424" t="s">
        <v>3706</v>
      </c>
    </row>
    <row r="425" spans="1:23" x14ac:dyDescent="0.25">
      <c r="A425" t="s">
        <v>3707</v>
      </c>
      <c r="B425" t="s">
        <v>3708</v>
      </c>
      <c r="C425" t="str">
        <f>TRIM(LEFT(Table1_1[[#This Row],[product_name]], FIND(" ",Table1_1[[#This Row],[product_name]],FIND(" ",Table1_1[[#This Row],[product_name]],FIND(" ",Table1_1[[#This Row],[product_name]])+1)+1)))</f>
        <v>iQOO Z6 Lite</v>
      </c>
      <c r="D425" t="s">
        <v>2990</v>
      </c>
      <c r="E425" t="s">
        <v>13077</v>
      </c>
      <c r="F425">
        <v>15499</v>
      </c>
      <c r="G425">
        <v>18999</v>
      </c>
      <c r="H425" t="str" cm="1">
        <f t="array" ref="H425">_xlfn.IFS(Table1_1[[#This Row],[discounted_price]]&lt;200, "&lt;₹200", Table1_1[[#This Row],[discounted_price]]&lt;=500, "₹200-₹500", Table1_1[[#This Row],[discounted_price]]&gt;500, "&gt;₹500")</f>
        <v>&gt;₹500</v>
      </c>
      <c r="I425" s="1">
        <v>0.18</v>
      </c>
      <c r="J4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25" s="1" t="str">
        <f>IF(Table1_1[[#This Row],[discount_percentage]]&gt;= 50%, "Yes", "No")</f>
        <v>No</v>
      </c>
      <c r="L425">
        <v>4.0999999999999996</v>
      </c>
      <c r="M425">
        <v>19252</v>
      </c>
      <c r="N425">
        <f>AVERAGE(Table1_1[[#This Row],[rating]]) + (Table1_1[[#This Row],[rating_count]]/1000)</f>
        <v>23.351999999999997</v>
      </c>
      <c r="O425" t="str">
        <f>IF(Table1_1[[#This Row],[rating_count]]&lt;1000, "Yes", "No")</f>
        <v>No</v>
      </c>
      <c r="P425" t="s">
        <v>3304</v>
      </c>
      <c r="Q425" t="s">
        <v>3305</v>
      </c>
      <c r="R425" t="s">
        <v>3306</v>
      </c>
      <c r="S425" t="s">
        <v>3307</v>
      </c>
      <c r="T425" t="s">
        <v>3308</v>
      </c>
      <c r="U425" t="s">
        <v>3309</v>
      </c>
      <c r="V425" t="s">
        <v>3709</v>
      </c>
      <c r="W425" t="s">
        <v>3710</v>
      </c>
    </row>
    <row r="426" spans="1:23" x14ac:dyDescent="0.25">
      <c r="A426" t="s">
        <v>3711</v>
      </c>
      <c r="B426" t="s">
        <v>3712</v>
      </c>
      <c r="C426" t="str">
        <f>TRIM(LEFT(Table1_1[[#This Row],[product_name]], FIND(" ",Table1_1[[#This Row],[product_name]],FIND(" ",Table1_1[[#This Row],[product_name]],FIND(" ",Table1_1[[#This Row],[product_name]])+1)+1)))</f>
        <v>Redmi Note 11</v>
      </c>
      <c r="D426" t="s">
        <v>2990</v>
      </c>
      <c r="E426" t="s">
        <v>13077</v>
      </c>
      <c r="F426">
        <v>22999</v>
      </c>
      <c r="G426">
        <v>28999</v>
      </c>
      <c r="H426" t="str" cm="1">
        <f t="array" ref="H426">_xlfn.IFS(Table1_1[[#This Row],[discounted_price]]&lt;200, "&lt;₹200", Table1_1[[#This Row],[discounted_price]]&lt;=500, "₹200-₹500", Table1_1[[#This Row],[discounted_price]]&gt;500, "&gt;₹500")</f>
        <v>&gt;₹500</v>
      </c>
      <c r="I426" s="1">
        <v>0.21</v>
      </c>
      <c r="J4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26" s="1" t="str">
        <f>IF(Table1_1[[#This Row],[discount_percentage]]&gt;= 50%, "Yes", "No")</f>
        <v>No</v>
      </c>
      <c r="L426">
        <v>3.9</v>
      </c>
      <c r="M426">
        <v>25824</v>
      </c>
      <c r="N426">
        <f>AVERAGE(Table1_1[[#This Row],[rating]]) + (Table1_1[[#This Row],[rating_count]]/1000)</f>
        <v>29.724</v>
      </c>
      <c r="O426" t="str">
        <f>IF(Table1_1[[#This Row],[rating_count]]&lt;1000, "Yes", "No")</f>
        <v>No</v>
      </c>
      <c r="P426" t="s">
        <v>3713</v>
      </c>
      <c r="Q426" t="s">
        <v>3371</v>
      </c>
      <c r="R426" t="s">
        <v>3372</v>
      </c>
      <c r="S426" t="s">
        <v>3373</v>
      </c>
      <c r="T426" t="s">
        <v>3374</v>
      </c>
      <c r="U426" t="s">
        <v>3375</v>
      </c>
      <c r="V426" t="s">
        <v>3376</v>
      </c>
      <c r="W426" t="s">
        <v>3714</v>
      </c>
    </row>
    <row r="427" spans="1:23" x14ac:dyDescent="0.25">
      <c r="A427" t="s">
        <v>3715</v>
      </c>
      <c r="B427" t="s">
        <v>3716</v>
      </c>
      <c r="C427" t="str">
        <f>TRIM(LEFT(Table1_1[[#This Row],[product_name]], FIND(" ",Table1_1[[#This Row],[product_name]],FIND(" ",Table1_1[[#This Row],[product_name]],FIND(" ",Table1_1[[#This Row],[product_name]])+1)+1)))</f>
        <v>boAt Bassheads 242</v>
      </c>
      <c r="D427" t="s">
        <v>3066</v>
      </c>
      <c r="E427" t="s">
        <v>13077</v>
      </c>
      <c r="F427">
        <v>599</v>
      </c>
      <c r="G427">
        <v>1490</v>
      </c>
      <c r="H427" t="str" cm="1">
        <f t="array" ref="H427">_xlfn.IFS(Table1_1[[#This Row],[discounted_price]]&lt;200, "&lt;₹200", Table1_1[[#This Row],[discounted_price]]&lt;=500, "₹200-₹500", Table1_1[[#This Row],[discounted_price]]&gt;500, "&gt;₹500")</f>
        <v>&gt;₹500</v>
      </c>
      <c r="I427" s="1">
        <v>0.6</v>
      </c>
      <c r="J4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27" s="1" t="str">
        <f>IF(Table1_1[[#This Row],[discount_percentage]]&gt;= 50%, "Yes", "No")</f>
        <v>Yes</v>
      </c>
      <c r="L427">
        <v>4.0999999999999996</v>
      </c>
      <c r="M427">
        <v>161679</v>
      </c>
      <c r="N427">
        <f>AVERAGE(Table1_1[[#This Row],[rating]]) + (Table1_1[[#This Row],[rating_count]]/1000)</f>
        <v>165.779</v>
      </c>
      <c r="O427" t="str">
        <f>IF(Table1_1[[#This Row],[rating_count]]&lt;1000, "Yes", "No")</f>
        <v>No</v>
      </c>
      <c r="P427" t="s">
        <v>3717</v>
      </c>
      <c r="Q427" t="s">
        <v>3718</v>
      </c>
      <c r="R427" t="s">
        <v>3719</v>
      </c>
      <c r="S427" t="s">
        <v>3720</v>
      </c>
      <c r="T427" t="s">
        <v>3721</v>
      </c>
      <c r="U427" t="s">
        <v>3722</v>
      </c>
      <c r="V427" t="s">
        <v>3723</v>
      </c>
      <c r="W427" t="s">
        <v>3724</v>
      </c>
    </row>
    <row r="428" spans="1:23" x14ac:dyDescent="0.25">
      <c r="A428" t="s">
        <v>3725</v>
      </c>
      <c r="B428" t="s">
        <v>3726</v>
      </c>
      <c r="C428" t="str">
        <f>TRIM(LEFT(Table1_1[[#This Row],[product_name]], FIND(" ",Table1_1[[#This Row],[product_name]],FIND(" ",Table1_1[[#This Row],[product_name]],FIND(" ",Table1_1[[#This Row],[product_name]])+1)+1)))</f>
        <v>Portronics MODESK POR-122</v>
      </c>
      <c r="D428" t="s">
        <v>3495</v>
      </c>
      <c r="E428" t="s">
        <v>13077</v>
      </c>
      <c r="F428">
        <v>134</v>
      </c>
      <c r="G428">
        <v>699</v>
      </c>
      <c r="H428" t="str" cm="1">
        <f t="array" ref="H428">_xlfn.IFS(Table1_1[[#This Row],[discounted_price]]&lt;200, "&lt;₹200", Table1_1[[#This Row],[discounted_price]]&lt;=500, "₹200-₹500", Table1_1[[#This Row],[discounted_price]]&gt;500, "&gt;₹500")</f>
        <v>&lt;₹200</v>
      </c>
      <c r="I428" s="1">
        <v>0.81</v>
      </c>
      <c r="J4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28" s="1" t="str">
        <f>IF(Table1_1[[#This Row],[discount_percentage]]&gt;= 50%, "Yes", "No")</f>
        <v>Yes</v>
      </c>
      <c r="L428">
        <v>4.0999999999999996</v>
      </c>
      <c r="M428">
        <v>16685</v>
      </c>
      <c r="N428">
        <f>AVERAGE(Table1_1[[#This Row],[rating]]) + (Table1_1[[#This Row],[rating_count]]/1000)</f>
        <v>20.784999999999997</v>
      </c>
      <c r="O428" t="str">
        <f>IF(Table1_1[[#This Row],[rating_count]]&lt;1000, "Yes", "No")</f>
        <v>No</v>
      </c>
      <c r="P428" t="s">
        <v>3727</v>
      </c>
      <c r="Q428" t="s">
        <v>3728</v>
      </c>
      <c r="R428" t="s">
        <v>3729</v>
      </c>
      <c r="S428" t="s">
        <v>3730</v>
      </c>
      <c r="T428" t="s">
        <v>3731</v>
      </c>
      <c r="U428" t="s">
        <v>3732</v>
      </c>
      <c r="V428" t="s">
        <v>3733</v>
      </c>
      <c r="W428" t="s">
        <v>3734</v>
      </c>
    </row>
    <row r="429" spans="1:23" x14ac:dyDescent="0.25">
      <c r="A429" t="s">
        <v>3735</v>
      </c>
      <c r="B429" t="s">
        <v>3736</v>
      </c>
      <c r="C429" t="str">
        <f>TRIM(LEFT(Table1_1[[#This Row],[product_name]], FIND(" ",Table1_1[[#This Row],[product_name]],FIND(" ",Table1_1[[#This Row],[product_name]],FIND(" ",Table1_1[[#This Row],[product_name]])+1)+1)))</f>
        <v>realme narzo 50i</v>
      </c>
      <c r="D429" t="s">
        <v>2990</v>
      </c>
      <c r="E429" t="s">
        <v>13077</v>
      </c>
      <c r="F429">
        <v>7499</v>
      </c>
      <c r="G429">
        <v>7999</v>
      </c>
      <c r="H429" t="str" cm="1">
        <f t="array" ref="H429">_xlfn.IFS(Table1_1[[#This Row],[discounted_price]]&lt;200, "&lt;₹200", Table1_1[[#This Row],[discounted_price]]&lt;=500, "₹200-₹500", Table1_1[[#This Row],[discounted_price]]&gt;500, "&gt;₹500")</f>
        <v>&gt;₹500</v>
      </c>
      <c r="I429" s="1">
        <v>0.06</v>
      </c>
      <c r="J4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429" s="1" t="str">
        <f>IF(Table1_1[[#This Row],[discount_percentage]]&gt;= 50%, "Yes", "No")</f>
        <v>No</v>
      </c>
      <c r="L429">
        <v>4</v>
      </c>
      <c r="M429">
        <v>30907</v>
      </c>
      <c r="N429">
        <f>AVERAGE(Table1_1[[#This Row],[rating]]) + (Table1_1[[#This Row],[rating_count]]/1000)</f>
        <v>34.906999999999996</v>
      </c>
      <c r="O429" t="str">
        <f>IF(Table1_1[[#This Row],[rating_count]]&lt;1000, "Yes", "No")</f>
        <v>No</v>
      </c>
      <c r="P429" t="s">
        <v>3737</v>
      </c>
      <c r="Q429" t="s">
        <v>3738</v>
      </c>
      <c r="R429" t="s">
        <v>3739</v>
      </c>
      <c r="S429" t="s">
        <v>3740</v>
      </c>
      <c r="T429" t="s">
        <v>3741</v>
      </c>
      <c r="U429" t="s">
        <v>3742</v>
      </c>
      <c r="V429" t="s">
        <v>3743</v>
      </c>
      <c r="W429" t="s">
        <v>3744</v>
      </c>
    </row>
    <row r="430" spans="1:23" x14ac:dyDescent="0.25">
      <c r="A430" t="s">
        <v>3745</v>
      </c>
      <c r="B430" t="s">
        <v>3746</v>
      </c>
      <c r="C430" t="str">
        <f>TRIM(LEFT(Table1_1[[#This Row],[product_name]], FIND(" ",Table1_1[[#This Row],[product_name]],FIND(" ",Table1_1[[#This Row],[product_name]],FIND(" ",Table1_1[[#This Row],[product_name]])+1)+1)))</f>
        <v>MI 10000mAh 3i</v>
      </c>
      <c r="D430" t="s">
        <v>2979</v>
      </c>
      <c r="E430" t="s">
        <v>13077</v>
      </c>
      <c r="F430">
        <v>1149</v>
      </c>
      <c r="G430">
        <v>2199</v>
      </c>
      <c r="H430" t="str" cm="1">
        <f t="array" ref="H430">_xlfn.IFS(Table1_1[[#This Row],[discounted_price]]&lt;200, "&lt;₹200", Table1_1[[#This Row],[discounted_price]]&lt;=500, "₹200-₹500", Table1_1[[#This Row],[discounted_price]]&gt;500, "&gt;₹500")</f>
        <v>&gt;₹500</v>
      </c>
      <c r="I430" s="1">
        <v>0.48</v>
      </c>
      <c r="J4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30" s="1" t="str">
        <f>IF(Table1_1[[#This Row],[discount_percentage]]&gt;= 50%, "Yes", "No")</f>
        <v>No</v>
      </c>
      <c r="L430">
        <v>4.3</v>
      </c>
      <c r="M430">
        <v>178912</v>
      </c>
      <c r="N430">
        <f>AVERAGE(Table1_1[[#This Row],[rating]]) + (Table1_1[[#This Row],[rating_count]]/1000)</f>
        <v>183.21200000000002</v>
      </c>
      <c r="O430" t="str">
        <f>IF(Table1_1[[#This Row],[rating_count]]&lt;1000, "Yes", "No")</f>
        <v>No</v>
      </c>
      <c r="P430" t="s">
        <v>3747</v>
      </c>
      <c r="Q430" t="s">
        <v>2981</v>
      </c>
      <c r="R430" t="s">
        <v>2982</v>
      </c>
      <c r="S430" t="s">
        <v>2983</v>
      </c>
      <c r="T430" t="s">
        <v>2984</v>
      </c>
      <c r="U430" t="s">
        <v>2985</v>
      </c>
      <c r="V430" t="s">
        <v>3748</v>
      </c>
      <c r="W430" t="s">
        <v>3749</v>
      </c>
    </row>
    <row r="431" spans="1:23" x14ac:dyDescent="0.25">
      <c r="A431" t="s">
        <v>3750</v>
      </c>
      <c r="B431" t="s">
        <v>3751</v>
      </c>
      <c r="C431" t="str">
        <f>TRIM(LEFT(Table1_1[[#This Row],[product_name]], FIND(" ",Table1_1[[#This Row],[product_name]],FIND(" ",Table1_1[[#This Row],[product_name]],FIND(" ",Table1_1[[#This Row],[product_name]])+1)+1)))</f>
        <v>Nokia 105 Plus</v>
      </c>
      <c r="D431" t="s">
        <v>3045</v>
      </c>
      <c r="E431" t="s">
        <v>13077</v>
      </c>
      <c r="F431">
        <v>1324</v>
      </c>
      <c r="G431">
        <v>1699</v>
      </c>
      <c r="H431" t="str" cm="1">
        <f t="array" ref="H431">_xlfn.IFS(Table1_1[[#This Row],[discounted_price]]&lt;200, "&lt;₹200", Table1_1[[#This Row],[discounted_price]]&lt;=500, "₹200-₹500", Table1_1[[#This Row],[discounted_price]]&gt;500, "&gt;₹500")</f>
        <v>&gt;₹500</v>
      </c>
      <c r="I431" s="1">
        <v>0.22</v>
      </c>
      <c r="J4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31" s="1" t="str">
        <f>IF(Table1_1[[#This Row],[discount_percentage]]&gt;= 50%, "Yes", "No")</f>
        <v>No</v>
      </c>
      <c r="L431">
        <v>4</v>
      </c>
      <c r="M431">
        <v>128311</v>
      </c>
      <c r="N431">
        <f>AVERAGE(Table1_1[[#This Row],[rating]]) + (Table1_1[[#This Row],[rating_count]]/1000)</f>
        <v>132.31100000000001</v>
      </c>
      <c r="O431" t="str">
        <f>IF(Table1_1[[#This Row],[rating_count]]&lt;1000, "Yes", "No")</f>
        <v>No</v>
      </c>
      <c r="P431" t="s">
        <v>3752</v>
      </c>
      <c r="Q431" t="s">
        <v>3047</v>
      </c>
      <c r="R431" t="s">
        <v>3048</v>
      </c>
      <c r="S431" t="s">
        <v>3049</v>
      </c>
      <c r="T431" t="s">
        <v>3050</v>
      </c>
      <c r="U431" t="s">
        <v>3051</v>
      </c>
      <c r="V431" t="s">
        <v>3753</v>
      </c>
      <c r="W431" t="s">
        <v>3754</v>
      </c>
    </row>
    <row r="432" spans="1:23" x14ac:dyDescent="0.25">
      <c r="A432" t="s">
        <v>3755</v>
      </c>
      <c r="B432" t="s">
        <v>3756</v>
      </c>
      <c r="C432" t="str">
        <f>TRIM(LEFT(Table1_1[[#This Row],[product_name]], FIND(" ",Table1_1[[#This Row],[product_name]],FIND(" ",Table1_1[[#This Row],[product_name]],FIND(" ",Table1_1[[#This Row],[product_name]])+1)+1)))</f>
        <v>iQOO Z6 44W</v>
      </c>
      <c r="D432" t="s">
        <v>2990</v>
      </c>
      <c r="E432" t="s">
        <v>13077</v>
      </c>
      <c r="F432">
        <v>13999</v>
      </c>
      <c r="G432">
        <v>19999</v>
      </c>
      <c r="H432" t="str" cm="1">
        <f t="array" ref="H432">_xlfn.IFS(Table1_1[[#This Row],[discounted_price]]&lt;200, "&lt;₹200", Table1_1[[#This Row],[discounted_price]]&lt;=500, "₹200-₹500", Table1_1[[#This Row],[discounted_price]]&gt;500, "&gt;₹500")</f>
        <v>&gt;₹500</v>
      </c>
      <c r="I432" s="1">
        <v>0.3</v>
      </c>
      <c r="J4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32" s="1" t="str">
        <f>IF(Table1_1[[#This Row],[discount_percentage]]&gt;= 50%, "Yes", "No")</f>
        <v>No</v>
      </c>
      <c r="L432">
        <v>4.0999999999999996</v>
      </c>
      <c r="M432">
        <v>19252</v>
      </c>
      <c r="N432">
        <f>AVERAGE(Table1_1[[#This Row],[rating]]) + (Table1_1[[#This Row],[rating_count]]/1000)</f>
        <v>23.351999999999997</v>
      </c>
      <c r="O432" t="str">
        <f>IF(Table1_1[[#This Row],[rating_count]]&lt;1000, "Yes", "No")</f>
        <v>No</v>
      </c>
      <c r="P432" t="s">
        <v>3705</v>
      </c>
      <c r="Q432" t="s">
        <v>3305</v>
      </c>
      <c r="R432" t="s">
        <v>3306</v>
      </c>
      <c r="S432" t="s">
        <v>3307</v>
      </c>
      <c r="T432" t="s">
        <v>3308</v>
      </c>
      <c r="U432" t="s">
        <v>3309</v>
      </c>
      <c r="V432" t="s">
        <v>3757</v>
      </c>
      <c r="W432" t="s">
        <v>3758</v>
      </c>
    </row>
    <row r="433" spans="1:23" x14ac:dyDescent="0.25">
      <c r="A433" t="s">
        <v>3761</v>
      </c>
      <c r="B433" t="s">
        <v>3762</v>
      </c>
      <c r="C433" t="str">
        <f>TRIM(LEFT(Table1_1[[#This Row],[product_name]], FIND(" ",Table1_1[[#This Row],[product_name]],FIND(" ",Table1_1[[#This Row],[product_name]],FIND(" ",Table1_1[[#This Row],[product_name]])+1)+1)))</f>
        <v>Ambrane 10000mAh Slim</v>
      </c>
      <c r="D433" t="s">
        <v>2979</v>
      </c>
      <c r="E433" t="s">
        <v>13077</v>
      </c>
      <c r="F433">
        <v>999</v>
      </c>
      <c r="G433">
        <v>1599</v>
      </c>
      <c r="H433" t="str" cm="1">
        <f t="array" ref="H433">_xlfn.IFS(Table1_1[[#This Row],[discounted_price]]&lt;200, "&lt;₹200", Table1_1[[#This Row],[discounted_price]]&lt;=500, "₹200-₹500", Table1_1[[#This Row],[discounted_price]]&gt;500, "&gt;₹500")</f>
        <v>&gt;₹500</v>
      </c>
      <c r="I433" s="1">
        <v>0.38</v>
      </c>
      <c r="J4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33" s="1" t="str">
        <f>IF(Table1_1[[#This Row],[discount_percentage]]&gt;= 50%, "Yes", "No")</f>
        <v>No</v>
      </c>
      <c r="L433">
        <v>4</v>
      </c>
      <c r="M433">
        <v>7222</v>
      </c>
      <c r="N433">
        <f>AVERAGE(Table1_1[[#This Row],[rating]]) + (Table1_1[[#This Row],[rating_count]]/1000)</f>
        <v>11.222000000000001</v>
      </c>
      <c r="O433" t="str">
        <f>IF(Table1_1[[#This Row],[rating_count]]&lt;1000, "Yes", "No")</f>
        <v>No</v>
      </c>
      <c r="P433" t="s">
        <v>3763</v>
      </c>
      <c r="Q433" t="s">
        <v>3567</v>
      </c>
      <c r="R433" t="s">
        <v>3568</v>
      </c>
      <c r="S433" t="s">
        <v>3569</v>
      </c>
      <c r="T433" t="s">
        <v>3570</v>
      </c>
      <c r="U433" t="s">
        <v>3571</v>
      </c>
      <c r="V433" t="s">
        <v>3764</v>
      </c>
      <c r="W433" t="s">
        <v>3765</v>
      </c>
    </row>
    <row r="434" spans="1:23" x14ac:dyDescent="0.25">
      <c r="A434" t="s">
        <v>3766</v>
      </c>
      <c r="B434" t="s">
        <v>3767</v>
      </c>
      <c r="C434" t="str">
        <f>TRIM(LEFT(Table1_1[[#This Row],[product_name]], FIND(" ",Table1_1[[#This Row],[product_name]],FIND(" ",Table1_1[[#This Row],[product_name]],FIND(" ",Table1_1[[#This Row],[product_name]])+1)+1)))</f>
        <v>Samsung Galaxy M13</v>
      </c>
      <c r="D434" t="s">
        <v>2990</v>
      </c>
      <c r="E434" t="s">
        <v>13077</v>
      </c>
      <c r="F434">
        <v>12999</v>
      </c>
      <c r="G434">
        <v>17999</v>
      </c>
      <c r="H434" t="str" cm="1">
        <f t="array" ref="H434">_xlfn.IFS(Table1_1[[#This Row],[discounted_price]]&lt;200, "&lt;₹200", Table1_1[[#This Row],[discounted_price]]&lt;=500, "₹200-₹500", Table1_1[[#This Row],[discounted_price]]&gt;500, "&gt;₹500")</f>
        <v>&gt;₹500</v>
      </c>
      <c r="I434" s="1">
        <v>0.28000000000000003</v>
      </c>
      <c r="J4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34" s="1" t="str">
        <f>IF(Table1_1[[#This Row],[discount_percentage]]&gt;= 50%, "Yes", "No")</f>
        <v>No</v>
      </c>
      <c r="L434">
        <v>4.0999999999999996</v>
      </c>
      <c r="M434">
        <v>18998</v>
      </c>
      <c r="N434">
        <f>AVERAGE(Table1_1[[#This Row],[rating]]) + (Table1_1[[#This Row],[rating_count]]/1000)</f>
        <v>23.097999999999999</v>
      </c>
      <c r="O434" t="str">
        <f>IF(Table1_1[[#This Row],[rating_count]]&lt;1000, "Yes", "No")</f>
        <v>No</v>
      </c>
      <c r="P434" t="s">
        <v>3208</v>
      </c>
      <c r="Q434" t="s">
        <v>3209</v>
      </c>
      <c r="R434" t="s">
        <v>3210</v>
      </c>
      <c r="S434" t="s">
        <v>3211</v>
      </c>
      <c r="T434" t="s">
        <v>3212</v>
      </c>
      <c r="U434" t="s">
        <v>3213</v>
      </c>
      <c r="V434" t="s">
        <v>3768</v>
      </c>
      <c r="W434" t="s">
        <v>3769</v>
      </c>
    </row>
    <row r="435" spans="1:23" x14ac:dyDescent="0.25">
      <c r="A435" t="s">
        <v>3770</v>
      </c>
      <c r="B435" t="s">
        <v>3771</v>
      </c>
      <c r="C435" t="str">
        <f>TRIM(LEFT(Table1_1[[#This Row],[product_name]], FIND(" ",Table1_1[[#This Row],[product_name]],FIND(" ",Table1_1[[#This Row],[product_name]],FIND(" ",Table1_1[[#This Row],[product_name]])+1)+1)))</f>
        <v>OPPO A74 5G</v>
      </c>
      <c r="D435" t="s">
        <v>2990</v>
      </c>
      <c r="E435" t="s">
        <v>13077</v>
      </c>
      <c r="F435">
        <v>15490</v>
      </c>
      <c r="G435">
        <v>20990</v>
      </c>
      <c r="H435" t="str" cm="1">
        <f t="array" ref="H435">_xlfn.IFS(Table1_1[[#This Row],[discounted_price]]&lt;200, "&lt;₹200", Table1_1[[#This Row],[discounted_price]]&lt;=500, "₹200-₹500", Table1_1[[#This Row],[discounted_price]]&gt;500, "&gt;₹500")</f>
        <v>&gt;₹500</v>
      </c>
      <c r="I435" s="1">
        <v>0.26</v>
      </c>
      <c r="J4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35" s="1" t="str">
        <f>IF(Table1_1[[#This Row],[discount_percentage]]&gt;= 50%, "Yes", "No")</f>
        <v>No</v>
      </c>
      <c r="L435">
        <v>4.2</v>
      </c>
      <c r="M435">
        <v>32916</v>
      </c>
      <c r="N435">
        <f>AVERAGE(Table1_1[[#This Row],[rating]]) + (Table1_1[[#This Row],[rating_count]]/1000)</f>
        <v>37.116</v>
      </c>
      <c r="O435" t="str">
        <f>IF(Table1_1[[#This Row],[rating_count]]&lt;1000, "Yes", "No")</f>
        <v>No</v>
      </c>
      <c r="P435" t="s">
        <v>3772</v>
      </c>
      <c r="Q435" t="s">
        <v>3361</v>
      </c>
      <c r="R435" t="s">
        <v>3362</v>
      </c>
      <c r="S435" t="s">
        <v>3363</v>
      </c>
      <c r="T435" t="s">
        <v>3364</v>
      </c>
      <c r="U435" t="s">
        <v>3365</v>
      </c>
      <c r="V435" t="s">
        <v>3773</v>
      </c>
      <c r="W435" t="s">
        <v>3774</v>
      </c>
    </row>
    <row r="436" spans="1:23" x14ac:dyDescent="0.25">
      <c r="A436" t="s">
        <v>3775</v>
      </c>
      <c r="B436" t="s">
        <v>3776</v>
      </c>
      <c r="C436" t="str">
        <f>TRIM(LEFT(Table1_1[[#This Row],[product_name]], FIND(" ",Table1_1[[#This Row],[product_name]],FIND(" ",Table1_1[[#This Row],[product_name]],FIND(" ",Table1_1[[#This Row],[product_name]])+1)+1)))</f>
        <v>Spigen EZ Fit</v>
      </c>
      <c r="D436" t="s">
        <v>3777</v>
      </c>
      <c r="E436" t="s">
        <v>13077</v>
      </c>
      <c r="F436">
        <v>999</v>
      </c>
      <c r="G436">
        <v>2899</v>
      </c>
      <c r="H436" t="str" cm="1">
        <f t="array" ref="H436">_xlfn.IFS(Table1_1[[#This Row],[discounted_price]]&lt;200, "&lt;₹200", Table1_1[[#This Row],[discounted_price]]&lt;=500, "₹200-₹500", Table1_1[[#This Row],[discounted_price]]&gt;500, "&gt;₹500")</f>
        <v>&gt;₹500</v>
      </c>
      <c r="I436" s="1">
        <v>0.66</v>
      </c>
      <c r="J4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36" s="1" t="str">
        <f>IF(Table1_1[[#This Row],[discount_percentage]]&gt;= 50%, "Yes", "No")</f>
        <v>Yes</v>
      </c>
      <c r="L436">
        <v>4.5999999999999996</v>
      </c>
      <c r="M436">
        <v>26603</v>
      </c>
      <c r="N436">
        <f>AVERAGE(Table1_1[[#This Row],[rating]]) + (Table1_1[[#This Row],[rating_count]]/1000)</f>
        <v>31.203000000000003</v>
      </c>
      <c r="O436" t="str">
        <f>IF(Table1_1[[#This Row],[rating_count]]&lt;1000, "Yes", "No")</f>
        <v>No</v>
      </c>
      <c r="P436" t="s">
        <v>3778</v>
      </c>
      <c r="Q436" t="s">
        <v>3779</v>
      </c>
      <c r="R436" t="s">
        <v>3780</v>
      </c>
      <c r="S436" t="s">
        <v>3781</v>
      </c>
      <c r="T436" t="s">
        <v>3782</v>
      </c>
      <c r="U436" t="s">
        <v>3783</v>
      </c>
      <c r="V436" t="s">
        <v>3784</v>
      </c>
      <c r="W436" t="s">
        <v>3785</v>
      </c>
    </row>
    <row r="437" spans="1:23" x14ac:dyDescent="0.25">
      <c r="A437" t="s">
        <v>3786</v>
      </c>
      <c r="B437" t="s">
        <v>3787</v>
      </c>
      <c r="C437" t="str">
        <f>TRIM(LEFT(Table1_1[[#This Row],[product_name]], FIND(" ",Table1_1[[#This Row],[product_name]],FIND(" ",Table1_1[[#This Row],[product_name]],FIND(" ",Table1_1[[#This Row],[product_name]])+1)+1)))</f>
        <v>Noise ColorFit Pulse</v>
      </c>
      <c r="D437" t="s">
        <v>2948</v>
      </c>
      <c r="E437" t="s">
        <v>13077</v>
      </c>
      <c r="F437">
        <v>1599</v>
      </c>
      <c r="G437">
        <v>4999</v>
      </c>
      <c r="H437" t="str" cm="1">
        <f t="array" ref="H437">_xlfn.IFS(Table1_1[[#This Row],[discounted_price]]&lt;200, "&lt;₹200", Table1_1[[#This Row],[discounted_price]]&lt;=500, "₹200-₹500", Table1_1[[#This Row],[discounted_price]]&gt;500, "&gt;₹500")</f>
        <v>&gt;₹500</v>
      </c>
      <c r="I437" s="1">
        <v>0.68</v>
      </c>
      <c r="J4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37" s="1" t="str">
        <f>IF(Table1_1[[#This Row],[discount_percentage]]&gt;= 50%, "Yes", "No")</f>
        <v>Yes</v>
      </c>
      <c r="L437">
        <v>4</v>
      </c>
      <c r="M437">
        <v>67950</v>
      </c>
      <c r="N437">
        <f>AVERAGE(Table1_1[[#This Row],[rating]]) + (Table1_1[[#This Row],[rating_count]]/1000)</f>
        <v>71.95</v>
      </c>
      <c r="O437" t="str">
        <f>IF(Table1_1[[#This Row],[rating_count]]&lt;1000, "Yes", "No")</f>
        <v>No</v>
      </c>
      <c r="P437" t="s">
        <v>3788</v>
      </c>
      <c r="Q437" t="s">
        <v>3789</v>
      </c>
      <c r="R437" t="s">
        <v>3790</v>
      </c>
      <c r="S437" t="s">
        <v>3791</v>
      </c>
      <c r="T437" t="s">
        <v>3792</v>
      </c>
      <c r="U437" t="s">
        <v>3793</v>
      </c>
      <c r="V437" t="s">
        <v>3794</v>
      </c>
      <c r="W437" t="s">
        <v>3795</v>
      </c>
    </row>
    <row r="438" spans="1:23" x14ac:dyDescent="0.25">
      <c r="A438" t="s">
        <v>3796</v>
      </c>
      <c r="B438" t="s">
        <v>3797</v>
      </c>
      <c r="C438" t="str">
        <f>TRIM(LEFT(Table1_1[[#This Row],[product_name]], FIND(" ",Table1_1[[#This Row],[product_name]],FIND(" ",Table1_1[[#This Row],[product_name]],FIND(" ",Table1_1[[#This Row],[product_name]])+1)+1)))</f>
        <v>Nokia 105 Plus</v>
      </c>
      <c r="D438" t="s">
        <v>3045</v>
      </c>
      <c r="E438" t="s">
        <v>13077</v>
      </c>
      <c r="F438">
        <v>1324</v>
      </c>
      <c r="G438">
        <v>1699</v>
      </c>
      <c r="H438" t="str" cm="1">
        <f t="array" ref="H438">_xlfn.IFS(Table1_1[[#This Row],[discounted_price]]&lt;200, "&lt;₹200", Table1_1[[#This Row],[discounted_price]]&lt;=500, "₹200-₹500", Table1_1[[#This Row],[discounted_price]]&gt;500, "&gt;₹500")</f>
        <v>&gt;₹500</v>
      </c>
      <c r="I438" s="1">
        <v>0.22</v>
      </c>
      <c r="J4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38" s="1" t="str">
        <f>IF(Table1_1[[#This Row],[discount_percentage]]&gt;= 50%, "Yes", "No")</f>
        <v>No</v>
      </c>
      <c r="L438">
        <v>4</v>
      </c>
      <c r="M438">
        <v>128311</v>
      </c>
      <c r="N438">
        <f>AVERAGE(Table1_1[[#This Row],[rating]]) + (Table1_1[[#This Row],[rating_count]]/1000)</f>
        <v>132.31100000000001</v>
      </c>
      <c r="O438" t="str">
        <f>IF(Table1_1[[#This Row],[rating_count]]&lt;1000, "Yes", "No")</f>
        <v>No</v>
      </c>
      <c r="P438" t="s">
        <v>3752</v>
      </c>
      <c r="Q438" t="s">
        <v>3047</v>
      </c>
      <c r="R438" t="s">
        <v>3048</v>
      </c>
      <c r="S438" t="s">
        <v>3049</v>
      </c>
      <c r="T438" t="s">
        <v>3050</v>
      </c>
      <c r="U438" t="s">
        <v>3051</v>
      </c>
      <c r="V438" t="s">
        <v>3052</v>
      </c>
      <c r="W438" t="s">
        <v>3798</v>
      </c>
    </row>
    <row r="439" spans="1:23" x14ac:dyDescent="0.25">
      <c r="A439" t="s">
        <v>3799</v>
      </c>
      <c r="B439" t="s">
        <v>3800</v>
      </c>
      <c r="C439" t="str">
        <f>TRIM(LEFT(Table1_1[[#This Row],[product_name]], FIND(" ",Table1_1[[#This Row],[product_name]],FIND(" ",Table1_1[[#This Row],[product_name]],FIND(" ",Table1_1[[#This Row],[product_name]])+1)+1)))</f>
        <v>iQOO Z6 Pro</v>
      </c>
      <c r="D439" t="s">
        <v>2990</v>
      </c>
      <c r="E439" t="s">
        <v>13077</v>
      </c>
      <c r="F439">
        <v>20999</v>
      </c>
      <c r="G439">
        <v>29990</v>
      </c>
      <c r="H439" t="str" cm="1">
        <f t="array" ref="H439">_xlfn.IFS(Table1_1[[#This Row],[discounted_price]]&lt;200, "&lt;₹200", Table1_1[[#This Row],[discounted_price]]&lt;=500, "₹200-₹500", Table1_1[[#This Row],[discounted_price]]&gt;500, "&gt;₹500")</f>
        <v>&gt;₹500</v>
      </c>
      <c r="I439" s="1">
        <v>0.3</v>
      </c>
      <c r="J4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39" s="1" t="str">
        <f>IF(Table1_1[[#This Row],[discount_percentage]]&gt;= 50%, "Yes", "No")</f>
        <v>No</v>
      </c>
      <c r="L439">
        <v>4.3</v>
      </c>
      <c r="M439">
        <v>9499</v>
      </c>
      <c r="N439">
        <f>AVERAGE(Table1_1[[#This Row],[rating]]) + (Table1_1[[#This Row],[rating_count]]/1000)</f>
        <v>13.798999999999999</v>
      </c>
      <c r="O439" t="str">
        <f>IF(Table1_1[[#This Row],[rating_count]]&lt;1000, "Yes", "No")</f>
        <v>No</v>
      </c>
      <c r="P439" t="s">
        <v>3801</v>
      </c>
      <c r="Q439" t="s">
        <v>3802</v>
      </c>
      <c r="R439" t="s">
        <v>3803</v>
      </c>
      <c r="S439" t="s">
        <v>3804</v>
      </c>
      <c r="T439" t="s">
        <v>3805</v>
      </c>
      <c r="U439" t="s">
        <v>3806</v>
      </c>
      <c r="V439" t="s">
        <v>3807</v>
      </c>
      <c r="W439" t="s">
        <v>3808</v>
      </c>
    </row>
    <row r="440" spans="1:23" x14ac:dyDescent="0.25">
      <c r="A440" t="s">
        <v>3809</v>
      </c>
      <c r="B440" t="s">
        <v>3810</v>
      </c>
      <c r="C440" t="str">
        <f>TRIM(LEFT(Table1_1[[#This Row],[product_name]], FIND(" ",Table1_1[[#This Row],[product_name]],FIND(" ",Table1_1[[#This Row],[product_name]],FIND(" ",Table1_1[[#This Row],[product_name]])+1)+1)))</f>
        <v>MI 33W SonicCharge</v>
      </c>
      <c r="D440" t="s">
        <v>3162</v>
      </c>
      <c r="E440" t="s">
        <v>13077</v>
      </c>
      <c r="F440">
        <v>999</v>
      </c>
      <c r="G440">
        <v>1999</v>
      </c>
      <c r="H440" t="str" cm="1">
        <f t="array" ref="H440">_xlfn.IFS(Table1_1[[#This Row],[discounted_price]]&lt;200, "&lt;₹200", Table1_1[[#This Row],[discounted_price]]&lt;=500, "₹200-₹500", Table1_1[[#This Row],[discounted_price]]&gt;500, "&gt;₹500")</f>
        <v>&gt;₹500</v>
      </c>
      <c r="I440" s="1">
        <v>0.5</v>
      </c>
      <c r="J4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40" s="1" t="str">
        <f>IF(Table1_1[[#This Row],[discount_percentage]]&gt;= 50%, "Yes", "No")</f>
        <v>Yes</v>
      </c>
      <c r="L440">
        <v>4.3</v>
      </c>
      <c r="M440">
        <v>1777</v>
      </c>
      <c r="N440">
        <f>AVERAGE(Table1_1[[#This Row],[rating]]) + (Table1_1[[#This Row],[rating_count]]/1000)</f>
        <v>6.077</v>
      </c>
      <c r="O440" t="str">
        <f>IF(Table1_1[[#This Row],[rating_count]]&lt;1000, "Yes", "No")</f>
        <v>No</v>
      </c>
      <c r="P440" t="s">
        <v>3811</v>
      </c>
      <c r="Q440" t="s">
        <v>3812</v>
      </c>
      <c r="R440" t="s">
        <v>3813</v>
      </c>
      <c r="S440" t="s">
        <v>3814</v>
      </c>
      <c r="T440" t="s">
        <v>3815</v>
      </c>
      <c r="U440" t="s">
        <v>3816</v>
      </c>
      <c r="V440" t="s">
        <v>3817</v>
      </c>
      <c r="W440" t="s">
        <v>3818</v>
      </c>
    </row>
    <row r="441" spans="1:23" x14ac:dyDescent="0.25">
      <c r="A441" t="s">
        <v>3819</v>
      </c>
      <c r="B441" t="s">
        <v>3820</v>
      </c>
      <c r="C441" t="str">
        <f>TRIM(LEFT(Table1_1[[#This Row],[product_name]], FIND(" ",Table1_1[[#This Row],[product_name]],FIND(" ",Table1_1[[#This Row],[product_name]],FIND(" ",Table1_1[[#This Row],[product_name]])+1)+1)))</f>
        <v>OPPO A31 (Mystery</v>
      </c>
      <c r="D441" t="s">
        <v>2990</v>
      </c>
      <c r="E441" t="s">
        <v>13077</v>
      </c>
      <c r="F441">
        <v>12490</v>
      </c>
      <c r="G441">
        <v>15990</v>
      </c>
      <c r="H441" t="str" cm="1">
        <f t="array" ref="H441">_xlfn.IFS(Table1_1[[#This Row],[discounted_price]]&lt;200, "&lt;₹200", Table1_1[[#This Row],[discounted_price]]&lt;=500, "₹200-₹500", Table1_1[[#This Row],[discounted_price]]&gt;500, "&gt;₹500")</f>
        <v>&gt;₹500</v>
      </c>
      <c r="I441" s="1">
        <v>0.22</v>
      </c>
      <c r="J4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41" s="1" t="str">
        <f>IF(Table1_1[[#This Row],[discount_percentage]]&gt;= 50%, "Yes", "No")</f>
        <v>No</v>
      </c>
      <c r="L441">
        <v>4.2</v>
      </c>
      <c r="M441">
        <v>58506</v>
      </c>
      <c r="N441">
        <f>AVERAGE(Table1_1[[#This Row],[rating]]) + (Table1_1[[#This Row],[rating_count]]/1000)</f>
        <v>62.706000000000003</v>
      </c>
      <c r="O441" t="str">
        <f>IF(Table1_1[[#This Row],[rating_count]]&lt;1000, "Yes", "No")</f>
        <v>No</v>
      </c>
      <c r="P441" t="s">
        <v>3821</v>
      </c>
      <c r="Q441" t="s">
        <v>3822</v>
      </c>
      <c r="R441" t="s">
        <v>3823</v>
      </c>
      <c r="S441" t="s">
        <v>3824</v>
      </c>
      <c r="T441" t="s">
        <v>3825</v>
      </c>
      <c r="U441" t="s">
        <v>3826</v>
      </c>
      <c r="V441" t="s">
        <v>3827</v>
      </c>
      <c r="W441" t="s">
        <v>3828</v>
      </c>
    </row>
    <row r="442" spans="1:23" x14ac:dyDescent="0.25">
      <c r="A442" t="s">
        <v>3829</v>
      </c>
      <c r="B442" t="s">
        <v>3830</v>
      </c>
      <c r="C442" t="str">
        <f>TRIM(LEFT(Table1_1[[#This Row],[product_name]], FIND(" ",Table1_1[[#This Row],[product_name]],FIND(" ",Table1_1[[#This Row],[product_name]],FIND(" ",Table1_1[[#This Row],[product_name]])+1)+1)))</f>
        <v>iQOO vivo Z6</v>
      </c>
      <c r="D442" t="s">
        <v>2990</v>
      </c>
      <c r="E442" t="s">
        <v>13077</v>
      </c>
      <c r="F442">
        <v>17999</v>
      </c>
      <c r="G442">
        <v>21990</v>
      </c>
      <c r="H442" t="str" cm="1">
        <f t="array" ref="H442">_xlfn.IFS(Table1_1[[#This Row],[discounted_price]]&lt;200, "&lt;₹200", Table1_1[[#This Row],[discounted_price]]&lt;=500, "₹200-₹500", Table1_1[[#This Row],[discounted_price]]&gt;500, "&gt;₹500")</f>
        <v>&gt;₹500</v>
      </c>
      <c r="I442" s="1">
        <v>0.18</v>
      </c>
      <c r="J4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42" s="1" t="str">
        <f>IF(Table1_1[[#This Row],[discount_percentage]]&gt;= 50%, "Yes", "No")</f>
        <v>No</v>
      </c>
      <c r="L442">
        <v>4</v>
      </c>
      <c r="M442">
        <v>21350</v>
      </c>
      <c r="N442">
        <f>AVERAGE(Table1_1[[#This Row],[rating]]) + (Table1_1[[#This Row],[rating_count]]/1000)</f>
        <v>25.35</v>
      </c>
      <c r="O442" t="str">
        <f>IF(Table1_1[[#This Row],[rating_count]]&lt;1000, "Yes", "No")</f>
        <v>No</v>
      </c>
      <c r="P442" t="s">
        <v>3831</v>
      </c>
      <c r="Q442" t="s">
        <v>3238</v>
      </c>
      <c r="R442" t="s">
        <v>3239</v>
      </c>
      <c r="S442" t="s">
        <v>3240</v>
      </c>
      <c r="T442" t="s">
        <v>3241</v>
      </c>
      <c r="U442" t="s">
        <v>3242</v>
      </c>
      <c r="V442" t="s">
        <v>3243</v>
      </c>
      <c r="W442" t="s">
        <v>3832</v>
      </c>
    </row>
    <row r="443" spans="1:23" x14ac:dyDescent="0.25">
      <c r="A443" t="s">
        <v>3835</v>
      </c>
      <c r="B443" t="s">
        <v>3836</v>
      </c>
      <c r="C443" t="str">
        <f>TRIM(LEFT(Table1_1[[#This Row],[product_name]], FIND(" ",Table1_1[[#This Row],[product_name]],FIND(" ",Table1_1[[#This Row],[product_name]],FIND(" ",Table1_1[[#This Row],[product_name]])+1)+1)))</f>
        <v>Motorola a10 Dual</v>
      </c>
      <c r="D443" t="s">
        <v>3045</v>
      </c>
      <c r="E443" t="s">
        <v>13077</v>
      </c>
      <c r="F443">
        <v>1399</v>
      </c>
      <c r="G443">
        <v>1630</v>
      </c>
      <c r="H443" t="str" cm="1">
        <f t="array" ref="H443">_xlfn.IFS(Table1_1[[#This Row],[discounted_price]]&lt;200, "&lt;₹200", Table1_1[[#This Row],[discounted_price]]&lt;=500, "₹200-₹500", Table1_1[[#This Row],[discounted_price]]&gt;500, "&gt;₹500")</f>
        <v>&gt;₹500</v>
      </c>
      <c r="I443" s="1">
        <v>0.14000000000000001</v>
      </c>
      <c r="J4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43" s="1" t="str">
        <f>IF(Table1_1[[#This Row],[discount_percentage]]&gt;= 50%, "Yes", "No")</f>
        <v>No</v>
      </c>
      <c r="L443">
        <v>4</v>
      </c>
      <c r="M443">
        <v>9378</v>
      </c>
      <c r="N443">
        <f>AVERAGE(Table1_1[[#This Row],[rating]]) + (Table1_1[[#This Row],[rating_count]]/1000)</f>
        <v>13.378</v>
      </c>
      <c r="O443" t="str">
        <f>IF(Table1_1[[#This Row],[rating_count]]&lt;1000, "Yes", "No")</f>
        <v>No</v>
      </c>
      <c r="P443" t="s">
        <v>3837</v>
      </c>
      <c r="Q443" t="s">
        <v>3838</v>
      </c>
      <c r="R443" t="s">
        <v>3839</v>
      </c>
      <c r="S443" t="s">
        <v>3840</v>
      </c>
      <c r="T443" t="s">
        <v>3841</v>
      </c>
      <c r="U443" t="s">
        <v>3842</v>
      </c>
      <c r="V443" t="s">
        <v>3843</v>
      </c>
      <c r="W443" t="s">
        <v>3844</v>
      </c>
    </row>
    <row r="444" spans="1:23" x14ac:dyDescent="0.25">
      <c r="A444" t="s">
        <v>3847</v>
      </c>
      <c r="B444" t="s">
        <v>3848</v>
      </c>
      <c r="C444" t="str">
        <f>TRIM(LEFT(Table1_1[[#This Row],[product_name]], FIND(" ",Table1_1[[#This Row],[product_name]],FIND(" ",Table1_1[[#This Row],[product_name]],FIND(" ",Table1_1[[#This Row],[product_name]])+1)+1)))</f>
        <v>boAt Wave Lite</v>
      </c>
      <c r="D444" t="s">
        <v>2948</v>
      </c>
      <c r="E444" t="s">
        <v>13077</v>
      </c>
      <c r="F444">
        <v>1499</v>
      </c>
      <c r="G444">
        <v>6990</v>
      </c>
      <c r="H444" t="str" cm="1">
        <f t="array" ref="H444">_xlfn.IFS(Table1_1[[#This Row],[discounted_price]]&lt;200, "&lt;₹200", Table1_1[[#This Row],[discounted_price]]&lt;=500, "₹200-₹500", Table1_1[[#This Row],[discounted_price]]&gt;500, "&gt;₹500")</f>
        <v>&gt;₹500</v>
      </c>
      <c r="I444" s="1">
        <v>0.79</v>
      </c>
      <c r="J4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44" s="1" t="str">
        <f>IF(Table1_1[[#This Row],[discount_percentage]]&gt;= 50%, "Yes", "No")</f>
        <v>Yes</v>
      </c>
      <c r="L444">
        <v>3.9</v>
      </c>
      <c r="M444">
        <v>21796</v>
      </c>
      <c r="N444">
        <f>AVERAGE(Table1_1[[#This Row],[rating]]) + (Table1_1[[#This Row],[rating_count]]/1000)</f>
        <v>25.695999999999998</v>
      </c>
      <c r="O444" t="str">
        <f>IF(Table1_1[[#This Row],[rating_count]]&lt;1000, "Yes", "No")</f>
        <v>No</v>
      </c>
      <c r="P444" t="s">
        <v>3056</v>
      </c>
      <c r="Q444" t="s">
        <v>3057</v>
      </c>
      <c r="R444" t="s">
        <v>3058</v>
      </c>
      <c r="S444" t="s">
        <v>3059</v>
      </c>
      <c r="T444" t="s">
        <v>3060</v>
      </c>
      <c r="U444" t="s">
        <v>3061</v>
      </c>
      <c r="V444" t="s">
        <v>3849</v>
      </c>
      <c r="W444" t="s">
        <v>3850</v>
      </c>
    </row>
    <row r="445" spans="1:23" x14ac:dyDescent="0.25">
      <c r="A445" t="s">
        <v>3851</v>
      </c>
      <c r="B445" t="s">
        <v>3852</v>
      </c>
      <c r="C445" t="str">
        <f>TRIM(LEFT(Table1_1[[#This Row],[product_name]], FIND(" ",Table1_1[[#This Row],[product_name]],FIND(" ",Table1_1[[#This Row],[product_name]],FIND(" ",Table1_1[[#This Row],[product_name]])+1)+1)))</f>
        <v>boAt Wave Call</v>
      </c>
      <c r="D445" t="s">
        <v>2948</v>
      </c>
      <c r="E445" t="s">
        <v>13077</v>
      </c>
      <c r="F445">
        <v>1999</v>
      </c>
      <c r="G445">
        <v>7990</v>
      </c>
      <c r="H445" t="str" cm="1">
        <f t="array" ref="H445">_xlfn.IFS(Table1_1[[#This Row],[discounted_price]]&lt;200, "&lt;₹200", Table1_1[[#This Row],[discounted_price]]&lt;=500, "₹200-₹500", Table1_1[[#This Row],[discounted_price]]&gt;500, "&gt;₹500")</f>
        <v>&gt;₹500</v>
      </c>
      <c r="I445" s="1">
        <v>0.75</v>
      </c>
      <c r="J4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45" s="1" t="str">
        <f>IF(Table1_1[[#This Row],[discount_percentage]]&gt;= 50%, "Yes", "No")</f>
        <v>Yes</v>
      </c>
      <c r="L445">
        <v>3.8</v>
      </c>
      <c r="M445">
        <v>17833</v>
      </c>
      <c r="N445">
        <f>AVERAGE(Table1_1[[#This Row],[rating]]) + (Table1_1[[#This Row],[rating_count]]/1000)</f>
        <v>21.632999999999999</v>
      </c>
      <c r="O445" t="str">
        <f>IF(Table1_1[[#This Row],[rating_count]]&lt;1000, "Yes", "No")</f>
        <v>No</v>
      </c>
      <c r="P445" t="s">
        <v>2969</v>
      </c>
      <c r="Q445" t="s">
        <v>2970</v>
      </c>
      <c r="R445" t="s">
        <v>2971</v>
      </c>
      <c r="S445" t="s">
        <v>2972</v>
      </c>
      <c r="T445" t="s">
        <v>2973</v>
      </c>
      <c r="U445" t="s">
        <v>2974</v>
      </c>
      <c r="V445" t="s">
        <v>3853</v>
      </c>
      <c r="W445" t="s">
        <v>3854</v>
      </c>
    </row>
    <row r="446" spans="1:23" x14ac:dyDescent="0.25">
      <c r="A446" t="s">
        <v>3855</v>
      </c>
      <c r="B446" t="s">
        <v>3856</v>
      </c>
      <c r="C446" t="str">
        <f>TRIM(LEFT(Table1_1[[#This Row],[product_name]], FIND(" ",Table1_1[[#This Row],[product_name]],FIND(" ",Table1_1[[#This Row],[product_name]],FIND(" ",Table1_1[[#This Row],[product_name]])+1)+1)))</f>
        <v>Spigen EZ Fit</v>
      </c>
      <c r="D446" t="s">
        <v>3777</v>
      </c>
      <c r="E446" t="s">
        <v>13077</v>
      </c>
      <c r="F446">
        <v>999</v>
      </c>
      <c r="G446">
        <v>2899</v>
      </c>
      <c r="H446" t="str" cm="1">
        <f t="array" ref="H446">_xlfn.IFS(Table1_1[[#This Row],[discounted_price]]&lt;200, "&lt;₹200", Table1_1[[#This Row],[discounted_price]]&lt;=500, "₹200-₹500", Table1_1[[#This Row],[discounted_price]]&gt;500, "&gt;₹500")</f>
        <v>&gt;₹500</v>
      </c>
      <c r="I446" s="1">
        <v>0.66</v>
      </c>
      <c r="J4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46" s="1" t="str">
        <f>IF(Table1_1[[#This Row],[discount_percentage]]&gt;= 50%, "Yes", "No")</f>
        <v>Yes</v>
      </c>
      <c r="L446">
        <v>4.7</v>
      </c>
      <c r="M446">
        <v>7779</v>
      </c>
      <c r="N446">
        <f>AVERAGE(Table1_1[[#This Row],[rating]]) + (Table1_1[[#This Row],[rating_count]]/1000)</f>
        <v>12.478999999999999</v>
      </c>
      <c r="O446" t="str">
        <f>IF(Table1_1[[#This Row],[rating_count]]&lt;1000, "Yes", "No")</f>
        <v>No</v>
      </c>
      <c r="P446" t="s">
        <v>3857</v>
      </c>
      <c r="Q446" t="s">
        <v>3858</v>
      </c>
      <c r="R446" t="s">
        <v>3859</v>
      </c>
      <c r="S446" t="s">
        <v>3860</v>
      </c>
      <c r="T446" t="s">
        <v>3861</v>
      </c>
      <c r="U446" t="s">
        <v>3862</v>
      </c>
      <c r="V446" t="s">
        <v>3863</v>
      </c>
      <c r="W446" t="s">
        <v>3864</v>
      </c>
    </row>
    <row r="447" spans="1:23" x14ac:dyDescent="0.25">
      <c r="A447" t="s">
        <v>3865</v>
      </c>
      <c r="B447" t="s">
        <v>3866</v>
      </c>
      <c r="C447" t="str">
        <f>TRIM(LEFT(Table1_1[[#This Row],[product_name]], FIND(" ",Table1_1[[#This Row],[product_name]],FIND(" ",Table1_1[[#This Row],[product_name]],FIND(" ",Table1_1[[#This Row],[product_name]])+1)+1)))</f>
        <v>KINGONE Upgraded Stylus</v>
      </c>
      <c r="D447" t="s">
        <v>3867</v>
      </c>
      <c r="E447" t="s">
        <v>13077</v>
      </c>
      <c r="F447">
        <v>2099</v>
      </c>
      <c r="G447">
        <v>5999</v>
      </c>
      <c r="H447" t="str" cm="1">
        <f t="array" ref="H447">_xlfn.IFS(Table1_1[[#This Row],[discounted_price]]&lt;200, "&lt;₹200", Table1_1[[#This Row],[discounted_price]]&lt;=500, "₹200-₹500", Table1_1[[#This Row],[discounted_price]]&gt;500, "&gt;₹500")</f>
        <v>&gt;₹500</v>
      </c>
      <c r="I447" s="1">
        <v>0.65</v>
      </c>
      <c r="J4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47" s="1" t="str">
        <f>IF(Table1_1[[#This Row],[discount_percentage]]&gt;= 50%, "Yes", "No")</f>
        <v>Yes</v>
      </c>
      <c r="L447">
        <v>4.3</v>
      </c>
      <c r="M447">
        <v>17129</v>
      </c>
      <c r="N447">
        <f>AVERAGE(Table1_1[[#This Row],[rating]]) + (Table1_1[[#This Row],[rating_count]]/1000)</f>
        <v>21.429000000000002</v>
      </c>
      <c r="O447" t="str">
        <f>IF(Table1_1[[#This Row],[rating_count]]&lt;1000, "Yes", "No")</f>
        <v>No</v>
      </c>
      <c r="P447" t="s">
        <v>3868</v>
      </c>
      <c r="Q447" t="s">
        <v>3869</v>
      </c>
      <c r="R447" t="s">
        <v>3870</v>
      </c>
      <c r="S447" t="s">
        <v>3871</v>
      </c>
      <c r="T447" t="s">
        <v>3872</v>
      </c>
      <c r="U447" t="s">
        <v>3873</v>
      </c>
      <c r="V447" t="s">
        <v>3874</v>
      </c>
      <c r="W447" t="s">
        <v>3875</v>
      </c>
    </row>
    <row r="448" spans="1:23" x14ac:dyDescent="0.25">
      <c r="A448" t="s">
        <v>3876</v>
      </c>
      <c r="B448" t="s">
        <v>3877</v>
      </c>
      <c r="C448" t="str">
        <f>TRIM(LEFT(Table1_1[[#This Row],[product_name]], FIND(" ",Table1_1[[#This Row],[product_name]],FIND(" ",Table1_1[[#This Row],[product_name]],FIND(" ",Table1_1[[#This Row],[product_name]])+1)+1)))</f>
        <v>Portronics CarPower Mini</v>
      </c>
      <c r="D448" t="s">
        <v>3107</v>
      </c>
      <c r="E448" t="s">
        <v>13077</v>
      </c>
      <c r="F448">
        <v>337</v>
      </c>
      <c r="G448">
        <v>699</v>
      </c>
      <c r="H448" t="str" cm="1">
        <f t="array" ref="H448">_xlfn.IFS(Table1_1[[#This Row],[discounted_price]]&lt;200, "&lt;₹200", Table1_1[[#This Row],[discounted_price]]&lt;=500, "₹200-₹500", Table1_1[[#This Row],[discounted_price]]&gt;500, "&gt;₹500")</f>
        <v>₹200-₹500</v>
      </c>
      <c r="I448" s="1">
        <v>0.52</v>
      </c>
      <c r="J4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48" s="1" t="str">
        <f>IF(Table1_1[[#This Row],[discount_percentage]]&gt;= 50%, "Yes", "No")</f>
        <v>Yes</v>
      </c>
      <c r="L448">
        <v>4.2</v>
      </c>
      <c r="M448">
        <v>4969</v>
      </c>
      <c r="N448">
        <f>AVERAGE(Table1_1[[#This Row],[rating]]) + (Table1_1[[#This Row],[rating_count]]/1000)</f>
        <v>9.1690000000000005</v>
      </c>
      <c r="O448" t="str">
        <f>IF(Table1_1[[#This Row],[rating_count]]&lt;1000, "Yes", "No")</f>
        <v>No</v>
      </c>
      <c r="P448" t="s">
        <v>3878</v>
      </c>
      <c r="Q448" t="s">
        <v>3879</v>
      </c>
      <c r="R448" t="s">
        <v>3880</v>
      </c>
      <c r="S448" t="s">
        <v>3881</v>
      </c>
      <c r="T448" t="s">
        <v>3882</v>
      </c>
      <c r="U448" t="s">
        <v>3883</v>
      </c>
      <c r="V448" t="s">
        <v>3884</v>
      </c>
      <c r="W448" t="s">
        <v>3885</v>
      </c>
    </row>
    <row r="449" spans="1:23" x14ac:dyDescent="0.25">
      <c r="A449" t="s">
        <v>3886</v>
      </c>
      <c r="B449" t="s">
        <v>3887</v>
      </c>
      <c r="C449" t="str">
        <f>TRIM(LEFT(Table1_1[[#This Row],[product_name]], FIND(" ",Table1_1[[#This Row],[product_name]],FIND(" ",Table1_1[[#This Row],[product_name]],FIND(" ",Table1_1[[#This Row],[product_name]])+1)+1)))</f>
        <v>boAt Newly Launched</v>
      </c>
      <c r="D449" t="s">
        <v>2948</v>
      </c>
      <c r="E449" t="s">
        <v>13077</v>
      </c>
      <c r="F449">
        <v>2999</v>
      </c>
      <c r="G449">
        <v>7990</v>
      </c>
      <c r="H449" t="str" cm="1">
        <f t="array" ref="H449">_xlfn.IFS(Table1_1[[#This Row],[discounted_price]]&lt;200, "&lt;₹200", Table1_1[[#This Row],[discounted_price]]&lt;=500, "₹200-₹500", Table1_1[[#This Row],[discounted_price]]&gt;500, "&gt;₹500")</f>
        <v>&gt;₹500</v>
      </c>
      <c r="I449" s="1">
        <v>0.62</v>
      </c>
      <c r="J4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49" s="1" t="str">
        <f>IF(Table1_1[[#This Row],[discount_percentage]]&gt;= 50%, "Yes", "No")</f>
        <v>Yes</v>
      </c>
      <c r="L449">
        <v>4.0999999999999996</v>
      </c>
      <c r="M449">
        <v>154</v>
      </c>
      <c r="N449">
        <f>AVERAGE(Table1_1[[#This Row],[rating]]) + (Table1_1[[#This Row],[rating_count]]/1000)</f>
        <v>4.2539999999999996</v>
      </c>
      <c r="O449" t="str">
        <f>IF(Table1_1[[#This Row],[rating_count]]&lt;1000, "Yes", "No")</f>
        <v>Yes</v>
      </c>
      <c r="P449" t="s">
        <v>3888</v>
      </c>
      <c r="Q449" t="s">
        <v>3889</v>
      </c>
      <c r="R449" t="s">
        <v>3890</v>
      </c>
      <c r="S449" t="s">
        <v>3891</v>
      </c>
      <c r="T449" t="s">
        <v>13040</v>
      </c>
      <c r="U449" t="s">
        <v>3892</v>
      </c>
      <c r="V449" t="s">
        <v>3893</v>
      </c>
      <c r="W449" t="s">
        <v>3894</v>
      </c>
    </row>
    <row r="450" spans="1:23" x14ac:dyDescent="0.25">
      <c r="A450" t="s">
        <v>3895</v>
      </c>
      <c r="B450" t="s">
        <v>3896</v>
      </c>
      <c r="C450" t="str">
        <f>TRIM(LEFT(Table1_1[[#This Row],[product_name]], FIND(" ",Table1_1[[#This Row],[product_name]],FIND(" ",Table1_1[[#This Row],[product_name]],FIND(" ",Table1_1[[#This Row],[product_name]])+1)+1)))</f>
        <v>PTron Newly Launched</v>
      </c>
      <c r="D450" t="s">
        <v>2948</v>
      </c>
      <c r="E450" t="s">
        <v>13077</v>
      </c>
      <c r="F450">
        <v>1299</v>
      </c>
      <c r="G450">
        <v>5999</v>
      </c>
      <c r="H450" t="str" cm="1">
        <f t="array" ref="H450">_xlfn.IFS(Table1_1[[#This Row],[discounted_price]]&lt;200, "&lt;₹200", Table1_1[[#This Row],[discounted_price]]&lt;=500, "₹200-₹500", Table1_1[[#This Row],[discounted_price]]&gt;500, "&gt;₹500")</f>
        <v>&gt;₹500</v>
      </c>
      <c r="I450" s="1">
        <v>0.78</v>
      </c>
      <c r="J4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50" s="1" t="str">
        <f>IF(Table1_1[[#This Row],[discount_percentage]]&gt;= 50%, "Yes", "No")</f>
        <v>Yes</v>
      </c>
      <c r="L450">
        <v>3.3</v>
      </c>
      <c r="M450">
        <v>4415</v>
      </c>
      <c r="N450">
        <f>AVERAGE(Table1_1[[#This Row],[rating]]) + (Table1_1[[#This Row],[rating_count]]/1000)</f>
        <v>7.7149999999999999</v>
      </c>
      <c r="O450" t="str">
        <f>IF(Table1_1[[#This Row],[rating_count]]&lt;1000, "Yes", "No")</f>
        <v>No</v>
      </c>
      <c r="P450" t="s">
        <v>3897</v>
      </c>
      <c r="Q450" t="s">
        <v>3898</v>
      </c>
      <c r="R450" t="s">
        <v>3899</v>
      </c>
      <c r="S450" t="s">
        <v>3900</v>
      </c>
      <c r="T450" t="s">
        <v>3901</v>
      </c>
      <c r="U450" t="s">
        <v>3902</v>
      </c>
      <c r="V450" t="s">
        <v>3903</v>
      </c>
      <c r="W450" t="s">
        <v>3904</v>
      </c>
    </row>
    <row r="451" spans="1:23" x14ac:dyDescent="0.25">
      <c r="A451" t="s">
        <v>3908</v>
      </c>
      <c r="B451" t="s">
        <v>3909</v>
      </c>
      <c r="C451" t="str">
        <f>TRIM(LEFT(Table1_1[[#This Row],[product_name]], FIND(" ",Table1_1[[#This Row],[product_name]],FIND(" ",Table1_1[[#This Row],[product_name]],FIND(" ",Table1_1[[#This Row],[product_name]])+1)+1)))</f>
        <v>iQOO vivo Z6</v>
      </c>
      <c r="D451" t="s">
        <v>2990</v>
      </c>
      <c r="E451" t="s">
        <v>13077</v>
      </c>
      <c r="F451">
        <v>16499</v>
      </c>
      <c r="G451">
        <v>20990</v>
      </c>
      <c r="H451" t="str" cm="1">
        <f t="array" ref="H451">_xlfn.IFS(Table1_1[[#This Row],[discounted_price]]&lt;200, "&lt;₹200", Table1_1[[#This Row],[discounted_price]]&lt;=500, "₹200-₹500", Table1_1[[#This Row],[discounted_price]]&gt;500, "&gt;₹500")</f>
        <v>&gt;₹500</v>
      </c>
      <c r="I451" s="1">
        <v>0.21</v>
      </c>
      <c r="J4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51" s="1" t="str">
        <f>IF(Table1_1[[#This Row],[discount_percentage]]&gt;= 50%, "Yes", "No")</f>
        <v>No</v>
      </c>
      <c r="L451">
        <v>4</v>
      </c>
      <c r="M451">
        <v>21350</v>
      </c>
      <c r="N451">
        <f>AVERAGE(Table1_1[[#This Row],[rating]]) + (Table1_1[[#This Row],[rating_count]]/1000)</f>
        <v>25.35</v>
      </c>
      <c r="O451" t="str">
        <f>IF(Table1_1[[#This Row],[rating_count]]&lt;1000, "Yes", "No")</f>
        <v>No</v>
      </c>
      <c r="P451" t="s">
        <v>3831</v>
      </c>
      <c r="Q451" t="s">
        <v>3238</v>
      </c>
      <c r="R451" t="s">
        <v>3239</v>
      </c>
      <c r="S451" t="s">
        <v>3240</v>
      </c>
      <c r="T451" t="s">
        <v>3241</v>
      </c>
      <c r="U451" t="s">
        <v>3242</v>
      </c>
      <c r="V451" t="s">
        <v>3910</v>
      </c>
      <c r="W451" t="s">
        <v>3911</v>
      </c>
    </row>
    <row r="452" spans="1:23" x14ac:dyDescent="0.25">
      <c r="A452" t="s">
        <v>3912</v>
      </c>
      <c r="B452" t="s">
        <v>3913</v>
      </c>
      <c r="C452" t="str">
        <f>TRIM(LEFT(Table1_1[[#This Row],[product_name]], FIND(" ",Table1_1[[#This Row],[product_name]],FIND(" ",Table1_1[[#This Row],[product_name]],FIND(" ",Table1_1[[#This Row],[product_name]])+1)+1)))</f>
        <v>Samsung Ehs64 Ehs64Avfwecinu</v>
      </c>
      <c r="D452" t="s">
        <v>3066</v>
      </c>
      <c r="E452" t="s">
        <v>13077</v>
      </c>
      <c r="F452">
        <v>499</v>
      </c>
      <c r="G452">
        <v>499</v>
      </c>
      <c r="H452" t="str" cm="1">
        <f t="array" ref="H452">_xlfn.IFS(Table1_1[[#This Row],[discounted_price]]&lt;200, "&lt;₹200", Table1_1[[#This Row],[discounted_price]]&lt;=500, "₹200-₹500", Table1_1[[#This Row],[discounted_price]]&gt;500, "&gt;₹500")</f>
        <v>₹200-₹500</v>
      </c>
      <c r="I452" s="1">
        <v>0</v>
      </c>
      <c r="J4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452" s="1" t="str">
        <f>IF(Table1_1[[#This Row],[discount_percentage]]&gt;= 50%, "Yes", "No")</f>
        <v>No</v>
      </c>
      <c r="L452">
        <v>4.2</v>
      </c>
      <c r="M452">
        <v>31539</v>
      </c>
      <c r="N452">
        <f>AVERAGE(Table1_1[[#This Row],[rating]]) + (Table1_1[[#This Row],[rating_count]]/1000)</f>
        <v>35.739000000000004</v>
      </c>
      <c r="O452" t="str">
        <f>IF(Table1_1[[#This Row],[rating_count]]&lt;1000, "Yes", "No")</f>
        <v>No</v>
      </c>
      <c r="P452" t="s">
        <v>3914</v>
      </c>
      <c r="Q452" t="s">
        <v>3915</v>
      </c>
      <c r="R452" t="s">
        <v>3916</v>
      </c>
      <c r="S452" t="s">
        <v>3917</v>
      </c>
      <c r="T452" t="s">
        <v>3918</v>
      </c>
      <c r="U452" t="s">
        <v>3919</v>
      </c>
      <c r="V452" t="s">
        <v>3920</v>
      </c>
      <c r="W452" t="s">
        <v>3921</v>
      </c>
    </row>
    <row r="453" spans="1:23" x14ac:dyDescent="0.25">
      <c r="A453" t="s">
        <v>3924</v>
      </c>
      <c r="B453" t="s">
        <v>3925</v>
      </c>
      <c r="C453" t="str">
        <f>TRIM(LEFT(Table1_1[[#This Row],[product_name]], FIND(" ",Table1_1[[#This Row],[product_name]],FIND(" ",Table1_1[[#This Row],[product_name]],FIND(" ",Table1_1[[#This Row],[product_name]])+1)+1)))</f>
        <v>Spigen EZ Fit</v>
      </c>
      <c r="D453" t="s">
        <v>3777</v>
      </c>
      <c r="E453" t="s">
        <v>13077</v>
      </c>
      <c r="F453">
        <v>999</v>
      </c>
      <c r="G453">
        <v>2899</v>
      </c>
      <c r="H453" t="str" cm="1">
        <f t="array" ref="H453">_xlfn.IFS(Table1_1[[#This Row],[discounted_price]]&lt;200, "&lt;₹200", Table1_1[[#This Row],[discounted_price]]&lt;=500, "₹200-₹500", Table1_1[[#This Row],[discounted_price]]&gt;500, "&gt;₹500")</f>
        <v>&gt;₹500</v>
      </c>
      <c r="I453" s="1">
        <v>0.66</v>
      </c>
      <c r="J4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53" s="1" t="str">
        <f>IF(Table1_1[[#This Row],[discount_percentage]]&gt;= 50%, "Yes", "No")</f>
        <v>Yes</v>
      </c>
      <c r="L453">
        <v>4.5999999999999996</v>
      </c>
      <c r="M453">
        <v>6129</v>
      </c>
      <c r="N453">
        <f>AVERAGE(Table1_1[[#This Row],[rating]]) + (Table1_1[[#This Row],[rating_count]]/1000)</f>
        <v>10.728999999999999</v>
      </c>
      <c r="O453" t="str">
        <f>IF(Table1_1[[#This Row],[rating_count]]&lt;1000, "Yes", "No")</f>
        <v>No</v>
      </c>
      <c r="P453" t="s">
        <v>3926</v>
      </c>
      <c r="Q453" t="s">
        <v>3927</v>
      </c>
      <c r="R453" t="s">
        <v>3928</v>
      </c>
      <c r="S453" t="s">
        <v>3929</v>
      </c>
      <c r="T453" t="s">
        <v>3930</v>
      </c>
      <c r="U453" t="s">
        <v>13041</v>
      </c>
      <c r="V453" t="s">
        <v>3931</v>
      </c>
      <c r="W453" t="s">
        <v>3932</v>
      </c>
    </row>
    <row r="454" spans="1:23" x14ac:dyDescent="0.25">
      <c r="A454" t="s">
        <v>3933</v>
      </c>
      <c r="B454" t="s">
        <v>3934</v>
      </c>
      <c r="C454" t="str">
        <f>TRIM(LEFT(Table1_1[[#This Row],[product_name]], FIND(" ",Table1_1[[#This Row],[product_name]],FIND(" ",Table1_1[[#This Row],[product_name]],FIND(" ",Table1_1[[#This Row],[product_name]])+1)+1)))</f>
        <v>Samsung Galaxy M04</v>
      </c>
      <c r="D454" t="s">
        <v>2990</v>
      </c>
      <c r="E454" t="s">
        <v>13077</v>
      </c>
      <c r="F454">
        <v>10499</v>
      </c>
      <c r="G454">
        <v>13499</v>
      </c>
      <c r="H454" t="str" cm="1">
        <f t="array" ref="H454">_xlfn.IFS(Table1_1[[#This Row],[discounted_price]]&lt;200, "&lt;₹200", Table1_1[[#This Row],[discounted_price]]&lt;=500, "₹200-₹500", Table1_1[[#This Row],[discounted_price]]&gt;500, "&gt;₹500")</f>
        <v>&gt;₹500</v>
      </c>
      <c r="I454" s="1">
        <v>0.22</v>
      </c>
      <c r="J4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54" s="1" t="str">
        <f>IF(Table1_1[[#This Row],[discount_percentage]]&gt;= 50%, "Yes", "No")</f>
        <v>No</v>
      </c>
      <c r="L454">
        <v>4.2</v>
      </c>
      <c r="M454">
        <v>284</v>
      </c>
      <c r="N454">
        <f>AVERAGE(Table1_1[[#This Row],[rating]]) + (Table1_1[[#This Row],[rating_count]]/1000)</f>
        <v>4.484</v>
      </c>
      <c r="O454" t="str">
        <f>IF(Table1_1[[#This Row],[rating_count]]&lt;1000, "Yes", "No")</f>
        <v>Yes</v>
      </c>
      <c r="P454" t="s">
        <v>3077</v>
      </c>
      <c r="Q454" t="s">
        <v>3078</v>
      </c>
      <c r="R454" t="s">
        <v>3079</v>
      </c>
      <c r="S454" t="s">
        <v>3080</v>
      </c>
      <c r="T454" t="s">
        <v>3081</v>
      </c>
      <c r="U454" t="s">
        <v>3082</v>
      </c>
      <c r="V454" t="s">
        <v>3083</v>
      </c>
      <c r="W454" t="s">
        <v>3935</v>
      </c>
    </row>
    <row r="455" spans="1:23" x14ac:dyDescent="0.25">
      <c r="A455" t="s">
        <v>3938</v>
      </c>
      <c r="B455" t="s">
        <v>3939</v>
      </c>
      <c r="C455" t="str">
        <f>TRIM(LEFT(Table1_1[[#This Row],[product_name]], FIND(" ",Table1_1[[#This Row],[product_name]],FIND(" ",Table1_1[[#This Row],[product_name]],FIND(" ",Table1_1[[#This Row],[product_name]])+1)+1)))</f>
        <v>SWAPKART Flexible Mobile</v>
      </c>
      <c r="D455" t="s">
        <v>3940</v>
      </c>
      <c r="E455" t="s">
        <v>13077</v>
      </c>
      <c r="F455">
        <v>251</v>
      </c>
      <c r="G455">
        <v>999</v>
      </c>
      <c r="H455" t="str" cm="1">
        <f t="array" ref="H455">_xlfn.IFS(Table1_1[[#This Row],[discounted_price]]&lt;200, "&lt;₹200", Table1_1[[#This Row],[discounted_price]]&lt;=500, "₹200-₹500", Table1_1[[#This Row],[discounted_price]]&gt;500, "&gt;₹500")</f>
        <v>₹200-₹500</v>
      </c>
      <c r="I455" s="1">
        <v>0.75</v>
      </c>
      <c r="J4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55" s="1" t="str">
        <f>IF(Table1_1[[#This Row],[discount_percentage]]&gt;= 50%, "Yes", "No")</f>
        <v>Yes</v>
      </c>
      <c r="L455">
        <v>3.7</v>
      </c>
      <c r="M455">
        <v>3234</v>
      </c>
      <c r="N455">
        <f>AVERAGE(Table1_1[[#This Row],[rating]]) + (Table1_1[[#This Row],[rating_count]]/1000)</f>
        <v>6.9340000000000002</v>
      </c>
      <c r="O455" t="str">
        <f>IF(Table1_1[[#This Row],[rating_count]]&lt;1000, "Yes", "No")</f>
        <v>No</v>
      </c>
      <c r="P455" t="s">
        <v>3941</v>
      </c>
      <c r="Q455" t="s">
        <v>3942</v>
      </c>
      <c r="R455" t="s">
        <v>3943</v>
      </c>
      <c r="S455" t="s">
        <v>3944</v>
      </c>
      <c r="T455" t="s">
        <v>3945</v>
      </c>
      <c r="U455" t="s">
        <v>3946</v>
      </c>
      <c r="V455" t="s">
        <v>3947</v>
      </c>
      <c r="W455" t="s">
        <v>3948</v>
      </c>
    </row>
    <row r="456" spans="1:23" x14ac:dyDescent="0.25">
      <c r="A456" t="s">
        <v>3956</v>
      </c>
      <c r="B456" t="s">
        <v>3957</v>
      </c>
      <c r="C456" t="str">
        <f>TRIM(LEFT(Table1_1[[#This Row],[product_name]], FIND(" ",Table1_1[[#This Row],[product_name]],FIND(" ",Table1_1[[#This Row],[product_name]],FIND(" ",Table1_1[[#This Row],[product_name]])+1)+1)))</f>
        <v>Redmi 9A Sport</v>
      </c>
      <c r="D456" t="s">
        <v>2990</v>
      </c>
      <c r="E456" t="s">
        <v>13077</v>
      </c>
      <c r="F456">
        <v>6499</v>
      </c>
      <c r="G456">
        <v>7999</v>
      </c>
      <c r="H456" t="str" cm="1">
        <f t="array" ref="H456">_xlfn.IFS(Table1_1[[#This Row],[discounted_price]]&lt;200, "&lt;₹200", Table1_1[[#This Row],[discounted_price]]&lt;=500, "₹200-₹500", Table1_1[[#This Row],[discounted_price]]&gt;500, "&gt;₹500")</f>
        <v>&gt;₹500</v>
      </c>
      <c r="I456" s="1">
        <v>0.19</v>
      </c>
      <c r="J4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56" s="1" t="str">
        <f>IF(Table1_1[[#This Row],[discount_percentage]]&gt;= 50%, "Yes", "No")</f>
        <v>No</v>
      </c>
      <c r="L456">
        <v>4.0999999999999996</v>
      </c>
      <c r="M456">
        <v>313832</v>
      </c>
      <c r="N456">
        <f>AVERAGE(Table1_1[[#This Row],[rating]]) + (Table1_1[[#This Row],[rating_count]]/1000)</f>
        <v>317.93200000000002</v>
      </c>
      <c r="O456" t="str">
        <f>IF(Table1_1[[#This Row],[rating_count]]&lt;1000, "Yes", "No")</f>
        <v>No</v>
      </c>
      <c r="P456" t="s">
        <v>3958</v>
      </c>
      <c r="Q456" t="s">
        <v>3253</v>
      </c>
      <c r="R456" t="s">
        <v>3254</v>
      </c>
      <c r="S456" t="s">
        <v>3255</v>
      </c>
      <c r="T456" t="s">
        <v>3256</v>
      </c>
      <c r="U456" t="s">
        <v>3257</v>
      </c>
      <c r="V456" t="s">
        <v>3959</v>
      </c>
      <c r="W456" t="s">
        <v>3960</v>
      </c>
    </row>
    <row r="457" spans="1:23" x14ac:dyDescent="0.25">
      <c r="A457" t="s">
        <v>3961</v>
      </c>
      <c r="B457" t="s">
        <v>3962</v>
      </c>
      <c r="C457" t="str">
        <f>TRIM(LEFT(Table1_1[[#This Row],[product_name]], FIND(" ",Table1_1[[#This Row],[product_name]],FIND(" ",Table1_1[[#This Row],[product_name]],FIND(" ",Table1_1[[#This Row],[product_name]])+1)+1)))</f>
        <v>Fire-Boltt Ring 3</v>
      </c>
      <c r="D457" t="s">
        <v>2948</v>
      </c>
      <c r="E457" t="s">
        <v>13077</v>
      </c>
      <c r="F457">
        <v>2999</v>
      </c>
      <c r="G457">
        <v>9999</v>
      </c>
      <c r="H457" t="str" cm="1">
        <f t="array" ref="H457">_xlfn.IFS(Table1_1[[#This Row],[discounted_price]]&lt;200, "&lt;₹200", Table1_1[[#This Row],[discounted_price]]&lt;=500, "₹200-₹500", Table1_1[[#This Row],[discounted_price]]&gt;500, "&gt;₹500")</f>
        <v>&gt;₹500</v>
      </c>
      <c r="I457" s="1">
        <v>0.7</v>
      </c>
      <c r="J4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57" s="1" t="str">
        <f>IF(Table1_1[[#This Row],[discount_percentage]]&gt;= 50%, "Yes", "No")</f>
        <v>Yes</v>
      </c>
      <c r="L457">
        <v>4.2</v>
      </c>
      <c r="M457">
        <v>20879</v>
      </c>
      <c r="N457">
        <f>AVERAGE(Table1_1[[#This Row],[rating]]) + (Table1_1[[#This Row],[rating_count]]/1000)</f>
        <v>25.079000000000001</v>
      </c>
      <c r="O457" t="str">
        <f>IF(Table1_1[[#This Row],[rating_count]]&lt;1000, "Yes", "No")</f>
        <v>No</v>
      </c>
      <c r="P457" t="s">
        <v>3963</v>
      </c>
      <c r="Q457" t="s">
        <v>3964</v>
      </c>
      <c r="R457" t="s">
        <v>3965</v>
      </c>
      <c r="S457" t="s">
        <v>3966</v>
      </c>
      <c r="T457" t="s">
        <v>3967</v>
      </c>
      <c r="U457" t="s">
        <v>3968</v>
      </c>
      <c r="V457" t="s">
        <v>3969</v>
      </c>
      <c r="W457" t="s">
        <v>3970</v>
      </c>
    </row>
    <row r="458" spans="1:23" x14ac:dyDescent="0.25">
      <c r="A458" t="s">
        <v>3971</v>
      </c>
      <c r="B458" t="s">
        <v>3972</v>
      </c>
      <c r="C458" t="str">
        <f>TRIM(LEFT(Table1_1[[#This Row],[product_name]], FIND(" ",Table1_1[[#This Row],[product_name]],FIND(" ",Table1_1[[#This Row],[product_name]],FIND(" ",Table1_1[[#This Row],[product_name]])+1)+1)))</f>
        <v>Amozo Ultra Hybrid</v>
      </c>
      <c r="D458" t="s">
        <v>3973</v>
      </c>
      <c r="E458" t="s">
        <v>13077</v>
      </c>
      <c r="F458">
        <v>279</v>
      </c>
      <c r="G458">
        <v>1499</v>
      </c>
      <c r="H458" t="str" cm="1">
        <f t="array" ref="H458">_xlfn.IFS(Table1_1[[#This Row],[discounted_price]]&lt;200, "&lt;₹200", Table1_1[[#This Row],[discounted_price]]&lt;=500, "₹200-₹500", Table1_1[[#This Row],[discounted_price]]&gt;500, "&gt;₹500")</f>
        <v>₹200-₹500</v>
      </c>
      <c r="I458" s="1">
        <v>0.81</v>
      </c>
      <c r="J4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58" s="1" t="str">
        <f>IF(Table1_1[[#This Row],[discount_percentage]]&gt;= 50%, "Yes", "No")</f>
        <v>Yes</v>
      </c>
      <c r="L458">
        <v>4.2</v>
      </c>
      <c r="M458">
        <v>2646</v>
      </c>
      <c r="N458">
        <f>AVERAGE(Table1_1[[#This Row],[rating]]) + (Table1_1[[#This Row],[rating_count]]/1000)</f>
        <v>6.8460000000000001</v>
      </c>
      <c r="O458" t="str">
        <f>IF(Table1_1[[#This Row],[rating_count]]&lt;1000, "Yes", "No")</f>
        <v>No</v>
      </c>
      <c r="P458" t="s">
        <v>3974</v>
      </c>
      <c r="Q458" t="s">
        <v>3975</v>
      </c>
      <c r="R458" t="s">
        <v>3976</v>
      </c>
      <c r="S458" t="s">
        <v>3977</v>
      </c>
      <c r="T458" t="s">
        <v>3978</v>
      </c>
      <c r="U458" t="s">
        <v>3979</v>
      </c>
      <c r="V458" t="s">
        <v>3980</v>
      </c>
      <c r="W458" t="s">
        <v>3981</v>
      </c>
    </row>
    <row r="459" spans="1:23" x14ac:dyDescent="0.25">
      <c r="A459" t="s">
        <v>3982</v>
      </c>
      <c r="B459" t="s">
        <v>3983</v>
      </c>
      <c r="C459" t="str">
        <f>TRIM(LEFT(Table1_1[[#This Row],[product_name]], FIND(" ",Table1_1[[#This Row],[product_name]],FIND(" ",Table1_1[[#This Row],[product_name]],FIND(" ",Table1_1[[#This Row],[product_name]])+1)+1)))</f>
        <v>ELV Aluminum Adjustable</v>
      </c>
      <c r="D459" t="s">
        <v>3495</v>
      </c>
      <c r="E459" t="s">
        <v>13077</v>
      </c>
      <c r="F459">
        <v>269</v>
      </c>
      <c r="G459">
        <v>1499</v>
      </c>
      <c r="H459" t="str" cm="1">
        <f t="array" ref="H459">_xlfn.IFS(Table1_1[[#This Row],[discounted_price]]&lt;200, "&lt;₹200", Table1_1[[#This Row],[discounted_price]]&lt;=500, "₹200-₹500", Table1_1[[#This Row],[discounted_price]]&gt;500, "&gt;₹500")</f>
        <v>₹200-₹500</v>
      </c>
      <c r="I459" s="1">
        <v>0.82</v>
      </c>
      <c r="J4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59" s="1" t="str">
        <f>IF(Table1_1[[#This Row],[discount_percentage]]&gt;= 50%, "Yes", "No")</f>
        <v>Yes</v>
      </c>
      <c r="L459">
        <v>4.5</v>
      </c>
      <c r="M459">
        <v>28978</v>
      </c>
      <c r="N459">
        <f>AVERAGE(Table1_1[[#This Row],[rating]]) + (Table1_1[[#This Row],[rating_count]]/1000)</f>
        <v>33.478000000000002</v>
      </c>
      <c r="O459" t="str">
        <f>IF(Table1_1[[#This Row],[rating_count]]&lt;1000, "Yes", "No")</f>
        <v>No</v>
      </c>
      <c r="P459" t="s">
        <v>3984</v>
      </c>
      <c r="Q459" t="s">
        <v>3985</v>
      </c>
      <c r="R459" t="s">
        <v>3986</v>
      </c>
      <c r="S459" t="s">
        <v>3987</v>
      </c>
      <c r="T459" t="s">
        <v>3988</v>
      </c>
      <c r="U459" t="s">
        <v>3989</v>
      </c>
      <c r="V459" t="s">
        <v>3990</v>
      </c>
      <c r="W459" t="s">
        <v>3991</v>
      </c>
    </row>
    <row r="460" spans="1:23" x14ac:dyDescent="0.25">
      <c r="A460" t="s">
        <v>3992</v>
      </c>
      <c r="B460" t="s">
        <v>3993</v>
      </c>
      <c r="C460" t="str">
        <f>TRIM(LEFT(Table1_1[[#This Row],[product_name]], FIND(" ",Table1_1[[#This Row],[product_name]],FIND(" ",Table1_1[[#This Row],[product_name]],FIND(" ",Table1_1[[#This Row],[product_name]])+1)+1)))</f>
        <v>Tecno Spark 9</v>
      </c>
      <c r="D460" t="s">
        <v>2990</v>
      </c>
      <c r="E460" t="s">
        <v>13077</v>
      </c>
      <c r="F460">
        <v>8999</v>
      </c>
      <c r="G460">
        <v>13499</v>
      </c>
      <c r="H460" t="str" cm="1">
        <f t="array" ref="H460">_xlfn.IFS(Table1_1[[#This Row],[discounted_price]]&lt;200, "&lt;₹200", Table1_1[[#This Row],[discounted_price]]&lt;=500, "₹200-₹500", Table1_1[[#This Row],[discounted_price]]&gt;500, "&gt;₹500")</f>
        <v>&gt;₹500</v>
      </c>
      <c r="I460" s="1">
        <v>0.33</v>
      </c>
      <c r="J4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60" s="1" t="str">
        <f>IF(Table1_1[[#This Row],[discount_percentage]]&gt;= 50%, "Yes", "No")</f>
        <v>No</v>
      </c>
      <c r="L460">
        <v>3.8</v>
      </c>
      <c r="M460">
        <v>3145</v>
      </c>
      <c r="N460">
        <f>AVERAGE(Table1_1[[#This Row],[rating]]) + (Table1_1[[#This Row],[rating_count]]/1000)</f>
        <v>6.9450000000000003</v>
      </c>
      <c r="O460" t="str">
        <f>IF(Table1_1[[#This Row],[rating_count]]&lt;1000, "Yes", "No")</f>
        <v>No</v>
      </c>
      <c r="P460" t="s">
        <v>3994</v>
      </c>
      <c r="Q460" t="s">
        <v>3995</v>
      </c>
      <c r="R460" t="s">
        <v>3996</v>
      </c>
      <c r="S460" t="s">
        <v>3997</v>
      </c>
      <c r="T460" t="s">
        <v>3998</v>
      </c>
      <c r="U460" t="s">
        <v>3999</v>
      </c>
      <c r="V460" t="s">
        <v>4000</v>
      </c>
      <c r="W460" t="s">
        <v>4001</v>
      </c>
    </row>
    <row r="461" spans="1:23" x14ac:dyDescent="0.25">
      <c r="A461" t="s">
        <v>4004</v>
      </c>
      <c r="B461" t="s">
        <v>4005</v>
      </c>
      <c r="C461" t="str">
        <f>TRIM(LEFT(Table1_1[[#This Row],[product_name]], FIND(" ",Table1_1[[#This Row],[product_name]],FIND(" ",Table1_1[[#This Row],[product_name]],FIND(" ",Table1_1[[#This Row],[product_name]])+1)+1)))</f>
        <v>JBL C100SI Wired</v>
      </c>
      <c r="D461" t="s">
        <v>3066</v>
      </c>
      <c r="E461" t="s">
        <v>13077</v>
      </c>
      <c r="F461">
        <v>599</v>
      </c>
      <c r="G461">
        <v>1299</v>
      </c>
      <c r="H461" t="str" cm="1">
        <f t="array" ref="H461">_xlfn.IFS(Table1_1[[#This Row],[discounted_price]]&lt;200, "&lt;₹200", Table1_1[[#This Row],[discounted_price]]&lt;=500, "₹200-₹500", Table1_1[[#This Row],[discounted_price]]&gt;500, "&gt;₹500")</f>
        <v>&gt;₹500</v>
      </c>
      <c r="I461" s="1">
        <v>0.54</v>
      </c>
      <c r="J4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61" s="1" t="str">
        <f>IF(Table1_1[[#This Row],[discount_percentage]]&gt;= 50%, "Yes", "No")</f>
        <v>Yes</v>
      </c>
      <c r="L461">
        <v>4.0999999999999996</v>
      </c>
      <c r="M461">
        <v>192589</v>
      </c>
      <c r="N461">
        <f>AVERAGE(Table1_1[[#This Row],[rating]]) + (Table1_1[[#This Row],[rating_count]]/1000)</f>
        <v>196.68899999999999</v>
      </c>
      <c r="O461" t="str">
        <f>IF(Table1_1[[#This Row],[rating_count]]&lt;1000, "Yes", "No")</f>
        <v>No</v>
      </c>
      <c r="P461" t="s">
        <v>4006</v>
      </c>
      <c r="Q461" t="s">
        <v>3068</v>
      </c>
      <c r="R461" t="s">
        <v>3069</v>
      </c>
      <c r="S461" t="s">
        <v>3070</v>
      </c>
      <c r="T461" t="s">
        <v>3071</v>
      </c>
      <c r="U461" t="s">
        <v>3072</v>
      </c>
      <c r="V461" t="s">
        <v>4007</v>
      </c>
      <c r="W461" t="s">
        <v>4008</v>
      </c>
    </row>
    <row r="462" spans="1:23" x14ac:dyDescent="0.25">
      <c r="A462" t="s">
        <v>4009</v>
      </c>
      <c r="B462" t="s">
        <v>4010</v>
      </c>
      <c r="C462" t="str">
        <f>TRIM(LEFT(Table1_1[[#This Row],[product_name]], FIND(" ",Table1_1[[#This Row],[product_name]],FIND(" ",Table1_1[[#This Row],[product_name]],FIND(" ",Table1_1[[#This Row],[product_name]])+1)+1)))</f>
        <v>Tukzer Capacitive Stylus</v>
      </c>
      <c r="D462" t="s">
        <v>3867</v>
      </c>
      <c r="E462" t="s">
        <v>13077</v>
      </c>
      <c r="F462">
        <v>349</v>
      </c>
      <c r="G462">
        <v>999</v>
      </c>
      <c r="H462" t="str" cm="1">
        <f t="array" ref="H462">_xlfn.IFS(Table1_1[[#This Row],[discounted_price]]&lt;200, "&lt;₹200", Table1_1[[#This Row],[discounted_price]]&lt;=500, "₹200-₹500", Table1_1[[#This Row],[discounted_price]]&gt;500, "&gt;₹500")</f>
        <v>₹200-₹500</v>
      </c>
      <c r="I462" s="1">
        <v>0.65</v>
      </c>
      <c r="J4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62" s="1" t="str">
        <f>IF(Table1_1[[#This Row],[discount_percentage]]&gt;= 50%, "Yes", "No")</f>
        <v>Yes</v>
      </c>
      <c r="L462">
        <v>3.8</v>
      </c>
      <c r="M462">
        <v>16557</v>
      </c>
      <c r="N462">
        <f>AVERAGE(Table1_1[[#This Row],[rating]]) + (Table1_1[[#This Row],[rating_count]]/1000)</f>
        <v>20.356999999999999</v>
      </c>
      <c r="O462" t="str">
        <f>IF(Table1_1[[#This Row],[rating_count]]&lt;1000, "Yes", "No")</f>
        <v>No</v>
      </c>
      <c r="P462" t="s">
        <v>4011</v>
      </c>
      <c r="Q462" t="s">
        <v>4012</v>
      </c>
      <c r="R462" t="s">
        <v>4013</v>
      </c>
      <c r="S462" t="s">
        <v>4014</v>
      </c>
      <c r="T462" t="s">
        <v>4015</v>
      </c>
      <c r="U462" t="s">
        <v>4016</v>
      </c>
      <c r="V462" t="s">
        <v>4017</v>
      </c>
      <c r="W462" t="s">
        <v>4018</v>
      </c>
    </row>
    <row r="463" spans="1:23" x14ac:dyDescent="0.25">
      <c r="A463" t="s">
        <v>4019</v>
      </c>
      <c r="B463" t="s">
        <v>3462</v>
      </c>
      <c r="C463" t="str">
        <f>TRIM(LEFT(Table1_1[[#This Row],[product_name]], FIND(" ",Table1_1[[#This Row],[product_name]],FIND(" ",Table1_1[[#This Row],[product_name]],FIND(" ",Table1_1[[#This Row],[product_name]])+1)+1)))</f>
        <v>Samsung Galaxy M13</v>
      </c>
      <c r="D463" t="s">
        <v>2990</v>
      </c>
      <c r="E463" t="s">
        <v>13077</v>
      </c>
      <c r="F463">
        <v>13999</v>
      </c>
      <c r="G463">
        <v>19499</v>
      </c>
      <c r="H463" t="str" cm="1">
        <f t="array" ref="H463">_xlfn.IFS(Table1_1[[#This Row],[discounted_price]]&lt;200, "&lt;₹200", Table1_1[[#This Row],[discounted_price]]&lt;=500, "₹200-₹500", Table1_1[[#This Row],[discounted_price]]&gt;500, "&gt;₹500")</f>
        <v>&gt;₹500</v>
      </c>
      <c r="I463" s="1">
        <v>0.28000000000000003</v>
      </c>
      <c r="J4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63" s="1" t="str">
        <f>IF(Table1_1[[#This Row],[discount_percentage]]&gt;= 50%, "Yes", "No")</f>
        <v>No</v>
      </c>
      <c r="L463">
        <v>4.0999999999999996</v>
      </c>
      <c r="M463">
        <v>18998</v>
      </c>
      <c r="N463">
        <f>AVERAGE(Table1_1[[#This Row],[rating]]) + (Table1_1[[#This Row],[rating_count]]/1000)</f>
        <v>23.097999999999999</v>
      </c>
      <c r="O463" t="str">
        <f>IF(Table1_1[[#This Row],[rating_count]]&lt;1000, "Yes", "No")</f>
        <v>No</v>
      </c>
      <c r="P463" t="s">
        <v>3463</v>
      </c>
      <c r="Q463" t="s">
        <v>3209</v>
      </c>
      <c r="R463" t="s">
        <v>3210</v>
      </c>
      <c r="S463" t="s">
        <v>3211</v>
      </c>
      <c r="T463" t="s">
        <v>3212</v>
      </c>
      <c r="U463" t="s">
        <v>3213</v>
      </c>
      <c r="V463" t="s">
        <v>3464</v>
      </c>
      <c r="W463" t="s">
        <v>4020</v>
      </c>
    </row>
    <row r="464" spans="1:23" x14ac:dyDescent="0.25">
      <c r="A464" t="s">
        <v>4021</v>
      </c>
      <c r="B464" t="s">
        <v>4022</v>
      </c>
      <c r="C464" t="str">
        <f>TRIM(LEFT(Table1_1[[#This Row],[product_name]], FIND(" ",Table1_1[[#This Row],[product_name]],FIND(" ",Table1_1[[#This Row],[product_name]],FIND(" ",Table1_1[[#This Row],[product_name]])+1)+1)))</f>
        <v>Tukzer Capacitive Stylus</v>
      </c>
      <c r="D464" t="s">
        <v>3867</v>
      </c>
      <c r="E464" t="s">
        <v>13077</v>
      </c>
      <c r="F464">
        <v>349</v>
      </c>
      <c r="G464">
        <v>999</v>
      </c>
      <c r="H464" t="str" cm="1">
        <f t="array" ref="H464">_xlfn.IFS(Table1_1[[#This Row],[discounted_price]]&lt;200, "&lt;₹200", Table1_1[[#This Row],[discounted_price]]&lt;=500, "₹200-₹500", Table1_1[[#This Row],[discounted_price]]&gt;500, "&gt;₹500")</f>
        <v>₹200-₹500</v>
      </c>
      <c r="I464" s="1">
        <v>0.65</v>
      </c>
      <c r="J4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64" s="1" t="str">
        <f>IF(Table1_1[[#This Row],[discount_percentage]]&gt;= 50%, "Yes", "No")</f>
        <v>Yes</v>
      </c>
      <c r="L464">
        <v>3.8</v>
      </c>
      <c r="M464">
        <v>16557</v>
      </c>
      <c r="N464">
        <f>AVERAGE(Table1_1[[#This Row],[rating]]) + (Table1_1[[#This Row],[rating_count]]/1000)</f>
        <v>20.356999999999999</v>
      </c>
      <c r="O464" t="str">
        <f>IF(Table1_1[[#This Row],[rating_count]]&lt;1000, "Yes", "No")</f>
        <v>No</v>
      </c>
      <c r="P464" t="s">
        <v>4023</v>
      </c>
      <c r="Q464" t="s">
        <v>4012</v>
      </c>
      <c r="R464" t="s">
        <v>4013</v>
      </c>
      <c r="S464" t="s">
        <v>4014</v>
      </c>
      <c r="T464" t="s">
        <v>4015</v>
      </c>
      <c r="U464" t="s">
        <v>4016</v>
      </c>
      <c r="V464" t="s">
        <v>4024</v>
      </c>
      <c r="W464" t="s">
        <v>4025</v>
      </c>
    </row>
    <row r="465" spans="1:23" x14ac:dyDescent="0.25">
      <c r="A465" t="s">
        <v>4026</v>
      </c>
      <c r="B465" t="s">
        <v>4027</v>
      </c>
      <c r="C465" t="str">
        <f>TRIM(LEFT(Table1_1[[#This Row],[product_name]], FIND(" ",Table1_1[[#This Row],[product_name]],FIND(" ",Table1_1[[#This Row],[product_name]],FIND(" ",Table1_1[[#This Row],[product_name]])+1)+1)))</f>
        <v>Mi 10W Wall</v>
      </c>
      <c r="D465" t="s">
        <v>3162</v>
      </c>
      <c r="E465" t="s">
        <v>13077</v>
      </c>
      <c r="F465">
        <v>499</v>
      </c>
      <c r="G465">
        <v>599</v>
      </c>
      <c r="H465" t="str" cm="1">
        <f t="array" ref="H465">_xlfn.IFS(Table1_1[[#This Row],[discounted_price]]&lt;200, "&lt;₹200", Table1_1[[#This Row],[discounted_price]]&lt;=500, "₹200-₹500", Table1_1[[#This Row],[discounted_price]]&gt;500, "&gt;₹500")</f>
        <v>₹200-₹500</v>
      </c>
      <c r="I465" s="1">
        <v>0.17</v>
      </c>
      <c r="J4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65" s="1" t="str">
        <f>IF(Table1_1[[#This Row],[discount_percentage]]&gt;= 50%, "Yes", "No")</f>
        <v>No</v>
      </c>
      <c r="L465">
        <v>4.2</v>
      </c>
      <c r="M465">
        <v>21916</v>
      </c>
      <c r="N465">
        <f>AVERAGE(Table1_1[[#This Row],[rating]]) + (Table1_1[[#This Row],[rating_count]]/1000)</f>
        <v>26.116</v>
      </c>
      <c r="O465" t="str">
        <f>IF(Table1_1[[#This Row],[rating_count]]&lt;1000, "Yes", "No")</f>
        <v>No</v>
      </c>
      <c r="P465" t="s">
        <v>4028</v>
      </c>
      <c r="Q465" t="s">
        <v>4029</v>
      </c>
      <c r="R465" t="s">
        <v>4030</v>
      </c>
      <c r="S465" t="s">
        <v>4031</v>
      </c>
      <c r="T465" t="s">
        <v>4032</v>
      </c>
      <c r="U465" t="s">
        <v>4033</v>
      </c>
      <c r="V465" t="s">
        <v>4034</v>
      </c>
      <c r="W465" t="s">
        <v>4035</v>
      </c>
    </row>
    <row r="466" spans="1:23" x14ac:dyDescent="0.25">
      <c r="A466" t="s">
        <v>4036</v>
      </c>
      <c r="B466" t="s">
        <v>3221</v>
      </c>
      <c r="C466" t="str">
        <f>TRIM(LEFT(Table1_1[[#This Row],[product_name]], FIND(" ",Table1_1[[#This Row],[product_name]],FIND(" ",Table1_1[[#This Row],[product_name]],FIND(" ",Table1_1[[#This Row],[product_name]])+1)+1)))</f>
        <v>Fire-Boltt India's No</v>
      </c>
      <c r="D466" t="s">
        <v>2948</v>
      </c>
      <c r="E466" t="s">
        <v>13077</v>
      </c>
      <c r="F466">
        <v>2199</v>
      </c>
      <c r="G466">
        <v>9999</v>
      </c>
      <c r="H466" t="str" cm="1">
        <f t="array" ref="H466">_xlfn.IFS(Table1_1[[#This Row],[discounted_price]]&lt;200, "&lt;₹200", Table1_1[[#This Row],[discounted_price]]&lt;=500, "₹200-₹500", Table1_1[[#This Row],[discounted_price]]&gt;500, "&gt;₹500")</f>
        <v>&gt;₹500</v>
      </c>
      <c r="I466" s="1">
        <v>0.78</v>
      </c>
      <c r="J4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66" s="1" t="str">
        <f>IF(Table1_1[[#This Row],[discount_percentage]]&gt;= 50%, "Yes", "No")</f>
        <v>Yes</v>
      </c>
      <c r="L466">
        <v>4.2</v>
      </c>
      <c r="M466">
        <v>29472</v>
      </c>
      <c r="N466">
        <f>AVERAGE(Table1_1[[#This Row],[rating]]) + (Table1_1[[#This Row],[rating_count]]/1000)</f>
        <v>33.672000000000004</v>
      </c>
      <c r="O466" t="str">
        <f>IF(Table1_1[[#This Row],[rating_count]]&lt;1000, "Yes", "No")</f>
        <v>No</v>
      </c>
      <c r="P466" t="s">
        <v>4037</v>
      </c>
      <c r="Q466" t="s">
        <v>3223</v>
      </c>
      <c r="R466" t="s">
        <v>3224</v>
      </c>
      <c r="S466" t="s">
        <v>3225</v>
      </c>
      <c r="T466" t="s">
        <v>3226</v>
      </c>
      <c r="U466" t="s">
        <v>3227</v>
      </c>
      <c r="V466" t="s">
        <v>4038</v>
      </c>
      <c r="W466" t="s">
        <v>4039</v>
      </c>
    </row>
    <row r="467" spans="1:23" x14ac:dyDescent="0.25">
      <c r="A467" t="s">
        <v>4040</v>
      </c>
      <c r="B467" t="s">
        <v>4041</v>
      </c>
      <c r="C467" t="str">
        <f>TRIM(LEFT(Table1_1[[#This Row],[product_name]], FIND(" ",Table1_1[[#This Row],[product_name]],FIND(" ",Table1_1[[#This Row],[product_name]],FIND(" ",Table1_1[[#This Row],[product_name]])+1)+1)))</f>
        <v>STRIFF 12 Pieces</v>
      </c>
      <c r="D467" t="s">
        <v>3638</v>
      </c>
      <c r="E467" t="s">
        <v>13077</v>
      </c>
      <c r="F467">
        <v>95</v>
      </c>
      <c r="G467">
        <v>499</v>
      </c>
      <c r="H467" t="str" cm="1">
        <f t="array" ref="H467">_xlfn.IFS(Table1_1[[#This Row],[discounted_price]]&lt;200, "&lt;₹200", Table1_1[[#This Row],[discounted_price]]&lt;=500, "₹200-₹500", Table1_1[[#This Row],[discounted_price]]&gt;500, "&gt;₹500")</f>
        <v>&lt;₹200</v>
      </c>
      <c r="I467" s="1">
        <v>0.81</v>
      </c>
      <c r="J4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67" s="1" t="str">
        <f>IF(Table1_1[[#This Row],[discount_percentage]]&gt;= 50%, "Yes", "No")</f>
        <v>Yes</v>
      </c>
      <c r="L467">
        <v>4.2</v>
      </c>
      <c r="M467">
        <v>1949</v>
      </c>
      <c r="N467">
        <f>AVERAGE(Table1_1[[#This Row],[rating]]) + (Table1_1[[#This Row],[rating_count]]/1000)</f>
        <v>6.149</v>
      </c>
      <c r="O467" t="str">
        <f>IF(Table1_1[[#This Row],[rating_count]]&lt;1000, "Yes", "No")</f>
        <v>No</v>
      </c>
      <c r="P467" t="s">
        <v>4042</v>
      </c>
      <c r="Q467" t="s">
        <v>4043</v>
      </c>
      <c r="R467" t="s">
        <v>4044</v>
      </c>
      <c r="S467" t="s">
        <v>4045</v>
      </c>
      <c r="T467" t="s">
        <v>4046</v>
      </c>
      <c r="U467" t="s">
        <v>4047</v>
      </c>
      <c r="V467" t="s">
        <v>4048</v>
      </c>
      <c r="W467" t="s">
        <v>4049</v>
      </c>
    </row>
    <row r="468" spans="1:23" x14ac:dyDescent="0.25">
      <c r="A468" t="s">
        <v>4050</v>
      </c>
      <c r="B468" t="s">
        <v>4051</v>
      </c>
      <c r="C468" t="str">
        <f>TRIM(LEFT(Table1_1[[#This Row],[product_name]], FIND(" ",Table1_1[[#This Row],[product_name]],FIND(" ",Table1_1[[#This Row],[product_name]],FIND(" ",Table1_1[[#This Row],[product_name]])+1)+1)))</f>
        <v>FLiX (Beetel) USB</v>
      </c>
      <c r="D468" t="s">
        <v>18</v>
      </c>
      <c r="E468" t="s">
        <v>13076</v>
      </c>
      <c r="F468">
        <v>139</v>
      </c>
      <c r="G468">
        <v>249</v>
      </c>
      <c r="H468" t="str" cm="1">
        <f t="array" ref="H468">_xlfn.IFS(Table1_1[[#This Row],[discounted_price]]&lt;200, "&lt;₹200", Table1_1[[#This Row],[discounted_price]]&lt;=500, "₹200-₹500", Table1_1[[#This Row],[discounted_price]]&gt;500, "&gt;₹500")</f>
        <v>&lt;₹200</v>
      </c>
      <c r="I468" s="1">
        <v>0.44</v>
      </c>
      <c r="J4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68" s="1" t="str">
        <f>IF(Table1_1[[#This Row],[discount_percentage]]&gt;= 50%, "Yes", "No")</f>
        <v>No</v>
      </c>
      <c r="L468">
        <v>4</v>
      </c>
      <c r="M468">
        <v>9377</v>
      </c>
      <c r="N468">
        <f>AVERAGE(Table1_1[[#This Row],[rating]]) + (Table1_1[[#This Row],[rating_count]]/1000)</f>
        <v>13.377000000000001</v>
      </c>
      <c r="O468" t="str">
        <f>IF(Table1_1[[#This Row],[rating_count]]&lt;1000, "Yes", "No")</f>
        <v>No</v>
      </c>
      <c r="P468" t="s">
        <v>764</v>
      </c>
      <c r="Q468" t="s">
        <v>236</v>
      </c>
      <c r="R468" t="s">
        <v>237</v>
      </c>
      <c r="S468" t="s">
        <v>238</v>
      </c>
      <c r="T468" t="s">
        <v>239</v>
      </c>
      <c r="U468" t="s">
        <v>240</v>
      </c>
      <c r="V468" t="s">
        <v>4052</v>
      </c>
      <c r="W468" t="s">
        <v>4053</v>
      </c>
    </row>
    <row r="469" spans="1:23" x14ac:dyDescent="0.25">
      <c r="A469" t="s">
        <v>4054</v>
      </c>
      <c r="B469" t="s">
        <v>4055</v>
      </c>
      <c r="C469" t="str">
        <f>TRIM(LEFT(Table1_1[[#This Row],[product_name]], FIND(" ",Table1_1[[#This Row],[product_name]],FIND(" ",Table1_1[[#This Row],[product_name]],FIND(" ",Table1_1[[#This Row],[product_name]])+1)+1)))</f>
        <v>Noise ColorFit Pro</v>
      </c>
      <c r="D469" t="s">
        <v>2948</v>
      </c>
      <c r="E469" t="s">
        <v>13077</v>
      </c>
      <c r="F469">
        <v>4499</v>
      </c>
      <c r="G469">
        <v>7999</v>
      </c>
      <c r="H469" t="str" cm="1">
        <f t="array" ref="H469">_xlfn.IFS(Table1_1[[#This Row],[discounted_price]]&lt;200, "&lt;₹200", Table1_1[[#This Row],[discounted_price]]&lt;=500, "₹200-₹500", Table1_1[[#This Row],[discounted_price]]&gt;500, "&gt;₹500")</f>
        <v>&gt;₹500</v>
      </c>
      <c r="I469" s="1">
        <v>0.44</v>
      </c>
      <c r="J4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69" s="1" t="str">
        <f>IF(Table1_1[[#This Row],[discount_percentage]]&gt;= 50%, "Yes", "No")</f>
        <v>No</v>
      </c>
      <c r="L469">
        <v>3.5</v>
      </c>
      <c r="M469">
        <v>37</v>
      </c>
      <c r="N469">
        <f>AVERAGE(Table1_1[[#This Row],[rating]]) + (Table1_1[[#This Row],[rating_count]]/1000)</f>
        <v>3.5369999999999999</v>
      </c>
      <c r="O469" t="str">
        <f>IF(Table1_1[[#This Row],[rating_count]]&lt;1000, "Yes", "No")</f>
        <v>Yes</v>
      </c>
      <c r="P469" t="s">
        <v>4056</v>
      </c>
      <c r="Q469" t="s">
        <v>4057</v>
      </c>
      <c r="R469" t="s">
        <v>4058</v>
      </c>
      <c r="S469" t="s">
        <v>4059</v>
      </c>
      <c r="T469" t="s">
        <v>4060</v>
      </c>
      <c r="U469" t="s">
        <v>4061</v>
      </c>
      <c r="V469" t="s">
        <v>4062</v>
      </c>
      <c r="W469" t="s">
        <v>4063</v>
      </c>
    </row>
    <row r="470" spans="1:23" x14ac:dyDescent="0.25">
      <c r="A470" t="s">
        <v>4064</v>
      </c>
      <c r="B470" t="s">
        <v>4065</v>
      </c>
      <c r="C470" t="str">
        <f>TRIM(LEFT(Table1_1[[#This Row],[product_name]], FIND(" ",Table1_1[[#This Row],[product_name]],FIND(" ",Table1_1[[#This Row],[product_name]],FIND(" ",Table1_1[[#This Row],[product_name]])+1)+1)))</f>
        <v>Elv Mobile Phone</v>
      </c>
      <c r="D470" t="s">
        <v>3495</v>
      </c>
      <c r="E470" t="s">
        <v>13077</v>
      </c>
      <c r="F470">
        <v>89</v>
      </c>
      <c r="G470">
        <v>599</v>
      </c>
      <c r="H470" t="str" cm="1">
        <f t="array" ref="H470">_xlfn.IFS(Table1_1[[#This Row],[discounted_price]]&lt;200, "&lt;₹200", Table1_1[[#This Row],[discounted_price]]&lt;=500, "₹200-₹500", Table1_1[[#This Row],[discounted_price]]&gt;500, "&gt;₹500")</f>
        <v>&lt;₹200</v>
      </c>
      <c r="I470" s="1">
        <v>0.85</v>
      </c>
      <c r="J4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70" s="1" t="str">
        <f>IF(Table1_1[[#This Row],[discount_percentage]]&gt;= 50%, "Yes", "No")</f>
        <v>Yes</v>
      </c>
      <c r="L470">
        <v>4.3</v>
      </c>
      <c r="M470">
        <v>2351</v>
      </c>
      <c r="N470">
        <f>AVERAGE(Table1_1[[#This Row],[rating]]) + (Table1_1[[#This Row],[rating_count]]/1000)</f>
        <v>6.6509999999999998</v>
      </c>
      <c r="O470" t="str">
        <f>IF(Table1_1[[#This Row],[rating_count]]&lt;1000, "Yes", "No")</f>
        <v>No</v>
      </c>
      <c r="P470" t="s">
        <v>4066</v>
      </c>
      <c r="Q470" t="s">
        <v>4067</v>
      </c>
      <c r="R470" t="s">
        <v>4068</v>
      </c>
      <c r="S470" t="s">
        <v>4069</v>
      </c>
      <c r="T470" t="s">
        <v>4070</v>
      </c>
      <c r="U470" t="s">
        <v>4071</v>
      </c>
      <c r="V470" t="s">
        <v>4072</v>
      </c>
      <c r="W470" t="s">
        <v>4073</v>
      </c>
    </row>
    <row r="471" spans="1:23" x14ac:dyDescent="0.25">
      <c r="A471" t="s">
        <v>4074</v>
      </c>
      <c r="B471" t="s">
        <v>4075</v>
      </c>
      <c r="C471" t="str">
        <f>TRIM(LEFT(Table1_1[[#This Row],[product_name]], FIND(" ",Table1_1[[#This Row],[product_name]],FIND(" ",Table1_1[[#This Row],[product_name]],FIND(" ",Table1_1[[#This Row],[product_name]])+1)+1)))</f>
        <v>iQOO Z6 44W</v>
      </c>
      <c r="D471" t="s">
        <v>2990</v>
      </c>
      <c r="E471" t="s">
        <v>13077</v>
      </c>
      <c r="F471">
        <v>15499</v>
      </c>
      <c r="G471">
        <v>20999</v>
      </c>
      <c r="H471" t="str" cm="1">
        <f t="array" ref="H471">_xlfn.IFS(Table1_1[[#This Row],[discounted_price]]&lt;200, "&lt;₹200", Table1_1[[#This Row],[discounted_price]]&lt;=500, "₹200-₹500", Table1_1[[#This Row],[discounted_price]]&gt;500, "&gt;₹500")</f>
        <v>&gt;₹500</v>
      </c>
      <c r="I471" s="1">
        <v>0.26</v>
      </c>
      <c r="J4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71" s="1" t="str">
        <f>IF(Table1_1[[#This Row],[discount_percentage]]&gt;= 50%, "Yes", "No")</f>
        <v>No</v>
      </c>
      <c r="L471">
        <v>4.0999999999999996</v>
      </c>
      <c r="M471">
        <v>19253</v>
      </c>
      <c r="N471">
        <f>AVERAGE(Table1_1[[#This Row],[rating]]) + (Table1_1[[#This Row],[rating_count]]/1000)</f>
        <v>23.353000000000002</v>
      </c>
      <c r="O471" t="str">
        <f>IF(Table1_1[[#This Row],[rating_count]]&lt;1000, "Yes", "No")</f>
        <v>No</v>
      </c>
      <c r="P471" t="s">
        <v>3705</v>
      </c>
      <c r="Q471" t="s">
        <v>3305</v>
      </c>
      <c r="R471" t="s">
        <v>3306</v>
      </c>
      <c r="S471" t="s">
        <v>3307</v>
      </c>
      <c r="T471" t="s">
        <v>3308</v>
      </c>
      <c r="U471" t="s">
        <v>3309</v>
      </c>
      <c r="V471" t="s">
        <v>3757</v>
      </c>
      <c r="W471" t="s">
        <v>4076</v>
      </c>
    </row>
    <row r="472" spans="1:23" x14ac:dyDescent="0.25">
      <c r="A472" t="s">
        <v>4077</v>
      </c>
      <c r="B472" t="s">
        <v>4078</v>
      </c>
      <c r="C472" t="str">
        <f>TRIM(LEFT(Table1_1[[#This Row],[product_name]], FIND(" ",Table1_1[[#This Row],[product_name]],FIND(" ",Table1_1[[#This Row],[product_name]],FIND(" ",Table1_1[[#This Row],[product_name]])+1)+1)))</f>
        <v>Redmi 11 Prime</v>
      </c>
      <c r="D472" t="s">
        <v>2990</v>
      </c>
      <c r="E472" t="s">
        <v>13077</v>
      </c>
      <c r="F472">
        <v>13999</v>
      </c>
      <c r="G472">
        <v>15999</v>
      </c>
      <c r="H472" t="str" cm="1">
        <f t="array" ref="H472">_xlfn.IFS(Table1_1[[#This Row],[discounted_price]]&lt;200, "&lt;₹200", Table1_1[[#This Row],[discounted_price]]&lt;=500, "₹200-₹500", Table1_1[[#This Row],[discounted_price]]&gt;500, "&gt;₹500")</f>
        <v>&gt;₹500</v>
      </c>
      <c r="I472" s="1">
        <v>0.13</v>
      </c>
      <c r="J4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72" s="1" t="str">
        <f>IF(Table1_1[[#This Row],[discount_percentage]]&gt;= 50%, "Yes", "No")</f>
        <v>No</v>
      </c>
      <c r="L472">
        <v>3.9</v>
      </c>
      <c r="M472">
        <v>2180</v>
      </c>
      <c r="N472">
        <f>AVERAGE(Table1_1[[#This Row],[rating]]) + (Table1_1[[#This Row],[rating_count]]/1000)</f>
        <v>6.08</v>
      </c>
      <c r="O472" t="str">
        <f>IF(Table1_1[[#This Row],[rating_count]]&lt;1000, "Yes", "No")</f>
        <v>No</v>
      </c>
      <c r="P472" t="s">
        <v>4079</v>
      </c>
      <c r="Q472" t="s">
        <v>4080</v>
      </c>
      <c r="R472" t="s">
        <v>4081</v>
      </c>
      <c r="S472" t="s">
        <v>4082</v>
      </c>
      <c r="T472" t="s">
        <v>4083</v>
      </c>
      <c r="U472" t="s">
        <v>4084</v>
      </c>
      <c r="V472" t="s">
        <v>4085</v>
      </c>
      <c r="W472" t="s">
        <v>4086</v>
      </c>
    </row>
    <row r="473" spans="1:23" x14ac:dyDescent="0.25">
      <c r="A473" t="s">
        <v>4087</v>
      </c>
      <c r="B473" t="s">
        <v>4088</v>
      </c>
      <c r="C473" t="str">
        <f>TRIM(LEFT(Table1_1[[#This Row],[product_name]], FIND(" ",Table1_1[[#This Row],[product_name]],FIND(" ",Table1_1[[#This Row],[product_name]],FIND(" ",Table1_1[[#This Row],[product_name]])+1)+1)))</f>
        <v>Noise Pulse Buzz</v>
      </c>
      <c r="D473" t="s">
        <v>2948</v>
      </c>
      <c r="E473" t="s">
        <v>13077</v>
      </c>
      <c r="F473">
        <v>1999</v>
      </c>
      <c r="G473">
        <v>4999</v>
      </c>
      <c r="H473" t="str" cm="1">
        <f t="array" ref="H473">_xlfn.IFS(Table1_1[[#This Row],[discounted_price]]&lt;200, "&lt;₹200", Table1_1[[#This Row],[discounted_price]]&lt;=500, "₹200-₹500", Table1_1[[#This Row],[discounted_price]]&gt;500, "&gt;₹500")</f>
        <v>&gt;₹500</v>
      </c>
      <c r="I473" s="1">
        <v>0.6</v>
      </c>
      <c r="J4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73" s="1" t="str">
        <f>IF(Table1_1[[#This Row],[discount_percentage]]&gt;= 50%, "Yes", "No")</f>
        <v>Yes</v>
      </c>
      <c r="L473">
        <v>3.9</v>
      </c>
      <c r="M473">
        <v>7571</v>
      </c>
      <c r="N473">
        <f>AVERAGE(Table1_1[[#This Row],[rating]]) + (Table1_1[[#This Row],[rating_count]]/1000)</f>
        <v>11.471</v>
      </c>
      <c r="O473" t="str">
        <f>IF(Table1_1[[#This Row],[rating_count]]&lt;1000, "Yes", "No")</f>
        <v>No</v>
      </c>
      <c r="P473" t="s">
        <v>4089</v>
      </c>
      <c r="Q473" t="s">
        <v>4090</v>
      </c>
      <c r="R473" t="s">
        <v>4091</v>
      </c>
      <c r="S473" t="s">
        <v>4092</v>
      </c>
      <c r="T473" t="s">
        <v>4093</v>
      </c>
      <c r="U473" t="s">
        <v>4094</v>
      </c>
      <c r="V473" t="s">
        <v>4095</v>
      </c>
      <c r="W473" t="s">
        <v>4096</v>
      </c>
    </row>
    <row r="474" spans="1:23" x14ac:dyDescent="0.25">
      <c r="A474" t="s">
        <v>4097</v>
      </c>
      <c r="B474" t="s">
        <v>4098</v>
      </c>
      <c r="C474" t="str">
        <f>TRIM(LEFT(Table1_1[[#This Row],[product_name]], FIND(" ",Table1_1[[#This Row],[product_name]],FIND(" ",Table1_1[[#This Row],[product_name]],FIND(" ",Table1_1[[#This Row],[product_name]])+1)+1)))</f>
        <v>PTron Newly Launched</v>
      </c>
      <c r="D474" t="s">
        <v>2948</v>
      </c>
      <c r="E474" t="s">
        <v>13077</v>
      </c>
      <c r="F474">
        <v>1399</v>
      </c>
      <c r="G474">
        <v>5999</v>
      </c>
      <c r="H474" t="str" cm="1">
        <f t="array" ref="H474">_xlfn.IFS(Table1_1[[#This Row],[discounted_price]]&lt;200, "&lt;₹200", Table1_1[[#This Row],[discounted_price]]&lt;=500, "₹200-₹500", Table1_1[[#This Row],[discounted_price]]&gt;500, "&gt;₹500")</f>
        <v>&gt;₹500</v>
      </c>
      <c r="I474" s="1">
        <v>0.77</v>
      </c>
      <c r="J4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74" s="1" t="str">
        <f>IF(Table1_1[[#This Row],[discount_percentage]]&gt;= 50%, "Yes", "No")</f>
        <v>Yes</v>
      </c>
      <c r="L474">
        <v>3.3</v>
      </c>
      <c r="M474">
        <v>4415</v>
      </c>
      <c r="N474">
        <f>AVERAGE(Table1_1[[#This Row],[rating]]) + (Table1_1[[#This Row],[rating_count]]/1000)</f>
        <v>7.7149999999999999</v>
      </c>
      <c r="O474" t="str">
        <f>IF(Table1_1[[#This Row],[rating_count]]&lt;1000, "Yes", "No")</f>
        <v>No</v>
      </c>
      <c r="P474" t="s">
        <v>4099</v>
      </c>
      <c r="Q474" t="s">
        <v>3898</v>
      </c>
      <c r="R474" t="s">
        <v>3899</v>
      </c>
      <c r="S474" t="s">
        <v>3900</v>
      </c>
      <c r="T474" t="s">
        <v>3901</v>
      </c>
      <c r="U474" t="s">
        <v>3902</v>
      </c>
      <c r="V474" t="s">
        <v>4100</v>
      </c>
      <c r="W474" t="s">
        <v>4101</v>
      </c>
    </row>
    <row r="475" spans="1:23" x14ac:dyDescent="0.25">
      <c r="A475" t="s">
        <v>4102</v>
      </c>
      <c r="B475" t="s">
        <v>4103</v>
      </c>
      <c r="C475" t="str">
        <f>TRIM(LEFT(Table1_1[[#This Row],[product_name]], FIND(" ",Table1_1[[#This Row],[product_name]],FIND(" ",Table1_1[[#This Row],[product_name]],FIND(" ",Table1_1[[#This Row],[product_name]])+1)+1)))</f>
        <v>Portronics CLAMP X</v>
      </c>
      <c r="D475" t="s">
        <v>3151</v>
      </c>
      <c r="E475" t="s">
        <v>13077</v>
      </c>
      <c r="F475">
        <v>599</v>
      </c>
      <c r="G475">
        <v>999</v>
      </c>
      <c r="H475" t="str" cm="1">
        <f t="array" ref="H475">_xlfn.IFS(Table1_1[[#This Row],[discounted_price]]&lt;200, "&lt;₹200", Table1_1[[#This Row],[discounted_price]]&lt;=500, "₹200-₹500", Table1_1[[#This Row],[discounted_price]]&gt;500, "&gt;₹500")</f>
        <v>&gt;₹500</v>
      </c>
      <c r="I475" s="1">
        <v>0.4</v>
      </c>
      <c r="J4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75" s="1" t="str">
        <f>IF(Table1_1[[#This Row],[discount_percentage]]&gt;= 50%, "Yes", "No")</f>
        <v>No</v>
      </c>
      <c r="L475">
        <v>4</v>
      </c>
      <c r="M475">
        <v>18654</v>
      </c>
      <c r="N475">
        <f>AVERAGE(Table1_1[[#This Row],[rating]]) + (Table1_1[[#This Row],[rating_count]]/1000)</f>
        <v>22.654</v>
      </c>
      <c r="O475" t="str">
        <f>IF(Table1_1[[#This Row],[rating_count]]&lt;1000, "Yes", "No")</f>
        <v>No</v>
      </c>
      <c r="P475" t="s">
        <v>4104</v>
      </c>
      <c r="Q475" t="s">
        <v>4105</v>
      </c>
      <c r="R475" t="s">
        <v>4106</v>
      </c>
      <c r="S475" t="s">
        <v>4107</v>
      </c>
      <c r="T475" t="s">
        <v>4108</v>
      </c>
      <c r="U475" t="s">
        <v>4109</v>
      </c>
      <c r="V475" t="s">
        <v>4110</v>
      </c>
      <c r="W475" t="s">
        <v>4111</v>
      </c>
    </row>
    <row r="476" spans="1:23" x14ac:dyDescent="0.25">
      <c r="A476" t="s">
        <v>4112</v>
      </c>
      <c r="B476" t="s">
        <v>4113</v>
      </c>
      <c r="C476" t="str">
        <f>TRIM(LEFT(Table1_1[[#This Row],[product_name]], FIND(" ",Table1_1[[#This Row],[product_name]],FIND(" ",Table1_1[[#This Row],[product_name]],FIND(" ",Table1_1[[#This Row],[product_name]])+1)+1)))</f>
        <v>pTron Volta Dual</v>
      </c>
      <c r="D476" t="s">
        <v>3162</v>
      </c>
      <c r="E476" t="s">
        <v>13077</v>
      </c>
      <c r="F476">
        <v>199</v>
      </c>
      <c r="G476">
        <v>1099</v>
      </c>
      <c r="H476" t="str" cm="1">
        <f t="array" ref="H476">_xlfn.IFS(Table1_1[[#This Row],[discounted_price]]&lt;200, "&lt;₹200", Table1_1[[#This Row],[discounted_price]]&lt;=500, "₹200-₹500", Table1_1[[#This Row],[discounted_price]]&gt;500, "&gt;₹500")</f>
        <v>&lt;₹200</v>
      </c>
      <c r="I476" s="1">
        <v>0.82</v>
      </c>
      <c r="J4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76" s="1" t="str">
        <f>IF(Table1_1[[#This Row],[discount_percentage]]&gt;= 50%, "Yes", "No")</f>
        <v>Yes</v>
      </c>
      <c r="L476">
        <v>4</v>
      </c>
      <c r="M476">
        <v>3197</v>
      </c>
      <c r="N476">
        <f>AVERAGE(Table1_1[[#This Row],[rating]]) + (Table1_1[[#This Row],[rating_count]]/1000)</f>
        <v>7.1970000000000001</v>
      </c>
      <c r="O476" t="str">
        <f>IF(Table1_1[[#This Row],[rating_count]]&lt;1000, "Yes", "No")</f>
        <v>No</v>
      </c>
      <c r="P476" t="s">
        <v>4114</v>
      </c>
      <c r="Q476" t="s">
        <v>4115</v>
      </c>
      <c r="R476" t="s">
        <v>4116</v>
      </c>
      <c r="S476" t="s">
        <v>4117</v>
      </c>
      <c r="T476" t="s">
        <v>4118</v>
      </c>
      <c r="U476" t="s">
        <v>4119</v>
      </c>
      <c r="V476" t="s">
        <v>4120</v>
      </c>
      <c r="W476" t="s">
        <v>4121</v>
      </c>
    </row>
    <row r="477" spans="1:23" x14ac:dyDescent="0.25">
      <c r="A477" t="s">
        <v>4122</v>
      </c>
      <c r="B477" t="s">
        <v>4123</v>
      </c>
      <c r="C477" t="str">
        <f>TRIM(LEFT(Table1_1[[#This Row],[product_name]], FIND(" ",Table1_1[[#This Row],[product_name]],FIND(" ",Table1_1[[#This Row],[product_name]],FIND(" ",Table1_1[[#This Row],[product_name]])+1)+1)))</f>
        <v>boAt Flash Edition</v>
      </c>
      <c r="D477" t="s">
        <v>2948</v>
      </c>
      <c r="E477" t="s">
        <v>13077</v>
      </c>
      <c r="F477">
        <v>1799</v>
      </c>
      <c r="G477">
        <v>6990</v>
      </c>
      <c r="H477" t="str" cm="1">
        <f t="array" ref="H477">_xlfn.IFS(Table1_1[[#This Row],[discounted_price]]&lt;200, "&lt;₹200", Table1_1[[#This Row],[discounted_price]]&lt;=500, "₹200-₹500", Table1_1[[#This Row],[discounted_price]]&gt;500, "&gt;₹500")</f>
        <v>&gt;₹500</v>
      </c>
      <c r="I477" s="1">
        <v>0.74</v>
      </c>
      <c r="J4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77" s="1" t="str">
        <f>IF(Table1_1[[#This Row],[discount_percentage]]&gt;= 50%, "Yes", "No")</f>
        <v>Yes</v>
      </c>
      <c r="L477">
        <v>4</v>
      </c>
      <c r="M477">
        <v>26880</v>
      </c>
      <c r="N477">
        <f>AVERAGE(Table1_1[[#This Row],[rating]]) + (Table1_1[[#This Row],[rating_count]]/1000)</f>
        <v>30.88</v>
      </c>
      <c r="O477" t="str">
        <f>IF(Table1_1[[#This Row],[rating_count]]&lt;1000, "Yes", "No")</f>
        <v>No</v>
      </c>
      <c r="P477" t="s">
        <v>4124</v>
      </c>
      <c r="Q477" t="s">
        <v>4125</v>
      </c>
      <c r="R477" t="s">
        <v>4126</v>
      </c>
      <c r="S477" t="s">
        <v>4127</v>
      </c>
      <c r="T477" t="s">
        <v>4128</v>
      </c>
      <c r="U477" t="s">
        <v>4129</v>
      </c>
      <c r="V477" t="s">
        <v>4130</v>
      </c>
      <c r="W477" t="s">
        <v>4131</v>
      </c>
    </row>
    <row r="478" spans="1:23" x14ac:dyDescent="0.25">
      <c r="A478" t="s">
        <v>4132</v>
      </c>
      <c r="B478" t="s">
        <v>4133</v>
      </c>
      <c r="C478" t="str">
        <f>TRIM(LEFT(Table1_1[[#This Row],[product_name]], FIND(" ",Table1_1[[#This Row],[product_name]],FIND(" ",Table1_1[[#This Row],[product_name]],FIND(" ",Table1_1[[#This Row],[product_name]])+1)+1)))</f>
        <v>boAt Wave Lite</v>
      </c>
      <c r="D478" t="s">
        <v>2948</v>
      </c>
      <c r="E478" t="s">
        <v>13077</v>
      </c>
      <c r="F478">
        <v>1499</v>
      </c>
      <c r="G478">
        <v>6990</v>
      </c>
      <c r="H478" t="str" cm="1">
        <f t="array" ref="H478">_xlfn.IFS(Table1_1[[#This Row],[discounted_price]]&lt;200, "&lt;₹200", Table1_1[[#This Row],[discounted_price]]&lt;=500, "₹200-₹500", Table1_1[[#This Row],[discounted_price]]&gt;500, "&gt;₹500")</f>
        <v>&gt;₹500</v>
      </c>
      <c r="I478" s="1">
        <v>0.79</v>
      </c>
      <c r="J4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78" s="1" t="str">
        <f>IF(Table1_1[[#This Row],[discount_percentage]]&gt;= 50%, "Yes", "No")</f>
        <v>Yes</v>
      </c>
      <c r="L478">
        <v>3.9</v>
      </c>
      <c r="M478">
        <v>21796</v>
      </c>
      <c r="N478">
        <f>AVERAGE(Table1_1[[#This Row],[rating]]) + (Table1_1[[#This Row],[rating_count]]/1000)</f>
        <v>25.695999999999998</v>
      </c>
      <c r="O478" t="str">
        <f>IF(Table1_1[[#This Row],[rating_count]]&lt;1000, "Yes", "No")</f>
        <v>No</v>
      </c>
      <c r="P478" t="s">
        <v>3056</v>
      </c>
      <c r="Q478" t="s">
        <v>3057</v>
      </c>
      <c r="R478" t="s">
        <v>3058</v>
      </c>
      <c r="S478" t="s">
        <v>3059</v>
      </c>
      <c r="T478" t="s">
        <v>3060</v>
      </c>
      <c r="U478" t="s">
        <v>3061</v>
      </c>
      <c r="V478" t="s">
        <v>4134</v>
      </c>
      <c r="W478" t="s">
        <v>4135</v>
      </c>
    </row>
    <row r="479" spans="1:23" x14ac:dyDescent="0.25">
      <c r="A479" t="s">
        <v>4136</v>
      </c>
      <c r="B479" t="s">
        <v>4137</v>
      </c>
      <c r="C479" t="str">
        <f>TRIM(LEFT(Table1_1[[#This Row],[product_name]], FIND(" ",Table1_1[[#This Row],[product_name]],FIND(" ",Table1_1[[#This Row],[product_name]],FIND(" ",Table1_1[[#This Row],[product_name]])+1)+1)))</f>
        <v>iQOO Z6 Pro</v>
      </c>
      <c r="D479" t="s">
        <v>2990</v>
      </c>
      <c r="E479" t="s">
        <v>13077</v>
      </c>
      <c r="F479">
        <v>20999</v>
      </c>
      <c r="G479">
        <v>29990</v>
      </c>
      <c r="H479" t="str" cm="1">
        <f t="array" ref="H479">_xlfn.IFS(Table1_1[[#This Row],[discounted_price]]&lt;200, "&lt;₹200", Table1_1[[#This Row],[discounted_price]]&lt;=500, "₹200-₹500", Table1_1[[#This Row],[discounted_price]]&gt;500, "&gt;₹500")</f>
        <v>&gt;₹500</v>
      </c>
      <c r="I479" s="1">
        <v>0.3</v>
      </c>
      <c r="J4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79" s="1" t="str">
        <f>IF(Table1_1[[#This Row],[discount_percentage]]&gt;= 50%, "Yes", "No")</f>
        <v>No</v>
      </c>
      <c r="L479">
        <v>4.3</v>
      </c>
      <c r="M479">
        <v>9499</v>
      </c>
      <c r="N479">
        <f>AVERAGE(Table1_1[[#This Row],[rating]]) + (Table1_1[[#This Row],[rating_count]]/1000)</f>
        <v>13.798999999999999</v>
      </c>
      <c r="O479" t="str">
        <f>IF(Table1_1[[#This Row],[rating_count]]&lt;1000, "Yes", "No")</f>
        <v>No</v>
      </c>
      <c r="P479" t="s">
        <v>3801</v>
      </c>
      <c r="Q479" t="s">
        <v>3802</v>
      </c>
      <c r="R479" t="s">
        <v>3803</v>
      </c>
      <c r="S479" t="s">
        <v>3804</v>
      </c>
      <c r="T479" t="s">
        <v>3805</v>
      </c>
      <c r="U479" t="s">
        <v>3806</v>
      </c>
      <c r="V479" t="s">
        <v>4138</v>
      </c>
      <c r="W479" t="s">
        <v>4139</v>
      </c>
    </row>
    <row r="480" spans="1:23" x14ac:dyDescent="0.25">
      <c r="A480" t="s">
        <v>4140</v>
      </c>
      <c r="B480" t="s">
        <v>4141</v>
      </c>
      <c r="C480" t="str">
        <f>TRIM(LEFT(Table1_1[[#This Row],[product_name]], FIND(" ",Table1_1[[#This Row],[product_name]],FIND(" ",Table1_1[[#This Row],[product_name]],FIND(" ",Table1_1[[#This Row],[product_name]])+1)+1)))</f>
        <v>Samsung Galaxy M32</v>
      </c>
      <c r="D480" t="s">
        <v>2990</v>
      </c>
      <c r="E480" t="s">
        <v>13077</v>
      </c>
      <c r="F480">
        <v>12999</v>
      </c>
      <c r="G480">
        <v>13499</v>
      </c>
      <c r="H480" t="str" cm="1">
        <f t="array" ref="H480">_xlfn.IFS(Table1_1[[#This Row],[discounted_price]]&lt;200, "&lt;₹200", Table1_1[[#This Row],[discounted_price]]&lt;=500, "₹200-₹500", Table1_1[[#This Row],[discounted_price]]&gt;500, "&gt;₹500")</f>
        <v>&gt;₹500</v>
      </c>
      <c r="I480" s="1">
        <v>0.04</v>
      </c>
      <c r="J4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480" s="1" t="str">
        <f>IF(Table1_1[[#This Row],[discount_percentage]]&gt;= 50%, "Yes", "No")</f>
        <v>No</v>
      </c>
      <c r="L480">
        <v>4.0999999999999996</v>
      </c>
      <c r="M480">
        <v>56098</v>
      </c>
      <c r="N480">
        <f>AVERAGE(Table1_1[[#This Row],[rating]]) + (Table1_1[[#This Row],[rating_count]]/1000)</f>
        <v>60.198</v>
      </c>
      <c r="O480" t="str">
        <f>IF(Table1_1[[#This Row],[rating_count]]&lt;1000, "Yes", "No")</f>
        <v>No</v>
      </c>
      <c r="P480" t="s">
        <v>4142</v>
      </c>
      <c r="Q480" t="s">
        <v>4143</v>
      </c>
      <c r="R480" t="s">
        <v>4144</v>
      </c>
      <c r="S480" t="s">
        <v>4145</v>
      </c>
      <c r="T480" t="s">
        <v>4146</v>
      </c>
      <c r="U480" t="s">
        <v>4147</v>
      </c>
      <c r="V480" t="s">
        <v>4148</v>
      </c>
      <c r="W480" t="s">
        <v>4149</v>
      </c>
    </row>
    <row r="481" spans="1:23" x14ac:dyDescent="0.25">
      <c r="A481" t="s">
        <v>4150</v>
      </c>
      <c r="B481" t="s">
        <v>4151</v>
      </c>
      <c r="C481" t="str">
        <f>TRIM(LEFT(Table1_1[[#This Row],[product_name]], FIND(" ",Table1_1[[#This Row],[product_name]],FIND(" ",Table1_1[[#This Row],[product_name]],FIND(" ",Table1_1[[#This Row],[product_name]])+1)+1)))</f>
        <v>Redmi Note 11T</v>
      </c>
      <c r="D481" t="s">
        <v>2990</v>
      </c>
      <c r="E481" t="s">
        <v>13077</v>
      </c>
      <c r="F481">
        <v>16999</v>
      </c>
      <c r="G481">
        <v>20999</v>
      </c>
      <c r="H481" t="str" cm="1">
        <f t="array" ref="H481">_xlfn.IFS(Table1_1[[#This Row],[discounted_price]]&lt;200, "&lt;₹200", Table1_1[[#This Row],[discounted_price]]&lt;=500, "₹200-₹500", Table1_1[[#This Row],[discounted_price]]&gt;500, "&gt;₹500")</f>
        <v>&gt;₹500</v>
      </c>
      <c r="I481" s="1">
        <v>0.19</v>
      </c>
      <c r="J4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81" s="1" t="str">
        <f>IF(Table1_1[[#This Row],[discount_percentage]]&gt;= 50%, "Yes", "No")</f>
        <v>No</v>
      </c>
      <c r="L481">
        <v>4.0999999999999996</v>
      </c>
      <c r="M481">
        <v>31822</v>
      </c>
      <c r="N481">
        <f>AVERAGE(Table1_1[[#This Row],[rating]]) + (Table1_1[[#This Row],[rating_count]]/1000)</f>
        <v>35.921999999999997</v>
      </c>
      <c r="O481" t="str">
        <f>IF(Table1_1[[#This Row],[rating_count]]&lt;1000, "Yes", "No")</f>
        <v>No</v>
      </c>
      <c r="P481" t="s">
        <v>4152</v>
      </c>
      <c r="Q481" t="s">
        <v>4153</v>
      </c>
      <c r="R481" t="s">
        <v>4154</v>
      </c>
      <c r="S481" t="s">
        <v>4155</v>
      </c>
      <c r="T481" t="s">
        <v>4156</v>
      </c>
      <c r="U481" t="s">
        <v>4157</v>
      </c>
      <c r="V481" t="s">
        <v>4158</v>
      </c>
      <c r="W481" t="s">
        <v>4159</v>
      </c>
    </row>
    <row r="482" spans="1:23" x14ac:dyDescent="0.25">
      <c r="A482" t="s">
        <v>4160</v>
      </c>
      <c r="B482" t="s">
        <v>4161</v>
      </c>
      <c r="C482" t="str">
        <f>TRIM(LEFT(Table1_1[[#This Row],[product_name]], FIND(" ",Table1_1[[#This Row],[product_name]],FIND(" ",Table1_1[[#This Row],[product_name]],FIND(" ",Table1_1[[#This Row],[product_name]])+1)+1)))</f>
        <v>iQOO Z6 Pro</v>
      </c>
      <c r="D482" t="s">
        <v>2990</v>
      </c>
      <c r="E482" t="s">
        <v>13077</v>
      </c>
      <c r="F482">
        <v>19999</v>
      </c>
      <c r="G482">
        <v>27990</v>
      </c>
      <c r="H482" t="str" cm="1">
        <f t="array" ref="H482">_xlfn.IFS(Table1_1[[#This Row],[discounted_price]]&lt;200, "&lt;₹200", Table1_1[[#This Row],[discounted_price]]&lt;=500, "₹200-₹500", Table1_1[[#This Row],[discounted_price]]&gt;500, "&gt;₹500")</f>
        <v>&gt;₹500</v>
      </c>
      <c r="I482" s="1">
        <v>0.28999999999999998</v>
      </c>
      <c r="J4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82" s="1" t="str">
        <f>IF(Table1_1[[#This Row],[discount_percentage]]&gt;= 50%, "Yes", "No")</f>
        <v>No</v>
      </c>
      <c r="L482">
        <v>4.3</v>
      </c>
      <c r="M482">
        <v>9499</v>
      </c>
      <c r="N482">
        <f>AVERAGE(Table1_1[[#This Row],[rating]]) + (Table1_1[[#This Row],[rating_count]]/1000)</f>
        <v>13.798999999999999</v>
      </c>
      <c r="O482" t="str">
        <f>IF(Table1_1[[#This Row],[rating_count]]&lt;1000, "Yes", "No")</f>
        <v>No</v>
      </c>
      <c r="P482" t="s">
        <v>4162</v>
      </c>
      <c r="Q482" t="s">
        <v>3802</v>
      </c>
      <c r="R482" t="s">
        <v>3803</v>
      </c>
      <c r="S482" t="s">
        <v>3804</v>
      </c>
      <c r="T482" t="s">
        <v>3805</v>
      </c>
      <c r="U482" t="s">
        <v>3806</v>
      </c>
      <c r="V482" t="s">
        <v>3807</v>
      </c>
      <c r="W482" t="s">
        <v>4163</v>
      </c>
    </row>
    <row r="483" spans="1:23" x14ac:dyDescent="0.25">
      <c r="A483" t="s">
        <v>4164</v>
      </c>
      <c r="B483" t="s">
        <v>4165</v>
      </c>
      <c r="C483" t="str">
        <f>TRIM(LEFT(Table1_1[[#This Row],[product_name]], FIND(" ",Table1_1[[#This Row],[product_name]],FIND(" ",Table1_1[[#This Row],[product_name]],FIND(" ",Table1_1[[#This Row],[product_name]])+1)+1)))</f>
        <v>Redmi Note 11</v>
      </c>
      <c r="D483" t="s">
        <v>2990</v>
      </c>
      <c r="E483" t="s">
        <v>13077</v>
      </c>
      <c r="F483">
        <v>12999</v>
      </c>
      <c r="G483">
        <v>18999</v>
      </c>
      <c r="H483" t="str" cm="1">
        <f t="array" ref="H483">_xlfn.IFS(Table1_1[[#This Row],[discounted_price]]&lt;200, "&lt;₹200", Table1_1[[#This Row],[discounted_price]]&lt;=500, "₹200-₹500", Table1_1[[#This Row],[discounted_price]]&gt;500, "&gt;₹500")</f>
        <v>&gt;₹500</v>
      </c>
      <c r="I483" s="1">
        <v>0.32</v>
      </c>
      <c r="J4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83" s="1" t="str">
        <f>IF(Table1_1[[#This Row],[discount_percentage]]&gt;= 50%, "Yes", "No")</f>
        <v>No</v>
      </c>
      <c r="L483">
        <v>4.0999999999999996</v>
      </c>
      <c r="M483">
        <v>50772</v>
      </c>
      <c r="N483">
        <f>AVERAGE(Table1_1[[#This Row],[rating]]) + (Table1_1[[#This Row],[rating_count]]/1000)</f>
        <v>54.872</v>
      </c>
      <c r="O483" t="str">
        <f>IF(Table1_1[[#This Row],[rating_count]]&lt;1000, "Yes", "No")</f>
        <v>No</v>
      </c>
      <c r="P483" t="s">
        <v>4166</v>
      </c>
      <c r="Q483" t="s">
        <v>3650</v>
      </c>
      <c r="R483" t="s">
        <v>3651</v>
      </c>
      <c r="S483" t="s">
        <v>3652</v>
      </c>
      <c r="T483" t="s">
        <v>3653</v>
      </c>
      <c r="U483" t="s">
        <v>3654</v>
      </c>
      <c r="V483" t="s">
        <v>4167</v>
      </c>
      <c r="W483" t="s">
        <v>4168</v>
      </c>
    </row>
    <row r="484" spans="1:23" x14ac:dyDescent="0.25">
      <c r="A484" t="s">
        <v>4169</v>
      </c>
      <c r="B484" t="s">
        <v>4170</v>
      </c>
      <c r="C484" t="str">
        <f>TRIM(LEFT(Table1_1[[#This Row],[product_name]], FIND(" ",Table1_1[[#This Row],[product_name]],FIND(" ",Table1_1[[#This Row],[product_name]],FIND(" ",Table1_1[[#This Row],[product_name]])+1)+1)))</f>
        <v>Noise Pulse 2</v>
      </c>
      <c r="D484" t="s">
        <v>2948</v>
      </c>
      <c r="E484" t="s">
        <v>13077</v>
      </c>
      <c r="F484">
        <v>2999</v>
      </c>
      <c r="G484">
        <v>5999</v>
      </c>
      <c r="H484" t="str" cm="1">
        <f t="array" ref="H484">_xlfn.IFS(Table1_1[[#This Row],[discounted_price]]&lt;200, "&lt;₹200", Table1_1[[#This Row],[discounted_price]]&lt;=500, "₹200-₹500", Table1_1[[#This Row],[discounted_price]]&gt;500, "&gt;₹500")</f>
        <v>&gt;₹500</v>
      </c>
      <c r="I484" s="1">
        <v>0.5</v>
      </c>
      <c r="J4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84" s="1" t="str">
        <f>IF(Table1_1[[#This Row],[discount_percentage]]&gt;= 50%, "Yes", "No")</f>
        <v>Yes</v>
      </c>
      <c r="L484">
        <v>4.0999999999999996</v>
      </c>
      <c r="M484">
        <v>7148</v>
      </c>
      <c r="N484">
        <f>AVERAGE(Table1_1[[#This Row],[rating]]) + (Table1_1[[#This Row],[rating_count]]/1000)</f>
        <v>11.247999999999999</v>
      </c>
      <c r="O484" t="str">
        <f>IF(Table1_1[[#This Row],[rating_count]]&lt;1000, "Yes", "No")</f>
        <v>No</v>
      </c>
      <c r="P484" t="s">
        <v>4171</v>
      </c>
      <c r="Q484" t="s">
        <v>4172</v>
      </c>
      <c r="R484" t="s">
        <v>4173</v>
      </c>
      <c r="S484" t="s">
        <v>4174</v>
      </c>
      <c r="T484" t="s">
        <v>4175</v>
      </c>
      <c r="U484" t="s">
        <v>4176</v>
      </c>
      <c r="V484" t="s">
        <v>4177</v>
      </c>
      <c r="W484" t="s">
        <v>4178</v>
      </c>
    </row>
    <row r="485" spans="1:23" x14ac:dyDescent="0.25">
      <c r="A485" t="s">
        <v>4188</v>
      </c>
      <c r="B485" t="s">
        <v>4189</v>
      </c>
      <c r="C485" t="str">
        <f>TRIM(LEFT(Table1_1[[#This Row],[product_name]], FIND(" ",Table1_1[[#This Row],[product_name]],FIND(" ",Table1_1[[#This Row],[product_name]],FIND(" ",Table1_1[[#This Row],[product_name]])+1)+1)))</f>
        <v>Myvn 30W Warp/20W</v>
      </c>
      <c r="D485" t="s">
        <v>3162</v>
      </c>
      <c r="E485" t="s">
        <v>13077</v>
      </c>
      <c r="F485">
        <v>329</v>
      </c>
      <c r="G485">
        <v>999</v>
      </c>
      <c r="H485" t="str" cm="1">
        <f t="array" ref="H485">_xlfn.IFS(Table1_1[[#This Row],[discounted_price]]&lt;200, "&lt;₹200", Table1_1[[#This Row],[discounted_price]]&lt;=500, "₹200-₹500", Table1_1[[#This Row],[discounted_price]]&gt;500, "&gt;₹500")</f>
        <v>₹200-₹500</v>
      </c>
      <c r="I485" s="1">
        <v>0.67</v>
      </c>
      <c r="J4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85" s="1" t="str">
        <f>IF(Table1_1[[#This Row],[discount_percentage]]&gt;= 50%, "Yes", "No")</f>
        <v>Yes</v>
      </c>
      <c r="L485">
        <v>4.2</v>
      </c>
      <c r="M485">
        <v>3492</v>
      </c>
      <c r="N485">
        <f>AVERAGE(Table1_1[[#This Row],[rating]]) + (Table1_1[[#This Row],[rating_count]]/1000)</f>
        <v>7.6920000000000002</v>
      </c>
      <c r="O485" t="str">
        <f>IF(Table1_1[[#This Row],[rating_count]]&lt;1000, "Yes", "No")</f>
        <v>No</v>
      </c>
      <c r="P485" t="s">
        <v>4190</v>
      </c>
      <c r="Q485" t="s">
        <v>4191</v>
      </c>
      <c r="R485" t="s">
        <v>4192</v>
      </c>
      <c r="S485" t="s">
        <v>4193</v>
      </c>
      <c r="T485" t="s">
        <v>4194</v>
      </c>
      <c r="U485" t="s">
        <v>4195</v>
      </c>
      <c r="V485" t="s">
        <v>4196</v>
      </c>
      <c r="W485" t="s">
        <v>4197</v>
      </c>
    </row>
    <row r="486" spans="1:23" x14ac:dyDescent="0.25">
      <c r="A486" t="s">
        <v>4198</v>
      </c>
      <c r="B486" t="s">
        <v>4199</v>
      </c>
      <c r="C486" t="str">
        <f>TRIM(LEFT(Table1_1[[#This Row],[product_name]], FIND(" ",Table1_1[[#This Row],[product_name]],FIND(" ",Table1_1[[#This Row],[product_name]],FIND(" ",Table1_1[[#This Row],[product_name]])+1)+1)))</f>
        <v>PTron Newly Launched</v>
      </c>
      <c r="D486" t="s">
        <v>2948</v>
      </c>
      <c r="E486" t="s">
        <v>13077</v>
      </c>
      <c r="F486">
        <v>1299</v>
      </c>
      <c r="G486">
        <v>5999</v>
      </c>
      <c r="H486" t="str" cm="1">
        <f t="array" ref="H486">_xlfn.IFS(Table1_1[[#This Row],[discounted_price]]&lt;200, "&lt;₹200", Table1_1[[#This Row],[discounted_price]]&lt;=500, "₹200-₹500", Table1_1[[#This Row],[discounted_price]]&gt;500, "&gt;₹500")</f>
        <v>&gt;₹500</v>
      </c>
      <c r="I486" s="1">
        <v>0.78</v>
      </c>
      <c r="J4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86" s="1" t="str">
        <f>IF(Table1_1[[#This Row],[discount_percentage]]&gt;= 50%, "Yes", "No")</f>
        <v>Yes</v>
      </c>
      <c r="L486">
        <v>3.3</v>
      </c>
      <c r="M486">
        <v>4415</v>
      </c>
      <c r="N486">
        <f>AVERAGE(Table1_1[[#This Row],[rating]]) + (Table1_1[[#This Row],[rating_count]]/1000)</f>
        <v>7.7149999999999999</v>
      </c>
      <c r="O486" t="str">
        <f>IF(Table1_1[[#This Row],[rating_count]]&lt;1000, "Yes", "No")</f>
        <v>No</v>
      </c>
      <c r="P486" t="s">
        <v>4200</v>
      </c>
      <c r="Q486" t="s">
        <v>3898</v>
      </c>
      <c r="R486" t="s">
        <v>3899</v>
      </c>
      <c r="S486" t="s">
        <v>3900</v>
      </c>
      <c r="T486" t="s">
        <v>3901</v>
      </c>
      <c r="U486" t="s">
        <v>3902</v>
      </c>
      <c r="V486" t="s">
        <v>4201</v>
      </c>
      <c r="W486" t="s">
        <v>4202</v>
      </c>
    </row>
    <row r="487" spans="1:23" x14ac:dyDescent="0.25">
      <c r="A487" t="s">
        <v>4203</v>
      </c>
      <c r="B487" t="s">
        <v>4204</v>
      </c>
      <c r="C487" t="str">
        <f>TRIM(LEFT(Table1_1[[#This Row],[product_name]], FIND(" ",Table1_1[[#This Row],[product_name]],FIND(" ",Table1_1[[#This Row],[product_name]],FIND(" ",Table1_1[[#This Row],[product_name]])+1)+1)))</f>
        <v>SanDisk Ultra¬Æ microSDXC‚Ñ¢</v>
      </c>
      <c r="D487" t="s">
        <v>3024</v>
      </c>
      <c r="E487" t="s">
        <v>13077</v>
      </c>
      <c r="F487">
        <v>1989</v>
      </c>
      <c r="G487">
        <v>3500</v>
      </c>
      <c r="H487" t="str" cm="1">
        <f t="array" ref="H487">_xlfn.IFS(Table1_1[[#This Row],[discounted_price]]&lt;200, "&lt;₹200", Table1_1[[#This Row],[discounted_price]]&lt;=500, "₹200-₹500", Table1_1[[#This Row],[discounted_price]]&gt;500, "&gt;₹500")</f>
        <v>&gt;₹500</v>
      </c>
      <c r="I487" s="1">
        <v>0.43</v>
      </c>
      <c r="J4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487" s="1" t="str">
        <f>IF(Table1_1[[#This Row],[discount_percentage]]&gt;= 50%, "Yes", "No")</f>
        <v>No</v>
      </c>
      <c r="L487">
        <v>4.4000000000000004</v>
      </c>
      <c r="M487">
        <v>67260</v>
      </c>
      <c r="N487">
        <f>AVERAGE(Table1_1[[#This Row],[rating]]) + (Table1_1[[#This Row],[rating_count]]/1000)</f>
        <v>71.660000000000011</v>
      </c>
      <c r="O487" t="str">
        <f>IF(Table1_1[[#This Row],[rating_count]]&lt;1000, "Yes", "No")</f>
        <v>No</v>
      </c>
      <c r="P487" t="s">
        <v>4205</v>
      </c>
      <c r="Q487" t="s">
        <v>3026</v>
      </c>
      <c r="R487" t="s">
        <v>3027</v>
      </c>
      <c r="S487" t="s">
        <v>3028</v>
      </c>
      <c r="T487" t="s">
        <v>3029</v>
      </c>
      <c r="U487" t="s">
        <v>3030</v>
      </c>
      <c r="V487" t="s">
        <v>4206</v>
      </c>
      <c r="W487" t="s">
        <v>4207</v>
      </c>
    </row>
    <row r="488" spans="1:23" x14ac:dyDescent="0.25">
      <c r="A488" t="s">
        <v>4208</v>
      </c>
      <c r="B488" t="s">
        <v>2958</v>
      </c>
      <c r="C488" t="str">
        <f>TRIM(LEFT(Table1_1[[#This Row],[product_name]], FIND(" ",Table1_1[[#This Row],[product_name]],FIND(" ",Table1_1[[#This Row],[product_name]],FIND(" ",Table1_1[[#This Row],[product_name]])+1)+1)))</f>
        <v>Fire-Boltt Phoenix Smart</v>
      </c>
      <c r="D488" t="s">
        <v>2948</v>
      </c>
      <c r="E488" t="s">
        <v>13077</v>
      </c>
      <c r="F488">
        <v>1999</v>
      </c>
      <c r="G488">
        <v>9999</v>
      </c>
      <c r="H488" t="str" cm="1">
        <f t="array" ref="H488">_xlfn.IFS(Table1_1[[#This Row],[discounted_price]]&lt;200, "&lt;₹200", Table1_1[[#This Row],[discounted_price]]&lt;=500, "₹200-₹500", Table1_1[[#This Row],[discounted_price]]&gt;500, "&gt;₹500")</f>
        <v>&gt;₹500</v>
      </c>
      <c r="I488" s="1">
        <v>0.8</v>
      </c>
      <c r="J4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88" s="1" t="str">
        <f>IF(Table1_1[[#This Row],[discount_percentage]]&gt;= 50%, "Yes", "No")</f>
        <v>Yes</v>
      </c>
      <c r="L488">
        <v>4.3</v>
      </c>
      <c r="M488">
        <v>27704</v>
      </c>
      <c r="N488">
        <f>AVERAGE(Table1_1[[#This Row],[rating]]) + (Table1_1[[#This Row],[rating_count]]/1000)</f>
        <v>32.003999999999998</v>
      </c>
      <c r="O488" t="str">
        <f>IF(Table1_1[[#This Row],[rating_count]]&lt;1000, "Yes", "No")</f>
        <v>No</v>
      </c>
      <c r="P488" t="s">
        <v>3355</v>
      </c>
      <c r="Q488" t="s">
        <v>2960</v>
      </c>
      <c r="R488" t="s">
        <v>2961</v>
      </c>
      <c r="S488" t="s">
        <v>2962</v>
      </c>
      <c r="T488" t="s">
        <v>2963</v>
      </c>
      <c r="U488" t="s">
        <v>2964</v>
      </c>
      <c r="V488" t="s">
        <v>4209</v>
      </c>
      <c r="W488" t="s">
        <v>4210</v>
      </c>
    </row>
    <row r="489" spans="1:23" x14ac:dyDescent="0.25">
      <c r="A489" t="s">
        <v>4211</v>
      </c>
      <c r="B489" t="s">
        <v>4212</v>
      </c>
      <c r="C489" t="str">
        <f>TRIM(LEFT(Table1_1[[#This Row],[product_name]], FIND(" ",Table1_1[[#This Row],[product_name]],FIND(" ",Table1_1[[#This Row],[product_name]],FIND(" ",Table1_1[[#This Row],[product_name]])+1)+1)))</f>
        <v>Redmi Note 11</v>
      </c>
      <c r="D489" t="s">
        <v>2990</v>
      </c>
      <c r="E489" t="s">
        <v>13077</v>
      </c>
      <c r="F489">
        <v>12999</v>
      </c>
      <c r="G489">
        <v>18999</v>
      </c>
      <c r="H489" t="str" cm="1">
        <f t="array" ref="H489">_xlfn.IFS(Table1_1[[#This Row],[discounted_price]]&lt;200, "&lt;₹200", Table1_1[[#This Row],[discounted_price]]&lt;=500, "₹200-₹500", Table1_1[[#This Row],[discounted_price]]&gt;500, "&gt;₹500")</f>
        <v>&gt;₹500</v>
      </c>
      <c r="I489" s="1">
        <v>0.32</v>
      </c>
      <c r="J4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489" s="1" t="str">
        <f>IF(Table1_1[[#This Row],[discount_percentage]]&gt;= 50%, "Yes", "No")</f>
        <v>No</v>
      </c>
      <c r="L489">
        <v>4.0999999999999996</v>
      </c>
      <c r="M489">
        <v>50772</v>
      </c>
      <c r="N489">
        <f>AVERAGE(Table1_1[[#This Row],[rating]]) + (Table1_1[[#This Row],[rating_count]]/1000)</f>
        <v>54.872</v>
      </c>
      <c r="O489" t="str">
        <f>IF(Table1_1[[#This Row],[rating_count]]&lt;1000, "Yes", "No")</f>
        <v>No</v>
      </c>
      <c r="P489" t="s">
        <v>4166</v>
      </c>
      <c r="Q489" t="s">
        <v>3650</v>
      </c>
      <c r="R489" t="s">
        <v>3651</v>
      </c>
      <c r="S489" t="s">
        <v>3652</v>
      </c>
      <c r="T489" t="s">
        <v>3653</v>
      </c>
      <c r="U489" t="s">
        <v>3654</v>
      </c>
      <c r="V489" t="s">
        <v>3655</v>
      </c>
      <c r="W489" t="s">
        <v>4213</v>
      </c>
    </row>
    <row r="490" spans="1:23" x14ac:dyDescent="0.25">
      <c r="A490" t="s">
        <v>4214</v>
      </c>
      <c r="B490" t="s">
        <v>4215</v>
      </c>
      <c r="C490" t="str">
        <f>TRIM(LEFT(Table1_1[[#This Row],[product_name]], FIND(" ",Table1_1[[#This Row],[product_name]],FIND(" ",Table1_1[[#This Row],[product_name]],FIND(" ",Table1_1[[#This Row],[product_name]])+1)+1)))</f>
        <v>Noise ColorFit Pro</v>
      </c>
      <c r="D490" t="s">
        <v>2948</v>
      </c>
      <c r="E490" t="s">
        <v>13077</v>
      </c>
      <c r="F490">
        <v>1499</v>
      </c>
      <c r="G490">
        <v>4999</v>
      </c>
      <c r="H490" t="str" cm="1">
        <f t="array" ref="H490">_xlfn.IFS(Table1_1[[#This Row],[discounted_price]]&lt;200, "&lt;₹200", Table1_1[[#This Row],[discounted_price]]&lt;=500, "₹200-₹500", Table1_1[[#This Row],[discounted_price]]&gt;500, "&gt;₹500")</f>
        <v>&gt;₹500</v>
      </c>
      <c r="I490" s="1">
        <v>0.7</v>
      </c>
      <c r="J4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490" s="1" t="str">
        <f>IF(Table1_1[[#This Row],[discount_percentage]]&gt;= 50%, "Yes", "No")</f>
        <v>Yes</v>
      </c>
      <c r="L490">
        <v>4</v>
      </c>
      <c r="M490">
        <v>92588</v>
      </c>
      <c r="N490">
        <f>AVERAGE(Table1_1[[#This Row],[rating]]) + (Table1_1[[#This Row],[rating_count]]/1000)</f>
        <v>96.587999999999994</v>
      </c>
      <c r="O490" t="str">
        <f>IF(Table1_1[[#This Row],[rating_count]]&lt;1000, "Yes", "No")</f>
        <v>No</v>
      </c>
      <c r="P490" t="s">
        <v>4216</v>
      </c>
      <c r="Q490" t="s">
        <v>4217</v>
      </c>
      <c r="R490" t="s">
        <v>4218</v>
      </c>
      <c r="S490" t="s">
        <v>4219</v>
      </c>
      <c r="T490" t="s">
        <v>4220</v>
      </c>
      <c r="U490" t="s">
        <v>4221</v>
      </c>
      <c r="V490" t="s">
        <v>4222</v>
      </c>
      <c r="W490" t="s">
        <v>4223</v>
      </c>
    </row>
    <row r="491" spans="1:23" x14ac:dyDescent="0.25">
      <c r="A491" t="s">
        <v>4224</v>
      </c>
      <c r="B491" t="s">
        <v>4225</v>
      </c>
      <c r="C491" t="str">
        <f>TRIM(LEFT(Table1_1[[#This Row],[product_name]], FIND(" ",Table1_1[[#This Row],[product_name]],FIND(" ",Table1_1[[#This Row],[product_name]],FIND(" ",Table1_1[[#This Row],[product_name]])+1)+1)))</f>
        <v>Redmi Note 11T</v>
      </c>
      <c r="D491" t="s">
        <v>2990</v>
      </c>
      <c r="E491" t="s">
        <v>13077</v>
      </c>
      <c r="F491">
        <v>16999</v>
      </c>
      <c r="G491">
        <v>20999</v>
      </c>
      <c r="H491" t="str" cm="1">
        <f t="array" ref="H491">_xlfn.IFS(Table1_1[[#This Row],[discounted_price]]&lt;200, "&lt;₹200", Table1_1[[#This Row],[discounted_price]]&lt;=500, "₹200-₹500", Table1_1[[#This Row],[discounted_price]]&gt;500, "&gt;₹500")</f>
        <v>&gt;₹500</v>
      </c>
      <c r="I491" s="1">
        <v>0.19</v>
      </c>
      <c r="J4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91" s="1" t="str">
        <f>IF(Table1_1[[#This Row],[discount_percentage]]&gt;= 50%, "Yes", "No")</f>
        <v>No</v>
      </c>
      <c r="L491">
        <v>4.0999999999999996</v>
      </c>
      <c r="M491">
        <v>31822</v>
      </c>
      <c r="N491">
        <f>AVERAGE(Table1_1[[#This Row],[rating]]) + (Table1_1[[#This Row],[rating_count]]/1000)</f>
        <v>35.921999999999997</v>
      </c>
      <c r="O491" t="str">
        <f>IF(Table1_1[[#This Row],[rating_count]]&lt;1000, "Yes", "No")</f>
        <v>No</v>
      </c>
      <c r="P491" t="s">
        <v>4226</v>
      </c>
      <c r="Q491" t="s">
        <v>4153</v>
      </c>
      <c r="R491" t="s">
        <v>4154</v>
      </c>
      <c r="S491" t="s">
        <v>4155</v>
      </c>
      <c r="T491" t="s">
        <v>4156</v>
      </c>
      <c r="U491" t="s">
        <v>4157</v>
      </c>
      <c r="V491" t="s">
        <v>4227</v>
      </c>
      <c r="W491" t="s">
        <v>4228</v>
      </c>
    </row>
    <row r="492" spans="1:23" x14ac:dyDescent="0.25">
      <c r="A492" t="s">
        <v>4229</v>
      </c>
      <c r="B492" t="s">
        <v>4230</v>
      </c>
      <c r="C492" t="str">
        <f>TRIM(LEFT(Table1_1[[#This Row],[product_name]], FIND(" ",Table1_1[[#This Row],[product_name]],FIND(" ",Table1_1[[#This Row],[product_name]],FIND(" ",Table1_1[[#This Row],[product_name]])+1)+1)))</f>
        <v>Newly Launched Boult</v>
      </c>
      <c r="D492" t="s">
        <v>2948</v>
      </c>
      <c r="E492" t="s">
        <v>13077</v>
      </c>
      <c r="F492">
        <v>1999</v>
      </c>
      <c r="G492">
        <v>8499</v>
      </c>
      <c r="H492" t="str" cm="1">
        <f t="array" ref="H492">_xlfn.IFS(Table1_1[[#This Row],[discounted_price]]&lt;200, "&lt;₹200", Table1_1[[#This Row],[discounted_price]]&lt;=500, "₹200-₹500", Table1_1[[#This Row],[discounted_price]]&gt;500, "&gt;₹500")</f>
        <v>&gt;₹500</v>
      </c>
      <c r="I492" s="1">
        <v>0.76</v>
      </c>
      <c r="J4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92" s="1" t="str">
        <f>IF(Table1_1[[#This Row],[discount_percentage]]&gt;= 50%, "Yes", "No")</f>
        <v>Yes</v>
      </c>
      <c r="L492">
        <v>4.3</v>
      </c>
      <c r="M492">
        <v>240</v>
      </c>
      <c r="N492">
        <f>AVERAGE(Table1_1[[#This Row],[rating]]) + (Table1_1[[#This Row],[rating_count]]/1000)</f>
        <v>4.54</v>
      </c>
      <c r="O492" t="str">
        <f>IF(Table1_1[[#This Row],[rating_count]]&lt;1000, "Yes", "No")</f>
        <v>Yes</v>
      </c>
      <c r="P492" t="s">
        <v>4231</v>
      </c>
      <c r="Q492" t="s">
        <v>4232</v>
      </c>
      <c r="R492" t="s">
        <v>4233</v>
      </c>
      <c r="S492" t="s">
        <v>4234</v>
      </c>
      <c r="T492" t="s">
        <v>4235</v>
      </c>
      <c r="U492" t="s">
        <v>4236</v>
      </c>
      <c r="V492" t="s">
        <v>4237</v>
      </c>
      <c r="W492" t="s">
        <v>4238</v>
      </c>
    </row>
    <row r="493" spans="1:23" x14ac:dyDescent="0.25">
      <c r="A493" t="s">
        <v>4239</v>
      </c>
      <c r="B493" t="s">
        <v>4240</v>
      </c>
      <c r="C493" t="str">
        <f>TRIM(LEFT(Table1_1[[#This Row],[product_name]], FIND(" ",Table1_1[[#This Row],[product_name]],FIND(" ",Table1_1[[#This Row],[product_name]],FIND(" ",Table1_1[[#This Row],[product_name]])+1)+1)))</f>
        <v>OnePlus Nord Watch</v>
      </c>
      <c r="D493" t="s">
        <v>2948</v>
      </c>
      <c r="E493" t="s">
        <v>13077</v>
      </c>
      <c r="F493">
        <v>4999</v>
      </c>
      <c r="G493">
        <v>6999</v>
      </c>
      <c r="H493" t="str" cm="1">
        <f t="array" ref="H493">_xlfn.IFS(Table1_1[[#This Row],[discounted_price]]&lt;200, "&lt;₹200", Table1_1[[#This Row],[discounted_price]]&lt;=500, "₹200-₹500", Table1_1[[#This Row],[discounted_price]]&gt;500, "&gt;₹500")</f>
        <v>&gt;₹500</v>
      </c>
      <c r="I493" s="1">
        <v>0.28999999999999998</v>
      </c>
      <c r="J4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493" s="1" t="str">
        <f>IF(Table1_1[[#This Row],[discount_percentage]]&gt;= 50%, "Yes", "No")</f>
        <v>No</v>
      </c>
      <c r="L493">
        <v>3.8</v>
      </c>
      <c r="M493">
        <v>758</v>
      </c>
      <c r="N493">
        <f>AVERAGE(Table1_1[[#This Row],[rating]]) + (Table1_1[[#This Row],[rating_count]]/1000)</f>
        <v>4.5579999999999998</v>
      </c>
      <c r="O493" t="str">
        <f>IF(Table1_1[[#This Row],[rating_count]]&lt;1000, "Yes", "No")</f>
        <v>Yes</v>
      </c>
      <c r="P493" t="s">
        <v>4241</v>
      </c>
      <c r="Q493" t="s">
        <v>4242</v>
      </c>
      <c r="R493" t="s">
        <v>4243</v>
      </c>
      <c r="S493" t="s">
        <v>4244</v>
      </c>
      <c r="T493" t="s">
        <v>4245</v>
      </c>
      <c r="U493" t="s">
        <v>4246</v>
      </c>
      <c r="V493" t="s">
        <v>4247</v>
      </c>
      <c r="W493" t="s">
        <v>4248</v>
      </c>
    </row>
    <row r="494" spans="1:23" x14ac:dyDescent="0.25">
      <c r="A494" t="s">
        <v>4251</v>
      </c>
      <c r="B494" t="s">
        <v>4252</v>
      </c>
      <c r="C494" t="str">
        <f>TRIM(LEFT(Table1_1[[#This Row],[product_name]], FIND(" ",Table1_1[[#This Row],[product_name]],FIND(" ",Table1_1[[#This Row],[product_name]],FIND(" ",Table1_1[[#This Row],[product_name]])+1)+1)))</f>
        <v>Noise Agile 2</v>
      </c>
      <c r="D494" t="s">
        <v>2948</v>
      </c>
      <c r="E494" t="s">
        <v>13077</v>
      </c>
      <c r="F494">
        <v>2499</v>
      </c>
      <c r="G494">
        <v>5999</v>
      </c>
      <c r="H494" t="str" cm="1">
        <f t="array" ref="H494">_xlfn.IFS(Table1_1[[#This Row],[discounted_price]]&lt;200, "&lt;₹200", Table1_1[[#This Row],[discounted_price]]&lt;=500, "₹200-₹500", Table1_1[[#This Row],[discounted_price]]&gt;500, "&gt;₹500")</f>
        <v>&gt;₹500</v>
      </c>
      <c r="I494" s="1">
        <v>0.57999999999999996</v>
      </c>
      <c r="J4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94" s="1" t="str">
        <f>IF(Table1_1[[#This Row],[discount_percentage]]&gt;= 50%, "Yes", "No")</f>
        <v>Yes</v>
      </c>
      <c r="L494">
        <v>3.7</v>
      </c>
      <c r="M494">
        <v>828</v>
      </c>
      <c r="N494">
        <f>AVERAGE(Table1_1[[#This Row],[rating]]) + (Table1_1[[#This Row],[rating_count]]/1000)</f>
        <v>4.5280000000000005</v>
      </c>
      <c r="O494" t="str">
        <f>IF(Table1_1[[#This Row],[rating_count]]&lt;1000, "Yes", "No")</f>
        <v>Yes</v>
      </c>
      <c r="P494" t="s">
        <v>4253</v>
      </c>
      <c r="Q494" t="s">
        <v>4254</v>
      </c>
      <c r="R494" t="s">
        <v>4255</v>
      </c>
      <c r="S494" t="s">
        <v>4256</v>
      </c>
      <c r="T494" t="s">
        <v>4257</v>
      </c>
      <c r="U494" t="s">
        <v>4258</v>
      </c>
      <c r="V494" t="s">
        <v>4259</v>
      </c>
      <c r="W494" t="s">
        <v>4260</v>
      </c>
    </row>
    <row r="495" spans="1:23" x14ac:dyDescent="0.25">
      <c r="A495" t="s">
        <v>4261</v>
      </c>
      <c r="B495" t="s">
        <v>4262</v>
      </c>
      <c r="C495" t="str">
        <f>TRIM(LEFT(Table1_1[[#This Row],[product_name]], FIND(" ",Table1_1[[#This Row],[product_name]],FIND(" ",Table1_1[[#This Row],[product_name]],FIND(" ",Table1_1[[#This Row],[product_name]])+1)+1)))</f>
        <v>Motorola a10 Dual</v>
      </c>
      <c r="D495" t="s">
        <v>3045</v>
      </c>
      <c r="E495" t="s">
        <v>13077</v>
      </c>
      <c r="F495">
        <v>1399</v>
      </c>
      <c r="G495">
        <v>1630</v>
      </c>
      <c r="H495" t="str" cm="1">
        <f t="array" ref="H495">_xlfn.IFS(Table1_1[[#This Row],[discounted_price]]&lt;200, "&lt;₹200", Table1_1[[#This Row],[discounted_price]]&lt;=500, "₹200-₹500", Table1_1[[#This Row],[discounted_price]]&gt;500, "&gt;₹500")</f>
        <v>&gt;₹500</v>
      </c>
      <c r="I495" s="1">
        <v>0.14000000000000001</v>
      </c>
      <c r="J4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495" s="1" t="str">
        <f>IF(Table1_1[[#This Row],[discount_percentage]]&gt;= 50%, "Yes", "No")</f>
        <v>No</v>
      </c>
      <c r="L495">
        <v>4</v>
      </c>
      <c r="M495">
        <v>9378</v>
      </c>
      <c r="N495">
        <f>AVERAGE(Table1_1[[#This Row],[rating]]) + (Table1_1[[#This Row],[rating_count]]/1000)</f>
        <v>13.378</v>
      </c>
      <c r="O495" t="str">
        <f>IF(Table1_1[[#This Row],[rating_count]]&lt;1000, "Yes", "No")</f>
        <v>No</v>
      </c>
      <c r="P495" t="s">
        <v>4263</v>
      </c>
      <c r="Q495" t="s">
        <v>3838</v>
      </c>
      <c r="R495" t="s">
        <v>3839</v>
      </c>
      <c r="S495" t="s">
        <v>3840</v>
      </c>
      <c r="T495" t="s">
        <v>3841</v>
      </c>
      <c r="U495" t="s">
        <v>3842</v>
      </c>
      <c r="V495" t="s">
        <v>4264</v>
      </c>
      <c r="W495" t="s">
        <v>4265</v>
      </c>
    </row>
    <row r="496" spans="1:23" x14ac:dyDescent="0.25">
      <c r="A496" t="s">
        <v>4266</v>
      </c>
      <c r="B496" t="s">
        <v>4267</v>
      </c>
      <c r="C496" t="str">
        <f>TRIM(LEFT(Table1_1[[#This Row],[product_name]], FIND(" ",Table1_1[[#This Row],[product_name]],FIND(" ",Table1_1[[#This Row],[product_name]],FIND(" ",Table1_1[[#This Row],[product_name]])+1)+1)))</f>
        <v>Fire-Boltt Ninja 3</v>
      </c>
      <c r="D496" t="s">
        <v>2948</v>
      </c>
      <c r="E496" t="s">
        <v>13077</v>
      </c>
      <c r="F496">
        <v>1499</v>
      </c>
      <c r="G496">
        <v>9999</v>
      </c>
      <c r="H496" t="str" cm="1">
        <f t="array" ref="H496">_xlfn.IFS(Table1_1[[#This Row],[discounted_price]]&lt;200, "&lt;₹200", Table1_1[[#This Row],[discounted_price]]&lt;=500, "₹200-₹500", Table1_1[[#This Row],[discounted_price]]&gt;500, "&gt;₹500")</f>
        <v>&gt;₹500</v>
      </c>
      <c r="I496" s="1">
        <v>0.85</v>
      </c>
      <c r="J4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96" s="1" t="str">
        <f>IF(Table1_1[[#This Row],[discount_percentage]]&gt;= 50%, "Yes", "No")</f>
        <v>Yes</v>
      </c>
      <c r="L496">
        <v>4.2</v>
      </c>
      <c r="M496">
        <v>22638</v>
      </c>
      <c r="N496">
        <f>AVERAGE(Table1_1[[#This Row],[rating]]) + (Table1_1[[#This Row],[rating_count]]/1000)</f>
        <v>26.838000000000001</v>
      </c>
      <c r="O496" t="str">
        <f>IF(Table1_1[[#This Row],[rating_count]]&lt;1000, "Yes", "No")</f>
        <v>No</v>
      </c>
      <c r="P496" t="s">
        <v>4268</v>
      </c>
      <c r="Q496" t="s">
        <v>3184</v>
      </c>
      <c r="R496" t="s">
        <v>3185</v>
      </c>
      <c r="S496" t="s">
        <v>3186</v>
      </c>
      <c r="T496" t="s">
        <v>3187</v>
      </c>
      <c r="U496" t="s">
        <v>3188</v>
      </c>
      <c r="V496" t="s">
        <v>4269</v>
      </c>
      <c r="W496" t="s">
        <v>4270</v>
      </c>
    </row>
    <row r="497" spans="1:23" x14ac:dyDescent="0.25">
      <c r="A497" t="s">
        <v>4273</v>
      </c>
      <c r="B497" t="s">
        <v>4274</v>
      </c>
      <c r="C497" t="str">
        <f>TRIM(LEFT(Table1_1[[#This Row],[product_name]], FIND(" ",Table1_1[[#This Row],[product_name]],FIND(" ",Table1_1[[#This Row],[product_name]],FIND(" ",Table1_1[[#This Row],[product_name]])+1)+1)))</f>
        <v>Flix (Beetel) Bolt</v>
      </c>
      <c r="D497" t="s">
        <v>3162</v>
      </c>
      <c r="E497" t="s">
        <v>13077</v>
      </c>
      <c r="F497">
        <v>249</v>
      </c>
      <c r="G497">
        <v>599</v>
      </c>
      <c r="H497" t="str" cm="1">
        <f t="array" ref="H497">_xlfn.IFS(Table1_1[[#This Row],[discounted_price]]&lt;200, "&lt;₹200", Table1_1[[#This Row],[discounted_price]]&lt;=500, "₹200-₹500", Table1_1[[#This Row],[discounted_price]]&gt;500, "&gt;₹500")</f>
        <v>₹200-₹500</v>
      </c>
      <c r="I497" s="1">
        <v>0.57999999999999996</v>
      </c>
      <c r="J4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497" s="1" t="str">
        <f>IF(Table1_1[[#This Row],[discount_percentage]]&gt;= 50%, "Yes", "No")</f>
        <v>Yes</v>
      </c>
      <c r="L497">
        <v>3.9</v>
      </c>
      <c r="M497">
        <v>2147</v>
      </c>
      <c r="N497">
        <f>AVERAGE(Table1_1[[#This Row],[rating]]) + (Table1_1[[#This Row],[rating_count]]/1000)</f>
        <v>6.0469999999999997</v>
      </c>
      <c r="O497" t="str">
        <f>IF(Table1_1[[#This Row],[rating_count]]&lt;1000, "Yes", "No")</f>
        <v>No</v>
      </c>
      <c r="P497" t="s">
        <v>4275</v>
      </c>
      <c r="Q497" t="s">
        <v>4276</v>
      </c>
      <c r="R497" t="s">
        <v>4277</v>
      </c>
      <c r="S497" t="s">
        <v>4278</v>
      </c>
      <c r="T497" t="s">
        <v>4279</v>
      </c>
      <c r="U497" t="s">
        <v>4280</v>
      </c>
      <c r="V497" t="s">
        <v>4281</v>
      </c>
      <c r="W497" t="s">
        <v>4282</v>
      </c>
    </row>
    <row r="498" spans="1:23" x14ac:dyDescent="0.25">
      <c r="A498" t="s">
        <v>4283</v>
      </c>
      <c r="B498" t="s">
        <v>4284</v>
      </c>
      <c r="C498" t="str">
        <f>TRIM(LEFT(Table1_1[[#This Row],[product_name]], FIND(" ",Table1_1[[#This Row],[product_name]],FIND(" ",Table1_1[[#This Row],[product_name]],FIND(" ",Table1_1[[#This Row],[product_name]])+1)+1)))</f>
        <v>Kyosei Advanced Tempered</v>
      </c>
      <c r="D498" t="s">
        <v>3777</v>
      </c>
      <c r="E498" t="s">
        <v>13077</v>
      </c>
      <c r="F498">
        <v>299</v>
      </c>
      <c r="G498">
        <v>1199</v>
      </c>
      <c r="H498" t="str" cm="1">
        <f t="array" ref="H498">_xlfn.IFS(Table1_1[[#This Row],[discounted_price]]&lt;200, "&lt;₹200", Table1_1[[#This Row],[discounted_price]]&lt;=500, "₹200-₹500", Table1_1[[#This Row],[discounted_price]]&gt;500, "&gt;₹500")</f>
        <v>₹200-₹500</v>
      </c>
      <c r="I498" s="1">
        <v>0.75</v>
      </c>
      <c r="J4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498" s="1" t="str">
        <f>IF(Table1_1[[#This Row],[discount_percentage]]&gt;= 50%, "Yes", "No")</f>
        <v>Yes</v>
      </c>
      <c r="L498">
        <v>4.5</v>
      </c>
      <c r="M498">
        <v>596</v>
      </c>
      <c r="N498">
        <f>AVERAGE(Table1_1[[#This Row],[rating]]) + (Table1_1[[#This Row],[rating_count]]/1000)</f>
        <v>5.0960000000000001</v>
      </c>
      <c r="O498" t="str">
        <f>IF(Table1_1[[#This Row],[rating_count]]&lt;1000, "Yes", "No")</f>
        <v>Yes</v>
      </c>
      <c r="P498" t="s">
        <v>4285</v>
      </c>
      <c r="Q498" t="s">
        <v>4286</v>
      </c>
      <c r="R498" t="s">
        <v>4287</v>
      </c>
      <c r="S498" t="s">
        <v>4288</v>
      </c>
      <c r="T498" t="s">
        <v>4289</v>
      </c>
      <c r="U498" t="s">
        <v>4290</v>
      </c>
      <c r="V498" t="s">
        <v>4291</v>
      </c>
      <c r="W498" t="s">
        <v>4292</v>
      </c>
    </row>
    <row r="499" spans="1:23" x14ac:dyDescent="0.25">
      <c r="A499" t="s">
        <v>4293</v>
      </c>
      <c r="B499" t="s">
        <v>4294</v>
      </c>
      <c r="C499" t="str">
        <f>TRIM(LEFT(Table1_1[[#This Row],[product_name]], FIND(" ",Table1_1[[#This Row],[product_name]],FIND(" ",Table1_1[[#This Row],[product_name]],FIND(" ",Table1_1[[#This Row],[product_name]])+1)+1)))</f>
        <v>STRIFF 12 Pieces</v>
      </c>
      <c r="D499" t="s">
        <v>3638</v>
      </c>
      <c r="E499" t="s">
        <v>13077</v>
      </c>
      <c r="F499">
        <v>79</v>
      </c>
      <c r="G499">
        <v>499</v>
      </c>
      <c r="H499" t="str" cm="1">
        <f t="array" ref="H499">_xlfn.IFS(Table1_1[[#This Row],[discounted_price]]&lt;200, "&lt;₹200", Table1_1[[#This Row],[discounted_price]]&lt;=500, "₹200-₹500", Table1_1[[#This Row],[discounted_price]]&gt;500, "&gt;₹500")</f>
        <v>&lt;₹200</v>
      </c>
      <c r="I499" s="1">
        <v>0.84</v>
      </c>
      <c r="J4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499" s="1" t="str">
        <f>IF(Table1_1[[#This Row],[discount_percentage]]&gt;= 50%, "Yes", "No")</f>
        <v>Yes</v>
      </c>
      <c r="L499">
        <v>4.2</v>
      </c>
      <c r="M499">
        <v>1949</v>
      </c>
      <c r="N499">
        <f>AVERAGE(Table1_1[[#This Row],[rating]]) + (Table1_1[[#This Row],[rating_count]]/1000)</f>
        <v>6.149</v>
      </c>
      <c r="O499" t="str">
        <f>IF(Table1_1[[#This Row],[rating_count]]&lt;1000, "Yes", "No")</f>
        <v>No</v>
      </c>
      <c r="P499" t="s">
        <v>4295</v>
      </c>
      <c r="Q499" t="s">
        <v>4043</v>
      </c>
      <c r="R499" t="s">
        <v>4044</v>
      </c>
      <c r="S499" t="s">
        <v>4045</v>
      </c>
      <c r="T499" t="s">
        <v>4046</v>
      </c>
      <c r="U499" t="s">
        <v>4047</v>
      </c>
      <c r="V499" t="s">
        <v>4296</v>
      </c>
      <c r="W499" t="s">
        <v>4297</v>
      </c>
    </row>
    <row r="500" spans="1:23" x14ac:dyDescent="0.25">
      <c r="A500" t="s">
        <v>4298</v>
      </c>
      <c r="B500" t="s">
        <v>4299</v>
      </c>
      <c r="C500" t="str">
        <f>TRIM(LEFT(Table1_1[[#This Row],[product_name]], FIND(" ",Table1_1[[#This Row],[product_name]],FIND(" ",Table1_1[[#This Row],[product_name]],FIND(" ",Table1_1[[#This Row],[product_name]])+1)+1)))</f>
        <v>Redmi 11 Prime</v>
      </c>
      <c r="D500" t="s">
        <v>2990</v>
      </c>
      <c r="E500" t="s">
        <v>13077</v>
      </c>
      <c r="F500">
        <v>13999</v>
      </c>
      <c r="G500">
        <v>15999</v>
      </c>
      <c r="H500" t="str" cm="1">
        <f t="array" ref="H500">_xlfn.IFS(Table1_1[[#This Row],[discounted_price]]&lt;200, "&lt;₹200", Table1_1[[#This Row],[discounted_price]]&lt;=500, "₹200-₹500", Table1_1[[#This Row],[discounted_price]]&gt;500, "&gt;₹500")</f>
        <v>&gt;₹500</v>
      </c>
      <c r="I500" s="1">
        <v>0.13</v>
      </c>
      <c r="J5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00" s="1" t="str">
        <f>IF(Table1_1[[#This Row],[discount_percentage]]&gt;= 50%, "Yes", "No")</f>
        <v>No</v>
      </c>
      <c r="L500">
        <v>3.9</v>
      </c>
      <c r="M500">
        <v>2180</v>
      </c>
      <c r="N500">
        <f>AVERAGE(Table1_1[[#This Row],[rating]]) + (Table1_1[[#This Row],[rating_count]]/1000)</f>
        <v>6.08</v>
      </c>
      <c r="O500" t="str">
        <f>IF(Table1_1[[#This Row],[rating_count]]&lt;1000, "Yes", "No")</f>
        <v>No</v>
      </c>
      <c r="P500" t="s">
        <v>4079</v>
      </c>
      <c r="Q500" t="s">
        <v>4300</v>
      </c>
      <c r="R500" t="s">
        <v>4301</v>
      </c>
      <c r="S500" t="s">
        <v>4302</v>
      </c>
      <c r="T500" t="s">
        <v>4303</v>
      </c>
      <c r="U500" t="s">
        <v>4304</v>
      </c>
      <c r="V500" t="s">
        <v>4305</v>
      </c>
      <c r="W500" t="s">
        <v>4306</v>
      </c>
    </row>
    <row r="501" spans="1:23" x14ac:dyDescent="0.25">
      <c r="A501" t="s">
        <v>4307</v>
      </c>
      <c r="B501" t="s">
        <v>4308</v>
      </c>
      <c r="C501" t="str">
        <f>TRIM(LEFT(Table1_1[[#This Row],[product_name]], FIND(" ",Table1_1[[#This Row],[product_name]],FIND(" ",Table1_1[[#This Row],[product_name]],FIND(" ",Table1_1[[#This Row],[product_name]])+1)+1)))</f>
        <v>Samsung Original EHS64</v>
      </c>
      <c r="D501" t="s">
        <v>3066</v>
      </c>
      <c r="E501" t="s">
        <v>13077</v>
      </c>
      <c r="F501">
        <v>949</v>
      </c>
      <c r="G501">
        <v>999</v>
      </c>
      <c r="H501" t="str" cm="1">
        <f t="array" ref="H501">_xlfn.IFS(Table1_1[[#This Row],[discounted_price]]&lt;200, "&lt;₹200", Table1_1[[#This Row],[discounted_price]]&lt;=500, "₹200-₹500", Table1_1[[#This Row],[discounted_price]]&gt;500, "&gt;₹500")</f>
        <v>&gt;₹500</v>
      </c>
      <c r="I501" s="1">
        <v>0.05</v>
      </c>
      <c r="J5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01" s="1" t="str">
        <f>IF(Table1_1[[#This Row],[discount_percentage]]&gt;= 50%, "Yes", "No")</f>
        <v>No</v>
      </c>
      <c r="L501">
        <v>4.2</v>
      </c>
      <c r="M501">
        <v>31539</v>
      </c>
      <c r="N501">
        <f>AVERAGE(Table1_1[[#This Row],[rating]]) + (Table1_1[[#This Row],[rating_count]]/1000)</f>
        <v>35.739000000000004</v>
      </c>
      <c r="O501" t="str">
        <f>IF(Table1_1[[#This Row],[rating_count]]&lt;1000, "Yes", "No")</f>
        <v>No</v>
      </c>
      <c r="P501" t="s">
        <v>4309</v>
      </c>
      <c r="Q501" t="s">
        <v>3915</v>
      </c>
      <c r="R501" t="s">
        <v>3916</v>
      </c>
      <c r="S501" t="s">
        <v>3917</v>
      </c>
      <c r="T501" t="s">
        <v>3918</v>
      </c>
      <c r="U501" t="s">
        <v>3919</v>
      </c>
      <c r="V501" t="s">
        <v>4310</v>
      </c>
      <c r="W501" t="s">
        <v>4311</v>
      </c>
    </row>
    <row r="502" spans="1:23" x14ac:dyDescent="0.25">
      <c r="A502" t="s">
        <v>4312</v>
      </c>
      <c r="B502" t="s">
        <v>4313</v>
      </c>
      <c r="C502" t="str">
        <f>TRIM(LEFT(Table1_1[[#This Row],[product_name]], FIND(" ",Table1_1[[#This Row],[product_name]],FIND(" ",Table1_1[[#This Row],[product_name]],FIND(" ",Table1_1[[#This Row],[product_name]])+1)+1)))</f>
        <v>STRIFF Multi Angle</v>
      </c>
      <c r="D502" t="s">
        <v>3495</v>
      </c>
      <c r="E502" t="s">
        <v>13077</v>
      </c>
      <c r="F502">
        <v>99</v>
      </c>
      <c r="G502">
        <v>499</v>
      </c>
      <c r="H502" t="str" cm="1">
        <f t="array" ref="H502">_xlfn.IFS(Table1_1[[#This Row],[discounted_price]]&lt;200, "&lt;₹200", Table1_1[[#This Row],[discounted_price]]&lt;=500, "₹200-₹500", Table1_1[[#This Row],[discounted_price]]&gt;500, "&gt;₹500")</f>
        <v>&lt;₹200</v>
      </c>
      <c r="I502" s="1">
        <v>0.8</v>
      </c>
      <c r="J5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02" s="1" t="str">
        <f>IF(Table1_1[[#This Row],[discount_percentage]]&gt;= 50%, "Yes", "No")</f>
        <v>Yes</v>
      </c>
      <c r="L502">
        <v>4.0999999999999996</v>
      </c>
      <c r="M502">
        <v>2451</v>
      </c>
      <c r="N502">
        <f>AVERAGE(Table1_1[[#This Row],[rating]]) + (Table1_1[[#This Row],[rating_count]]/1000)</f>
        <v>6.5510000000000002</v>
      </c>
      <c r="O502" t="str">
        <f>IF(Table1_1[[#This Row],[rating_count]]&lt;1000, "Yes", "No")</f>
        <v>No</v>
      </c>
      <c r="P502" t="s">
        <v>4314</v>
      </c>
      <c r="Q502" t="s">
        <v>4315</v>
      </c>
      <c r="R502" t="s">
        <v>4316</v>
      </c>
      <c r="S502" t="s">
        <v>4317</v>
      </c>
      <c r="T502" t="s">
        <v>4318</v>
      </c>
      <c r="U502" t="s">
        <v>4319</v>
      </c>
      <c r="V502" t="s">
        <v>4320</v>
      </c>
      <c r="W502" t="s">
        <v>4321</v>
      </c>
    </row>
    <row r="503" spans="1:23" x14ac:dyDescent="0.25">
      <c r="A503" t="s">
        <v>4322</v>
      </c>
      <c r="B503" t="s">
        <v>4323</v>
      </c>
      <c r="C503" t="str">
        <f>TRIM(LEFT(Table1_1[[#This Row],[product_name]], FIND(" ",Table1_1[[#This Row],[product_name]],FIND(" ",Table1_1[[#This Row],[product_name]],FIND(" ",Table1_1[[#This Row],[product_name]])+1)+1)))</f>
        <v>boAt Newly Launched</v>
      </c>
      <c r="D503" t="s">
        <v>2948</v>
      </c>
      <c r="E503" t="s">
        <v>13077</v>
      </c>
      <c r="F503">
        <v>2499</v>
      </c>
      <c r="G503">
        <v>7990</v>
      </c>
      <c r="H503" t="str" cm="1">
        <f t="array" ref="H503">_xlfn.IFS(Table1_1[[#This Row],[discounted_price]]&lt;200, "&lt;₹200", Table1_1[[#This Row],[discounted_price]]&lt;=500, "₹200-₹500", Table1_1[[#This Row],[discounted_price]]&gt;500, "&gt;₹500")</f>
        <v>&gt;₹500</v>
      </c>
      <c r="I503" s="1">
        <v>0.69</v>
      </c>
      <c r="J5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03" s="1" t="str">
        <f>IF(Table1_1[[#This Row],[discount_percentage]]&gt;= 50%, "Yes", "No")</f>
        <v>Yes</v>
      </c>
      <c r="L503">
        <v>4.0999999999999996</v>
      </c>
      <c r="M503">
        <v>154</v>
      </c>
      <c r="N503">
        <f>AVERAGE(Table1_1[[#This Row],[rating]]) + (Table1_1[[#This Row],[rating_count]]/1000)</f>
        <v>4.2539999999999996</v>
      </c>
      <c r="O503" t="str">
        <f>IF(Table1_1[[#This Row],[rating_count]]&lt;1000, "Yes", "No")</f>
        <v>Yes</v>
      </c>
      <c r="P503" t="s">
        <v>4324</v>
      </c>
      <c r="Q503" t="s">
        <v>3889</v>
      </c>
      <c r="R503" t="s">
        <v>3890</v>
      </c>
      <c r="S503" t="s">
        <v>3891</v>
      </c>
      <c r="T503" t="s">
        <v>13040</v>
      </c>
      <c r="U503" t="s">
        <v>3892</v>
      </c>
      <c r="V503" t="s">
        <v>4325</v>
      </c>
      <c r="W503" t="s">
        <v>4326</v>
      </c>
    </row>
    <row r="504" spans="1:23" x14ac:dyDescent="0.25">
      <c r="A504" t="s">
        <v>4327</v>
      </c>
      <c r="B504" t="s">
        <v>4328</v>
      </c>
      <c r="C504" t="str">
        <f>TRIM(LEFT(Table1_1[[#This Row],[product_name]], FIND(" ",Table1_1[[#This Row],[product_name]],FIND(" ",Table1_1[[#This Row],[product_name]],FIND(" ",Table1_1[[#This Row],[product_name]])+1)+1)))</f>
        <v>WeCool B1 Mobile</v>
      </c>
      <c r="D504" t="s">
        <v>4329</v>
      </c>
      <c r="E504" t="s">
        <v>13077</v>
      </c>
      <c r="F504">
        <v>689</v>
      </c>
      <c r="G504">
        <v>1999</v>
      </c>
      <c r="H504" t="str" cm="1">
        <f t="array" ref="H504">_xlfn.IFS(Table1_1[[#This Row],[discounted_price]]&lt;200, "&lt;₹200", Table1_1[[#This Row],[discounted_price]]&lt;=500, "₹200-₹500", Table1_1[[#This Row],[discounted_price]]&gt;500, "&gt;₹500")</f>
        <v>&gt;₹500</v>
      </c>
      <c r="I504" s="1">
        <v>0.66</v>
      </c>
      <c r="J5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04" s="1" t="str">
        <f>IF(Table1_1[[#This Row],[discount_percentage]]&gt;= 50%, "Yes", "No")</f>
        <v>Yes</v>
      </c>
      <c r="L504">
        <v>4.3</v>
      </c>
      <c r="M504">
        <v>1193</v>
      </c>
      <c r="N504">
        <f>AVERAGE(Table1_1[[#This Row],[rating]]) + (Table1_1[[#This Row],[rating_count]]/1000)</f>
        <v>5.4930000000000003</v>
      </c>
      <c r="O504" t="str">
        <f>IF(Table1_1[[#This Row],[rating_count]]&lt;1000, "Yes", "No")</f>
        <v>No</v>
      </c>
      <c r="P504" t="s">
        <v>4330</v>
      </c>
      <c r="Q504" t="s">
        <v>4331</v>
      </c>
      <c r="R504" t="s">
        <v>4332</v>
      </c>
      <c r="S504" t="s">
        <v>4333</v>
      </c>
      <c r="T504" t="s">
        <v>4334</v>
      </c>
      <c r="U504" t="s">
        <v>4335</v>
      </c>
      <c r="V504" t="s">
        <v>4336</v>
      </c>
      <c r="W504" t="s">
        <v>4337</v>
      </c>
    </row>
    <row r="505" spans="1:23" x14ac:dyDescent="0.25">
      <c r="A505" t="s">
        <v>4338</v>
      </c>
      <c r="B505" t="s">
        <v>4339</v>
      </c>
      <c r="C505" t="str">
        <f>TRIM(LEFT(Table1_1[[#This Row],[product_name]], FIND(" ",Table1_1[[#This Row],[product_name]],FIND(" ",Table1_1[[#This Row],[product_name]],FIND(" ",Table1_1[[#This Row],[product_name]])+1)+1)))</f>
        <v>Sounce 360 Adjustable</v>
      </c>
      <c r="D505" t="s">
        <v>3940</v>
      </c>
      <c r="E505" t="s">
        <v>13077</v>
      </c>
      <c r="F505">
        <v>499</v>
      </c>
      <c r="G505">
        <v>1899</v>
      </c>
      <c r="H505" t="str" cm="1">
        <f t="array" ref="H505">_xlfn.IFS(Table1_1[[#This Row],[discounted_price]]&lt;200, "&lt;₹200", Table1_1[[#This Row],[discounted_price]]&lt;=500, "₹200-₹500", Table1_1[[#This Row],[discounted_price]]&gt;500, "&gt;₹500")</f>
        <v>₹200-₹500</v>
      </c>
      <c r="I505" s="1">
        <v>0.74</v>
      </c>
      <c r="J5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05" s="1" t="str">
        <f>IF(Table1_1[[#This Row],[discount_percentage]]&gt;= 50%, "Yes", "No")</f>
        <v>Yes</v>
      </c>
      <c r="L505">
        <v>4.0999999999999996</v>
      </c>
      <c r="M505">
        <v>1475</v>
      </c>
      <c r="N505">
        <f>AVERAGE(Table1_1[[#This Row],[rating]]) + (Table1_1[[#This Row],[rating_count]]/1000)</f>
        <v>5.5749999999999993</v>
      </c>
      <c r="O505" t="str">
        <f>IF(Table1_1[[#This Row],[rating_count]]&lt;1000, "Yes", "No")</f>
        <v>No</v>
      </c>
      <c r="P505" t="s">
        <v>4340</v>
      </c>
      <c r="Q505" t="s">
        <v>4341</v>
      </c>
      <c r="R505" t="s">
        <v>4342</v>
      </c>
      <c r="S505" t="s">
        <v>4343</v>
      </c>
      <c r="T505" t="s">
        <v>4344</v>
      </c>
      <c r="U505" t="s">
        <v>4345</v>
      </c>
      <c r="V505" t="s">
        <v>4346</v>
      </c>
      <c r="W505" t="s">
        <v>4347</v>
      </c>
    </row>
    <row r="506" spans="1:23" x14ac:dyDescent="0.25">
      <c r="A506" t="s">
        <v>4348</v>
      </c>
      <c r="B506" t="s">
        <v>4349</v>
      </c>
      <c r="C506" t="str">
        <f>TRIM(LEFT(Table1_1[[#This Row],[product_name]], FIND(" ",Table1_1[[#This Row],[product_name]],FIND(" ",Table1_1[[#This Row],[product_name]],FIND(" ",Table1_1[[#This Row],[product_name]])+1)+1)))</f>
        <v>OpenTech¬Æ Military-Grade Tempered</v>
      </c>
      <c r="D506" t="s">
        <v>3777</v>
      </c>
      <c r="E506" t="s">
        <v>13077</v>
      </c>
      <c r="F506">
        <v>299</v>
      </c>
      <c r="G506">
        <v>999</v>
      </c>
      <c r="H506" t="str" cm="1">
        <f t="array" ref="H506">_xlfn.IFS(Table1_1[[#This Row],[discounted_price]]&lt;200, "&lt;₹200", Table1_1[[#This Row],[discounted_price]]&lt;=500, "₹200-₹500", Table1_1[[#This Row],[discounted_price]]&gt;500, "&gt;₹500")</f>
        <v>₹200-₹500</v>
      </c>
      <c r="I506" s="1">
        <v>0.7</v>
      </c>
      <c r="J5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06" s="1" t="str">
        <f>IF(Table1_1[[#This Row],[discount_percentage]]&gt;= 50%, "Yes", "No")</f>
        <v>Yes</v>
      </c>
      <c r="L506">
        <v>4.3</v>
      </c>
      <c r="M506">
        <v>8891</v>
      </c>
      <c r="N506">
        <f>AVERAGE(Table1_1[[#This Row],[rating]]) + (Table1_1[[#This Row],[rating_count]]/1000)</f>
        <v>13.190999999999999</v>
      </c>
      <c r="O506" t="str">
        <f>IF(Table1_1[[#This Row],[rating_count]]&lt;1000, "Yes", "No")</f>
        <v>No</v>
      </c>
      <c r="P506" t="s">
        <v>4350</v>
      </c>
      <c r="Q506" t="s">
        <v>4351</v>
      </c>
      <c r="R506" t="s">
        <v>4352</v>
      </c>
      <c r="S506" t="s">
        <v>4353</v>
      </c>
      <c r="T506" t="s">
        <v>4354</v>
      </c>
      <c r="U506" t="s">
        <v>4355</v>
      </c>
      <c r="V506" t="s">
        <v>4356</v>
      </c>
      <c r="W506" t="s">
        <v>4357</v>
      </c>
    </row>
    <row r="507" spans="1:23" x14ac:dyDescent="0.25">
      <c r="A507" t="s">
        <v>4358</v>
      </c>
      <c r="B507" t="s">
        <v>4359</v>
      </c>
      <c r="C507" t="str">
        <f>TRIM(LEFT(Table1_1[[#This Row],[product_name]], FIND(" ",Table1_1[[#This Row],[product_name]],FIND(" ",Table1_1[[#This Row],[product_name]],FIND(" ",Table1_1[[#This Row],[product_name]])+1)+1)))</f>
        <v>EN LIGNE Adjustable</v>
      </c>
      <c r="D507" t="s">
        <v>3495</v>
      </c>
      <c r="E507" t="s">
        <v>13077</v>
      </c>
      <c r="F507">
        <v>209</v>
      </c>
      <c r="G507">
        <v>499</v>
      </c>
      <c r="H507" t="str" cm="1">
        <f t="array" ref="H507">_xlfn.IFS(Table1_1[[#This Row],[discounted_price]]&lt;200, "&lt;₹200", Table1_1[[#This Row],[discounted_price]]&lt;=500, "₹200-₹500", Table1_1[[#This Row],[discounted_price]]&gt;500, "&gt;₹500")</f>
        <v>₹200-₹500</v>
      </c>
      <c r="I507" s="1">
        <v>0.57999999999999996</v>
      </c>
      <c r="J5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07" s="1" t="str">
        <f>IF(Table1_1[[#This Row],[discount_percentage]]&gt;= 50%, "Yes", "No")</f>
        <v>Yes</v>
      </c>
      <c r="L507">
        <v>3.6</v>
      </c>
      <c r="M507">
        <v>104</v>
      </c>
      <c r="N507">
        <f>AVERAGE(Table1_1[[#This Row],[rating]]) + (Table1_1[[#This Row],[rating_count]]/1000)</f>
        <v>3.7040000000000002</v>
      </c>
      <c r="O507" t="str">
        <f>IF(Table1_1[[#This Row],[rating_count]]&lt;1000, "Yes", "No")</f>
        <v>Yes</v>
      </c>
      <c r="P507" t="s">
        <v>4360</v>
      </c>
      <c r="Q507" t="s">
        <v>4361</v>
      </c>
      <c r="R507" t="s">
        <v>4362</v>
      </c>
      <c r="S507" t="s">
        <v>4363</v>
      </c>
      <c r="T507" t="s">
        <v>4364</v>
      </c>
      <c r="U507" t="s">
        <v>4365</v>
      </c>
      <c r="V507" t="s">
        <v>4366</v>
      </c>
      <c r="W507" t="s">
        <v>4367</v>
      </c>
    </row>
    <row r="508" spans="1:23" x14ac:dyDescent="0.25">
      <c r="A508" t="s">
        <v>4368</v>
      </c>
      <c r="B508" t="s">
        <v>4369</v>
      </c>
      <c r="C508" t="str">
        <f>TRIM(LEFT(Table1_1[[#This Row],[product_name]], FIND(" ",Table1_1[[#This Row],[product_name]],FIND(" ",Table1_1[[#This Row],[product_name]],FIND(" ",Table1_1[[#This Row],[product_name]])+1)+1)))</f>
        <v>Tecno Spark 8T</v>
      </c>
      <c r="D508" t="s">
        <v>2990</v>
      </c>
      <c r="E508" t="s">
        <v>13077</v>
      </c>
      <c r="F508">
        <v>8499</v>
      </c>
      <c r="G508">
        <v>12999</v>
      </c>
      <c r="H508" t="str" cm="1">
        <f t="array" ref="H508">_xlfn.IFS(Table1_1[[#This Row],[discounted_price]]&lt;200, "&lt;₹200", Table1_1[[#This Row],[discounted_price]]&lt;=500, "₹200-₹500", Table1_1[[#This Row],[discounted_price]]&gt;500, "&gt;₹500")</f>
        <v>&gt;₹500</v>
      </c>
      <c r="I508" s="1">
        <v>0.35</v>
      </c>
      <c r="J5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508" s="1" t="str">
        <f>IF(Table1_1[[#This Row],[discount_percentage]]&gt;= 50%, "Yes", "No")</f>
        <v>No</v>
      </c>
      <c r="L508">
        <v>4.0999999999999996</v>
      </c>
      <c r="M508">
        <v>6662</v>
      </c>
      <c r="N508">
        <f>AVERAGE(Table1_1[[#This Row],[rating]]) + (Table1_1[[#This Row],[rating_count]]/1000)</f>
        <v>10.762</v>
      </c>
      <c r="O508" t="str">
        <f>IF(Table1_1[[#This Row],[rating_count]]&lt;1000, "Yes", "No")</f>
        <v>No</v>
      </c>
      <c r="P508" t="s">
        <v>4370</v>
      </c>
      <c r="Q508" t="s">
        <v>4371</v>
      </c>
      <c r="R508" t="s">
        <v>4372</v>
      </c>
      <c r="S508" t="s">
        <v>4373</v>
      </c>
      <c r="T508" t="s">
        <v>4374</v>
      </c>
      <c r="U508" t="s">
        <v>4375</v>
      </c>
      <c r="V508" t="s">
        <v>4376</v>
      </c>
      <c r="W508" t="s">
        <v>4377</v>
      </c>
    </row>
    <row r="509" spans="1:23" x14ac:dyDescent="0.25">
      <c r="A509" t="s">
        <v>4378</v>
      </c>
      <c r="B509" t="s">
        <v>4379</v>
      </c>
      <c r="C509" t="str">
        <f>TRIM(LEFT(Table1_1[[#This Row],[product_name]], FIND(" ",Table1_1[[#This Row],[product_name]],FIND(" ",Table1_1[[#This Row],[product_name]],FIND(" ",Table1_1[[#This Row],[product_name]])+1)+1)))</f>
        <v>URBN 20000 mAh</v>
      </c>
      <c r="D509" t="s">
        <v>2979</v>
      </c>
      <c r="E509" t="s">
        <v>13077</v>
      </c>
      <c r="F509">
        <v>2179</v>
      </c>
      <c r="G509">
        <v>3999</v>
      </c>
      <c r="H509" t="str" cm="1">
        <f t="array" ref="H509">_xlfn.IFS(Table1_1[[#This Row],[discounted_price]]&lt;200, "&lt;₹200", Table1_1[[#This Row],[discounted_price]]&lt;=500, "₹200-₹500", Table1_1[[#This Row],[discounted_price]]&gt;500, "&gt;₹500")</f>
        <v>&gt;₹500</v>
      </c>
      <c r="I509" s="1">
        <v>0.46</v>
      </c>
      <c r="J5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09" s="1" t="str">
        <f>IF(Table1_1[[#This Row],[discount_percentage]]&gt;= 50%, "Yes", "No")</f>
        <v>No</v>
      </c>
      <c r="L509">
        <v>4</v>
      </c>
      <c r="M509">
        <v>8380</v>
      </c>
      <c r="N509">
        <f>AVERAGE(Table1_1[[#This Row],[rating]]) + (Table1_1[[#This Row],[rating_count]]/1000)</f>
        <v>12.38</v>
      </c>
      <c r="O509" t="str">
        <f>IF(Table1_1[[#This Row],[rating_count]]&lt;1000, "Yes", "No")</f>
        <v>No</v>
      </c>
      <c r="P509" t="s">
        <v>4380</v>
      </c>
      <c r="Q509" t="s">
        <v>4381</v>
      </c>
      <c r="R509" t="s">
        <v>4382</v>
      </c>
      <c r="S509" t="s">
        <v>4383</v>
      </c>
      <c r="T509" t="s">
        <v>4384</v>
      </c>
      <c r="U509" t="s">
        <v>4385</v>
      </c>
      <c r="V509" t="s">
        <v>4386</v>
      </c>
      <c r="W509" t="s">
        <v>4387</v>
      </c>
    </row>
    <row r="510" spans="1:23" x14ac:dyDescent="0.25">
      <c r="A510" t="s">
        <v>4388</v>
      </c>
      <c r="B510" t="s">
        <v>4389</v>
      </c>
      <c r="C510" t="str">
        <f>TRIM(LEFT(Table1_1[[#This Row],[product_name]], FIND(" ",Table1_1[[#This Row],[product_name]],FIND(" ",Table1_1[[#This Row],[product_name]],FIND(" ",Table1_1[[#This Row],[product_name]])+1)+1)))</f>
        <v>Redmi Note 11T</v>
      </c>
      <c r="D510" t="s">
        <v>2990</v>
      </c>
      <c r="E510" t="s">
        <v>13077</v>
      </c>
      <c r="F510">
        <v>16999</v>
      </c>
      <c r="G510">
        <v>20999</v>
      </c>
      <c r="H510" t="str" cm="1">
        <f t="array" ref="H510">_xlfn.IFS(Table1_1[[#This Row],[discounted_price]]&lt;200, "&lt;₹200", Table1_1[[#This Row],[discounted_price]]&lt;=500, "₹200-₹500", Table1_1[[#This Row],[discounted_price]]&gt;500, "&gt;₹500")</f>
        <v>&gt;₹500</v>
      </c>
      <c r="I510" s="1">
        <v>0.19</v>
      </c>
      <c r="J5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10" s="1" t="str">
        <f>IF(Table1_1[[#This Row],[discount_percentage]]&gt;= 50%, "Yes", "No")</f>
        <v>No</v>
      </c>
      <c r="L510">
        <v>4.0999999999999996</v>
      </c>
      <c r="M510">
        <v>31822</v>
      </c>
      <c r="N510">
        <f>AVERAGE(Table1_1[[#This Row],[rating]]) + (Table1_1[[#This Row],[rating_count]]/1000)</f>
        <v>35.921999999999997</v>
      </c>
      <c r="O510" t="str">
        <f>IF(Table1_1[[#This Row],[rating_count]]&lt;1000, "Yes", "No")</f>
        <v>No</v>
      </c>
      <c r="P510" t="s">
        <v>4390</v>
      </c>
      <c r="Q510" t="s">
        <v>4153</v>
      </c>
      <c r="R510" t="s">
        <v>4154</v>
      </c>
      <c r="S510" t="s">
        <v>4155</v>
      </c>
      <c r="T510" t="s">
        <v>4156</v>
      </c>
      <c r="U510" t="s">
        <v>4157</v>
      </c>
      <c r="V510" t="s">
        <v>4391</v>
      </c>
      <c r="W510" t="s">
        <v>4392</v>
      </c>
    </row>
    <row r="511" spans="1:23" x14ac:dyDescent="0.25">
      <c r="A511" t="s">
        <v>4393</v>
      </c>
      <c r="B511" t="s">
        <v>4394</v>
      </c>
      <c r="C511" t="str">
        <f>TRIM(LEFT(Table1_1[[#This Row],[product_name]], FIND(" ",Table1_1[[#This Row],[product_name]],FIND(" ",Table1_1[[#This Row],[product_name]],FIND(" ",Table1_1[[#This Row],[product_name]])+1)+1)))</f>
        <v>OnePlus 10T 5G</v>
      </c>
      <c r="D511" t="s">
        <v>2990</v>
      </c>
      <c r="E511" t="s">
        <v>13077</v>
      </c>
      <c r="F511">
        <v>44999</v>
      </c>
      <c r="G511">
        <v>49999</v>
      </c>
      <c r="H511" t="str" cm="1">
        <f t="array" ref="H511">_xlfn.IFS(Table1_1[[#This Row],[discounted_price]]&lt;200, "&lt;₹200", Table1_1[[#This Row],[discounted_price]]&lt;=500, "₹200-₹500", Table1_1[[#This Row],[discounted_price]]&gt;500, "&gt;₹500")</f>
        <v>&gt;₹500</v>
      </c>
      <c r="I511" s="1">
        <v>0.1</v>
      </c>
      <c r="J5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11" s="1" t="str">
        <f>IF(Table1_1[[#This Row],[discount_percentage]]&gt;= 50%, "Yes", "No")</f>
        <v>No</v>
      </c>
      <c r="L511">
        <v>4.3</v>
      </c>
      <c r="M511">
        <v>3075</v>
      </c>
      <c r="N511">
        <f>AVERAGE(Table1_1[[#This Row],[rating]]) + (Table1_1[[#This Row],[rating_count]]/1000)</f>
        <v>7.375</v>
      </c>
      <c r="O511" t="str">
        <f>IF(Table1_1[[#This Row],[rating_count]]&lt;1000, "Yes", "No")</f>
        <v>No</v>
      </c>
      <c r="P511" t="s">
        <v>4395</v>
      </c>
      <c r="Q511" t="s">
        <v>4396</v>
      </c>
      <c r="R511" t="s">
        <v>4397</v>
      </c>
      <c r="S511" t="s">
        <v>4398</v>
      </c>
      <c r="T511" t="s">
        <v>4399</v>
      </c>
      <c r="U511" t="s">
        <v>4400</v>
      </c>
      <c r="V511" t="s">
        <v>4401</v>
      </c>
      <c r="W511" t="s">
        <v>4402</v>
      </c>
    </row>
    <row r="512" spans="1:23" x14ac:dyDescent="0.25">
      <c r="A512" t="s">
        <v>4403</v>
      </c>
      <c r="B512" t="s">
        <v>4404</v>
      </c>
      <c r="C512" t="str">
        <f>TRIM(LEFT(Table1_1[[#This Row],[product_name]], FIND(" ",Table1_1[[#This Row],[product_name]],FIND(" ",Table1_1[[#This Row],[product_name]],FIND(" ",Table1_1[[#This Row],[product_name]])+1)+1)))</f>
        <v>Nokia 150 (2020)</v>
      </c>
      <c r="D512" t="s">
        <v>3045</v>
      </c>
      <c r="E512" t="s">
        <v>13077</v>
      </c>
      <c r="F512">
        <v>2599</v>
      </c>
      <c r="G512">
        <v>2999</v>
      </c>
      <c r="H512" t="str" cm="1">
        <f t="array" ref="H512">_xlfn.IFS(Table1_1[[#This Row],[discounted_price]]&lt;200, "&lt;₹200", Table1_1[[#This Row],[discounted_price]]&lt;=500, "₹200-₹500", Table1_1[[#This Row],[discounted_price]]&gt;500, "&gt;₹500")</f>
        <v>&gt;₹500</v>
      </c>
      <c r="I512" s="1">
        <v>0.13</v>
      </c>
      <c r="J5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12" s="1" t="str">
        <f>IF(Table1_1[[#This Row],[discount_percentage]]&gt;= 50%, "Yes", "No")</f>
        <v>No</v>
      </c>
      <c r="L512">
        <v>3.9</v>
      </c>
      <c r="M512">
        <v>14266</v>
      </c>
      <c r="N512">
        <f>AVERAGE(Table1_1[[#This Row],[rating]]) + (Table1_1[[#This Row],[rating_count]]/1000)</f>
        <v>18.166</v>
      </c>
      <c r="O512" t="str">
        <f>IF(Table1_1[[#This Row],[rating_count]]&lt;1000, "Yes", "No")</f>
        <v>No</v>
      </c>
      <c r="P512" t="s">
        <v>4405</v>
      </c>
      <c r="Q512" t="s">
        <v>4406</v>
      </c>
      <c r="R512" t="s">
        <v>4407</v>
      </c>
      <c r="S512" t="s">
        <v>4408</v>
      </c>
      <c r="T512" t="s">
        <v>4409</v>
      </c>
      <c r="U512" t="s">
        <v>4410</v>
      </c>
      <c r="V512" t="s">
        <v>4411</v>
      </c>
      <c r="W512" t="s">
        <v>4412</v>
      </c>
    </row>
    <row r="513" spans="1:23" x14ac:dyDescent="0.25">
      <c r="A513" t="s">
        <v>4413</v>
      </c>
      <c r="B513" t="s">
        <v>4414</v>
      </c>
      <c r="C513" t="str">
        <f>TRIM(LEFT(Table1_1[[#This Row],[product_name]], FIND(" ",Table1_1[[#This Row],[product_name]],FIND(" ",Table1_1[[#This Row],[product_name]],FIND(" ",Table1_1[[#This Row],[product_name]])+1)+1)))</f>
        <v>Noise ColorFit Ultra</v>
      </c>
      <c r="D513" t="s">
        <v>2948</v>
      </c>
      <c r="E513" t="s">
        <v>13077</v>
      </c>
      <c r="F513">
        <v>2799</v>
      </c>
      <c r="G513">
        <v>6499</v>
      </c>
      <c r="H513" t="str" cm="1">
        <f t="array" ref="H513">_xlfn.IFS(Table1_1[[#This Row],[discounted_price]]&lt;200, "&lt;₹200", Table1_1[[#This Row],[discounted_price]]&lt;=500, "₹200-₹500", Table1_1[[#This Row],[discounted_price]]&gt;500, "&gt;₹500")</f>
        <v>&gt;₹500</v>
      </c>
      <c r="I513" s="1">
        <v>0.56999999999999995</v>
      </c>
      <c r="J5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13" s="1" t="str">
        <f>IF(Table1_1[[#This Row],[discount_percentage]]&gt;= 50%, "Yes", "No")</f>
        <v>Yes</v>
      </c>
      <c r="L513">
        <v>4.0999999999999996</v>
      </c>
      <c r="M513">
        <v>38879</v>
      </c>
      <c r="N513">
        <f>AVERAGE(Table1_1[[#This Row],[rating]]) + (Table1_1[[#This Row],[rating_count]]/1000)</f>
        <v>42.978999999999999</v>
      </c>
      <c r="O513" t="str">
        <f>IF(Table1_1[[#This Row],[rating_count]]&lt;1000, "Yes", "No")</f>
        <v>No</v>
      </c>
      <c r="P513" t="s">
        <v>4415</v>
      </c>
      <c r="Q513" t="s">
        <v>4416</v>
      </c>
      <c r="R513" t="s">
        <v>4417</v>
      </c>
      <c r="S513" t="s">
        <v>4418</v>
      </c>
      <c r="T513" t="s">
        <v>4419</v>
      </c>
      <c r="U513" t="s">
        <v>4420</v>
      </c>
      <c r="V513" t="s">
        <v>4421</v>
      </c>
      <c r="W513" t="s">
        <v>4422</v>
      </c>
    </row>
    <row r="514" spans="1:23" x14ac:dyDescent="0.25">
      <c r="A514" t="s">
        <v>4423</v>
      </c>
      <c r="B514" t="s">
        <v>4424</v>
      </c>
      <c r="C514" t="str">
        <f>TRIM(LEFT(Table1_1[[#This Row],[product_name]], FIND(" ",Table1_1[[#This Row],[product_name]],FIND(" ",Table1_1[[#This Row],[product_name]],FIND(" ",Table1_1[[#This Row],[product_name]])+1)+1)))</f>
        <v>boAt Rockerz 400</v>
      </c>
      <c r="D514" t="s">
        <v>4425</v>
      </c>
      <c r="E514" t="s">
        <v>13077</v>
      </c>
      <c r="F514">
        <v>1399</v>
      </c>
      <c r="G514">
        <v>2990</v>
      </c>
      <c r="H514" t="str" cm="1">
        <f t="array" ref="H514">_xlfn.IFS(Table1_1[[#This Row],[discounted_price]]&lt;200, "&lt;₹200", Table1_1[[#This Row],[discounted_price]]&lt;=500, "₹200-₹500", Table1_1[[#This Row],[discounted_price]]&gt;500, "&gt;₹500")</f>
        <v>&gt;₹500</v>
      </c>
      <c r="I514" s="1">
        <v>0.53</v>
      </c>
      <c r="J5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14" s="1" t="str">
        <f>IF(Table1_1[[#This Row],[discount_percentage]]&gt;= 50%, "Yes", "No")</f>
        <v>Yes</v>
      </c>
      <c r="L514">
        <v>4.0999999999999996</v>
      </c>
      <c r="M514">
        <v>97175</v>
      </c>
      <c r="N514">
        <f>AVERAGE(Table1_1[[#This Row],[rating]]) + (Table1_1[[#This Row],[rating_count]]/1000)</f>
        <v>101.27499999999999</v>
      </c>
      <c r="O514" t="str">
        <f>IF(Table1_1[[#This Row],[rating_count]]&lt;1000, "Yes", "No")</f>
        <v>No</v>
      </c>
      <c r="P514" t="s">
        <v>4426</v>
      </c>
      <c r="Q514" t="s">
        <v>4427</v>
      </c>
      <c r="R514" t="s">
        <v>4428</v>
      </c>
      <c r="S514" t="s">
        <v>4429</v>
      </c>
      <c r="T514" t="s">
        <v>4430</v>
      </c>
      <c r="U514" t="s">
        <v>4431</v>
      </c>
      <c r="V514" t="s">
        <v>4432</v>
      </c>
      <c r="W514" t="s">
        <v>4433</v>
      </c>
    </row>
    <row r="515" spans="1:23" x14ac:dyDescent="0.25">
      <c r="A515" t="s">
        <v>4434</v>
      </c>
      <c r="B515" t="s">
        <v>4435</v>
      </c>
      <c r="C515" t="str">
        <f>TRIM(LEFT(Table1_1[[#This Row],[product_name]], FIND(" ",Table1_1[[#This Row],[product_name]],FIND(" ",Table1_1[[#This Row],[product_name]],FIND(" ",Table1_1[[#This Row],[product_name]])+1)+1)))</f>
        <v>SanDisk Ultra microSD</v>
      </c>
      <c r="D515" t="s">
        <v>3024</v>
      </c>
      <c r="E515" t="s">
        <v>13077</v>
      </c>
      <c r="F515">
        <v>649</v>
      </c>
      <c r="G515">
        <v>2400</v>
      </c>
      <c r="H515" t="str" cm="1">
        <f t="array" ref="H515">_xlfn.IFS(Table1_1[[#This Row],[discounted_price]]&lt;200, "&lt;₹200", Table1_1[[#This Row],[discounted_price]]&lt;=500, "₹200-₹500", Table1_1[[#This Row],[discounted_price]]&gt;500, "&gt;₹500")</f>
        <v>&gt;₹500</v>
      </c>
      <c r="I515" s="1">
        <v>0.73</v>
      </c>
      <c r="J5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15" s="1" t="str">
        <f>IF(Table1_1[[#This Row],[discount_percentage]]&gt;= 50%, "Yes", "No")</f>
        <v>Yes</v>
      </c>
      <c r="L515">
        <v>4.4000000000000004</v>
      </c>
      <c r="M515">
        <v>67260</v>
      </c>
      <c r="N515">
        <f>AVERAGE(Table1_1[[#This Row],[rating]]) + (Table1_1[[#This Row],[rating_count]]/1000)</f>
        <v>71.660000000000011</v>
      </c>
      <c r="O515" t="str">
        <f>IF(Table1_1[[#This Row],[rating_count]]&lt;1000, "Yes", "No")</f>
        <v>No</v>
      </c>
      <c r="P515" t="s">
        <v>4436</v>
      </c>
      <c r="Q515" t="s">
        <v>3026</v>
      </c>
      <c r="R515" t="s">
        <v>3027</v>
      </c>
      <c r="S515" t="s">
        <v>3028</v>
      </c>
      <c r="T515" t="s">
        <v>3029</v>
      </c>
      <c r="U515" t="s">
        <v>3030</v>
      </c>
      <c r="V515" t="s">
        <v>3031</v>
      </c>
      <c r="W515" t="s">
        <v>4437</v>
      </c>
    </row>
    <row r="516" spans="1:23" x14ac:dyDescent="0.25">
      <c r="A516" t="s">
        <v>4438</v>
      </c>
      <c r="B516" t="s">
        <v>4439</v>
      </c>
      <c r="C516" t="str">
        <f>TRIM(LEFT(Table1_1[[#This Row],[product_name]], FIND(" ",Table1_1[[#This Row],[product_name]],FIND(" ",Table1_1[[#This Row],[product_name]],FIND(" ",Table1_1[[#This Row],[product_name]])+1)+1)))</f>
        <v>iPhone Original 20W</v>
      </c>
      <c r="D516" t="s">
        <v>3162</v>
      </c>
      <c r="E516" t="s">
        <v>13077</v>
      </c>
      <c r="F516">
        <v>799</v>
      </c>
      <c r="G516">
        <v>3990</v>
      </c>
      <c r="H516" t="str" cm="1">
        <f t="array" ref="H516">_xlfn.IFS(Table1_1[[#This Row],[discounted_price]]&lt;200, "&lt;₹200", Table1_1[[#This Row],[discounted_price]]&lt;=500, "₹200-₹500", Table1_1[[#This Row],[discounted_price]]&gt;500, "&gt;₹500")</f>
        <v>&gt;₹500</v>
      </c>
      <c r="I516" s="1">
        <v>0.8</v>
      </c>
      <c r="J5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16" s="1" t="str">
        <f>IF(Table1_1[[#This Row],[discount_percentage]]&gt;= 50%, "Yes", "No")</f>
        <v>Yes</v>
      </c>
      <c r="L516">
        <v>3.8</v>
      </c>
      <c r="M516">
        <v>119</v>
      </c>
      <c r="N516">
        <f>AVERAGE(Table1_1[[#This Row],[rating]]) + (Table1_1[[#This Row],[rating_count]]/1000)</f>
        <v>3.9189999999999996</v>
      </c>
      <c r="O516" t="str">
        <f>IF(Table1_1[[#This Row],[rating_count]]&lt;1000, "Yes", "No")</f>
        <v>Yes</v>
      </c>
      <c r="P516" t="s">
        <v>4440</v>
      </c>
      <c r="Q516" t="s">
        <v>4441</v>
      </c>
      <c r="R516" t="s">
        <v>4442</v>
      </c>
      <c r="S516" t="s">
        <v>4443</v>
      </c>
      <c r="T516" t="s">
        <v>4444</v>
      </c>
      <c r="U516" t="s">
        <v>4445</v>
      </c>
      <c r="V516" t="s">
        <v>4446</v>
      </c>
      <c r="W516" t="s">
        <v>4447</v>
      </c>
    </row>
    <row r="517" spans="1:23" x14ac:dyDescent="0.25">
      <c r="A517" t="s">
        <v>4448</v>
      </c>
      <c r="B517" t="s">
        <v>4449</v>
      </c>
      <c r="C517" t="str">
        <f>TRIM(LEFT(Table1_1[[#This Row],[product_name]], FIND(" ",Table1_1[[#This Row],[product_name]],FIND(" ",Table1_1[[#This Row],[product_name]],FIND(" ",Table1_1[[#This Row],[product_name]])+1)+1)))</f>
        <v>LIRAMARK Webcam Cover</v>
      </c>
      <c r="D517" t="s">
        <v>4450</v>
      </c>
      <c r="E517" t="s">
        <v>13076</v>
      </c>
      <c r="F517">
        <v>149</v>
      </c>
      <c r="G517">
        <v>149</v>
      </c>
      <c r="H517" t="str" cm="1">
        <f t="array" ref="H517">_xlfn.IFS(Table1_1[[#This Row],[discounted_price]]&lt;200, "&lt;₹200", Table1_1[[#This Row],[discounted_price]]&lt;=500, "₹200-₹500", Table1_1[[#This Row],[discounted_price]]&gt;500, "&gt;₹500")</f>
        <v>&lt;₹200</v>
      </c>
      <c r="I517" s="1">
        <v>0</v>
      </c>
      <c r="J5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17" s="1" t="str">
        <f>IF(Table1_1[[#This Row],[discount_percentage]]&gt;= 50%, "Yes", "No")</f>
        <v>No</v>
      </c>
      <c r="L517">
        <v>4.3</v>
      </c>
      <c r="M517">
        <v>10833</v>
      </c>
      <c r="N517">
        <f>AVERAGE(Table1_1[[#This Row],[rating]]) + (Table1_1[[#This Row],[rating_count]]/1000)</f>
        <v>15.132999999999999</v>
      </c>
      <c r="O517" t="str">
        <f>IF(Table1_1[[#This Row],[rating_count]]&lt;1000, "Yes", "No")</f>
        <v>No</v>
      </c>
      <c r="P517" t="s">
        <v>4451</v>
      </c>
      <c r="Q517" t="s">
        <v>4452</v>
      </c>
      <c r="R517" t="s">
        <v>4453</v>
      </c>
      <c r="S517" t="s">
        <v>4454</v>
      </c>
      <c r="T517" t="s">
        <v>4455</v>
      </c>
      <c r="U517" t="s">
        <v>4456</v>
      </c>
      <c r="V517" t="s">
        <v>4457</v>
      </c>
      <c r="W517" t="s">
        <v>4458</v>
      </c>
    </row>
    <row r="518" spans="1:23" x14ac:dyDescent="0.25">
      <c r="A518" t="s">
        <v>4461</v>
      </c>
      <c r="B518" t="s">
        <v>4462</v>
      </c>
      <c r="C518" t="str">
        <f>TRIM(LEFT(Table1_1[[#This Row],[product_name]], FIND(" ",Table1_1[[#This Row],[product_name]],FIND(" ",Table1_1[[#This Row],[product_name]],FIND(" ",Table1_1[[#This Row],[product_name]])+1)+1)))</f>
        <v>Nokia 8210 4G</v>
      </c>
      <c r="D518" t="s">
        <v>3045</v>
      </c>
      <c r="E518" t="s">
        <v>13077</v>
      </c>
      <c r="F518">
        <v>3799</v>
      </c>
      <c r="G518">
        <v>5299</v>
      </c>
      <c r="H518" t="str" cm="1">
        <f t="array" ref="H518">_xlfn.IFS(Table1_1[[#This Row],[discounted_price]]&lt;200, "&lt;₹200", Table1_1[[#This Row],[discounted_price]]&lt;=500, "₹200-₹500", Table1_1[[#This Row],[discounted_price]]&gt;500, "&gt;₹500")</f>
        <v>&gt;₹500</v>
      </c>
      <c r="I518" s="1">
        <v>0.28000000000000003</v>
      </c>
      <c r="J5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18" s="1" t="str">
        <f>IF(Table1_1[[#This Row],[discount_percentage]]&gt;= 50%, "Yes", "No")</f>
        <v>No</v>
      </c>
      <c r="L518">
        <v>3.5</v>
      </c>
      <c r="M518">
        <v>1641</v>
      </c>
      <c r="N518">
        <f>AVERAGE(Table1_1[[#This Row],[rating]]) + (Table1_1[[#This Row],[rating_count]]/1000)</f>
        <v>5.141</v>
      </c>
      <c r="O518" t="str">
        <f>IF(Table1_1[[#This Row],[rating_count]]&lt;1000, "Yes", "No")</f>
        <v>No</v>
      </c>
      <c r="P518" t="s">
        <v>4463</v>
      </c>
      <c r="Q518" t="s">
        <v>4464</v>
      </c>
      <c r="R518" t="s">
        <v>4465</v>
      </c>
      <c r="S518" t="s">
        <v>4466</v>
      </c>
      <c r="T518" t="s">
        <v>4467</v>
      </c>
      <c r="U518" t="s">
        <v>4468</v>
      </c>
      <c r="V518" t="s">
        <v>4469</v>
      </c>
      <c r="W518" t="s">
        <v>4470</v>
      </c>
    </row>
    <row r="519" spans="1:23" x14ac:dyDescent="0.25">
      <c r="A519" t="s">
        <v>4471</v>
      </c>
      <c r="B519" t="s">
        <v>4472</v>
      </c>
      <c r="C519" t="str">
        <f>TRIM(LEFT(Table1_1[[#This Row],[product_name]], FIND(" ",Table1_1[[#This Row],[product_name]],FIND(" ",Table1_1[[#This Row],[product_name]],FIND(" ",Table1_1[[#This Row],[product_name]])+1)+1)))</f>
        <v>Sounce Protective Case</v>
      </c>
      <c r="D519" t="s">
        <v>3973</v>
      </c>
      <c r="E519" t="s">
        <v>13077</v>
      </c>
      <c r="F519">
        <v>199</v>
      </c>
      <c r="G519">
        <v>1899</v>
      </c>
      <c r="H519" t="str" cm="1">
        <f t="array" ref="H519">_xlfn.IFS(Table1_1[[#This Row],[discounted_price]]&lt;200, "&lt;₹200", Table1_1[[#This Row],[discounted_price]]&lt;=500, "₹200-₹500", Table1_1[[#This Row],[discounted_price]]&gt;500, "&gt;₹500")</f>
        <v>&lt;₹200</v>
      </c>
      <c r="I519" s="1">
        <v>0.9</v>
      </c>
      <c r="J5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19" s="1" t="str">
        <f>IF(Table1_1[[#This Row],[discount_percentage]]&gt;= 50%, "Yes", "No")</f>
        <v>Yes</v>
      </c>
      <c r="L519">
        <v>4</v>
      </c>
      <c r="M519">
        <v>4740</v>
      </c>
      <c r="N519">
        <f>AVERAGE(Table1_1[[#This Row],[rating]]) + (Table1_1[[#This Row],[rating_count]]/1000)</f>
        <v>8.74</v>
      </c>
      <c r="O519" t="str">
        <f>IF(Table1_1[[#This Row],[rating_count]]&lt;1000, "Yes", "No")</f>
        <v>No</v>
      </c>
      <c r="P519" t="s">
        <v>4473</v>
      </c>
      <c r="Q519" t="s">
        <v>4474</v>
      </c>
      <c r="R519" t="s">
        <v>4475</v>
      </c>
      <c r="S519" t="s">
        <v>4476</v>
      </c>
      <c r="T519" t="s">
        <v>4477</v>
      </c>
      <c r="U519" t="s">
        <v>4478</v>
      </c>
      <c r="V519" t="s">
        <v>4479</v>
      </c>
      <c r="W519" t="s">
        <v>4480</v>
      </c>
    </row>
    <row r="520" spans="1:23" x14ac:dyDescent="0.25">
      <c r="A520" t="s">
        <v>4481</v>
      </c>
      <c r="B520" t="s">
        <v>4482</v>
      </c>
      <c r="C520" t="str">
        <f>TRIM(LEFT(Table1_1[[#This Row],[product_name]], FIND(" ",Table1_1[[#This Row],[product_name]],FIND(" ",Table1_1[[#This Row],[product_name]],FIND(" ",Table1_1[[#This Row],[product_name]])+1)+1)))</f>
        <v>Samsung Galaxy M53</v>
      </c>
      <c r="D520" t="s">
        <v>2990</v>
      </c>
      <c r="E520" t="s">
        <v>13077</v>
      </c>
      <c r="F520">
        <v>23999</v>
      </c>
      <c r="G520">
        <v>32999</v>
      </c>
      <c r="H520" t="str" cm="1">
        <f t="array" ref="H520">_xlfn.IFS(Table1_1[[#This Row],[discounted_price]]&lt;200, "&lt;₹200", Table1_1[[#This Row],[discounted_price]]&lt;=500, "₹200-₹500", Table1_1[[#This Row],[discounted_price]]&gt;500, "&gt;₹500")</f>
        <v>&gt;₹500</v>
      </c>
      <c r="I520" s="1">
        <v>0.27</v>
      </c>
      <c r="J5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20" s="1" t="str">
        <f>IF(Table1_1[[#This Row],[discount_percentage]]&gt;= 50%, "Yes", "No")</f>
        <v>No</v>
      </c>
      <c r="L520">
        <v>3.9</v>
      </c>
      <c r="M520">
        <v>8866</v>
      </c>
      <c r="N520">
        <f>AVERAGE(Table1_1[[#This Row],[rating]]) + (Table1_1[[#This Row],[rating_count]]/1000)</f>
        <v>12.766</v>
      </c>
      <c r="O520" t="str">
        <f>IF(Table1_1[[#This Row],[rating_count]]&lt;1000, "Yes", "No")</f>
        <v>No</v>
      </c>
      <c r="P520" t="s">
        <v>4483</v>
      </c>
      <c r="Q520" t="s">
        <v>4484</v>
      </c>
      <c r="R520" t="s">
        <v>4485</v>
      </c>
      <c r="S520" t="s">
        <v>4486</v>
      </c>
      <c r="T520" t="s">
        <v>4487</v>
      </c>
      <c r="U520" t="s">
        <v>4488</v>
      </c>
      <c r="V520" t="s">
        <v>4489</v>
      </c>
      <c r="W520" t="s">
        <v>4490</v>
      </c>
    </row>
    <row r="521" spans="1:23" x14ac:dyDescent="0.25">
      <c r="A521" t="s">
        <v>4491</v>
      </c>
      <c r="B521" t="s">
        <v>4492</v>
      </c>
      <c r="C521" t="str">
        <f>TRIM(LEFT(Table1_1[[#This Row],[product_name]], FIND(" ",Table1_1[[#This Row],[product_name]],FIND(" ",Table1_1[[#This Row],[product_name]],FIND(" ",Table1_1[[#This Row],[product_name]])+1)+1)))</f>
        <v>iQOO 9 SE</v>
      </c>
      <c r="D521" t="s">
        <v>2990</v>
      </c>
      <c r="E521" t="s">
        <v>13077</v>
      </c>
      <c r="F521">
        <v>29990</v>
      </c>
      <c r="G521">
        <v>39990</v>
      </c>
      <c r="H521" t="str" cm="1">
        <f t="array" ref="H521">_xlfn.IFS(Table1_1[[#This Row],[discounted_price]]&lt;200, "&lt;₹200", Table1_1[[#This Row],[discounted_price]]&lt;=500, "₹200-₹500", Table1_1[[#This Row],[discounted_price]]&gt;500, "&gt;₹500")</f>
        <v>&gt;₹500</v>
      </c>
      <c r="I521" s="1">
        <v>0.25</v>
      </c>
      <c r="J5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21" s="1" t="str">
        <f>IF(Table1_1[[#This Row],[discount_percentage]]&gt;= 50%, "Yes", "No")</f>
        <v>No</v>
      </c>
      <c r="L521">
        <v>4.3</v>
      </c>
      <c r="M521">
        <v>8399</v>
      </c>
      <c r="N521">
        <f>AVERAGE(Table1_1[[#This Row],[rating]]) + (Table1_1[[#This Row],[rating_count]]/1000)</f>
        <v>12.698999999999998</v>
      </c>
      <c r="O521" t="str">
        <f>IF(Table1_1[[#This Row],[rating_count]]&lt;1000, "Yes", "No")</f>
        <v>No</v>
      </c>
      <c r="P521" t="s">
        <v>4493</v>
      </c>
      <c r="Q521" t="s">
        <v>4494</v>
      </c>
      <c r="R521" t="s">
        <v>4495</v>
      </c>
      <c r="S521" t="s">
        <v>4496</v>
      </c>
      <c r="T521" t="s">
        <v>4497</v>
      </c>
      <c r="U521" t="s">
        <v>4498</v>
      </c>
      <c r="V521" t="s">
        <v>4499</v>
      </c>
      <c r="W521" t="s">
        <v>4500</v>
      </c>
    </row>
    <row r="522" spans="1:23" x14ac:dyDescent="0.25">
      <c r="A522" t="s">
        <v>4501</v>
      </c>
      <c r="B522" t="s">
        <v>4502</v>
      </c>
      <c r="C522" t="str">
        <f>TRIM(LEFT(Table1_1[[#This Row],[product_name]], FIND(" ",Table1_1[[#This Row],[product_name]],FIND(" ",Table1_1[[#This Row],[product_name]],FIND(" ",Table1_1[[#This Row],[product_name]])+1)+1)))</f>
        <v>SHREENOVA ID116 Plus</v>
      </c>
      <c r="D522" t="s">
        <v>2948</v>
      </c>
      <c r="E522" t="s">
        <v>13077</v>
      </c>
      <c r="F522">
        <v>281</v>
      </c>
      <c r="G522">
        <v>1999</v>
      </c>
      <c r="H522" t="str" cm="1">
        <f t="array" ref="H522">_xlfn.IFS(Table1_1[[#This Row],[discounted_price]]&lt;200, "&lt;₹200", Table1_1[[#This Row],[discounted_price]]&lt;=500, "₹200-₹500", Table1_1[[#This Row],[discounted_price]]&gt;500, "&gt;₹500")</f>
        <v>₹200-₹500</v>
      </c>
      <c r="I522" s="1">
        <v>0.86</v>
      </c>
      <c r="J5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22" s="1" t="str">
        <f>IF(Table1_1[[#This Row],[discount_percentage]]&gt;= 50%, "Yes", "No")</f>
        <v>Yes</v>
      </c>
      <c r="L522">
        <v>2.8</v>
      </c>
      <c r="M522">
        <v>87</v>
      </c>
      <c r="N522">
        <f>AVERAGE(Table1_1[[#This Row],[rating]]) + (Table1_1[[#This Row],[rating_count]]/1000)</f>
        <v>2.887</v>
      </c>
      <c r="O522" t="str">
        <f>IF(Table1_1[[#This Row],[rating_count]]&lt;1000, "Yes", "No")</f>
        <v>Yes</v>
      </c>
      <c r="P522" t="s">
        <v>4503</v>
      </c>
      <c r="Q522" t="s">
        <v>4504</v>
      </c>
      <c r="R522" t="s">
        <v>4505</v>
      </c>
      <c r="S522" t="s">
        <v>4506</v>
      </c>
      <c r="T522" t="s">
        <v>4507</v>
      </c>
      <c r="U522" t="s">
        <v>4508</v>
      </c>
      <c r="V522" t="s">
        <v>4509</v>
      </c>
      <c r="W522" t="s">
        <v>4510</v>
      </c>
    </row>
    <row r="523" spans="1:23" x14ac:dyDescent="0.25">
      <c r="A523" t="s">
        <v>4511</v>
      </c>
      <c r="B523" t="s">
        <v>4512</v>
      </c>
      <c r="C523" t="str">
        <f>TRIM(LEFT(Table1_1[[#This Row],[product_name]], FIND(" ",Table1_1[[#This Row],[product_name]],FIND(" ",Table1_1[[#This Row],[product_name]],FIND(" ",Table1_1[[#This Row],[product_name]])+1)+1)))</f>
        <v>POCO C31 (Shadow</v>
      </c>
      <c r="D523" t="s">
        <v>2990</v>
      </c>
      <c r="E523" t="s">
        <v>13077</v>
      </c>
      <c r="F523">
        <v>7998</v>
      </c>
      <c r="G523">
        <v>11999</v>
      </c>
      <c r="H523" t="str" cm="1">
        <f t="array" ref="H523">_xlfn.IFS(Table1_1[[#This Row],[discounted_price]]&lt;200, "&lt;₹200", Table1_1[[#This Row],[discounted_price]]&lt;=500, "₹200-₹500", Table1_1[[#This Row],[discounted_price]]&gt;500, "&gt;₹500")</f>
        <v>&gt;₹500</v>
      </c>
      <c r="I523" s="1">
        <v>0.33</v>
      </c>
      <c r="J5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523" s="1" t="str">
        <f>IF(Table1_1[[#This Row],[discount_percentage]]&gt;= 50%, "Yes", "No")</f>
        <v>No</v>
      </c>
      <c r="L523">
        <v>3.8</v>
      </c>
      <c r="M523">
        <v>125</v>
      </c>
      <c r="N523">
        <f>AVERAGE(Table1_1[[#This Row],[rating]]) + (Table1_1[[#This Row],[rating_count]]/1000)</f>
        <v>3.9249999999999998</v>
      </c>
      <c r="O523" t="str">
        <f>IF(Table1_1[[#This Row],[rating_count]]&lt;1000, "Yes", "No")</f>
        <v>Yes</v>
      </c>
      <c r="P523" t="s">
        <v>4513</v>
      </c>
      <c r="Q523" t="s">
        <v>4514</v>
      </c>
      <c r="R523" t="s">
        <v>4515</v>
      </c>
      <c r="S523" t="s">
        <v>4516</v>
      </c>
      <c r="T523" t="s">
        <v>4517</v>
      </c>
      <c r="U523" t="s">
        <v>4518</v>
      </c>
      <c r="V523" t="s">
        <v>4519</v>
      </c>
      <c r="W523" t="s">
        <v>4520</v>
      </c>
    </row>
    <row r="524" spans="1:23" x14ac:dyDescent="0.25">
      <c r="A524" t="s">
        <v>4521</v>
      </c>
      <c r="B524" t="s">
        <v>4522</v>
      </c>
      <c r="C524" t="str">
        <f>TRIM(LEFT(Table1_1[[#This Row],[product_name]], FIND(" ",Table1_1[[#This Row],[product_name]],FIND(" ",Table1_1[[#This Row],[product_name]],FIND(" ",Table1_1[[#This Row],[product_name]])+1)+1)))</f>
        <v>Noise_Colorfit Smart Watch</v>
      </c>
      <c r="D524" t="s">
        <v>2948</v>
      </c>
      <c r="E524" t="s">
        <v>13077</v>
      </c>
      <c r="F524">
        <v>249</v>
      </c>
      <c r="G524">
        <v>999</v>
      </c>
      <c r="H524" t="str" cm="1">
        <f t="array" ref="H524">_xlfn.IFS(Table1_1[[#This Row],[discounted_price]]&lt;200, "&lt;₹200", Table1_1[[#This Row],[discounted_price]]&lt;=500, "₹200-₹500", Table1_1[[#This Row],[discounted_price]]&gt;500, "&gt;₹500")</f>
        <v>₹200-₹500</v>
      </c>
      <c r="I524" s="1">
        <v>0.75</v>
      </c>
      <c r="J5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24" s="1" t="str">
        <f>IF(Table1_1[[#This Row],[discount_percentage]]&gt;= 50%, "Yes", "No")</f>
        <v>Yes</v>
      </c>
      <c r="L524">
        <v>4.5</v>
      </c>
      <c r="M524">
        <v>38</v>
      </c>
      <c r="N524">
        <f>AVERAGE(Table1_1[[#This Row],[rating]]) + (Table1_1[[#This Row],[rating_count]]/1000)</f>
        <v>4.5380000000000003</v>
      </c>
      <c r="O524" t="str">
        <f>IF(Table1_1[[#This Row],[rating_count]]&lt;1000, "Yes", "No")</f>
        <v>Yes</v>
      </c>
      <c r="P524" t="s">
        <v>4523</v>
      </c>
      <c r="Q524" t="s">
        <v>4524</v>
      </c>
      <c r="R524" t="s">
        <v>4525</v>
      </c>
      <c r="S524" t="s">
        <v>4526</v>
      </c>
      <c r="T524" t="s">
        <v>4527</v>
      </c>
      <c r="U524" t="s">
        <v>4528</v>
      </c>
      <c r="V524" t="s">
        <v>4529</v>
      </c>
      <c r="W524" t="s">
        <v>4530</v>
      </c>
    </row>
    <row r="525" spans="1:23" x14ac:dyDescent="0.25">
      <c r="A525" t="s">
        <v>4531</v>
      </c>
      <c r="B525" t="s">
        <v>4532</v>
      </c>
      <c r="C525" t="str">
        <f>TRIM(LEFT(Table1_1[[#This Row],[product_name]], FIND(" ",Table1_1[[#This Row],[product_name]],FIND(" ",Table1_1[[#This Row],[product_name]],FIND(" ",Table1_1[[#This Row],[product_name]])+1)+1)))</f>
        <v>POPIO Tempered Glass</v>
      </c>
      <c r="D525" t="s">
        <v>3777</v>
      </c>
      <c r="E525" t="s">
        <v>13077</v>
      </c>
      <c r="F525">
        <v>299</v>
      </c>
      <c r="G525">
        <v>599</v>
      </c>
      <c r="H525" t="str" cm="1">
        <f t="array" ref="H525">_xlfn.IFS(Table1_1[[#This Row],[discounted_price]]&lt;200, "&lt;₹200", Table1_1[[#This Row],[discounted_price]]&lt;=500, "₹200-₹500", Table1_1[[#This Row],[discounted_price]]&gt;500, "&gt;₹500")</f>
        <v>₹200-₹500</v>
      </c>
      <c r="I525" s="1">
        <v>0.5</v>
      </c>
      <c r="J5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25" s="1" t="str">
        <f>IF(Table1_1[[#This Row],[discount_percentage]]&gt;= 50%, "Yes", "No")</f>
        <v>Yes</v>
      </c>
      <c r="L525">
        <v>4.3</v>
      </c>
      <c r="M525">
        <v>4674</v>
      </c>
      <c r="N525">
        <f>AVERAGE(Table1_1[[#This Row],[rating]]) + (Table1_1[[#This Row],[rating_count]]/1000)</f>
        <v>8.9740000000000002</v>
      </c>
      <c r="O525" t="str">
        <f>IF(Table1_1[[#This Row],[rating_count]]&lt;1000, "Yes", "No")</f>
        <v>No</v>
      </c>
      <c r="P525" t="s">
        <v>4533</v>
      </c>
      <c r="Q525" t="s">
        <v>4534</v>
      </c>
      <c r="R525" t="s">
        <v>4535</v>
      </c>
      <c r="S525" t="s">
        <v>4536</v>
      </c>
      <c r="T525" t="s">
        <v>4537</v>
      </c>
      <c r="U525" t="s">
        <v>4538</v>
      </c>
      <c r="V525" t="s">
        <v>4539</v>
      </c>
      <c r="W525" t="s">
        <v>4540</v>
      </c>
    </row>
    <row r="526" spans="1:23" x14ac:dyDescent="0.25">
      <c r="A526" t="s">
        <v>4541</v>
      </c>
      <c r="B526" t="s">
        <v>4542</v>
      </c>
      <c r="C526" t="str">
        <f>TRIM(LEFT(Table1_1[[#This Row],[product_name]], FIND(" ",Table1_1[[#This Row],[product_name]],FIND(" ",Table1_1[[#This Row],[product_name]],FIND(" ",Table1_1[[#This Row],[product_name]])+1)+1)))</f>
        <v>10WeRun Id-116 Bluetooth</v>
      </c>
      <c r="D526" t="s">
        <v>2948</v>
      </c>
      <c r="E526" t="s">
        <v>13077</v>
      </c>
      <c r="F526">
        <v>499</v>
      </c>
      <c r="G526">
        <v>1899</v>
      </c>
      <c r="H526" t="str" cm="1">
        <f t="array" ref="H526">_xlfn.IFS(Table1_1[[#This Row],[discounted_price]]&lt;200, "&lt;₹200", Table1_1[[#This Row],[discounted_price]]&lt;=500, "₹200-₹500", Table1_1[[#This Row],[discounted_price]]&gt;500, "&gt;₹500")</f>
        <v>₹200-₹500</v>
      </c>
      <c r="I526" s="1">
        <v>0.74</v>
      </c>
      <c r="J5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26" s="1" t="str">
        <f>IF(Table1_1[[#This Row],[discount_percentage]]&gt;= 50%, "Yes", "No")</f>
        <v>Yes</v>
      </c>
      <c r="L526">
        <v>4.0999999999999996</v>
      </c>
      <c r="M526">
        <v>412</v>
      </c>
      <c r="N526">
        <f>AVERAGE(Table1_1[[#This Row],[rating]]) + (Table1_1[[#This Row],[rating_count]]/1000)</f>
        <v>4.5119999999999996</v>
      </c>
      <c r="O526" t="str">
        <f>IF(Table1_1[[#This Row],[rating_count]]&lt;1000, "Yes", "No")</f>
        <v>Yes</v>
      </c>
      <c r="P526" t="s">
        <v>4543</v>
      </c>
      <c r="Q526" t="s">
        <v>4544</v>
      </c>
      <c r="R526" t="s">
        <v>4545</v>
      </c>
      <c r="S526" t="s">
        <v>4546</v>
      </c>
      <c r="T526" t="s">
        <v>4547</v>
      </c>
      <c r="U526" t="s">
        <v>4548</v>
      </c>
      <c r="V526" t="s">
        <v>4549</v>
      </c>
      <c r="W526" t="s">
        <v>4550</v>
      </c>
    </row>
    <row r="527" spans="1:23" x14ac:dyDescent="0.25">
      <c r="A527" t="s">
        <v>4551</v>
      </c>
      <c r="B527" t="s">
        <v>4552</v>
      </c>
      <c r="C527" t="str">
        <f>TRIM(LEFT(Table1_1[[#This Row],[product_name]], FIND(" ",Table1_1[[#This Row],[product_name]],FIND(" ",Table1_1[[#This Row],[product_name]],FIND(" ",Table1_1[[#This Row],[product_name]])+1)+1)))</f>
        <v>Tokdis MX-1 Pro</v>
      </c>
      <c r="D527" t="s">
        <v>2948</v>
      </c>
      <c r="E527" t="s">
        <v>13077</v>
      </c>
      <c r="F527">
        <v>899</v>
      </c>
      <c r="G527">
        <v>3499</v>
      </c>
      <c r="H527" t="str" cm="1">
        <f t="array" ref="H527">_xlfn.IFS(Table1_1[[#This Row],[discounted_price]]&lt;200, "&lt;₹200", Table1_1[[#This Row],[discounted_price]]&lt;=500, "₹200-₹500", Table1_1[[#This Row],[discounted_price]]&gt;500, "&gt;₹500")</f>
        <v>&gt;₹500</v>
      </c>
      <c r="I527" s="1">
        <v>0.74</v>
      </c>
      <c r="J5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27" s="1" t="str">
        <f>IF(Table1_1[[#This Row],[discount_percentage]]&gt;= 50%, "Yes", "No")</f>
        <v>Yes</v>
      </c>
      <c r="L527">
        <v>3</v>
      </c>
      <c r="M527">
        <v>681</v>
      </c>
      <c r="N527">
        <f>AVERAGE(Table1_1[[#This Row],[rating]]) + (Table1_1[[#This Row],[rating_count]]/1000)</f>
        <v>3.681</v>
      </c>
      <c r="O527" t="str">
        <f>IF(Table1_1[[#This Row],[rating_count]]&lt;1000, "Yes", "No")</f>
        <v>Yes</v>
      </c>
      <c r="P527" t="s">
        <v>4553</v>
      </c>
      <c r="Q527" t="s">
        <v>4554</v>
      </c>
      <c r="R527" t="s">
        <v>4555</v>
      </c>
      <c r="S527" t="s">
        <v>4556</v>
      </c>
      <c r="T527" t="s">
        <v>4557</v>
      </c>
      <c r="U527" t="s">
        <v>4558</v>
      </c>
      <c r="V527" t="s">
        <v>4559</v>
      </c>
      <c r="W527" t="s">
        <v>4560</v>
      </c>
    </row>
    <row r="528" spans="1:23" x14ac:dyDescent="0.25">
      <c r="A528" t="s">
        <v>4561</v>
      </c>
      <c r="B528" t="s">
        <v>4562</v>
      </c>
      <c r="C528" t="str">
        <f>TRIM(LEFT(Table1_1[[#This Row],[product_name]], FIND(" ",Table1_1[[#This Row],[product_name]],FIND(" ",Table1_1[[#This Row],[product_name]],FIND(" ",Table1_1[[#This Row],[product_name]])+1)+1)))</f>
        <v>URBN 20000 mAh</v>
      </c>
      <c r="D528" t="s">
        <v>2979</v>
      </c>
      <c r="E528" t="s">
        <v>13077</v>
      </c>
      <c r="F528">
        <v>1599</v>
      </c>
      <c r="G528">
        <v>3499</v>
      </c>
      <c r="H528" t="str" cm="1">
        <f t="array" ref="H528">_xlfn.IFS(Table1_1[[#This Row],[discounted_price]]&lt;200, "&lt;₹200", Table1_1[[#This Row],[discounted_price]]&lt;=500, "₹200-₹500", Table1_1[[#This Row],[discounted_price]]&gt;500, "&gt;₹500")</f>
        <v>&gt;₹500</v>
      </c>
      <c r="I528" s="1">
        <v>0.54</v>
      </c>
      <c r="J5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28" s="1" t="str">
        <f>IF(Table1_1[[#This Row],[discount_percentage]]&gt;= 50%, "Yes", "No")</f>
        <v>Yes</v>
      </c>
      <c r="L528">
        <v>4</v>
      </c>
      <c r="M528">
        <v>36384</v>
      </c>
      <c r="N528">
        <f>AVERAGE(Table1_1[[#This Row],[rating]]) + (Table1_1[[#This Row],[rating_count]]/1000)</f>
        <v>40.384</v>
      </c>
      <c r="O528" t="str">
        <f>IF(Table1_1[[#This Row],[rating_count]]&lt;1000, "Yes", "No")</f>
        <v>No</v>
      </c>
      <c r="P528" t="s">
        <v>4563</v>
      </c>
      <c r="Q528" t="s">
        <v>4564</v>
      </c>
      <c r="R528" t="s">
        <v>4565</v>
      </c>
      <c r="S528" t="s">
        <v>4566</v>
      </c>
      <c r="T528" t="s">
        <v>4567</v>
      </c>
      <c r="U528" t="s">
        <v>4568</v>
      </c>
      <c r="V528" t="s">
        <v>4569</v>
      </c>
      <c r="W528" t="s">
        <v>4570</v>
      </c>
    </row>
    <row r="529" spans="1:23" x14ac:dyDescent="0.25">
      <c r="A529" t="s">
        <v>4571</v>
      </c>
      <c r="B529" t="s">
        <v>4572</v>
      </c>
      <c r="C529" t="str">
        <f>TRIM(LEFT(Table1_1[[#This Row],[product_name]], FIND(" ",Table1_1[[#This Row],[product_name]],FIND(" ",Table1_1[[#This Row],[product_name]],FIND(" ",Table1_1[[#This Row],[product_name]])+1)+1)))</f>
        <v>Sounce Gold Plated</v>
      </c>
      <c r="D529" t="s">
        <v>4573</v>
      </c>
      <c r="E529" t="s">
        <v>13077</v>
      </c>
      <c r="F529">
        <v>120</v>
      </c>
      <c r="G529">
        <v>999</v>
      </c>
      <c r="H529" t="str" cm="1">
        <f t="array" ref="H529">_xlfn.IFS(Table1_1[[#This Row],[discounted_price]]&lt;200, "&lt;₹200", Table1_1[[#This Row],[discounted_price]]&lt;=500, "₹200-₹500", Table1_1[[#This Row],[discounted_price]]&gt;500, "&gt;₹500")</f>
        <v>&lt;₹200</v>
      </c>
      <c r="I529" s="1">
        <v>0.88</v>
      </c>
      <c r="J5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29" s="1" t="str">
        <f>IF(Table1_1[[#This Row],[discount_percentage]]&gt;= 50%, "Yes", "No")</f>
        <v>Yes</v>
      </c>
      <c r="L529">
        <v>3.9</v>
      </c>
      <c r="M529">
        <v>6491</v>
      </c>
      <c r="N529">
        <f>AVERAGE(Table1_1[[#This Row],[rating]]) + (Table1_1[[#This Row],[rating_count]]/1000)</f>
        <v>10.391</v>
      </c>
      <c r="O529" t="str">
        <f>IF(Table1_1[[#This Row],[rating_count]]&lt;1000, "Yes", "No")</f>
        <v>No</v>
      </c>
      <c r="P529" t="s">
        <v>4574</v>
      </c>
      <c r="Q529" t="s">
        <v>4575</v>
      </c>
      <c r="R529" t="s">
        <v>4576</v>
      </c>
      <c r="S529" t="s">
        <v>4577</v>
      </c>
      <c r="T529" t="s">
        <v>4578</v>
      </c>
      <c r="U529" t="s">
        <v>4579</v>
      </c>
      <c r="V529" t="s">
        <v>4580</v>
      </c>
      <c r="W529" t="s">
        <v>4581</v>
      </c>
    </row>
    <row r="530" spans="1:23" x14ac:dyDescent="0.25">
      <c r="A530" t="s">
        <v>4582</v>
      </c>
      <c r="B530" t="s">
        <v>4583</v>
      </c>
      <c r="C530" t="str">
        <f>TRIM(LEFT(Table1_1[[#This Row],[product_name]], FIND(" ",Table1_1[[#This Row],[product_name]],FIND(" ",Table1_1[[#This Row],[product_name]],FIND(" ",Table1_1[[#This Row],[product_name]])+1)+1)))</f>
        <v>Noise ColorFit Ultra</v>
      </c>
      <c r="D530" t="s">
        <v>2948</v>
      </c>
      <c r="E530" t="s">
        <v>13077</v>
      </c>
      <c r="F530">
        <v>3999</v>
      </c>
      <c r="G530">
        <v>6999</v>
      </c>
      <c r="H530" t="str" cm="1">
        <f t="array" ref="H530">_xlfn.IFS(Table1_1[[#This Row],[discounted_price]]&lt;200, "&lt;₹200", Table1_1[[#This Row],[discounted_price]]&lt;=500, "₹200-₹500", Table1_1[[#This Row],[discounted_price]]&gt;500, "&gt;₹500")</f>
        <v>&gt;₹500</v>
      </c>
      <c r="I530" s="1">
        <v>0.43</v>
      </c>
      <c r="J5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30" s="1" t="str">
        <f>IF(Table1_1[[#This Row],[discount_percentage]]&gt;= 50%, "Yes", "No")</f>
        <v>No</v>
      </c>
      <c r="L530">
        <v>4.0999999999999996</v>
      </c>
      <c r="M530">
        <v>10229</v>
      </c>
      <c r="N530">
        <f>AVERAGE(Table1_1[[#This Row],[rating]]) + (Table1_1[[#This Row],[rating_count]]/1000)</f>
        <v>14.328999999999999</v>
      </c>
      <c r="O530" t="str">
        <f>IF(Table1_1[[#This Row],[rating_count]]&lt;1000, "Yes", "No")</f>
        <v>No</v>
      </c>
      <c r="P530" t="s">
        <v>4584</v>
      </c>
      <c r="Q530" t="s">
        <v>4585</v>
      </c>
      <c r="R530" t="s">
        <v>4586</v>
      </c>
      <c r="S530" t="s">
        <v>4587</v>
      </c>
      <c r="T530" t="s">
        <v>4588</v>
      </c>
      <c r="U530" t="s">
        <v>4589</v>
      </c>
      <c r="V530" t="s">
        <v>4590</v>
      </c>
      <c r="W530" t="s">
        <v>4591</v>
      </c>
    </row>
    <row r="531" spans="1:23" x14ac:dyDescent="0.25">
      <c r="A531" t="s">
        <v>4592</v>
      </c>
      <c r="B531" t="s">
        <v>4165</v>
      </c>
      <c r="C531" t="str">
        <f>TRIM(LEFT(Table1_1[[#This Row],[product_name]], FIND(" ",Table1_1[[#This Row],[product_name]],FIND(" ",Table1_1[[#This Row],[product_name]],FIND(" ",Table1_1[[#This Row],[product_name]])+1)+1)))</f>
        <v>Redmi Note 11</v>
      </c>
      <c r="D531" t="s">
        <v>2990</v>
      </c>
      <c r="E531" t="s">
        <v>13077</v>
      </c>
      <c r="F531">
        <v>12999</v>
      </c>
      <c r="G531">
        <v>18999</v>
      </c>
      <c r="H531" t="str" cm="1">
        <f t="array" ref="H531">_xlfn.IFS(Table1_1[[#This Row],[discounted_price]]&lt;200, "&lt;₹200", Table1_1[[#This Row],[discounted_price]]&lt;=500, "₹200-₹500", Table1_1[[#This Row],[discounted_price]]&gt;500, "&gt;₹500")</f>
        <v>&gt;₹500</v>
      </c>
      <c r="I531" s="1">
        <v>0.32</v>
      </c>
      <c r="J5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531" s="1" t="str">
        <f>IF(Table1_1[[#This Row],[discount_percentage]]&gt;= 50%, "Yes", "No")</f>
        <v>No</v>
      </c>
      <c r="L531">
        <v>4.0999999999999996</v>
      </c>
      <c r="M531">
        <v>50772</v>
      </c>
      <c r="N531">
        <f>AVERAGE(Table1_1[[#This Row],[rating]]) + (Table1_1[[#This Row],[rating_count]]/1000)</f>
        <v>54.872</v>
      </c>
      <c r="O531" t="str">
        <f>IF(Table1_1[[#This Row],[rating_count]]&lt;1000, "Yes", "No")</f>
        <v>No</v>
      </c>
      <c r="P531" t="s">
        <v>4166</v>
      </c>
      <c r="Q531" t="s">
        <v>3650</v>
      </c>
      <c r="R531" t="s">
        <v>3651</v>
      </c>
      <c r="S531" t="s">
        <v>3652</v>
      </c>
      <c r="T531" t="s">
        <v>3653</v>
      </c>
      <c r="U531" t="s">
        <v>3654</v>
      </c>
      <c r="V531" t="s">
        <v>4167</v>
      </c>
      <c r="W531" t="s">
        <v>4593</v>
      </c>
    </row>
    <row r="532" spans="1:23" x14ac:dyDescent="0.25">
      <c r="A532" t="s">
        <v>4594</v>
      </c>
      <c r="B532" t="s">
        <v>4595</v>
      </c>
      <c r="C532" t="str">
        <f>TRIM(LEFT(Table1_1[[#This Row],[product_name]], FIND(" ",Table1_1[[#This Row],[product_name]],FIND(" ",Table1_1[[#This Row],[product_name]],FIND(" ",Table1_1[[#This Row],[product_name]])+1)+1)))</f>
        <v>Spigen Ultra Hybrid</v>
      </c>
      <c r="D532" t="s">
        <v>3973</v>
      </c>
      <c r="E532" t="s">
        <v>13077</v>
      </c>
      <c r="F532">
        <v>1599</v>
      </c>
      <c r="G532">
        <v>2599</v>
      </c>
      <c r="H532" t="str" cm="1">
        <f t="array" ref="H532">_xlfn.IFS(Table1_1[[#This Row],[discounted_price]]&lt;200, "&lt;₹200", Table1_1[[#This Row],[discounted_price]]&lt;=500, "₹200-₹500", Table1_1[[#This Row],[discounted_price]]&gt;500, "&gt;₹500")</f>
        <v>&gt;₹500</v>
      </c>
      <c r="I532" s="1">
        <v>0.38</v>
      </c>
      <c r="J5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532" s="1" t="str">
        <f>IF(Table1_1[[#This Row],[discount_percentage]]&gt;= 50%, "Yes", "No")</f>
        <v>No</v>
      </c>
      <c r="L532">
        <v>4.3</v>
      </c>
      <c r="M532">
        <v>1801</v>
      </c>
      <c r="N532">
        <f>AVERAGE(Table1_1[[#This Row],[rating]]) + (Table1_1[[#This Row],[rating_count]]/1000)</f>
        <v>6.101</v>
      </c>
      <c r="O532" t="str">
        <f>IF(Table1_1[[#This Row],[rating_count]]&lt;1000, "Yes", "No")</f>
        <v>No</v>
      </c>
      <c r="P532" t="s">
        <v>4596</v>
      </c>
      <c r="Q532" t="s">
        <v>4597</v>
      </c>
      <c r="R532" t="s">
        <v>4598</v>
      </c>
      <c r="S532" t="s">
        <v>4599</v>
      </c>
      <c r="T532" t="s">
        <v>4600</v>
      </c>
      <c r="U532" t="s">
        <v>4601</v>
      </c>
      <c r="V532" t="s">
        <v>4602</v>
      </c>
      <c r="W532" t="s">
        <v>4603</v>
      </c>
    </row>
    <row r="533" spans="1:23" x14ac:dyDescent="0.25">
      <c r="A533" t="s">
        <v>4604</v>
      </c>
      <c r="B533" t="s">
        <v>4605</v>
      </c>
      <c r="C533" t="str">
        <f>TRIM(LEFT(Table1_1[[#This Row],[product_name]], FIND(" ",Table1_1[[#This Row],[product_name]],FIND(" ",Table1_1[[#This Row],[product_name]],FIND(" ",Table1_1[[#This Row],[product_name]])+1)+1)))</f>
        <v>Oraimo 18W USB</v>
      </c>
      <c r="D533" t="s">
        <v>3162</v>
      </c>
      <c r="E533" t="s">
        <v>13077</v>
      </c>
      <c r="F533">
        <v>699</v>
      </c>
      <c r="G533">
        <v>1199</v>
      </c>
      <c r="H533" t="str" cm="1">
        <f t="array" ref="H533">_xlfn.IFS(Table1_1[[#This Row],[discounted_price]]&lt;200, "&lt;₹200", Table1_1[[#This Row],[discounted_price]]&lt;=500, "₹200-₹500", Table1_1[[#This Row],[discounted_price]]&gt;500, "&gt;₹500")</f>
        <v>&gt;₹500</v>
      </c>
      <c r="I533" s="1">
        <v>0.42</v>
      </c>
      <c r="J5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33" s="1" t="str">
        <f>IF(Table1_1[[#This Row],[discount_percentage]]&gt;= 50%, "Yes", "No")</f>
        <v>No</v>
      </c>
      <c r="L533">
        <v>4</v>
      </c>
      <c r="M533">
        <v>14404</v>
      </c>
      <c r="N533">
        <f>AVERAGE(Table1_1[[#This Row],[rating]]) + (Table1_1[[#This Row],[rating_count]]/1000)</f>
        <v>18.404</v>
      </c>
      <c r="O533" t="str">
        <f>IF(Table1_1[[#This Row],[rating_count]]&lt;1000, "Yes", "No")</f>
        <v>No</v>
      </c>
      <c r="P533" t="s">
        <v>4606</v>
      </c>
      <c r="Q533" t="s">
        <v>3666</v>
      </c>
      <c r="R533" t="s">
        <v>3667</v>
      </c>
      <c r="S533" t="s">
        <v>3668</v>
      </c>
      <c r="T533" t="s">
        <v>3669</v>
      </c>
      <c r="U533" t="s">
        <v>3670</v>
      </c>
      <c r="V533" t="s">
        <v>4607</v>
      </c>
      <c r="W533" t="s">
        <v>4608</v>
      </c>
    </row>
    <row r="534" spans="1:23" x14ac:dyDescent="0.25">
      <c r="A534" t="s">
        <v>4609</v>
      </c>
      <c r="B534" t="s">
        <v>4610</v>
      </c>
      <c r="C534" t="str">
        <f>TRIM(LEFT(Table1_1[[#This Row],[product_name]], FIND(" ",Table1_1[[#This Row],[product_name]],FIND(" ",Table1_1[[#This Row],[product_name]],FIND(" ",Table1_1[[#This Row],[product_name]])+1)+1)))</f>
        <v>LAPSTER 12pcs Spiral</v>
      </c>
      <c r="D534" t="s">
        <v>4611</v>
      </c>
      <c r="E534" t="s">
        <v>13077</v>
      </c>
      <c r="F534">
        <v>99</v>
      </c>
      <c r="G534">
        <v>999</v>
      </c>
      <c r="H534" t="str" cm="1">
        <f t="array" ref="H534">_xlfn.IFS(Table1_1[[#This Row],[discounted_price]]&lt;200, "&lt;₹200", Table1_1[[#This Row],[discounted_price]]&lt;=500, "₹200-₹500", Table1_1[[#This Row],[discounted_price]]&gt;500, "&gt;₹500")</f>
        <v>&lt;₹200</v>
      </c>
      <c r="I534" s="1">
        <v>0.9</v>
      </c>
      <c r="J5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34" s="1" t="str">
        <f>IF(Table1_1[[#This Row],[discount_percentage]]&gt;= 50%, "Yes", "No")</f>
        <v>Yes</v>
      </c>
      <c r="L534">
        <v>4.4000000000000004</v>
      </c>
      <c r="M534">
        <v>305</v>
      </c>
      <c r="N534">
        <f>AVERAGE(Table1_1[[#This Row],[rating]]) + (Table1_1[[#This Row],[rating_count]]/1000)</f>
        <v>4.7050000000000001</v>
      </c>
      <c r="O534" t="str">
        <f>IF(Table1_1[[#This Row],[rating_count]]&lt;1000, "Yes", "No")</f>
        <v>Yes</v>
      </c>
      <c r="P534" t="s">
        <v>4612</v>
      </c>
      <c r="Q534" t="s">
        <v>4613</v>
      </c>
      <c r="R534" t="s">
        <v>4614</v>
      </c>
      <c r="S534" t="s">
        <v>4615</v>
      </c>
      <c r="T534" t="s">
        <v>4616</v>
      </c>
      <c r="U534" t="s">
        <v>4617</v>
      </c>
      <c r="V534" t="s">
        <v>4618</v>
      </c>
      <c r="W534" t="s">
        <v>4619</v>
      </c>
    </row>
    <row r="535" spans="1:23" x14ac:dyDescent="0.25">
      <c r="A535" t="s">
        <v>4620</v>
      </c>
      <c r="B535" t="s">
        <v>4621</v>
      </c>
      <c r="C535" t="str">
        <f>TRIM(LEFT(Table1_1[[#This Row],[product_name]], FIND(" ",Table1_1[[#This Row],[product_name]],FIND(" ",Table1_1[[#This Row],[product_name]],FIND(" ",Table1_1[[#This Row],[product_name]])+1)+1)))</f>
        <v>MI REDMI 9i</v>
      </c>
      <c r="D535" t="s">
        <v>2990</v>
      </c>
      <c r="E535" t="s">
        <v>13077</v>
      </c>
      <c r="F535">
        <v>7915</v>
      </c>
      <c r="G535">
        <v>9999</v>
      </c>
      <c r="H535" t="str" cm="1">
        <f t="array" ref="H535">_xlfn.IFS(Table1_1[[#This Row],[discounted_price]]&lt;200, "&lt;₹200", Table1_1[[#This Row],[discounted_price]]&lt;=500, "₹200-₹500", Table1_1[[#This Row],[discounted_price]]&gt;500, "&gt;₹500")</f>
        <v>&gt;₹500</v>
      </c>
      <c r="I535" s="1">
        <v>0.21</v>
      </c>
      <c r="J5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35" s="1" t="str">
        <f>IF(Table1_1[[#This Row],[discount_percentage]]&gt;= 50%, "Yes", "No")</f>
        <v>No</v>
      </c>
      <c r="L535">
        <v>4.3</v>
      </c>
      <c r="M535">
        <v>1376</v>
      </c>
      <c r="N535">
        <f>AVERAGE(Table1_1[[#This Row],[rating]]) + (Table1_1[[#This Row],[rating_count]]/1000)</f>
        <v>5.6760000000000002</v>
      </c>
      <c r="O535" t="str">
        <f>IF(Table1_1[[#This Row],[rating_count]]&lt;1000, "Yes", "No")</f>
        <v>No</v>
      </c>
      <c r="P535" t="s">
        <v>4622</v>
      </c>
      <c r="Q535" t="s">
        <v>4623</v>
      </c>
      <c r="R535" t="s">
        <v>4624</v>
      </c>
      <c r="S535" t="s">
        <v>4625</v>
      </c>
      <c r="T535" t="s">
        <v>4626</v>
      </c>
      <c r="U535" t="s">
        <v>4627</v>
      </c>
      <c r="V535" t="s">
        <v>4628</v>
      </c>
      <c r="W535" t="s">
        <v>4629</v>
      </c>
    </row>
    <row r="536" spans="1:23" x14ac:dyDescent="0.25">
      <c r="A536" t="s">
        <v>4630</v>
      </c>
      <c r="B536" t="s">
        <v>4631</v>
      </c>
      <c r="C536" t="str">
        <f>TRIM(LEFT(Table1_1[[#This Row],[product_name]], FIND(" ",Table1_1[[#This Row],[product_name]],FIND(" ",Table1_1[[#This Row],[product_name]],FIND(" ",Table1_1[[#This Row],[product_name]])+1)+1)))</f>
        <v>Fire-Boltt Ninja 3</v>
      </c>
      <c r="D536" t="s">
        <v>2948</v>
      </c>
      <c r="E536" t="s">
        <v>13077</v>
      </c>
      <c r="F536">
        <v>1499</v>
      </c>
      <c r="G536">
        <v>7999</v>
      </c>
      <c r="H536" t="str" cm="1">
        <f t="array" ref="H536">_xlfn.IFS(Table1_1[[#This Row],[discounted_price]]&lt;200, "&lt;₹200", Table1_1[[#This Row],[discounted_price]]&lt;=500, "₹200-₹500", Table1_1[[#This Row],[discounted_price]]&gt;500, "&gt;₹500")</f>
        <v>&gt;₹500</v>
      </c>
      <c r="I536" s="1">
        <v>0.81</v>
      </c>
      <c r="J5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36" s="1" t="str">
        <f>IF(Table1_1[[#This Row],[discount_percentage]]&gt;= 50%, "Yes", "No")</f>
        <v>Yes</v>
      </c>
      <c r="L536">
        <v>4.2</v>
      </c>
      <c r="M536">
        <v>22638</v>
      </c>
      <c r="N536">
        <f>AVERAGE(Table1_1[[#This Row],[rating]]) + (Table1_1[[#This Row],[rating_count]]/1000)</f>
        <v>26.838000000000001</v>
      </c>
      <c r="O536" t="str">
        <f>IF(Table1_1[[#This Row],[rating_count]]&lt;1000, "Yes", "No")</f>
        <v>No</v>
      </c>
      <c r="P536" t="s">
        <v>4632</v>
      </c>
      <c r="Q536" t="s">
        <v>3184</v>
      </c>
      <c r="R536" t="s">
        <v>3185</v>
      </c>
      <c r="S536" t="s">
        <v>3186</v>
      </c>
      <c r="T536" t="s">
        <v>3187</v>
      </c>
      <c r="U536" t="s">
        <v>3188</v>
      </c>
      <c r="V536" t="s">
        <v>4633</v>
      </c>
      <c r="W536" t="s">
        <v>4634</v>
      </c>
    </row>
    <row r="537" spans="1:23" x14ac:dyDescent="0.25">
      <c r="A537" t="s">
        <v>4635</v>
      </c>
      <c r="B537" t="s">
        <v>4636</v>
      </c>
      <c r="C537" t="str">
        <f>TRIM(LEFT(Table1_1[[#This Row],[product_name]], FIND(" ",Table1_1[[#This Row],[product_name]],FIND(" ",Table1_1[[#This Row],[product_name]],FIND(" ",Table1_1[[#This Row],[product_name]])+1)+1)))</f>
        <v>Lava A1 Josh</v>
      </c>
      <c r="D537" t="s">
        <v>3045</v>
      </c>
      <c r="E537" t="s">
        <v>13077</v>
      </c>
      <c r="F537">
        <v>1055</v>
      </c>
      <c r="G537">
        <v>1249</v>
      </c>
      <c r="H537" t="str" cm="1">
        <f t="array" ref="H537">_xlfn.IFS(Table1_1[[#This Row],[discounted_price]]&lt;200, "&lt;₹200", Table1_1[[#This Row],[discounted_price]]&lt;=500, "₹200-₹500", Table1_1[[#This Row],[discounted_price]]&gt;500, "&gt;₹500")</f>
        <v>&gt;₹500</v>
      </c>
      <c r="I537" s="1">
        <v>0.16</v>
      </c>
      <c r="J5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37" s="1" t="str">
        <f>IF(Table1_1[[#This Row],[discount_percentage]]&gt;= 50%, "Yes", "No")</f>
        <v>No</v>
      </c>
      <c r="L537">
        <v>3.8</v>
      </c>
      <c r="M537">
        <v>2352</v>
      </c>
      <c r="N537">
        <f>AVERAGE(Table1_1[[#This Row],[rating]]) + (Table1_1[[#This Row],[rating_count]]/1000)</f>
        <v>6.1519999999999992</v>
      </c>
      <c r="O537" t="str">
        <f>IF(Table1_1[[#This Row],[rating_count]]&lt;1000, "Yes", "No")</f>
        <v>No</v>
      </c>
      <c r="P537" t="s">
        <v>4637</v>
      </c>
      <c r="Q537" t="s">
        <v>4638</v>
      </c>
      <c r="R537" t="s">
        <v>4639</v>
      </c>
      <c r="S537" t="s">
        <v>4640</v>
      </c>
      <c r="T537" t="s">
        <v>4641</v>
      </c>
      <c r="U537" t="s">
        <v>4642</v>
      </c>
      <c r="V537" t="s">
        <v>4643</v>
      </c>
      <c r="W537" t="s">
        <v>4644</v>
      </c>
    </row>
    <row r="538" spans="1:23" x14ac:dyDescent="0.25">
      <c r="A538" t="s">
        <v>4645</v>
      </c>
      <c r="B538" t="s">
        <v>4646</v>
      </c>
      <c r="C538" t="str">
        <f>TRIM(LEFT(Table1_1[[#This Row],[product_name]], FIND(" ",Table1_1[[#This Row],[product_name]],FIND(" ",Table1_1[[#This Row],[product_name]],FIND(" ",Table1_1[[#This Row],[product_name]])+1)+1)))</f>
        <v>POPIO Tempered Glass</v>
      </c>
      <c r="D538" t="s">
        <v>3777</v>
      </c>
      <c r="E538" t="s">
        <v>13077</v>
      </c>
      <c r="F538">
        <v>150</v>
      </c>
      <c r="G538">
        <v>599</v>
      </c>
      <c r="H538" t="str" cm="1">
        <f t="array" ref="H538">_xlfn.IFS(Table1_1[[#This Row],[discounted_price]]&lt;200, "&lt;₹200", Table1_1[[#This Row],[discounted_price]]&lt;=500, "₹200-₹500", Table1_1[[#This Row],[discounted_price]]&gt;500, "&gt;₹500")</f>
        <v>&lt;₹200</v>
      </c>
      <c r="I538" s="1">
        <v>0.75</v>
      </c>
      <c r="J5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38" s="1" t="str">
        <f>IF(Table1_1[[#This Row],[discount_percentage]]&gt;= 50%, "Yes", "No")</f>
        <v>Yes</v>
      </c>
      <c r="L538">
        <v>4.3</v>
      </c>
      <c r="M538">
        <v>714</v>
      </c>
      <c r="N538">
        <f>AVERAGE(Table1_1[[#This Row],[rating]]) + (Table1_1[[#This Row],[rating_count]]/1000)</f>
        <v>5.0139999999999993</v>
      </c>
      <c r="O538" t="str">
        <f>IF(Table1_1[[#This Row],[rating_count]]&lt;1000, "Yes", "No")</f>
        <v>Yes</v>
      </c>
      <c r="P538" t="s">
        <v>4647</v>
      </c>
      <c r="Q538" t="s">
        <v>4648</v>
      </c>
      <c r="R538" t="s">
        <v>4649</v>
      </c>
      <c r="S538" t="s">
        <v>4650</v>
      </c>
      <c r="T538" t="s">
        <v>4651</v>
      </c>
      <c r="U538" t="s">
        <v>4652</v>
      </c>
      <c r="V538" t="s">
        <v>4653</v>
      </c>
      <c r="W538" t="s">
        <v>4654</v>
      </c>
    </row>
    <row r="539" spans="1:23" x14ac:dyDescent="0.25">
      <c r="A539" t="s">
        <v>4657</v>
      </c>
      <c r="B539" t="s">
        <v>4658</v>
      </c>
      <c r="C539" t="str">
        <f>TRIM(LEFT(Table1_1[[#This Row],[product_name]], FIND(" ",Table1_1[[#This Row],[product_name]],FIND(" ",Table1_1[[#This Row],[product_name]],FIND(" ",Table1_1[[#This Row],[product_name]])+1)+1)))</f>
        <v>Amozo Ultra Hybrid</v>
      </c>
      <c r="D539" t="s">
        <v>3973</v>
      </c>
      <c r="E539" t="s">
        <v>13077</v>
      </c>
      <c r="F539">
        <v>474</v>
      </c>
      <c r="G539">
        <v>1799</v>
      </c>
      <c r="H539" t="str" cm="1">
        <f t="array" ref="H539">_xlfn.IFS(Table1_1[[#This Row],[discounted_price]]&lt;200, "&lt;₹200", Table1_1[[#This Row],[discounted_price]]&lt;=500, "₹200-₹500", Table1_1[[#This Row],[discounted_price]]&gt;500, "&gt;₹500")</f>
        <v>₹200-₹500</v>
      </c>
      <c r="I539" s="1">
        <v>0.74</v>
      </c>
      <c r="J5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39" s="1" t="str">
        <f>IF(Table1_1[[#This Row],[discount_percentage]]&gt;= 50%, "Yes", "No")</f>
        <v>Yes</v>
      </c>
      <c r="L539">
        <v>4.3</v>
      </c>
      <c r="M539">
        <v>1454</v>
      </c>
      <c r="N539">
        <f>AVERAGE(Table1_1[[#This Row],[rating]]) + (Table1_1[[#This Row],[rating_count]]/1000)</f>
        <v>5.7539999999999996</v>
      </c>
      <c r="O539" t="str">
        <f>IF(Table1_1[[#This Row],[rating_count]]&lt;1000, "Yes", "No")</f>
        <v>No</v>
      </c>
      <c r="P539" t="s">
        <v>4659</v>
      </c>
      <c r="Q539" t="s">
        <v>4660</v>
      </c>
      <c r="R539" t="s">
        <v>4661</v>
      </c>
      <c r="S539" t="s">
        <v>4662</v>
      </c>
      <c r="T539" t="s">
        <v>4663</v>
      </c>
      <c r="U539" t="s">
        <v>13042</v>
      </c>
      <c r="V539" t="s">
        <v>4664</v>
      </c>
      <c r="W539" t="s">
        <v>4665</v>
      </c>
    </row>
    <row r="540" spans="1:23" x14ac:dyDescent="0.25">
      <c r="A540" t="s">
        <v>4668</v>
      </c>
      <c r="B540" t="s">
        <v>4669</v>
      </c>
      <c r="C540" t="str">
        <f>TRIM(LEFT(Table1_1[[#This Row],[product_name]], FIND(" ",Table1_1[[#This Row],[product_name]],FIND(" ",Table1_1[[#This Row],[product_name]],FIND(" ",Table1_1[[#This Row],[product_name]])+1)+1)))</f>
        <v>FLiX Usb Charger,Flix</v>
      </c>
      <c r="D540" t="s">
        <v>3162</v>
      </c>
      <c r="E540" t="s">
        <v>13077</v>
      </c>
      <c r="F540">
        <v>239</v>
      </c>
      <c r="G540">
        <v>599</v>
      </c>
      <c r="H540" t="str" cm="1">
        <f t="array" ref="H540">_xlfn.IFS(Table1_1[[#This Row],[discounted_price]]&lt;200, "&lt;₹200", Table1_1[[#This Row],[discounted_price]]&lt;=500, "₹200-₹500", Table1_1[[#This Row],[discounted_price]]&gt;500, "&gt;₹500")</f>
        <v>₹200-₹500</v>
      </c>
      <c r="I540" s="1">
        <v>0.6</v>
      </c>
      <c r="J5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40" s="1" t="str">
        <f>IF(Table1_1[[#This Row],[discount_percentage]]&gt;= 50%, "Yes", "No")</f>
        <v>Yes</v>
      </c>
      <c r="L540">
        <v>3.9</v>
      </c>
      <c r="M540">
        <v>2147</v>
      </c>
      <c r="N540">
        <f>AVERAGE(Table1_1[[#This Row],[rating]]) + (Table1_1[[#This Row],[rating_count]]/1000)</f>
        <v>6.0469999999999997</v>
      </c>
      <c r="O540" t="str">
        <f>IF(Table1_1[[#This Row],[rating_count]]&lt;1000, "Yes", "No")</f>
        <v>No</v>
      </c>
      <c r="P540" t="s">
        <v>4670</v>
      </c>
      <c r="Q540" t="s">
        <v>4276</v>
      </c>
      <c r="R540" t="s">
        <v>4277</v>
      </c>
      <c r="S540" t="s">
        <v>4278</v>
      </c>
      <c r="T540" t="s">
        <v>4279</v>
      </c>
      <c r="U540" t="s">
        <v>4280</v>
      </c>
      <c r="V540" t="s">
        <v>4671</v>
      </c>
      <c r="W540" t="s">
        <v>4672</v>
      </c>
    </row>
    <row r="541" spans="1:23" x14ac:dyDescent="0.25">
      <c r="A541" t="s">
        <v>4673</v>
      </c>
      <c r="B541" t="s">
        <v>4674</v>
      </c>
      <c r="C541" t="str">
        <f>TRIM(LEFT(Table1_1[[#This Row],[product_name]], FIND(" ",Table1_1[[#This Row],[product_name]],FIND(" ",Table1_1[[#This Row],[product_name]],FIND(" ",Table1_1[[#This Row],[product_name]])+1)+1)))</f>
        <v>Redmi 9A Sport</v>
      </c>
      <c r="D541" t="s">
        <v>2990</v>
      </c>
      <c r="E541" t="s">
        <v>13077</v>
      </c>
      <c r="F541">
        <v>7499</v>
      </c>
      <c r="G541">
        <v>9499</v>
      </c>
      <c r="H541" t="str" cm="1">
        <f t="array" ref="H541">_xlfn.IFS(Table1_1[[#This Row],[discounted_price]]&lt;200, "&lt;₹200", Table1_1[[#This Row],[discounted_price]]&lt;=500, "₹200-₹500", Table1_1[[#This Row],[discounted_price]]&gt;500, "&gt;₹500")</f>
        <v>&gt;₹500</v>
      </c>
      <c r="I541" s="1">
        <v>0.21</v>
      </c>
      <c r="J5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41" s="1" t="str">
        <f>IF(Table1_1[[#This Row],[discount_percentage]]&gt;= 50%, "Yes", "No")</f>
        <v>No</v>
      </c>
      <c r="L541">
        <v>4.0999999999999996</v>
      </c>
      <c r="M541">
        <v>313832</v>
      </c>
      <c r="N541">
        <f>AVERAGE(Table1_1[[#This Row],[rating]]) + (Table1_1[[#This Row],[rating_count]]/1000)</f>
        <v>317.93200000000002</v>
      </c>
      <c r="O541" t="str">
        <f>IF(Table1_1[[#This Row],[rating_count]]&lt;1000, "Yes", "No")</f>
        <v>No</v>
      </c>
      <c r="P541" t="s">
        <v>4675</v>
      </c>
      <c r="Q541" t="s">
        <v>3253</v>
      </c>
      <c r="R541" t="s">
        <v>3254</v>
      </c>
      <c r="S541" t="s">
        <v>3255</v>
      </c>
      <c r="T541" t="s">
        <v>3256</v>
      </c>
      <c r="U541" t="s">
        <v>3257</v>
      </c>
      <c r="V541" t="s">
        <v>3263</v>
      </c>
      <c r="W541" t="s">
        <v>4676</v>
      </c>
    </row>
    <row r="542" spans="1:23" x14ac:dyDescent="0.25">
      <c r="A542" t="s">
        <v>4677</v>
      </c>
      <c r="B542" t="s">
        <v>4678</v>
      </c>
      <c r="C542" t="str">
        <f>TRIM(LEFT(Table1_1[[#This Row],[product_name]], FIND(" ",Table1_1[[#This Row],[product_name]],FIND(" ",Table1_1[[#This Row],[product_name]],FIND(" ",Table1_1[[#This Row],[product_name]])+1)+1)))</f>
        <v>Prolet Classic Bumper</v>
      </c>
      <c r="D542" t="s">
        <v>2948</v>
      </c>
      <c r="E542" t="s">
        <v>13077</v>
      </c>
      <c r="F542">
        <v>265</v>
      </c>
      <c r="G542">
        <v>999</v>
      </c>
      <c r="H542" t="str" cm="1">
        <f t="array" ref="H542">_xlfn.IFS(Table1_1[[#This Row],[discounted_price]]&lt;200, "&lt;₹200", Table1_1[[#This Row],[discounted_price]]&lt;=500, "₹200-₹500", Table1_1[[#This Row],[discounted_price]]&gt;500, "&gt;₹500")</f>
        <v>₹200-₹500</v>
      </c>
      <c r="I542" s="1">
        <v>0.73</v>
      </c>
      <c r="J5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42" s="1" t="str">
        <f>IF(Table1_1[[#This Row],[discount_percentage]]&gt;= 50%, "Yes", "No")</f>
        <v>Yes</v>
      </c>
      <c r="L542">
        <v>3.7</v>
      </c>
      <c r="M542">
        <v>465</v>
      </c>
      <c r="N542">
        <f>AVERAGE(Table1_1[[#This Row],[rating]]) + (Table1_1[[#This Row],[rating_count]]/1000)</f>
        <v>4.165</v>
      </c>
      <c r="O542" t="str">
        <f>IF(Table1_1[[#This Row],[rating_count]]&lt;1000, "Yes", "No")</f>
        <v>Yes</v>
      </c>
      <c r="P542" t="s">
        <v>4679</v>
      </c>
      <c r="Q542" t="s">
        <v>4680</v>
      </c>
      <c r="R542" t="s">
        <v>4681</v>
      </c>
      <c r="S542" t="s">
        <v>4682</v>
      </c>
      <c r="T542" t="s">
        <v>4683</v>
      </c>
      <c r="U542" t="s">
        <v>4684</v>
      </c>
      <c r="V542" t="s">
        <v>4685</v>
      </c>
      <c r="W542" t="s">
        <v>4686</v>
      </c>
    </row>
    <row r="543" spans="1:23" x14ac:dyDescent="0.25">
      <c r="A543" t="s">
        <v>4687</v>
      </c>
      <c r="B543" t="s">
        <v>4688</v>
      </c>
      <c r="C543" t="str">
        <f>TRIM(LEFT(Table1_1[[#This Row],[product_name]], FIND(" ",Table1_1[[#This Row],[product_name]],FIND(" ",Table1_1[[#This Row],[product_name]],FIND(" ",Table1_1[[#This Row],[product_name]])+1)+1)))</f>
        <v>Samsung Galaxy S20</v>
      </c>
      <c r="D543" t="s">
        <v>2990</v>
      </c>
      <c r="E543" t="s">
        <v>13077</v>
      </c>
      <c r="F543">
        <v>37990</v>
      </c>
      <c r="G543">
        <v>74999</v>
      </c>
      <c r="H543" t="str" cm="1">
        <f t="array" ref="H543">_xlfn.IFS(Table1_1[[#This Row],[discounted_price]]&lt;200, "&lt;₹200", Table1_1[[#This Row],[discounted_price]]&lt;=500, "₹200-₹500", Table1_1[[#This Row],[discounted_price]]&gt;500, "&gt;₹500")</f>
        <v>&gt;₹500</v>
      </c>
      <c r="I543" s="1">
        <v>0.49</v>
      </c>
      <c r="J5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43" s="1" t="str">
        <f>IF(Table1_1[[#This Row],[discount_percentage]]&gt;= 50%, "Yes", "No")</f>
        <v>No</v>
      </c>
      <c r="L543">
        <v>4.2</v>
      </c>
      <c r="M543">
        <v>27790</v>
      </c>
      <c r="N543">
        <f>AVERAGE(Table1_1[[#This Row],[rating]]) + (Table1_1[[#This Row],[rating_count]]/1000)</f>
        <v>31.99</v>
      </c>
      <c r="O543" t="str">
        <f>IF(Table1_1[[#This Row],[rating_count]]&lt;1000, "Yes", "No")</f>
        <v>No</v>
      </c>
      <c r="P543" t="s">
        <v>4689</v>
      </c>
      <c r="Q543" t="s">
        <v>4690</v>
      </c>
      <c r="R543" t="s">
        <v>4691</v>
      </c>
      <c r="S543" t="s">
        <v>4692</v>
      </c>
      <c r="T543" t="s">
        <v>4693</v>
      </c>
      <c r="U543" t="s">
        <v>4694</v>
      </c>
      <c r="V543" t="s">
        <v>4695</v>
      </c>
      <c r="W543" t="s">
        <v>4696</v>
      </c>
    </row>
    <row r="544" spans="1:23" x14ac:dyDescent="0.25">
      <c r="A544" t="s">
        <v>4701</v>
      </c>
      <c r="B544" t="s">
        <v>4702</v>
      </c>
      <c r="C544" t="str">
        <f>TRIM(LEFT(Table1_1[[#This Row],[product_name]], FIND(" ",Table1_1[[#This Row],[product_name]],FIND(" ",Table1_1[[#This Row],[product_name]],FIND(" ",Table1_1[[#This Row],[product_name]])+1)+1)))</f>
        <v>WeCool S5 Long</v>
      </c>
      <c r="D544" t="s">
        <v>3433</v>
      </c>
      <c r="E544" t="s">
        <v>13077</v>
      </c>
      <c r="F544">
        <v>1799</v>
      </c>
      <c r="G544">
        <v>3999</v>
      </c>
      <c r="H544" t="str" cm="1">
        <f t="array" ref="H544">_xlfn.IFS(Table1_1[[#This Row],[discounted_price]]&lt;200, "&lt;₹200", Table1_1[[#This Row],[discounted_price]]&lt;=500, "₹200-₹500", Table1_1[[#This Row],[discounted_price]]&gt;500, "&gt;₹500")</f>
        <v>&gt;₹500</v>
      </c>
      <c r="I544" s="1">
        <v>0.55000000000000004</v>
      </c>
      <c r="J5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44" s="1" t="str">
        <f>IF(Table1_1[[#This Row],[discount_percentage]]&gt;= 50%, "Yes", "No")</f>
        <v>Yes</v>
      </c>
      <c r="L544">
        <v>4.5999999999999996</v>
      </c>
      <c r="M544">
        <v>245</v>
      </c>
      <c r="N544">
        <f>AVERAGE(Table1_1[[#This Row],[rating]]) + (Table1_1[[#This Row],[rating_count]]/1000)</f>
        <v>4.8449999999999998</v>
      </c>
      <c r="O544" t="str">
        <f>IF(Table1_1[[#This Row],[rating_count]]&lt;1000, "Yes", "No")</f>
        <v>Yes</v>
      </c>
      <c r="P544" t="s">
        <v>4703</v>
      </c>
      <c r="Q544" t="s">
        <v>4704</v>
      </c>
      <c r="R544" t="s">
        <v>4705</v>
      </c>
      <c r="S544" t="s">
        <v>4706</v>
      </c>
      <c r="T544" t="s">
        <v>4707</v>
      </c>
      <c r="U544" t="s">
        <v>4708</v>
      </c>
      <c r="V544" t="s">
        <v>4709</v>
      </c>
      <c r="W544" t="s">
        <v>4710</v>
      </c>
    </row>
    <row r="545" spans="1:23" x14ac:dyDescent="0.25">
      <c r="A545" t="s">
        <v>4711</v>
      </c>
      <c r="B545" t="s">
        <v>4712</v>
      </c>
      <c r="C545" t="str">
        <f>TRIM(LEFT(Table1_1[[#This Row],[product_name]], FIND(" ",Table1_1[[#This Row],[product_name]],FIND(" ",Table1_1[[#This Row],[product_name]],FIND(" ",Table1_1[[#This Row],[product_name]])+1)+1)))</f>
        <v>POCO C31 (Royal</v>
      </c>
      <c r="D545" t="s">
        <v>2990</v>
      </c>
      <c r="E545" t="s">
        <v>13077</v>
      </c>
      <c r="F545">
        <v>8499</v>
      </c>
      <c r="G545">
        <v>11999</v>
      </c>
      <c r="H545" t="str" cm="1">
        <f t="array" ref="H545">_xlfn.IFS(Table1_1[[#This Row],[discounted_price]]&lt;200, "&lt;₹200", Table1_1[[#This Row],[discounted_price]]&lt;=500, "₹200-₹500", Table1_1[[#This Row],[discounted_price]]&gt;500, "&gt;₹500")</f>
        <v>&gt;₹500</v>
      </c>
      <c r="I545" s="1">
        <v>0.28999999999999998</v>
      </c>
      <c r="J5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45" s="1" t="str">
        <f>IF(Table1_1[[#This Row],[discount_percentage]]&gt;= 50%, "Yes", "No")</f>
        <v>No</v>
      </c>
      <c r="L545">
        <v>3.9</v>
      </c>
      <c r="M545">
        <v>276</v>
      </c>
      <c r="N545">
        <f>AVERAGE(Table1_1[[#This Row],[rating]]) + (Table1_1[[#This Row],[rating_count]]/1000)</f>
        <v>4.1760000000000002</v>
      </c>
      <c r="O545" t="str">
        <f>IF(Table1_1[[#This Row],[rating_count]]&lt;1000, "Yes", "No")</f>
        <v>Yes</v>
      </c>
      <c r="P545" t="s">
        <v>4713</v>
      </c>
      <c r="Q545" t="s">
        <v>4714</v>
      </c>
      <c r="R545" t="s">
        <v>4715</v>
      </c>
      <c r="S545" t="s">
        <v>4716</v>
      </c>
      <c r="T545" t="s">
        <v>4717</v>
      </c>
      <c r="U545" t="s">
        <v>4718</v>
      </c>
      <c r="V545" t="s">
        <v>4719</v>
      </c>
      <c r="W545" t="s">
        <v>4720</v>
      </c>
    </row>
    <row r="546" spans="1:23" x14ac:dyDescent="0.25">
      <c r="A546" t="s">
        <v>4721</v>
      </c>
      <c r="B546" t="s">
        <v>4722</v>
      </c>
      <c r="C546" t="str">
        <f>TRIM(LEFT(Table1_1[[#This Row],[product_name]], FIND(" ",Table1_1[[#This Row],[product_name]],FIND(" ",Table1_1[[#This Row],[product_name]],FIND(" ",Table1_1[[#This Row],[product_name]])+1)+1)))</f>
        <v>Noise ColorFit Pulse</v>
      </c>
      <c r="D546" t="s">
        <v>2948</v>
      </c>
      <c r="E546" t="s">
        <v>13077</v>
      </c>
      <c r="F546">
        <v>1999</v>
      </c>
      <c r="G546">
        <v>3999</v>
      </c>
      <c r="H546" t="str" cm="1">
        <f t="array" ref="H546">_xlfn.IFS(Table1_1[[#This Row],[discounted_price]]&lt;200, "&lt;₹200", Table1_1[[#This Row],[discounted_price]]&lt;=500, "₹200-₹500", Table1_1[[#This Row],[discounted_price]]&gt;500, "&gt;₹500")</f>
        <v>&gt;₹500</v>
      </c>
      <c r="I546" s="1">
        <v>0.5</v>
      </c>
      <c r="J5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46" s="1" t="str">
        <f>IF(Table1_1[[#This Row],[discount_percentage]]&gt;= 50%, "Yes", "No")</f>
        <v>Yes</v>
      </c>
      <c r="L546">
        <v>4</v>
      </c>
      <c r="M546">
        <v>30254</v>
      </c>
      <c r="N546">
        <f>AVERAGE(Table1_1[[#This Row],[rating]]) + (Table1_1[[#This Row],[rating_count]]/1000)</f>
        <v>34.254000000000005</v>
      </c>
      <c r="O546" t="str">
        <f>IF(Table1_1[[#This Row],[rating_count]]&lt;1000, "Yes", "No")</f>
        <v>No</v>
      </c>
      <c r="P546" t="s">
        <v>4723</v>
      </c>
      <c r="Q546" t="s">
        <v>4724</v>
      </c>
      <c r="R546" t="s">
        <v>4725</v>
      </c>
      <c r="S546" t="s">
        <v>4726</v>
      </c>
      <c r="T546" t="s">
        <v>4727</v>
      </c>
      <c r="U546" t="s">
        <v>4728</v>
      </c>
      <c r="V546" t="s">
        <v>4729</v>
      </c>
      <c r="W546" t="s">
        <v>4730</v>
      </c>
    </row>
    <row r="547" spans="1:23" x14ac:dyDescent="0.25">
      <c r="A547" t="s">
        <v>4731</v>
      </c>
      <c r="B547" t="s">
        <v>3281</v>
      </c>
      <c r="C547" t="str">
        <f>TRIM(LEFT(Table1_1[[#This Row],[product_name]], FIND(" ",Table1_1[[#This Row],[product_name]],FIND(" ",Table1_1[[#This Row],[product_name]],FIND(" ",Table1_1[[#This Row],[product_name]])+1)+1)))</f>
        <v>Fire-Boltt Visionary 1.78"</v>
      </c>
      <c r="D547" t="s">
        <v>2948</v>
      </c>
      <c r="E547" t="s">
        <v>13077</v>
      </c>
      <c r="F547">
        <v>3999</v>
      </c>
      <c r="G547">
        <v>17999</v>
      </c>
      <c r="H547" t="str" cm="1">
        <f t="array" ref="H547">_xlfn.IFS(Table1_1[[#This Row],[discounted_price]]&lt;200, "&lt;₹200", Table1_1[[#This Row],[discounted_price]]&lt;=500, "₹200-₹500", Table1_1[[#This Row],[discounted_price]]&gt;500, "&gt;₹500")</f>
        <v>&gt;₹500</v>
      </c>
      <c r="I547" s="1">
        <v>0.78</v>
      </c>
      <c r="J5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47" s="1" t="str">
        <f>IF(Table1_1[[#This Row],[discount_percentage]]&gt;= 50%, "Yes", "No")</f>
        <v>Yes</v>
      </c>
      <c r="L547">
        <v>4.3</v>
      </c>
      <c r="M547">
        <v>17161</v>
      </c>
      <c r="N547">
        <f>AVERAGE(Table1_1[[#This Row],[rating]]) + (Table1_1[[#This Row],[rating_count]]/1000)</f>
        <v>21.461000000000002</v>
      </c>
      <c r="O547" t="str">
        <f>IF(Table1_1[[#This Row],[rating_count]]&lt;1000, "Yes", "No")</f>
        <v>No</v>
      </c>
      <c r="P547" t="s">
        <v>4732</v>
      </c>
      <c r="Q547" t="s">
        <v>3283</v>
      </c>
      <c r="R547" t="s">
        <v>3284</v>
      </c>
      <c r="S547" t="s">
        <v>3285</v>
      </c>
      <c r="T547" t="s">
        <v>3286</v>
      </c>
      <c r="U547" t="s">
        <v>3287</v>
      </c>
      <c r="V547" t="s">
        <v>4733</v>
      </c>
      <c r="W547" t="s">
        <v>4734</v>
      </c>
    </row>
    <row r="548" spans="1:23" x14ac:dyDescent="0.25">
      <c r="A548" t="s">
        <v>4735</v>
      </c>
      <c r="B548" t="s">
        <v>4736</v>
      </c>
      <c r="C548" t="str">
        <f>TRIM(LEFT(Table1_1[[#This Row],[product_name]], FIND(" ",Table1_1[[#This Row],[product_name]],FIND(" ",Table1_1[[#This Row],[product_name]],FIND(" ",Table1_1[[#This Row],[product_name]])+1)+1)))</f>
        <v>Amazon Basics 2</v>
      </c>
      <c r="D548" t="s">
        <v>3162</v>
      </c>
      <c r="E548" t="s">
        <v>13077</v>
      </c>
      <c r="F548">
        <v>219</v>
      </c>
      <c r="G548">
        <v>499</v>
      </c>
      <c r="H548" t="str" cm="1">
        <f t="array" ref="H548">_xlfn.IFS(Table1_1[[#This Row],[discounted_price]]&lt;200, "&lt;₹200", Table1_1[[#This Row],[discounted_price]]&lt;=500, "₹200-₹500", Table1_1[[#This Row],[discounted_price]]&gt;500, "&gt;₹500")</f>
        <v>₹200-₹500</v>
      </c>
      <c r="I548" s="1">
        <v>0.56000000000000005</v>
      </c>
      <c r="J5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48" s="1" t="str">
        <f>IF(Table1_1[[#This Row],[discount_percentage]]&gt;= 50%, "Yes", "No")</f>
        <v>Yes</v>
      </c>
      <c r="L548">
        <v>4.4000000000000004</v>
      </c>
      <c r="M548">
        <v>14</v>
      </c>
      <c r="N548">
        <f>AVERAGE(Table1_1[[#This Row],[rating]]) + (Table1_1[[#This Row],[rating_count]]/1000)</f>
        <v>4.4140000000000006</v>
      </c>
      <c r="O548" t="str">
        <f>IF(Table1_1[[#This Row],[rating_count]]&lt;1000, "Yes", "No")</f>
        <v>Yes</v>
      </c>
      <c r="P548" t="s">
        <v>4737</v>
      </c>
      <c r="Q548" t="s">
        <v>4738</v>
      </c>
      <c r="R548" t="s">
        <v>4739</v>
      </c>
      <c r="S548" t="s">
        <v>4740</v>
      </c>
      <c r="T548" t="s">
        <v>4741</v>
      </c>
      <c r="U548" t="s">
        <v>4742</v>
      </c>
      <c r="V548" t="s">
        <v>4743</v>
      </c>
      <c r="W548" t="s">
        <v>4744</v>
      </c>
    </row>
    <row r="549" spans="1:23" x14ac:dyDescent="0.25">
      <c r="A549" t="s">
        <v>4745</v>
      </c>
      <c r="B549" t="s">
        <v>4746</v>
      </c>
      <c r="C549" t="str">
        <f>TRIM(LEFT(Table1_1[[#This Row],[product_name]], FIND(" ",Table1_1[[#This Row],[product_name]],FIND(" ",Table1_1[[#This Row],[product_name]],FIND(" ",Table1_1[[#This Row],[product_name]])+1)+1)))</f>
        <v>Mobilife Bluetooth Extendable</v>
      </c>
      <c r="D549" t="s">
        <v>3433</v>
      </c>
      <c r="E549" t="s">
        <v>13077</v>
      </c>
      <c r="F549">
        <v>599</v>
      </c>
      <c r="G549">
        <v>1399</v>
      </c>
      <c r="H549" t="str" cm="1">
        <f t="array" ref="H549">_xlfn.IFS(Table1_1[[#This Row],[discounted_price]]&lt;200, "&lt;₹200", Table1_1[[#This Row],[discounted_price]]&lt;=500, "₹200-₹500", Table1_1[[#This Row],[discounted_price]]&gt;500, "&gt;₹500")</f>
        <v>&gt;₹500</v>
      </c>
      <c r="I549" s="1">
        <v>0.56999999999999995</v>
      </c>
      <c r="J5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49" s="1" t="str">
        <f>IF(Table1_1[[#This Row],[discount_percentage]]&gt;= 50%, "Yes", "No")</f>
        <v>Yes</v>
      </c>
      <c r="L549">
        <v>4.0999999999999996</v>
      </c>
      <c r="M549">
        <v>14560</v>
      </c>
      <c r="N549">
        <f>AVERAGE(Table1_1[[#This Row],[rating]]) + (Table1_1[[#This Row],[rating_count]]/1000)</f>
        <v>18.66</v>
      </c>
      <c r="O549" t="str">
        <f>IF(Table1_1[[#This Row],[rating_count]]&lt;1000, "Yes", "No")</f>
        <v>No</v>
      </c>
      <c r="P549" t="s">
        <v>4747</v>
      </c>
      <c r="Q549" t="s">
        <v>4748</v>
      </c>
      <c r="R549" t="s">
        <v>4749</v>
      </c>
      <c r="S549" t="s">
        <v>4750</v>
      </c>
      <c r="T549" t="s">
        <v>4751</v>
      </c>
      <c r="U549" t="s">
        <v>4752</v>
      </c>
      <c r="V549" t="s">
        <v>4753</v>
      </c>
      <c r="W549" t="s">
        <v>4754</v>
      </c>
    </row>
    <row r="550" spans="1:23" x14ac:dyDescent="0.25">
      <c r="A550" t="s">
        <v>4755</v>
      </c>
      <c r="B550" t="s">
        <v>4756</v>
      </c>
      <c r="C550" t="str">
        <f>TRIM(LEFT(Table1_1[[#This Row],[product_name]], FIND(" ",Table1_1[[#This Row],[product_name]],FIND(" ",Table1_1[[#This Row],[product_name]],FIND(" ",Table1_1[[#This Row],[product_name]])+1)+1)))</f>
        <v>Ambrane 27000mAh Power</v>
      </c>
      <c r="D550" t="s">
        <v>2979</v>
      </c>
      <c r="E550" t="s">
        <v>13077</v>
      </c>
      <c r="F550">
        <v>2499</v>
      </c>
      <c r="G550">
        <v>2999</v>
      </c>
      <c r="H550" t="str" cm="1">
        <f t="array" ref="H550">_xlfn.IFS(Table1_1[[#This Row],[discounted_price]]&lt;200, "&lt;₹200", Table1_1[[#This Row],[discounted_price]]&lt;=500, "₹200-₹500", Table1_1[[#This Row],[discounted_price]]&gt;500, "&gt;₹500")</f>
        <v>&gt;₹500</v>
      </c>
      <c r="I550" s="1">
        <v>0.17</v>
      </c>
      <c r="J5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50" s="1" t="str">
        <f>IF(Table1_1[[#This Row],[discount_percentage]]&gt;= 50%, "Yes", "No")</f>
        <v>No</v>
      </c>
      <c r="L550">
        <v>4.0999999999999996</v>
      </c>
      <c r="M550">
        <v>3156</v>
      </c>
      <c r="N550">
        <f>AVERAGE(Table1_1[[#This Row],[rating]]) + (Table1_1[[#This Row],[rating_count]]/1000)</f>
        <v>7.2560000000000002</v>
      </c>
      <c r="O550" t="str">
        <f>IF(Table1_1[[#This Row],[rating_count]]&lt;1000, "Yes", "No")</f>
        <v>No</v>
      </c>
      <c r="P550" t="s">
        <v>4757</v>
      </c>
      <c r="Q550" t="s">
        <v>4758</v>
      </c>
      <c r="R550" t="s">
        <v>4759</v>
      </c>
      <c r="S550" t="s">
        <v>4760</v>
      </c>
      <c r="T550" t="s">
        <v>4761</v>
      </c>
      <c r="U550" t="s">
        <v>4762</v>
      </c>
      <c r="V550" t="s">
        <v>4763</v>
      </c>
      <c r="W550" t="s">
        <v>4764</v>
      </c>
    </row>
    <row r="551" spans="1:23" x14ac:dyDescent="0.25">
      <c r="A551" t="s">
        <v>4765</v>
      </c>
      <c r="B551" t="s">
        <v>4766</v>
      </c>
      <c r="C551" t="str">
        <f>TRIM(LEFT(Table1_1[[#This Row],[product_name]], FIND(" ",Table1_1[[#This Row],[product_name]],FIND(" ",Table1_1[[#This Row],[product_name]],FIND(" ",Table1_1[[#This Row],[product_name]])+1)+1)))</f>
        <v>STRIFF Wall Mount</v>
      </c>
      <c r="D551" t="s">
        <v>4767</v>
      </c>
      <c r="E551" t="s">
        <v>13077</v>
      </c>
      <c r="F551">
        <v>89</v>
      </c>
      <c r="G551">
        <v>499</v>
      </c>
      <c r="H551" t="str" cm="1">
        <f t="array" ref="H551">_xlfn.IFS(Table1_1[[#This Row],[discounted_price]]&lt;200, "&lt;₹200", Table1_1[[#This Row],[discounted_price]]&lt;=500, "₹200-₹500", Table1_1[[#This Row],[discounted_price]]&gt;500, "&gt;₹500")</f>
        <v>&lt;₹200</v>
      </c>
      <c r="I551" s="1">
        <v>0.82</v>
      </c>
      <c r="J5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51" s="1" t="str">
        <f>IF(Table1_1[[#This Row],[discount_percentage]]&gt;= 50%, "Yes", "No")</f>
        <v>Yes</v>
      </c>
      <c r="L551">
        <v>4.0999999999999996</v>
      </c>
      <c r="M551">
        <v>9340</v>
      </c>
      <c r="N551">
        <f>AVERAGE(Table1_1[[#This Row],[rating]]) + (Table1_1[[#This Row],[rating_count]]/1000)</f>
        <v>13.44</v>
      </c>
      <c r="O551" t="str">
        <f>IF(Table1_1[[#This Row],[rating_count]]&lt;1000, "Yes", "No")</f>
        <v>No</v>
      </c>
      <c r="P551" t="s">
        <v>4768</v>
      </c>
      <c r="Q551" t="s">
        <v>4769</v>
      </c>
      <c r="R551" t="s">
        <v>4770</v>
      </c>
      <c r="S551" t="s">
        <v>4771</v>
      </c>
      <c r="T551" t="s">
        <v>4772</v>
      </c>
      <c r="U551" t="s">
        <v>4773</v>
      </c>
      <c r="V551" t="s">
        <v>4774</v>
      </c>
      <c r="W551" t="s">
        <v>4775</v>
      </c>
    </row>
    <row r="552" spans="1:23" x14ac:dyDescent="0.25">
      <c r="A552" t="s">
        <v>4776</v>
      </c>
      <c r="B552" t="s">
        <v>4777</v>
      </c>
      <c r="C552" t="str">
        <f>TRIM(LEFT(Table1_1[[#This Row],[product_name]], FIND(" ",Table1_1[[#This Row],[product_name]],FIND(" ",Table1_1[[#This Row],[product_name]],FIND(" ",Table1_1[[#This Row],[product_name]])+1)+1)))</f>
        <v>Fire-Boltt Tank 1.85"</v>
      </c>
      <c r="D552" t="s">
        <v>2948</v>
      </c>
      <c r="E552" t="s">
        <v>13077</v>
      </c>
      <c r="F552">
        <v>2999</v>
      </c>
      <c r="G552">
        <v>11999</v>
      </c>
      <c r="H552" t="str" cm="1">
        <f t="array" ref="H552">_xlfn.IFS(Table1_1[[#This Row],[discounted_price]]&lt;200, "&lt;₹200", Table1_1[[#This Row],[discounted_price]]&lt;=500, "₹200-₹500", Table1_1[[#This Row],[discounted_price]]&gt;500, "&gt;₹500")</f>
        <v>&gt;₹500</v>
      </c>
      <c r="I552" s="1">
        <v>0.75</v>
      </c>
      <c r="J5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52" s="1" t="str">
        <f>IF(Table1_1[[#This Row],[discount_percentage]]&gt;= 50%, "Yes", "No")</f>
        <v>Yes</v>
      </c>
      <c r="L552">
        <v>4.4000000000000004</v>
      </c>
      <c r="M552">
        <v>768</v>
      </c>
      <c r="N552">
        <f>AVERAGE(Table1_1[[#This Row],[rating]]) + (Table1_1[[#This Row],[rating_count]]/1000)</f>
        <v>5.1680000000000001</v>
      </c>
      <c r="O552" t="str">
        <f>IF(Table1_1[[#This Row],[rating_count]]&lt;1000, "Yes", "No")</f>
        <v>Yes</v>
      </c>
      <c r="P552" t="s">
        <v>4778</v>
      </c>
      <c r="Q552" t="s">
        <v>4779</v>
      </c>
      <c r="R552" t="s">
        <v>4780</v>
      </c>
      <c r="S552" t="s">
        <v>4781</v>
      </c>
      <c r="T552" t="s">
        <v>4782</v>
      </c>
      <c r="U552" t="s">
        <v>13043</v>
      </c>
      <c r="V552" t="s">
        <v>4783</v>
      </c>
      <c r="W552" t="s">
        <v>4784</v>
      </c>
    </row>
    <row r="553" spans="1:23" x14ac:dyDescent="0.25">
      <c r="A553" t="s">
        <v>4785</v>
      </c>
      <c r="B553" t="s">
        <v>4786</v>
      </c>
      <c r="C553" t="str">
        <f>TRIM(LEFT(Table1_1[[#This Row],[product_name]], FIND(" ",Table1_1[[#This Row],[product_name]],FIND(" ",Table1_1[[#This Row],[product_name]],FIND(" ",Table1_1[[#This Row],[product_name]])+1)+1)))</f>
        <v>Elv Aluminium Adjustable</v>
      </c>
      <c r="D553" t="s">
        <v>3495</v>
      </c>
      <c r="E553" t="s">
        <v>13077</v>
      </c>
      <c r="F553">
        <v>314</v>
      </c>
      <c r="G553">
        <v>1499</v>
      </c>
      <c r="H553" t="str" cm="1">
        <f t="array" ref="H553">_xlfn.IFS(Table1_1[[#This Row],[discounted_price]]&lt;200, "&lt;₹200", Table1_1[[#This Row],[discounted_price]]&lt;=500, "₹200-₹500", Table1_1[[#This Row],[discounted_price]]&gt;500, "&gt;₹500")</f>
        <v>₹200-₹500</v>
      </c>
      <c r="I553" s="1">
        <v>0.79</v>
      </c>
      <c r="J5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53" s="1" t="str">
        <f>IF(Table1_1[[#This Row],[discount_percentage]]&gt;= 50%, "Yes", "No")</f>
        <v>Yes</v>
      </c>
      <c r="L553">
        <v>4.5</v>
      </c>
      <c r="M553">
        <v>28978</v>
      </c>
      <c r="N553">
        <f>AVERAGE(Table1_1[[#This Row],[rating]]) + (Table1_1[[#This Row],[rating_count]]/1000)</f>
        <v>33.478000000000002</v>
      </c>
      <c r="O553" t="str">
        <f>IF(Table1_1[[#This Row],[rating_count]]&lt;1000, "Yes", "No")</f>
        <v>No</v>
      </c>
      <c r="P553" t="s">
        <v>4787</v>
      </c>
      <c r="Q553" t="s">
        <v>3985</v>
      </c>
      <c r="R553" t="s">
        <v>3986</v>
      </c>
      <c r="S553" t="s">
        <v>3987</v>
      </c>
      <c r="T553" t="s">
        <v>3988</v>
      </c>
      <c r="U553" t="s">
        <v>3989</v>
      </c>
      <c r="V553" t="s">
        <v>4788</v>
      </c>
      <c r="W553" t="s">
        <v>4789</v>
      </c>
    </row>
    <row r="554" spans="1:23" x14ac:dyDescent="0.25">
      <c r="A554" t="s">
        <v>4790</v>
      </c>
      <c r="B554" t="s">
        <v>4791</v>
      </c>
      <c r="C554" t="str">
        <f>TRIM(LEFT(Table1_1[[#This Row],[product_name]], FIND(" ",Table1_1[[#This Row],[product_name]],FIND(" ",Table1_1[[#This Row],[product_name]],FIND(" ",Table1_1[[#This Row],[product_name]])+1)+1)))</f>
        <v>Samsung Galaxy M13</v>
      </c>
      <c r="D554" t="s">
        <v>2990</v>
      </c>
      <c r="E554" t="s">
        <v>13077</v>
      </c>
      <c r="F554">
        <v>13999</v>
      </c>
      <c r="G554">
        <v>19499</v>
      </c>
      <c r="H554" t="str" cm="1">
        <f t="array" ref="H554">_xlfn.IFS(Table1_1[[#This Row],[discounted_price]]&lt;200, "&lt;₹200", Table1_1[[#This Row],[discounted_price]]&lt;=500, "₹200-₹500", Table1_1[[#This Row],[discounted_price]]&gt;500, "&gt;₹500")</f>
        <v>&gt;₹500</v>
      </c>
      <c r="I554" s="1">
        <v>0.28000000000000003</v>
      </c>
      <c r="J5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54" s="1" t="str">
        <f>IF(Table1_1[[#This Row],[discount_percentage]]&gt;= 50%, "Yes", "No")</f>
        <v>No</v>
      </c>
      <c r="L554">
        <v>4.0999999999999996</v>
      </c>
      <c r="M554">
        <v>18998</v>
      </c>
      <c r="N554">
        <f>AVERAGE(Table1_1[[#This Row],[rating]]) + (Table1_1[[#This Row],[rating_count]]/1000)</f>
        <v>23.097999999999999</v>
      </c>
      <c r="O554" t="str">
        <f>IF(Table1_1[[#This Row],[rating_count]]&lt;1000, "Yes", "No")</f>
        <v>No</v>
      </c>
      <c r="P554" t="s">
        <v>3463</v>
      </c>
      <c r="Q554" t="s">
        <v>3209</v>
      </c>
      <c r="R554" t="s">
        <v>3210</v>
      </c>
      <c r="S554" t="s">
        <v>3211</v>
      </c>
      <c r="T554" t="s">
        <v>3212</v>
      </c>
      <c r="U554" t="s">
        <v>3213</v>
      </c>
      <c r="V554" t="s">
        <v>4792</v>
      </c>
      <c r="W554" t="s">
        <v>4793</v>
      </c>
    </row>
    <row r="555" spans="1:23" x14ac:dyDescent="0.25">
      <c r="A555" t="s">
        <v>4794</v>
      </c>
      <c r="B555" t="s">
        <v>4795</v>
      </c>
      <c r="C555" t="str">
        <f>TRIM(LEFT(Table1_1[[#This Row],[product_name]], FIND(" ",Table1_1[[#This Row],[product_name]],FIND(" ",Table1_1[[#This Row],[product_name]],FIND(" ",Table1_1[[#This Row],[product_name]])+1)+1)))</f>
        <v>DYAZO USB 3.0</v>
      </c>
      <c r="D555" t="s">
        <v>3275</v>
      </c>
      <c r="E555" t="s">
        <v>13077</v>
      </c>
      <c r="F555">
        <v>139</v>
      </c>
      <c r="G555">
        <v>499</v>
      </c>
      <c r="H555" t="str" cm="1">
        <f t="array" ref="H555">_xlfn.IFS(Table1_1[[#This Row],[discounted_price]]&lt;200, "&lt;₹200", Table1_1[[#This Row],[discounted_price]]&lt;=500, "₹200-₹500", Table1_1[[#This Row],[discounted_price]]&gt;500, "&gt;₹500")</f>
        <v>&lt;₹200</v>
      </c>
      <c r="I555" s="1">
        <v>0.72</v>
      </c>
      <c r="J5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55" s="1" t="str">
        <f>IF(Table1_1[[#This Row],[discount_percentage]]&gt;= 50%, "Yes", "No")</f>
        <v>Yes</v>
      </c>
      <c r="L555">
        <v>4.2</v>
      </c>
      <c r="M555">
        <v>4971</v>
      </c>
      <c r="N555">
        <f>AVERAGE(Table1_1[[#This Row],[rating]]) + (Table1_1[[#This Row],[rating_count]]/1000)</f>
        <v>9.1709999999999994</v>
      </c>
      <c r="O555" t="str">
        <f>IF(Table1_1[[#This Row],[rating_count]]&lt;1000, "Yes", "No")</f>
        <v>No</v>
      </c>
      <c r="P555" t="s">
        <v>4796</v>
      </c>
      <c r="Q555" t="s">
        <v>4797</v>
      </c>
      <c r="R555" t="s">
        <v>4798</v>
      </c>
      <c r="S555" t="s">
        <v>4799</v>
      </c>
      <c r="T555" t="s">
        <v>4800</v>
      </c>
      <c r="U555" t="s">
        <v>4801</v>
      </c>
      <c r="V555" t="s">
        <v>4802</v>
      </c>
      <c r="W555" t="s">
        <v>4803</v>
      </c>
    </row>
    <row r="556" spans="1:23" x14ac:dyDescent="0.25">
      <c r="A556" t="s">
        <v>4804</v>
      </c>
      <c r="B556" t="s">
        <v>4805</v>
      </c>
      <c r="C556" t="str">
        <f>TRIM(LEFT(Table1_1[[#This Row],[product_name]], FIND(" ",Table1_1[[#This Row],[product_name]],FIND(" ",Table1_1[[#This Row],[product_name]],FIND(" ",Table1_1[[#This Row],[product_name]])+1)+1)))</f>
        <v>KINGONE Wireless Charging</v>
      </c>
      <c r="D556" t="s">
        <v>3867</v>
      </c>
      <c r="E556" t="s">
        <v>13077</v>
      </c>
      <c r="F556">
        <v>2599</v>
      </c>
      <c r="G556">
        <v>6999</v>
      </c>
      <c r="H556" t="str" cm="1">
        <f t="array" ref="H556">_xlfn.IFS(Table1_1[[#This Row],[discounted_price]]&lt;200, "&lt;₹200", Table1_1[[#This Row],[discounted_price]]&lt;=500, "₹200-₹500", Table1_1[[#This Row],[discounted_price]]&gt;500, "&gt;₹500")</f>
        <v>&gt;₹500</v>
      </c>
      <c r="I556" s="1">
        <v>0.63</v>
      </c>
      <c r="J5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56" s="1" t="str">
        <f>IF(Table1_1[[#This Row],[discount_percentage]]&gt;= 50%, "Yes", "No")</f>
        <v>Yes</v>
      </c>
      <c r="L556">
        <v>4.5</v>
      </c>
      <c r="M556">
        <v>1526</v>
      </c>
      <c r="N556">
        <f>AVERAGE(Table1_1[[#This Row],[rating]]) + (Table1_1[[#This Row],[rating_count]]/1000)</f>
        <v>6.0259999999999998</v>
      </c>
      <c r="O556" t="str">
        <f>IF(Table1_1[[#This Row],[rating_count]]&lt;1000, "Yes", "No")</f>
        <v>No</v>
      </c>
      <c r="P556" t="s">
        <v>4806</v>
      </c>
      <c r="Q556" t="s">
        <v>4807</v>
      </c>
      <c r="R556" t="s">
        <v>4808</v>
      </c>
      <c r="S556" t="s">
        <v>4809</v>
      </c>
      <c r="T556" t="s">
        <v>4810</v>
      </c>
      <c r="U556" t="s">
        <v>4811</v>
      </c>
      <c r="V556" t="s">
        <v>4812</v>
      </c>
      <c r="W556" t="s">
        <v>4813</v>
      </c>
    </row>
    <row r="557" spans="1:23" x14ac:dyDescent="0.25">
      <c r="A557" t="s">
        <v>4814</v>
      </c>
      <c r="B557" t="s">
        <v>4815</v>
      </c>
      <c r="C557" t="str">
        <f>TRIM(LEFT(Table1_1[[#This Row],[product_name]], FIND(" ",Table1_1[[#This Row],[product_name]],FIND(" ",Table1_1[[#This Row],[product_name]],FIND(" ",Table1_1[[#This Row],[product_name]])+1)+1)))</f>
        <v>boAt BassHeads 100</v>
      </c>
      <c r="D557" t="s">
        <v>3066</v>
      </c>
      <c r="E557" t="s">
        <v>13077</v>
      </c>
      <c r="F557">
        <v>365</v>
      </c>
      <c r="G557">
        <v>999</v>
      </c>
      <c r="H557" t="str" cm="1">
        <f t="array" ref="H557">_xlfn.IFS(Table1_1[[#This Row],[discounted_price]]&lt;200, "&lt;₹200", Table1_1[[#This Row],[discounted_price]]&lt;=500, "₹200-₹500", Table1_1[[#This Row],[discounted_price]]&gt;500, "&gt;₹500")</f>
        <v>₹200-₹500</v>
      </c>
      <c r="I557" s="1">
        <v>0.63</v>
      </c>
      <c r="J5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57" s="1" t="str">
        <f>IF(Table1_1[[#This Row],[discount_percentage]]&gt;= 50%, "Yes", "No")</f>
        <v>Yes</v>
      </c>
      <c r="L557">
        <v>4.0999999999999996</v>
      </c>
      <c r="M557">
        <v>363711</v>
      </c>
      <c r="N557">
        <f>AVERAGE(Table1_1[[#This Row],[rating]]) + (Table1_1[[#This Row],[rating_count]]/1000)</f>
        <v>367.81100000000004</v>
      </c>
      <c r="O557" t="str">
        <f>IF(Table1_1[[#This Row],[rating_count]]&lt;1000, "Yes", "No")</f>
        <v>No</v>
      </c>
      <c r="P557" t="s">
        <v>3468</v>
      </c>
      <c r="Q557" t="s">
        <v>3119</v>
      </c>
      <c r="R557" t="s">
        <v>3120</v>
      </c>
      <c r="S557" t="s">
        <v>3121</v>
      </c>
      <c r="T557" t="s">
        <v>3122</v>
      </c>
      <c r="U557" t="s">
        <v>3123</v>
      </c>
      <c r="V557" t="s">
        <v>4816</v>
      </c>
      <c r="W557" t="s">
        <v>4817</v>
      </c>
    </row>
    <row r="558" spans="1:23" x14ac:dyDescent="0.25">
      <c r="A558" t="s">
        <v>4818</v>
      </c>
      <c r="B558" t="s">
        <v>4819</v>
      </c>
      <c r="C558" t="str">
        <f>TRIM(LEFT(Table1_1[[#This Row],[product_name]], FIND(" ",Table1_1[[#This Row],[product_name]],FIND(" ",Table1_1[[#This Row],[product_name]],FIND(" ",Table1_1[[#This Row],[product_name]])+1)+1)))</f>
        <v>boAt Airdopes 141</v>
      </c>
      <c r="D558" t="s">
        <v>3066</v>
      </c>
      <c r="E558" t="s">
        <v>13077</v>
      </c>
      <c r="F558">
        <v>1499</v>
      </c>
      <c r="G558">
        <v>4490</v>
      </c>
      <c r="H558" t="str" cm="1">
        <f t="array" ref="H558">_xlfn.IFS(Table1_1[[#This Row],[discounted_price]]&lt;200, "&lt;₹200", Table1_1[[#This Row],[discounted_price]]&lt;=500, "₹200-₹500", Table1_1[[#This Row],[discounted_price]]&gt;500, "&gt;₹500")</f>
        <v>&gt;₹500</v>
      </c>
      <c r="I558" s="1">
        <v>0.67</v>
      </c>
      <c r="J5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58" s="1" t="str">
        <f>IF(Table1_1[[#This Row],[discount_percentage]]&gt;= 50%, "Yes", "No")</f>
        <v>Yes</v>
      </c>
      <c r="L558">
        <v>3.9</v>
      </c>
      <c r="M558">
        <v>136954</v>
      </c>
      <c r="N558">
        <f>AVERAGE(Table1_1[[#This Row],[rating]]) + (Table1_1[[#This Row],[rating_count]]/1000)</f>
        <v>140.85400000000001</v>
      </c>
      <c r="O558" t="str">
        <f>IF(Table1_1[[#This Row],[rating_count]]&lt;1000, "Yes", "No")</f>
        <v>No</v>
      </c>
      <c r="P558" t="s">
        <v>4820</v>
      </c>
      <c r="Q558" t="s">
        <v>4821</v>
      </c>
      <c r="R558" t="s">
        <v>4822</v>
      </c>
      <c r="S558" t="s">
        <v>4823</v>
      </c>
      <c r="T558" t="s">
        <v>4824</v>
      </c>
      <c r="U558" t="s">
        <v>4825</v>
      </c>
      <c r="V558" t="s">
        <v>4826</v>
      </c>
      <c r="W558" t="s">
        <v>4827</v>
      </c>
    </row>
    <row r="559" spans="1:23" x14ac:dyDescent="0.25">
      <c r="A559" t="s">
        <v>4832</v>
      </c>
      <c r="B559" t="s">
        <v>4833</v>
      </c>
      <c r="C559" t="str">
        <f>TRIM(LEFT(Table1_1[[#This Row],[product_name]], FIND(" ",Table1_1[[#This Row],[product_name]],FIND(" ",Table1_1[[#This Row],[product_name]],FIND(" ",Table1_1[[#This Row],[product_name]])+1)+1)))</f>
        <v>SanDisk Cruzer Blade</v>
      </c>
      <c r="D559" t="s">
        <v>4834</v>
      </c>
      <c r="E559" t="s">
        <v>13076</v>
      </c>
      <c r="F559">
        <v>289</v>
      </c>
      <c r="G559">
        <v>650</v>
      </c>
      <c r="H559" t="str" cm="1">
        <f t="array" ref="H559">_xlfn.IFS(Table1_1[[#This Row],[discounted_price]]&lt;200, "&lt;₹200", Table1_1[[#This Row],[discounted_price]]&lt;=500, "₹200-₹500", Table1_1[[#This Row],[discounted_price]]&gt;500, "&gt;₹500")</f>
        <v>₹200-₹500</v>
      </c>
      <c r="I559" s="1">
        <v>0.56000000000000005</v>
      </c>
      <c r="J5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59" s="1" t="str">
        <f>IF(Table1_1[[#This Row],[discount_percentage]]&gt;= 50%, "Yes", "No")</f>
        <v>Yes</v>
      </c>
      <c r="L559">
        <v>4.3</v>
      </c>
      <c r="M559">
        <v>253105</v>
      </c>
      <c r="N559">
        <f>AVERAGE(Table1_1[[#This Row],[rating]]) + (Table1_1[[#This Row],[rating_count]]/1000)</f>
        <v>257.40499999999997</v>
      </c>
      <c r="O559" t="str">
        <f>IF(Table1_1[[#This Row],[rating_count]]&lt;1000, "Yes", "No")</f>
        <v>No</v>
      </c>
      <c r="P559" t="s">
        <v>4835</v>
      </c>
      <c r="Q559" t="s">
        <v>4836</v>
      </c>
      <c r="R559" t="s">
        <v>4837</v>
      </c>
      <c r="S559" t="s">
        <v>4838</v>
      </c>
      <c r="T559" t="s">
        <v>4839</v>
      </c>
      <c r="U559" t="s">
        <v>4840</v>
      </c>
      <c r="V559" t="s">
        <v>4841</v>
      </c>
      <c r="W559" t="s">
        <v>4842</v>
      </c>
    </row>
    <row r="560" spans="1:23" x14ac:dyDescent="0.25">
      <c r="A560" t="s">
        <v>4843</v>
      </c>
      <c r="B560" t="s">
        <v>4844</v>
      </c>
      <c r="C560" t="str">
        <f>TRIM(LEFT(Table1_1[[#This Row],[product_name]], FIND(" ",Table1_1[[#This Row],[product_name]],FIND(" ",Table1_1[[#This Row],[product_name]],FIND(" ",Table1_1[[#This Row],[product_name]])+1)+1)))</f>
        <v>Logitech B170 Wireless</v>
      </c>
      <c r="D560" t="s">
        <v>4845</v>
      </c>
      <c r="E560" t="s">
        <v>13076</v>
      </c>
      <c r="F560">
        <v>599</v>
      </c>
      <c r="G560">
        <v>895</v>
      </c>
      <c r="H560" t="str" cm="1">
        <f t="array" ref="H560">_xlfn.IFS(Table1_1[[#This Row],[discounted_price]]&lt;200, "&lt;₹200", Table1_1[[#This Row],[discounted_price]]&lt;=500, "₹200-₹500", Table1_1[[#This Row],[discounted_price]]&gt;500, "&gt;₹500")</f>
        <v>&gt;₹500</v>
      </c>
      <c r="I560" s="1">
        <v>0.33</v>
      </c>
      <c r="J5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560" s="1" t="str">
        <f>IF(Table1_1[[#This Row],[discount_percentage]]&gt;= 50%, "Yes", "No")</f>
        <v>No</v>
      </c>
      <c r="L560">
        <v>4.4000000000000004</v>
      </c>
      <c r="M560">
        <v>61314</v>
      </c>
      <c r="N560">
        <f>AVERAGE(Table1_1[[#This Row],[rating]]) + (Table1_1[[#This Row],[rating_count]]/1000)</f>
        <v>65.713999999999999</v>
      </c>
      <c r="O560" t="str">
        <f>IF(Table1_1[[#This Row],[rating_count]]&lt;1000, "Yes", "No")</f>
        <v>No</v>
      </c>
      <c r="P560" t="s">
        <v>4846</v>
      </c>
      <c r="Q560" t="s">
        <v>4847</v>
      </c>
      <c r="R560" t="s">
        <v>4848</v>
      </c>
      <c r="S560" t="s">
        <v>4849</v>
      </c>
      <c r="T560" t="s">
        <v>4850</v>
      </c>
      <c r="U560" t="s">
        <v>4851</v>
      </c>
      <c r="V560" t="s">
        <v>4852</v>
      </c>
      <c r="W560" t="s">
        <v>4853</v>
      </c>
    </row>
    <row r="561" spans="1:23" x14ac:dyDescent="0.25">
      <c r="A561" t="s">
        <v>4854</v>
      </c>
      <c r="B561" t="s">
        <v>4855</v>
      </c>
      <c r="C561" t="str">
        <f>TRIM(LEFT(Table1_1[[#This Row],[product_name]], FIND(" ",Table1_1[[#This Row],[product_name]],FIND(" ",Table1_1[[#This Row],[product_name]],FIND(" ",Table1_1[[#This Row],[product_name]])+1)+1)))</f>
        <v>Storio Kids Toys</v>
      </c>
      <c r="D561" t="s">
        <v>4856</v>
      </c>
      <c r="E561" t="s">
        <v>13076</v>
      </c>
      <c r="F561">
        <v>217</v>
      </c>
      <c r="G561">
        <v>237</v>
      </c>
      <c r="H561" t="str" cm="1">
        <f t="array" ref="H561">_xlfn.IFS(Table1_1[[#This Row],[discounted_price]]&lt;200, "&lt;₹200", Table1_1[[#This Row],[discounted_price]]&lt;=500, "₹200-₹500", Table1_1[[#This Row],[discounted_price]]&gt;500, "&gt;₹500")</f>
        <v>₹200-₹500</v>
      </c>
      <c r="I561" s="1">
        <v>0.08</v>
      </c>
      <c r="J5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61" s="1" t="str">
        <f>IF(Table1_1[[#This Row],[discount_percentage]]&gt;= 50%, "Yes", "No")</f>
        <v>No</v>
      </c>
      <c r="L561">
        <v>3.8</v>
      </c>
      <c r="M561">
        <v>7354</v>
      </c>
      <c r="N561">
        <f>AVERAGE(Table1_1[[#This Row],[rating]]) + (Table1_1[[#This Row],[rating_count]]/1000)</f>
        <v>11.154</v>
      </c>
      <c r="O561" t="str">
        <f>IF(Table1_1[[#This Row],[rating_count]]&lt;1000, "Yes", "No")</f>
        <v>No</v>
      </c>
      <c r="P561" t="s">
        <v>4857</v>
      </c>
      <c r="Q561" t="s">
        <v>4858</v>
      </c>
      <c r="R561" t="s">
        <v>4859</v>
      </c>
      <c r="S561" t="s">
        <v>4860</v>
      </c>
      <c r="T561" t="s">
        <v>4861</v>
      </c>
      <c r="U561" t="s">
        <v>4862</v>
      </c>
      <c r="V561" t="s">
        <v>4863</v>
      </c>
      <c r="W561" t="s">
        <v>4864</v>
      </c>
    </row>
    <row r="562" spans="1:23" x14ac:dyDescent="0.25">
      <c r="A562" t="s">
        <v>4865</v>
      </c>
      <c r="B562" t="s">
        <v>4866</v>
      </c>
      <c r="C562" t="str">
        <f>TRIM(LEFT(Table1_1[[#This Row],[product_name]], FIND(" ",Table1_1[[#This Row],[product_name]],FIND(" ",Table1_1[[#This Row],[product_name]],FIND(" ",Table1_1[[#This Row],[product_name]])+1)+1)))</f>
        <v>boAt Airdopes 121v2</v>
      </c>
      <c r="D562" t="s">
        <v>3066</v>
      </c>
      <c r="E562" t="s">
        <v>13077</v>
      </c>
      <c r="F562">
        <v>1299</v>
      </c>
      <c r="G562">
        <v>2990</v>
      </c>
      <c r="H562" t="str" cm="1">
        <f t="array" ref="H562">_xlfn.IFS(Table1_1[[#This Row],[discounted_price]]&lt;200, "&lt;₹200", Table1_1[[#This Row],[discounted_price]]&lt;=500, "₹200-₹500", Table1_1[[#This Row],[discounted_price]]&gt;500, "&gt;₹500")</f>
        <v>&gt;₹500</v>
      </c>
      <c r="I562" s="1">
        <v>0.56999999999999995</v>
      </c>
      <c r="J5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62" s="1" t="str">
        <f>IF(Table1_1[[#This Row],[discount_percentage]]&gt;= 50%, "Yes", "No")</f>
        <v>Yes</v>
      </c>
      <c r="L562">
        <v>3.8</v>
      </c>
      <c r="M562">
        <v>180998</v>
      </c>
      <c r="N562">
        <f>AVERAGE(Table1_1[[#This Row],[rating]]) + (Table1_1[[#This Row],[rating_count]]/1000)</f>
        <v>184.798</v>
      </c>
      <c r="O562" t="str">
        <f>IF(Table1_1[[#This Row],[rating_count]]&lt;1000, "Yes", "No")</f>
        <v>No</v>
      </c>
      <c r="P562" t="s">
        <v>4867</v>
      </c>
      <c r="Q562" t="s">
        <v>4868</v>
      </c>
      <c r="R562" t="s">
        <v>4869</v>
      </c>
      <c r="S562" t="s">
        <v>4870</v>
      </c>
      <c r="T562" t="s">
        <v>4871</v>
      </c>
      <c r="U562" t="s">
        <v>13044</v>
      </c>
      <c r="V562" t="s">
        <v>4872</v>
      </c>
      <c r="W562" t="s">
        <v>4873</v>
      </c>
    </row>
    <row r="563" spans="1:23" x14ac:dyDescent="0.25">
      <c r="A563" t="s">
        <v>4874</v>
      </c>
      <c r="B563" t="s">
        <v>4875</v>
      </c>
      <c r="C563" t="str">
        <f>TRIM(LEFT(Table1_1[[#This Row],[product_name]], FIND(" ",Table1_1[[#This Row],[product_name]],FIND(" ",Table1_1[[#This Row],[product_name]],FIND(" ",Table1_1[[#This Row],[product_name]])+1)+1)))</f>
        <v>SKE Bed Study</v>
      </c>
      <c r="D563" t="s">
        <v>4876</v>
      </c>
      <c r="E563" t="s">
        <v>13076</v>
      </c>
      <c r="F563">
        <v>263</v>
      </c>
      <c r="G563">
        <v>699</v>
      </c>
      <c r="H563" t="str" cm="1">
        <f t="array" ref="H563">_xlfn.IFS(Table1_1[[#This Row],[discounted_price]]&lt;200, "&lt;₹200", Table1_1[[#This Row],[discounted_price]]&lt;=500, "₹200-₹500", Table1_1[[#This Row],[discounted_price]]&gt;500, "&gt;₹500")</f>
        <v>₹200-₹500</v>
      </c>
      <c r="I563" s="1">
        <v>0.62</v>
      </c>
      <c r="J5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63" s="1" t="str">
        <f>IF(Table1_1[[#This Row],[discount_percentage]]&gt;= 50%, "Yes", "No")</f>
        <v>Yes</v>
      </c>
      <c r="L563">
        <v>3.5</v>
      </c>
      <c r="M563">
        <v>690</v>
      </c>
      <c r="N563">
        <f>AVERAGE(Table1_1[[#This Row],[rating]]) + (Table1_1[[#This Row],[rating_count]]/1000)</f>
        <v>4.1899999999999995</v>
      </c>
      <c r="O563" t="str">
        <f>IF(Table1_1[[#This Row],[rating_count]]&lt;1000, "Yes", "No")</f>
        <v>Yes</v>
      </c>
      <c r="P563" t="s">
        <v>4877</v>
      </c>
      <c r="Q563" t="s">
        <v>4878</v>
      </c>
      <c r="R563" t="s">
        <v>4879</v>
      </c>
      <c r="S563" t="s">
        <v>4880</v>
      </c>
      <c r="T563" t="s">
        <v>4881</v>
      </c>
      <c r="U563" t="s">
        <v>4882</v>
      </c>
      <c r="V563" t="s">
        <v>4883</v>
      </c>
      <c r="W563" t="s">
        <v>4884</v>
      </c>
    </row>
    <row r="564" spans="1:23" x14ac:dyDescent="0.25">
      <c r="A564" t="s">
        <v>4889</v>
      </c>
      <c r="B564" t="s">
        <v>4890</v>
      </c>
      <c r="C564" t="str">
        <f>TRIM(LEFT(Table1_1[[#This Row],[product_name]], FIND(" ",Table1_1[[#This Row],[product_name]],FIND(" ",Table1_1[[#This Row],[product_name]],FIND(" ",Table1_1[[#This Row],[product_name]])+1)+1)))</f>
        <v>boAt Rockerz 255</v>
      </c>
      <c r="D564" t="s">
        <v>3066</v>
      </c>
      <c r="E564" t="s">
        <v>13077</v>
      </c>
      <c r="F564">
        <v>1399</v>
      </c>
      <c r="G564">
        <v>3990</v>
      </c>
      <c r="H564" t="str" cm="1">
        <f t="array" ref="H564">_xlfn.IFS(Table1_1[[#This Row],[discounted_price]]&lt;200, "&lt;₹200", Table1_1[[#This Row],[discounted_price]]&lt;=500, "₹200-₹500", Table1_1[[#This Row],[discounted_price]]&gt;500, "&gt;₹500")</f>
        <v>&gt;₹500</v>
      </c>
      <c r="I564" s="1">
        <v>0.65</v>
      </c>
      <c r="J5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64" s="1" t="str">
        <f>IF(Table1_1[[#This Row],[discount_percentage]]&gt;= 50%, "Yes", "No")</f>
        <v>Yes</v>
      </c>
      <c r="L564">
        <v>4.0999999999999996</v>
      </c>
      <c r="M564">
        <v>141841</v>
      </c>
      <c r="N564">
        <f>AVERAGE(Table1_1[[#This Row],[rating]]) + (Table1_1[[#This Row],[rating_count]]/1000)</f>
        <v>145.941</v>
      </c>
      <c r="O564" t="str">
        <f>IF(Table1_1[[#This Row],[rating_count]]&lt;1000, "Yes", "No")</f>
        <v>No</v>
      </c>
      <c r="P564" t="s">
        <v>4891</v>
      </c>
      <c r="Q564" t="s">
        <v>4892</v>
      </c>
      <c r="R564" t="s">
        <v>4893</v>
      </c>
      <c r="S564" t="s">
        <v>4894</v>
      </c>
      <c r="T564" t="s">
        <v>4895</v>
      </c>
      <c r="U564" t="s">
        <v>4896</v>
      </c>
      <c r="V564" t="s">
        <v>4897</v>
      </c>
      <c r="W564" t="s">
        <v>4898</v>
      </c>
    </row>
    <row r="565" spans="1:23" x14ac:dyDescent="0.25">
      <c r="A565" t="s">
        <v>4899</v>
      </c>
      <c r="B565" t="s">
        <v>4900</v>
      </c>
      <c r="C565" t="str">
        <f>TRIM(LEFT(Table1_1[[#This Row],[product_name]], FIND(" ",Table1_1[[#This Row],[product_name]],FIND(" ",Table1_1[[#This Row],[product_name]],FIND(" ",Table1_1[[#This Row],[product_name]])+1)+1)))</f>
        <v>STRIFF Adjustable Laptop</v>
      </c>
      <c r="D565" t="s">
        <v>4901</v>
      </c>
      <c r="E565" t="s">
        <v>13076</v>
      </c>
      <c r="F565">
        <v>349</v>
      </c>
      <c r="G565">
        <v>1499</v>
      </c>
      <c r="H565" t="str" cm="1">
        <f t="array" ref="H565">_xlfn.IFS(Table1_1[[#This Row],[discounted_price]]&lt;200, "&lt;₹200", Table1_1[[#This Row],[discounted_price]]&lt;=500, "₹200-₹500", Table1_1[[#This Row],[discounted_price]]&gt;500, "&gt;₹500")</f>
        <v>₹200-₹500</v>
      </c>
      <c r="I565" s="1">
        <v>0.77</v>
      </c>
      <c r="J5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65" s="1" t="str">
        <f>IF(Table1_1[[#This Row],[discount_percentage]]&gt;= 50%, "Yes", "No")</f>
        <v>Yes</v>
      </c>
      <c r="L565">
        <v>4.3</v>
      </c>
      <c r="M565">
        <v>24791</v>
      </c>
      <c r="N565">
        <f>AVERAGE(Table1_1[[#This Row],[rating]]) + (Table1_1[[#This Row],[rating_count]]/1000)</f>
        <v>29.091000000000001</v>
      </c>
      <c r="O565" t="str">
        <f>IF(Table1_1[[#This Row],[rating_count]]&lt;1000, "Yes", "No")</f>
        <v>No</v>
      </c>
      <c r="P565" t="s">
        <v>4902</v>
      </c>
      <c r="Q565" t="s">
        <v>4903</v>
      </c>
      <c r="R565" t="s">
        <v>4904</v>
      </c>
      <c r="S565" t="s">
        <v>4905</v>
      </c>
      <c r="T565" t="s">
        <v>4906</v>
      </c>
      <c r="U565" t="s">
        <v>4907</v>
      </c>
      <c r="V565" t="s">
        <v>4908</v>
      </c>
      <c r="W565" t="s">
        <v>4909</v>
      </c>
    </row>
    <row r="566" spans="1:23" x14ac:dyDescent="0.25">
      <c r="A566" t="s">
        <v>4910</v>
      </c>
      <c r="B566" t="s">
        <v>4911</v>
      </c>
      <c r="C566" t="str">
        <f>TRIM(LEFT(Table1_1[[#This Row],[product_name]], FIND(" ",Table1_1[[#This Row],[product_name]],FIND(" ",Table1_1[[#This Row],[product_name]],FIND(" ",Table1_1[[#This Row],[product_name]])+1)+1)))</f>
        <v>ZEBRONICS Zeb-Bro in</v>
      </c>
      <c r="D566" t="s">
        <v>3066</v>
      </c>
      <c r="E566" t="s">
        <v>13077</v>
      </c>
      <c r="F566">
        <v>149</v>
      </c>
      <c r="G566">
        <v>399</v>
      </c>
      <c r="H566" t="str" cm="1">
        <f t="array" ref="H566">_xlfn.IFS(Table1_1[[#This Row],[discounted_price]]&lt;200, "&lt;₹200", Table1_1[[#This Row],[discounted_price]]&lt;=500, "₹200-₹500", Table1_1[[#This Row],[discounted_price]]&gt;500, "&gt;₹500")</f>
        <v>&lt;₹200</v>
      </c>
      <c r="I566" s="1">
        <v>0.63</v>
      </c>
      <c r="J5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66" s="1" t="str">
        <f>IF(Table1_1[[#This Row],[discount_percentage]]&gt;= 50%, "Yes", "No")</f>
        <v>Yes</v>
      </c>
      <c r="L566">
        <v>3.5</v>
      </c>
      <c r="M566">
        <v>21764</v>
      </c>
      <c r="N566">
        <f>AVERAGE(Table1_1[[#This Row],[rating]]) + (Table1_1[[#This Row],[rating_count]]/1000)</f>
        <v>25.263999999999999</v>
      </c>
      <c r="O566" t="str">
        <f>IF(Table1_1[[#This Row],[rating_count]]&lt;1000, "Yes", "No")</f>
        <v>No</v>
      </c>
      <c r="P566" t="s">
        <v>4912</v>
      </c>
      <c r="Q566" t="s">
        <v>4913</v>
      </c>
      <c r="R566" t="s">
        <v>4914</v>
      </c>
      <c r="S566" t="s">
        <v>4915</v>
      </c>
      <c r="T566" t="s">
        <v>4916</v>
      </c>
      <c r="U566" t="s">
        <v>4917</v>
      </c>
      <c r="V566" t="s">
        <v>4918</v>
      </c>
      <c r="W566" t="s">
        <v>4919</v>
      </c>
    </row>
    <row r="567" spans="1:23" x14ac:dyDescent="0.25">
      <c r="A567" t="s">
        <v>4922</v>
      </c>
      <c r="B567" t="s">
        <v>4923</v>
      </c>
      <c r="C567" t="str">
        <f>TRIM(LEFT(Table1_1[[#This Row],[product_name]], FIND(" ",Table1_1[[#This Row],[product_name]],FIND(" ",Table1_1[[#This Row],[product_name]],FIND(" ",Table1_1[[#This Row],[product_name]])+1)+1)))</f>
        <v>boAt Rockerz 450</v>
      </c>
      <c r="D567" t="s">
        <v>4425</v>
      </c>
      <c r="E567" t="s">
        <v>13077</v>
      </c>
      <c r="F567">
        <v>1220</v>
      </c>
      <c r="G567">
        <v>3990</v>
      </c>
      <c r="H567" t="str" cm="1">
        <f t="array" ref="H567">_xlfn.IFS(Table1_1[[#This Row],[discounted_price]]&lt;200, "&lt;₹200", Table1_1[[#This Row],[discounted_price]]&lt;=500, "₹200-₹500", Table1_1[[#This Row],[discounted_price]]&gt;500, "&gt;₹500")</f>
        <v>&gt;₹500</v>
      </c>
      <c r="I567" s="1">
        <v>0.69</v>
      </c>
      <c r="J5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67" s="1" t="str">
        <f>IF(Table1_1[[#This Row],[discount_percentage]]&gt;= 50%, "Yes", "No")</f>
        <v>Yes</v>
      </c>
      <c r="L567">
        <v>4.0999999999999996</v>
      </c>
      <c r="M567">
        <v>107151</v>
      </c>
      <c r="N567">
        <f>AVERAGE(Table1_1[[#This Row],[rating]]) + (Table1_1[[#This Row],[rating_count]]/1000)</f>
        <v>111.25099999999999</v>
      </c>
      <c r="O567" t="str">
        <f>IF(Table1_1[[#This Row],[rating_count]]&lt;1000, "Yes", "No")</f>
        <v>No</v>
      </c>
      <c r="P567" t="s">
        <v>4924</v>
      </c>
      <c r="Q567" t="s">
        <v>4925</v>
      </c>
      <c r="R567" t="s">
        <v>4926</v>
      </c>
      <c r="S567" t="s">
        <v>4927</v>
      </c>
      <c r="T567" t="s">
        <v>4928</v>
      </c>
      <c r="U567" t="s">
        <v>4929</v>
      </c>
      <c r="V567" t="s">
        <v>4930</v>
      </c>
      <c r="W567" t="s">
        <v>4931</v>
      </c>
    </row>
    <row r="568" spans="1:23" x14ac:dyDescent="0.25">
      <c r="A568" t="s">
        <v>4939</v>
      </c>
      <c r="B568" t="s">
        <v>4940</v>
      </c>
      <c r="C568" t="str">
        <f>TRIM(LEFT(Table1_1[[#This Row],[product_name]], FIND(" ",Table1_1[[#This Row],[product_name]],FIND(" ",Table1_1[[#This Row],[product_name]],FIND(" ",Table1_1[[#This Row],[product_name]])+1)+1)))</f>
        <v>JBL C50HI, Wired</v>
      </c>
      <c r="D568" t="s">
        <v>3066</v>
      </c>
      <c r="E568" t="s">
        <v>13077</v>
      </c>
      <c r="F568">
        <v>499</v>
      </c>
      <c r="G568">
        <v>999</v>
      </c>
      <c r="H568" t="str" cm="1">
        <f t="array" ref="H568">_xlfn.IFS(Table1_1[[#This Row],[discounted_price]]&lt;200, "&lt;₹200", Table1_1[[#This Row],[discounted_price]]&lt;=500, "₹200-₹500", Table1_1[[#This Row],[discounted_price]]&gt;500, "&gt;₹500")</f>
        <v>₹200-₹500</v>
      </c>
      <c r="I568" s="1">
        <v>0.5</v>
      </c>
      <c r="J5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68" s="1" t="str">
        <f>IF(Table1_1[[#This Row],[discount_percentage]]&gt;= 50%, "Yes", "No")</f>
        <v>Yes</v>
      </c>
      <c r="L568">
        <v>3.9</v>
      </c>
      <c r="M568">
        <v>92995</v>
      </c>
      <c r="N568">
        <f>AVERAGE(Table1_1[[#This Row],[rating]]) + (Table1_1[[#This Row],[rating_count]]/1000)</f>
        <v>96.89500000000001</v>
      </c>
      <c r="O568" t="str">
        <f>IF(Table1_1[[#This Row],[rating_count]]&lt;1000, "Yes", "No")</f>
        <v>No</v>
      </c>
      <c r="P568" t="s">
        <v>4941</v>
      </c>
      <c r="Q568" t="s">
        <v>4942</v>
      </c>
      <c r="R568" t="s">
        <v>4943</v>
      </c>
      <c r="S568" t="s">
        <v>4944</v>
      </c>
      <c r="T568" t="s">
        <v>4945</v>
      </c>
      <c r="U568" t="s">
        <v>4946</v>
      </c>
      <c r="V568" t="s">
        <v>4947</v>
      </c>
      <c r="W568" t="s">
        <v>4948</v>
      </c>
    </row>
    <row r="569" spans="1:23" x14ac:dyDescent="0.25">
      <c r="A569" t="s">
        <v>4949</v>
      </c>
      <c r="B569" t="s">
        <v>4950</v>
      </c>
      <c r="C569" t="str">
        <f>TRIM(LEFT(Table1_1[[#This Row],[product_name]], FIND(" ",Table1_1[[#This Row],[product_name]],FIND(" ",Table1_1[[#This Row],[product_name]],FIND(" ",Table1_1[[#This Row],[product_name]])+1)+1)))</f>
        <v>LAPSTER Spiral Charger</v>
      </c>
      <c r="D569" t="s">
        <v>3519</v>
      </c>
      <c r="E569" t="s">
        <v>13076</v>
      </c>
      <c r="F569">
        <v>99</v>
      </c>
      <c r="G569">
        <v>999</v>
      </c>
      <c r="H569" t="str" cm="1">
        <f t="array" ref="H569">_xlfn.IFS(Table1_1[[#This Row],[discounted_price]]&lt;200, "&lt;₹200", Table1_1[[#This Row],[discounted_price]]&lt;=500, "₹200-₹500", Table1_1[[#This Row],[discounted_price]]&gt;500, "&gt;₹500")</f>
        <v>&lt;₹200</v>
      </c>
      <c r="I569" s="1">
        <v>0.9</v>
      </c>
      <c r="J5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69" s="1" t="str">
        <f>IF(Table1_1[[#This Row],[discount_percentage]]&gt;= 50%, "Yes", "No")</f>
        <v>Yes</v>
      </c>
      <c r="L569">
        <v>4.0999999999999996</v>
      </c>
      <c r="M569">
        <v>8751</v>
      </c>
      <c r="N569">
        <f>AVERAGE(Table1_1[[#This Row],[rating]]) + (Table1_1[[#This Row],[rating_count]]/1000)</f>
        <v>12.850999999999999</v>
      </c>
      <c r="O569" t="str">
        <f>IF(Table1_1[[#This Row],[rating_count]]&lt;1000, "Yes", "No")</f>
        <v>No</v>
      </c>
      <c r="P569" t="s">
        <v>4612</v>
      </c>
      <c r="Q569" t="s">
        <v>4951</v>
      </c>
      <c r="R569" t="s">
        <v>4952</v>
      </c>
      <c r="S569" t="s">
        <v>4953</v>
      </c>
      <c r="T569" t="s">
        <v>4954</v>
      </c>
      <c r="U569" t="s">
        <v>4955</v>
      </c>
      <c r="V569" t="s">
        <v>4956</v>
      </c>
      <c r="W569" t="s">
        <v>4957</v>
      </c>
    </row>
    <row r="570" spans="1:23" x14ac:dyDescent="0.25">
      <c r="A570" t="s">
        <v>4960</v>
      </c>
      <c r="B570" t="s">
        <v>4961</v>
      </c>
      <c r="C570" t="str">
        <f>TRIM(LEFT(Table1_1[[#This Row],[product_name]], FIND(" ",Table1_1[[#This Row],[product_name]],FIND(" ",Table1_1[[#This Row],[product_name]],FIND(" ",Table1_1[[#This Row],[product_name]])+1)+1)))</f>
        <v>HP v236w USB</v>
      </c>
      <c r="D570" t="s">
        <v>4834</v>
      </c>
      <c r="E570" t="s">
        <v>13076</v>
      </c>
      <c r="F570">
        <v>475</v>
      </c>
      <c r="G570">
        <v>1500</v>
      </c>
      <c r="H570" t="str" cm="1">
        <f t="array" ref="H570">_xlfn.IFS(Table1_1[[#This Row],[discounted_price]]&lt;200, "&lt;₹200", Table1_1[[#This Row],[discounted_price]]&lt;=500, "₹200-₹500", Table1_1[[#This Row],[discounted_price]]&gt;500, "&gt;₹500")</f>
        <v>₹200-₹500</v>
      </c>
      <c r="I570" s="1">
        <v>0.68</v>
      </c>
      <c r="J5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70" s="1" t="str">
        <f>IF(Table1_1[[#This Row],[discount_percentage]]&gt;= 50%, "Yes", "No")</f>
        <v>Yes</v>
      </c>
      <c r="L570">
        <v>4.2</v>
      </c>
      <c r="M570">
        <v>64273</v>
      </c>
      <c r="N570">
        <f>AVERAGE(Table1_1[[#This Row],[rating]]) + (Table1_1[[#This Row],[rating_count]]/1000)</f>
        <v>68.472999999999999</v>
      </c>
      <c r="O570" t="str">
        <f>IF(Table1_1[[#This Row],[rating_count]]&lt;1000, "Yes", "No")</f>
        <v>No</v>
      </c>
      <c r="P570" t="s">
        <v>4962</v>
      </c>
      <c r="Q570" t="s">
        <v>4963</v>
      </c>
      <c r="R570" t="s">
        <v>4964</v>
      </c>
      <c r="S570" t="s">
        <v>4965</v>
      </c>
      <c r="T570" t="s">
        <v>4966</v>
      </c>
      <c r="U570" t="s">
        <v>4967</v>
      </c>
      <c r="V570" t="s">
        <v>4968</v>
      </c>
      <c r="W570" t="s">
        <v>4969</v>
      </c>
    </row>
    <row r="571" spans="1:23" x14ac:dyDescent="0.25">
      <c r="A571" t="s">
        <v>4970</v>
      </c>
      <c r="B571" t="s">
        <v>4971</v>
      </c>
      <c r="C571" t="str">
        <f>TRIM(LEFT(Table1_1[[#This Row],[product_name]], FIND(" ",Table1_1[[#This Row],[product_name]],FIND(" ",Table1_1[[#This Row],[product_name]],FIND(" ",Table1_1[[#This Row],[product_name]])+1)+1)))</f>
        <v>HP X1000 Wired</v>
      </c>
      <c r="D571" t="s">
        <v>4845</v>
      </c>
      <c r="E571" t="s">
        <v>13076</v>
      </c>
      <c r="F571">
        <v>269</v>
      </c>
      <c r="G571">
        <v>649</v>
      </c>
      <c r="H571" t="str" cm="1">
        <f t="array" ref="H571">_xlfn.IFS(Table1_1[[#This Row],[discounted_price]]&lt;200, "&lt;₹200", Table1_1[[#This Row],[discounted_price]]&lt;=500, "₹200-₹500", Table1_1[[#This Row],[discounted_price]]&gt;500, "&gt;₹500")</f>
        <v>₹200-₹500</v>
      </c>
      <c r="I571" s="1">
        <v>0.59</v>
      </c>
      <c r="J5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71" s="1" t="str">
        <f>IF(Table1_1[[#This Row],[discount_percentage]]&gt;= 50%, "Yes", "No")</f>
        <v>Yes</v>
      </c>
      <c r="L571">
        <v>4.3</v>
      </c>
      <c r="M571">
        <v>54315</v>
      </c>
      <c r="N571">
        <f>AVERAGE(Table1_1[[#This Row],[rating]]) + (Table1_1[[#This Row],[rating_count]]/1000)</f>
        <v>58.614999999999995</v>
      </c>
      <c r="O571" t="str">
        <f>IF(Table1_1[[#This Row],[rating_count]]&lt;1000, "Yes", "No")</f>
        <v>No</v>
      </c>
      <c r="P571" t="s">
        <v>4972</v>
      </c>
      <c r="Q571" t="s">
        <v>4973</v>
      </c>
      <c r="R571" t="s">
        <v>4974</v>
      </c>
      <c r="S571" t="s">
        <v>4975</v>
      </c>
      <c r="T571" t="s">
        <v>4976</v>
      </c>
      <c r="U571" t="s">
        <v>4977</v>
      </c>
      <c r="V571" t="s">
        <v>4978</v>
      </c>
      <c r="W571" t="s">
        <v>4979</v>
      </c>
    </row>
    <row r="572" spans="1:23" x14ac:dyDescent="0.25">
      <c r="A572" t="s">
        <v>4980</v>
      </c>
      <c r="B572" t="s">
        <v>4981</v>
      </c>
      <c r="C572" t="str">
        <f>TRIM(LEFT(Table1_1[[#This Row],[product_name]], FIND(" ",Table1_1[[#This Row],[product_name]],FIND(" ",Table1_1[[#This Row],[product_name]],FIND(" ",Table1_1[[#This Row],[product_name]])+1)+1)))</f>
        <v>Portronics Toad 23</v>
      </c>
      <c r="D572" t="s">
        <v>4845</v>
      </c>
      <c r="E572" t="s">
        <v>13076</v>
      </c>
      <c r="F572">
        <v>299</v>
      </c>
      <c r="G572">
        <v>599</v>
      </c>
      <c r="H572" t="str" cm="1">
        <f t="array" ref="H572">_xlfn.IFS(Table1_1[[#This Row],[discounted_price]]&lt;200, "&lt;₹200", Table1_1[[#This Row],[discounted_price]]&lt;=500, "₹200-₹500", Table1_1[[#This Row],[discounted_price]]&gt;500, "&gt;₹500")</f>
        <v>₹200-₹500</v>
      </c>
      <c r="I572" s="1">
        <v>0.5</v>
      </c>
      <c r="J5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72" s="1" t="str">
        <f>IF(Table1_1[[#This Row],[discount_percentage]]&gt;= 50%, "Yes", "No")</f>
        <v>Yes</v>
      </c>
      <c r="L572">
        <v>4.0999999999999996</v>
      </c>
      <c r="M572">
        <v>1597</v>
      </c>
      <c r="N572">
        <f>AVERAGE(Table1_1[[#This Row],[rating]]) + (Table1_1[[#This Row],[rating_count]]/1000)</f>
        <v>5.6969999999999992</v>
      </c>
      <c r="O572" t="str">
        <f>IF(Table1_1[[#This Row],[rating_count]]&lt;1000, "Yes", "No")</f>
        <v>No</v>
      </c>
      <c r="P572" t="s">
        <v>4982</v>
      </c>
      <c r="Q572" t="s">
        <v>4983</v>
      </c>
      <c r="R572" t="s">
        <v>4984</v>
      </c>
      <c r="S572" t="s">
        <v>4985</v>
      </c>
      <c r="T572" t="s">
        <v>4986</v>
      </c>
      <c r="U572" t="s">
        <v>4987</v>
      </c>
      <c r="V572" t="s">
        <v>4988</v>
      </c>
      <c r="W572" t="s">
        <v>4989</v>
      </c>
    </row>
    <row r="573" spans="1:23" x14ac:dyDescent="0.25">
      <c r="A573" t="s">
        <v>4994</v>
      </c>
      <c r="B573" t="s">
        <v>4995</v>
      </c>
      <c r="C573" t="str">
        <f>TRIM(LEFT(Table1_1[[#This Row],[product_name]], FIND(" ",Table1_1[[#This Row],[product_name]],FIND(" ",Table1_1[[#This Row],[product_name]],FIND(" ",Table1_1[[#This Row],[product_name]])+1)+1)))</f>
        <v>Boult Audio BassBuds</v>
      </c>
      <c r="D573" t="s">
        <v>3066</v>
      </c>
      <c r="E573" t="s">
        <v>13077</v>
      </c>
      <c r="F573">
        <v>329</v>
      </c>
      <c r="G573">
        <v>999</v>
      </c>
      <c r="H573" t="str" cm="1">
        <f t="array" ref="H573">_xlfn.IFS(Table1_1[[#This Row],[discounted_price]]&lt;200, "&lt;₹200", Table1_1[[#This Row],[discounted_price]]&lt;=500, "₹200-₹500", Table1_1[[#This Row],[discounted_price]]&gt;500, "&gt;₹500")</f>
        <v>₹200-₹500</v>
      </c>
      <c r="I573" s="1">
        <v>0.67</v>
      </c>
      <c r="J5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73" s="1" t="str">
        <f>IF(Table1_1[[#This Row],[discount_percentage]]&gt;= 50%, "Yes", "No")</f>
        <v>Yes</v>
      </c>
      <c r="L573">
        <v>3.9</v>
      </c>
      <c r="M573">
        <v>77027</v>
      </c>
      <c r="N573">
        <f>AVERAGE(Table1_1[[#This Row],[rating]]) + (Table1_1[[#This Row],[rating_count]]/1000)</f>
        <v>80.927000000000007</v>
      </c>
      <c r="O573" t="str">
        <f>IF(Table1_1[[#This Row],[rating_count]]&lt;1000, "Yes", "No")</f>
        <v>No</v>
      </c>
      <c r="P573" t="s">
        <v>4996</v>
      </c>
      <c r="Q573" t="s">
        <v>4997</v>
      </c>
      <c r="R573" t="s">
        <v>4998</v>
      </c>
      <c r="S573" t="s">
        <v>4999</v>
      </c>
      <c r="T573" t="s">
        <v>5000</v>
      </c>
      <c r="U573" t="s">
        <v>5001</v>
      </c>
      <c r="V573" t="s">
        <v>5002</v>
      </c>
      <c r="W573" t="s">
        <v>5003</v>
      </c>
    </row>
    <row r="574" spans="1:23" x14ac:dyDescent="0.25">
      <c r="A574" t="s">
        <v>5004</v>
      </c>
      <c r="B574" t="s">
        <v>5005</v>
      </c>
      <c r="C574" t="str">
        <f>TRIM(LEFT(Table1_1[[#This Row],[product_name]], FIND(" ",Table1_1[[#This Row],[product_name]],FIND(" ",Table1_1[[#This Row],[product_name]],FIND(" ",Table1_1[[#This Row],[product_name]])+1)+1)))</f>
        <v>Dell KB216 Wired</v>
      </c>
      <c r="D574" t="s">
        <v>5006</v>
      </c>
      <c r="E574" t="s">
        <v>13076</v>
      </c>
      <c r="F574">
        <v>549</v>
      </c>
      <c r="G574">
        <v>1799</v>
      </c>
      <c r="H574" t="str" cm="1">
        <f t="array" ref="H574">_xlfn.IFS(Table1_1[[#This Row],[discounted_price]]&lt;200, "&lt;₹200", Table1_1[[#This Row],[discounted_price]]&lt;=500, "₹200-₹500", Table1_1[[#This Row],[discounted_price]]&gt;500, "&gt;₹500")</f>
        <v>&gt;₹500</v>
      </c>
      <c r="I574" s="1">
        <v>0.69</v>
      </c>
      <c r="J5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74" s="1" t="str">
        <f>IF(Table1_1[[#This Row],[discount_percentage]]&gt;= 50%, "Yes", "No")</f>
        <v>Yes</v>
      </c>
      <c r="L574">
        <v>4.3</v>
      </c>
      <c r="M574">
        <v>28829</v>
      </c>
      <c r="N574">
        <f>AVERAGE(Table1_1[[#This Row],[rating]]) + (Table1_1[[#This Row],[rating_count]]/1000)</f>
        <v>33.128999999999998</v>
      </c>
      <c r="O574" t="str">
        <f>IF(Table1_1[[#This Row],[rating_count]]&lt;1000, "Yes", "No")</f>
        <v>No</v>
      </c>
      <c r="P574" t="s">
        <v>5007</v>
      </c>
      <c r="Q574" t="s">
        <v>5008</v>
      </c>
      <c r="R574" t="s">
        <v>5009</v>
      </c>
      <c r="S574" t="s">
        <v>5010</v>
      </c>
      <c r="T574" t="s">
        <v>5011</v>
      </c>
      <c r="U574" t="s">
        <v>5012</v>
      </c>
      <c r="V574" t="s">
        <v>5013</v>
      </c>
      <c r="W574" t="s">
        <v>5014</v>
      </c>
    </row>
    <row r="575" spans="1:23" x14ac:dyDescent="0.25">
      <c r="A575" t="s">
        <v>5022</v>
      </c>
      <c r="B575" t="s">
        <v>5023</v>
      </c>
      <c r="C575" t="str">
        <f>TRIM(LEFT(Table1_1[[#This Row],[product_name]], FIND(" ",Table1_1[[#This Row],[product_name]],FIND(" ",Table1_1[[#This Row],[product_name]],FIND(" ",Table1_1[[#This Row],[product_name]])+1)+1)))</f>
        <v>Dell MS116 1000Dpi</v>
      </c>
      <c r="D575" t="s">
        <v>4845</v>
      </c>
      <c r="E575" t="s">
        <v>13076</v>
      </c>
      <c r="F575">
        <v>299</v>
      </c>
      <c r="G575">
        <v>650</v>
      </c>
      <c r="H575" t="str" cm="1">
        <f t="array" ref="H575">_xlfn.IFS(Table1_1[[#This Row],[discounted_price]]&lt;200, "&lt;₹200", Table1_1[[#This Row],[discounted_price]]&lt;=500, "₹200-₹500", Table1_1[[#This Row],[discounted_price]]&gt;500, "&gt;₹500")</f>
        <v>₹200-₹500</v>
      </c>
      <c r="I575" s="1">
        <v>0.54</v>
      </c>
      <c r="J5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75" s="1" t="str">
        <f>IF(Table1_1[[#This Row],[discount_percentage]]&gt;= 50%, "Yes", "No")</f>
        <v>Yes</v>
      </c>
      <c r="L575">
        <v>4.5</v>
      </c>
      <c r="M575">
        <v>33176</v>
      </c>
      <c r="N575">
        <f>AVERAGE(Table1_1[[#This Row],[rating]]) + (Table1_1[[#This Row],[rating_count]]/1000)</f>
        <v>37.676000000000002</v>
      </c>
      <c r="O575" t="str">
        <f>IF(Table1_1[[#This Row],[rating_count]]&lt;1000, "Yes", "No")</f>
        <v>No</v>
      </c>
      <c r="P575" t="s">
        <v>5024</v>
      </c>
      <c r="Q575" t="s">
        <v>5025</v>
      </c>
      <c r="R575" t="s">
        <v>5026</v>
      </c>
      <c r="S575" t="s">
        <v>5027</v>
      </c>
      <c r="T575" t="s">
        <v>5028</v>
      </c>
      <c r="U575" t="s">
        <v>5029</v>
      </c>
      <c r="V575" t="s">
        <v>5030</v>
      </c>
      <c r="W575" t="s">
        <v>5031</v>
      </c>
    </row>
    <row r="576" spans="1:23" x14ac:dyDescent="0.25">
      <c r="A576" t="s">
        <v>5032</v>
      </c>
      <c r="B576" t="s">
        <v>5033</v>
      </c>
      <c r="C576" t="str">
        <f>TRIM(LEFT(Table1_1[[#This Row],[product_name]], FIND(" ",Table1_1[[#This Row],[product_name]],FIND(" ",Table1_1[[#This Row],[product_name]],FIND(" ",Table1_1[[#This Row],[product_name]])+1)+1)))</f>
        <v>Boya ByM1 Auxiliary</v>
      </c>
      <c r="D576" t="s">
        <v>5034</v>
      </c>
      <c r="E576" t="s">
        <v>13078</v>
      </c>
      <c r="F576">
        <v>798</v>
      </c>
      <c r="G576">
        <v>1995</v>
      </c>
      <c r="H576" t="str" cm="1">
        <f t="array" ref="H576">_xlfn.IFS(Table1_1[[#This Row],[discounted_price]]&lt;200, "&lt;₹200", Table1_1[[#This Row],[discounted_price]]&lt;=500, "₹200-₹500", Table1_1[[#This Row],[discounted_price]]&gt;500, "&gt;₹500")</f>
        <v>&gt;₹500</v>
      </c>
      <c r="I576" s="1">
        <v>0.6</v>
      </c>
      <c r="J5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76" s="1" t="str">
        <f>IF(Table1_1[[#This Row],[discount_percentage]]&gt;= 50%, "Yes", "No")</f>
        <v>Yes</v>
      </c>
      <c r="L576">
        <v>4</v>
      </c>
      <c r="M576">
        <v>68664</v>
      </c>
      <c r="N576">
        <f>AVERAGE(Table1_1[[#This Row],[rating]]) + (Table1_1[[#This Row],[rating_count]]/1000)</f>
        <v>72.664000000000001</v>
      </c>
      <c r="O576" t="str">
        <f>IF(Table1_1[[#This Row],[rating_count]]&lt;1000, "Yes", "No")</f>
        <v>No</v>
      </c>
      <c r="P576" t="s">
        <v>5035</v>
      </c>
      <c r="Q576" t="s">
        <v>5036</v>
      </c>
      <c r="R576" t="s">
        <v>5037</v>
      </c>
      <c r="S576" t="s">
        <v>5038</v>
      </c>
      <c r="T576" t="s">
        <v>5039</v>
      </c>
      <c r="U576" t="s">
        <v>5040</v>
      </c>
      <c r="V576" t="s">
        <v>5041</v>
      </c>
      <c r="W576" t="s">
        <v>5042</v>
      </c>
    </row>
    <row r="577" spans="1:23" x14ac:dyDescent="0.25">
      <c r="A577" t="s">
        <v>5045</v>
      </c>
      <c r="B577" t="s">
        <v>5046</v>
      </c>
      <c r="C577" t="str">
        <f>TRIM(LEFT(Table1_1[[#This Row],[product_name]], FIND(" ",Table1_1[[#This Row],[product_name]],FIND(" ",Table1_1[[#This Row],[product_name]],FIND(" ",Table1_1[[#This Row],[product_name]])+1)+1)))</f>
        <v>Duracell Ultra Alkaline</v>
      </c>
      <c r="D577" t="s">
        <v>5047</v>
      </c>
      <c r="E577" t="s">
        <v>13077</v>
      </c>
      <c r="F577">
        <v>266</v>
      </c>
      <c r="G577">
        <v>315</v>
      </c>
      <c r="H577" t="str" cm="1">
        <f t="array" ref="H577">_xlfn.IFS(Table1_1[[#This Row],[discounted_price]]&lt;200, "&lt;₹200", Table1_1[[#This Row],[discounted_price]]&lt;=500, "₹200-₹500", Table1_1[[#This Row],[discounted_price]]&gt;500, "&gt;₹500")</f>
        <v>₹200-₹500</v>
      </c>
      <c r="I577" s="1">
        <v>0.16</v>
      </c>
      <c r="J5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77" s="1" t="str">
        <f>IF(Table1_1[[#This Row],[discount_percentage]]&gt;= 50%, "Yes", "No")</f>
        <v>No</v>
      </c>
      <c r="L577">
        <v>4.5</v>
      </c>
      <c r="M577">
        <v>28030</v>
      </c>
      <c r="N577">
        <f>AVERAGE(Table1_1[[#This Row],[rating]]) + (Table1_1[[#This Row],[rating_count]]/1000)</f>
        <v>32.53</v>
      </c>
      <c r="O577" t="str">
        <f>IF(Table1_1[[#This Row],[rating_count]]&lt;1000, "Yes", "No")</f>
        <v>No</v>
      </c>
      <c r="P577" t="s">
        <v>5048</v>
      </c>
      <c r="Q577" t="s">
        <v>5049</v>
      </c>
      <c r="R577" t="s">
        <v>5050</v>
      </c>
      <c r="S577" t="s">
        <v>5051</v>
      </c>
      <c r="T577" t="s">
        <v>5052</v>
      </c>
      <c r="U577" t="s">
        <v>5053</v>
      </c>
      <c r="V577" t="s">
        <v>5054</v>
      </c>
      <c r="W577" t="s">
        <v>5055</v>
      </c>
    </row>
    <row r="578" spans="1:23" x14ac:dyDescent="0.25">
      <c r="A578" t="s">
        <v>5056</v>
      </c>
      <c r="B578" t="s">
        <v>5057</v>
      </c>
      <c r="C578" t="str">
        <f>TRIM(LEFT(Table1_1[[#This Row],[product_name]], FIND(" ",Table1_1[[#This Row],[product_name]],FIND(" ",Table1_1[[#This Row],[product_name]],FIND(" ",Table1_1[[#This Row],[product_name]])+1)+1)))</f>
        <v>Classmate Octane Neon-</v>
      </c>
      <c r="D578" t="s">
        <v>5058</v>
      </c>
      <c r="E578" t="s">
        <v>13079</v>
      </c>
      <c r="F578">
        <v>50</v>
      </c>
      <c r="G578">
        <v>50</v>
      </c>
      <c r="H578" t="str" cm="1">
        <f t="array" ref="H578">_xlfn.IFS(Table1_1[[#This Row],[discounted_price]]&lt;200, "&lt;₹200", Table1_1[[#This Row],[discounted_price]]&lt;=500, "₹200-₹500", Table1_1[[#This Row],[discounted_price]]&gt;500, "&gt;₹500")</f>
        <v>&lt;₹200</v>
      </c>
      <c r="I578" s="1">
        <v>0</v>
      </c>
      <c r="J5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78" s="1" t="str">
        <f>IF(Table1_1[[#This Row],[discount_percentage]]&gt;= 50%, "Yes", "No")</f>
        <v>No</v>
      </c>
      <c r="L578">
        <v>4.3</v>
      </c>
      <c r="M578">
        <v>5792</v>
      </c>
      <c r="N578">
        <f>AVERAGE(Table1_1[[#This Row],[rating]]) + (Table1_1[[#This Row],[rating_count]]/1000)</f>
        <v>10.091999999999999</v>
      </c>
      <c r="O578" t="str">
        <f>IF(Table1_1[[#This Row],[rating_count]]&lt;1000, "Yes", "No")</f>
        <v>No</v>
      </c>
      <c r="P578" t="s">
        <v>5059</v>
      </c>
      <c r="Q578" t="s">
        <v>5060</v>
      </c>
      <c r="R578" t="s">
        <v>5061</v>
      </c>
      <c r="S578" t="s">
        <v>5062</v>
      </c>
      <c r="T578" t="s">
        <v>5063</v>
      </c>
      <c r="U578" t="s">
        <v>5064</v>
      </c>
      <c r="V578" t="s">
        <v>5065</v>
      </c>
      <c r="W578" t="s">
        <v>5066</v>
      </c>
    </row>
    <row r="579" spans="1:23" x14ac:dyDescent="0.25">
      <c r="A579" t="s">
        <v>5067</v>
      </c>
      <c r="B579" t="s">
        <v>5068</v>
      </c>
      <c r="C579" t="str">
        <f>TRIM(LEFT(Table1_1[[#This Row],[product_name]], FIND(" ",Table1_1[[#This Row],[product_name]],FIND(" ",Table1_1[[#This Row],[product_name]],FIND(" ",Table1_1[[#This Row],[product_name]])+1)+1)))</f>
        <v>3M Scotch Double</v>
      </c>
      <c r="D579" t="s">
        <v>5069</v>
      </c>
      <c r="E579" t="s">
        <v>13080</v>
      </c>
      <c r="F579">
        <v>130</v>
      </c>
      <c r="G579">
        <v>165</v>
      </c>
      <c r="H579" t="str" cm="1">
        <f t="array" ref="H579">_xlfn.IFS(Table1_1[[#This Row],[discounted_price]]&lt;200, "&lt;₹200", Table1_1[[#This Row],[discounted_price]]&lt;=500, "₹200-₹500", Table1_1[[#This Row],[discounted_price]]&gt;500, "&gt;₹500")</f>
        <v>&lt;₹200</v>
      </c>
      <c r="I579" s="1">
        <v>0.21</v>
      </c>
      <c r="J5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79" s="1" t="str">
        <f>IF(Table1_1[[#This Row],[discount_percentage]]&gt;= 50%, "Yes", "No")</f>
        <v>No</v>
      </c>
      <c r="L579">
        <v>3.9</v>
      </c>
      <c r="M579">
        <v>14778</v>
      </c>
      <c r="N579">
        <f>AVERAGE(Table1_1[[#This Row],[rating]]) + (Table1_1[[#This Row],[rating_count]]/1000)</f>
        <v>18.678000000000001</v>
      </c>
      <c r="O579" t="str">
        <f>IF(Table1_1[[#This Row],[rating_count]]&lt;1000, "Yes", "No")</f>
        <v>No</v>
      </c>
      <c r="P579" t="s">
        <v>5070</v>
      </c>
      <c r="Q579" t="s">
        <v>5071</v>
      </c>
      <c r="R579" t="s">
        <v>5072</v>
      </c>
      <c r="S579" t="s">
        <v>5073</v>
      </c>
      <c r="T579" t="s">
        <v>5074</v>
      </c>
      <c r="U579" t="s">
        <v>5075</v>
      </c>
      <c r="V579" t="s">
        <v>5076</v>
      </c>
      <c r="W579" t="s">
        <v>5077</v>
      </c>
    </row>
    <row r="580" spans="1:23" x14ac:dyDescent="0.25">
      <c r="A580" t="s">
        <v>5078</v>
      </c>
      <c r="B580" t="s">
        <v>5079</v>
      </c>
      <c r="C580" t="str">
        <f>TRIM(LEFT(Table1_1[[#This Row],[product_name]], FIND(" ",Table1_1[[#This Row],[product_name]],FIND(" ",Table1_1[[#This Row],[product_name]],FIND(" ",Table1_1[[#This Row],[product_name]])+1)+1)))</f>
        <v>boAt Bassheads 152</v>
      </c>
      <c r="D580" t="s">
        <v>3066</v>
      </c>
      <c r="E580" t="s">
        <v>13077</v>
      </c>
      <c r="F580">
        <v>449</v>
      </c>
      <c r="G580">
        <v>1290</v>
      </c>
      <c r="H580" t="str" cm="1">
        <f t="array" ref="H580">_xlfn.IFS(Table1_1[[#This Row],[discounted_price]]&lt;200, "&lt;₹200", Table1_1[[#This Row],[discounted_price]]&lt;=500, "₹200-₹500", Table1_1[[#This Row],[discounted_price]]&gt;500, "&gt;₹500")</f>
        <v>₹200-₹500</v>
      </c>
      <c r="I580" s="1">
        <v>0.65</v>
      </c>
      <c r="J5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80" s="1" t="str">
        <f>IF(Table1_1[[#This Row],[discount_percentage]]&gt;= 50%, "Yes", "No")</f>
        <v>Yes</v>
      </c>
      <c r="L580">
        <v>4.0999999999999996</v>
      </c>
      <c r="M580">
        <v>91770</v>
      </c>
      <c r="N580">
        <f>AVERAGE(Table1_1[[#This Row],[rating]]) + (Table1_1[[#This Row],[rating_count]]/1000)</f>
        <v>95.86999999999999</v>
      </c>
      <c r="O580" t="str">
        <f>IF(Table1_1[[#This Row],[rating_count]]&lt;1000, "Yes", "No")</f>
        <v>No</v>
      </c>
      <c r="P580" t="s">
        <v>5080</v>
      </c>
      <c r="Q580" t="s">
        <v>5081</v>
      </c>
      <c r="R580" t="s">
        <v>5082</v>
      </c>
      <c r="S580" t="s">
        <v>5083</v>
      </c>
      <c r="T580" t="s">
        <v>5084</v>
      </c>
      <c r="U580" t="s">
        <v>5085</v>
      </c>
      <c r="V580" t="s">
        <v>5086</v>
      </c>
      <c r="W580" t="s">
        <v>5087</v>
      </c>
    </row>
    <row r="581" spans="1:23" x14ac:dyDescent="0.25">
      <c r="A581" t="s">
        <v>5090</v>
      </c>
      <c r="B581" t="s">
        <v>5091</v>
      </c>
      <c r="C581" t="str">
        <f>TRIM(LEFT(Table1_1[[#This Row],[product_name]], FIND(" ",Table1_1[[#This Row],[product_name]],FIND(" ",Table1_1[[#This Row],[product_name]],FIND(" ",Table1_1[[#This Row],[product_name]])+1)+1)))</f>
        <v>boAt BassHeads 122</v>
      </c>
      <c r="D581" t="s">
        <v>3066</v>
      </c>
      <c r="E581" t="s">
        <v>13077</v>
      </c>
      <c r="F581">
        <v>399</v>
      </c>
      <c r="G581">
        <v>1290</v>
      </c>
      <c r="H581" t="str" cm="1">
        <f t="array" ref="H581">_xlfn.IFS(Table1_1[[#This Row],[discounted_price]]&lt;200, "&lt;₹200", Table1_1[[#This Row],[discounted_price]]&lt;=500, "₹200-₹500", Table1_1[[#This Row],[discounted_price]]&gt;500, "&gt;₹500")</f>
        <v>₹200-₹500</v>
      </c>
      <c r="I581" s="1">
        <v>0.69</v>
      </c>
      <c r="J5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81" s="1" t="str">
        <f>IF(Table1_1[[#This Row],[discount_percentage]]&gt;= 50%, "Yes", "No")</f>
        <v>Yes</v>
      </c>
      <c r="L581">
        <v>4.2</v>
      </c>
      <c r="M581">
        <v>206</v>
      </c>
      <c r="N581">
        <f>AVERAGE(Table1_1[[#This Row],[rating]]) + (Table1_1[[#This Row],[rating_count]]/1000)</f>
        <v>4.4060000000000006</v>
      </c>
      <c r="O581" t="str">
        <f>IF(Table1_1[[#This Row],[rating_count]]&lt;1000, "Yes", "No")</f>
        <v>Yes</v>
      </c>
      <c r="P581" t="s">
        <v>5092</v>
      </c>
      <c r="Q581" t="s">
        <v>5093</v>
      </c>
      <c r="R581" t="s">
        <v>5094</v>
      </c>
      <c r="S581" t="s">
        <v>5095</v>
      </c>
      <c r="T581" t="s">
        <v>5096</v>
      </c>
      <c r="U581" t="s">
        <v>5097</v>
      </c>
      <c r="V581" t="s">
        <v>5098</v>
      </c>
      <c r="W581" t="s">
        <v>5099</v>
      </c>
    </row>
    <row r="582" spans="1:23" x14ac:dyDescent="0.25">
      <c r="A582" t="s">
        <v>5100</v>
      </c>
      <c r="B582" t="s">
        <v>5101</v>
      </c>
      <c r="C582" t="str">
        <f>TRIM(LEFT(Table1_1[[#This Row],[product_name]], FIND(" ",Table1_1[[#This Row],[product_name]],FIND(" ",Table1_1[[#This Row],[product_name]],FIND(" ",Table1_1[[#This Row],[product_name]])+1)+1)))</f>
        <v>Dell USB Wireless</v>
      </c>
      <c r="D582" t="s">
        <v>5102</v>
      </c>
      <c r="E582" t="s">
        <v>13076</v>
      </c>
      <c r="F582">
        <v>1399</v>
      </c>
      <c r="G582">
        <v>2498</v>
      </c>
      <c r="H582" t="str" cm="1">
        <f t="array" ref="H582">_xlfn.IFS(Table1_1[[#This Row],[discounted_price]]&lt;200, "&lt;₹200", Table1_1[[#This Row],[discounted_price]]&lt;=500, "₹200-₹500", Table1_1[[#This Row],[discounted_price]]&gt;500, "&gt;₹500")</f>
        <v>&gt;₹500</v>
      </c>
      <c r="I582" s="1">
        <v>0.44</v>
      </c>
      <c r="J5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582" s="1" t="str">
        <f>IF(Table1_1[[#This Row],[discount_percentage]]&gt;= 50%, "Yes", "No")</f>
        <v>No</v>
      </c>
      <c r="L582">
        <v>4.2</v>
      </c>
      <c r="M582">
        <v>33717</v>
      </c>
      <c r="N582">
        <f>AVERAGE(Table1_1[[#This Row],[rating]]) + (Table1_1[[#This Row],[rating_count]]/1000)</f>
        <v>37.917000000000002</v>
      </c>
      <c r="O582" t="str">
        <f>IF(Table1_1[[#This Row],[rating_count]]&lt;1000, "Yes", "No")</f>
        <v>No</v>
      </c>
      <c r="P582" t="s">
        <v>5103</v>
      </c>
      <c r="Q582" t="s">
        <v>5104</v>
      </c>
      <c r="R582" t="s">
        <v>5105</v>
      </c>
      <c r="S582" t="s">
        <v>5106</v>
      </c>
      <c r="T582" t="s">
        <v>5107</v>
      </c>
      <c r="U582" t="s">
        <v>5108</v>
      </c>
      <c r="V582" t="s">
        <v>5109</v>
      </c>
      <c r="W582" t="s">
        <v>5110</v>
      </c>
    </row>
    <row r="583" spans="1:23" x14ac:dyDescent="0.25">
      <c r="A583" t="s">
        <v>5120</v>
      </c>
      <c r="B583" t="s">
        <v>5121</v>
      </c>
      <c r="C583" t="str">
        <f>TRIM(LEFT(Table1_1[[#This Row],[product_name]], FIND(" ",Table1_1[[#This Row],[product_name]],FIND(" ",Table1_1[[#This Row],[product_name]],FIND(" ",Table1_1[[#This Row],[product_name]])+1)+1)))</f>
        <v>Seagate Expansion 1TB</v>
      </c>
      <c r="D583" t="s">
        <v>5122</v>
      </c>
      <c r="E583" t="s">
        <v>13076</v>
      </c>
      <c r="F583">
        <v>4098</v>
      </c>
      <c r="G583">
        <v>4999</v>
      </c>
      <c r="H583" t="str" cm="1">
        <f t="array" ref="H583">_xlfn.IFS(Table1_1[[#This Row],[discounted_price]]&lt;200, "&lt;₹200", Table1_1[[#This Row],[discounted_price]]&lt;=500, "₹200-₹500", Table1_1[[#This Row],[discounted_price]]&gt;500, "&gt;₹500")</f>
        <v>&gt;₹500</v>
      </c>
      <c r="I583" s="1">
        <v>0.18</v>
      </c>
      <c r="J5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583" s="1" t="str">
        <f>IF(Table1_1[[#This Row],[discount_percentage]]&gt;= 50%, "Yes", "No")</f>
        <v>No</v>
      </c>
      <c r="L583">
        <v>4.5</v>
      </c>
      <c r="M583">
        <v>50810</v>
      </c>
      <c r="N583">
        <f>AVERAGE(Table1_1[[#This Row],[rating]]) + (Table1_1[[#This Row],[rating_count]]/1000)</f>
        <v>55.31</v>
      </c>
      <c r="O583" t="str">
        <f>IF(Table1_1[[#This Row],[rating_count]]&lt;1000, "Yes", "No")</f>
        <v>No</v>
      </c>
      <c r="P583" t="s">
        <v>5123</v>
      </c>
      <c r="Q583" t="s">
        <v>5124</v>
      </c>
      <c r="R583" t="s">
        <v>5125</v>
      </c>
      <c r="S583" t="s">
        <v>5126</v>
      </c>
      <c r="T583" t="s">
        <v>5127</v>
      </c>
      <c r="U583" t="s">
        <v>5128</v>
      </c>
      <c r="V583" t="s">
        <v>5129</v>
      </c>
      <c r="W583" t="s">
        <v>5130</v>
      </c>
    </row>
    <row r="584" spans="1:23" x14ac:dyDescent="0.25">
      <c r="A584" t="s">
        <v>5131</v>
      </c>
      <c r="B584" t="s">
        <v>5132</v>
      </c>
      <c r="C584" t="str">
        <f>TRIM(LEFT(Table1_1[[#This Row],[product_name]], FIND(" ",Table1_1[[#This Row],[product_name]],FIND(" ",Table1_1[[#This Row],[product_name]],FIND(" ",Table1_1[[#This Row],[product_name]])+1)+1)))</f>
        <v>HP w100 480P</v>
      </c>
      <c r="D584" t="s">
        <v>5133</v>
      </c>
      <c r="E584" t="s">
        <v>13077</v>
      </c>
      <c r="F584">
        <v>499</v>
      </c>
      <c r="G584">
        <v>1999</v>
      </c>
      <c r="H584" t="str" cm="1">
        <f t="array" ref="H584">_xlfn.IFS(Table1_1[[#This Row],[discounted_price]]&lt;200, "&lt;₹200", Table1_1[[#This Row],[discounted_price]]&lt;=500, "₹200-₹500", Table1_1[[#This Row],[discounted_price]]&gt;500, "&gt;₹500")</f>
        <v>₹200-₹500</v>
      </c>
      <c r="I584" s="1">
        <v>0.75</v>
      </c>
      <c r="J5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84" s="1" t="str">
        <f>IF(Table1_1[[#This Row],[discount_percentage]]&gt;= 50%, "Yes", "No")</f>
        <v>Yes</v>
      </c>
      <c r="L584">
        <v>3.7</v>
      </c>
      <c r="M584">
        <v>3369</v>
      </c>
      <c r="N584">
        <f>AVERAGE(Table1_1[[#This Row],[rating]]) + (Table1_1[[#This Row],[rating_count]]/1000)</f>
        <v>7.0690000000000008</v>
      </c>
      <c r="O584" t="str">
        <f>IF(Table1_1[[#This Row],[rating_count]]&lt;1000, "Yes", "No")</f>
        <v>No</v>
      </c>
      <c r="P584" t="s">
        <v>5134</v>
      </c>
      <c r="Q584" t="s">
        <v>5135</v>
      </c>
      <c r="R584" t="s">
        <v>5136</v>
      </c>
      <c r="S584" t="s">
        <v>5137</v>
      </c>
      <c r="T584" t="s">
        <v>5138</v>
      </c>
      <c r="U584" t="s">
        <v>5139</v>
      </c>
      <c r="V584" t="s">
        <v>5140</v>
      </c>
      <c r="W584" t="s">
        <v>5141</v>
      </c>
    </row>
    <row r="585" spans="1:23" x14ac:dyDescent="0.25">
      <c r="A585" t="s">
        <v>5142</v>
      </c>
      <c r="B585" t="s">
        <v>5143</v>
      </c>
      <c r="C585" t="str">
        <f>TRIM(LEFT(Table1_1[[#This Row],[product_name]], FIND(" ",Table1_1[[#This Row],[product_name]],FIND(" ",Table1_1[[#This Row],[product_name]],FIND(" ",Table1_1[[#This Row],[product_name]])+1)+1)))</f>
        <v>ZEBRONICS Zeb-Dash Plus</v>
      </c>
      <c r="D585" t="s">
        <v>4845</v>
      </c>
      <c r="E585" t="s">
        <v>13076</v>
      </c>
      <c r="F585">
        <v>299</v>
      </c>
      <c r="G585">
        <v>449</v>
      </c>
      <c r="H585" t="str" cm="1">
        <f t="array" ref="H585">_xlfn.IFS(Table1_1[[#This Row],[discounted_price]]&lt;200, "&lt;₹200", Table1_1[[#This Row],[discounted_price]]&lt;=500, "₹200-₹500", Table1_1[[#This Row],[discounted_price]]&gt;500, "&gt;₹500")</f>
        <v>₹200-₹500</v>
      </c>
      <c r="I585" s="1">
        <v>0.33</v>
      </c>
      <c r="J5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585" s="1" t="str">
        <f>IF(Table1_1[[#This Row],[discount_percentage]]&gt;= 50%, "Yes", "No")</f>
        <v>No</v>
      </c>
      <c r="L585">
        <v>3.5</v>
      </c>
      <c r="M585">
        <v>11827</v>
      </c>
      <c r="N585">
        <f>AVERAGE(Table1_1[[#This Row],[rating]]) + (Table1_1[[#This Row],[rating_count]]/1000)</f>
        <v>15.327</v>
      </c>
      <c r="O585" t="str">
        <f>IF(Table1_1[[#This Row],[rating_count]]&lt;1000, "Yes", "No")</f>
        <v>No</v>
      </c>
      <c r="P585" t="s">
        <v>5144</v>
      </c>
      <c r="Q585" t="s">
        <v>5145</v>
      </c>
      <c r="R585" t="s">
        <v>5146</v>
      </c>
      <c r="S585" t="s">
        <v>5147</v>
      </c>
      <c r="T585" t="s">
        <v>5148</v>
      </c>
      <c r="U585" t="s">
        <v>5149</v>
      </c>
      <c r="V585" t="s">
        <v>5150</v>
      </c>
      <c r="W585" t="s">
        <v>5151</v>
      </c>
    </row>
    <row r="586" spans="1:23" x14ac:dyDescent="0.25">
      <c r="A586" t="s">
        <v>5154</v>
      </c>
      <c r="B586" t="s">
        <v>5155</v>
      </c>
      <c r="C586" t="str">
        <f>TRIM(LEFT(Table1_1[[#This Row],[product_name]], FIND(" ",Table1_1[[#This Row],[product_name]],FIND(" ",Table1_1[[#This Row],[product_name]],FIND(" ",Table1_1[[#This Row],[product_name]])+1)+1)))</f>
        <v>Zebronics Zeb-Companion 107</v>
      </c>
      <c r="D586" t="s">
        <v>5102</v>
      </c>
      <c r="E586" t="s">
        <v>13076</v>
      </c>
      <c r="F586">
        <v>699</v>
      </c>
      <c r="G586">
        <v>999</v>
      </c>
      <c r="H586" t="str" cm="1">
        <f t="array" ref="H586">_xlfn.IFS(Table1_1[[#This Row],[discounted_price]]&lt;200, "&lt;₹200", Table1_1[[#This Row],[discounted_price]]&lt;=500, "₹200-₹500", Table1_1[[#This Row],[discounted_price]]&gt;500, "&gt;₹500")</f>
        <v>&gt;₹500</v>
      </c>
      <c r="I586" s="1">
        <v>0.3</v>
      </c>
      <c r="J5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586" s="1" t="str">
        <f>IF(Table1_1[[#This Row],[discount_percentage]]&gt;= 50%, "Yes", "No")</f>
        <v>No</v>
      </c>
      <c r="L586">
        <v>3.5</v>
      </c>
      <c r="M586">
        <v>15295</v>
      </c>
      <c r="N586">
        <f>AVERAGE(Table1_1[[#This Row],[rating]]) + (Table1_1[[#This Row],[rating_count]]/1000)</f>
        <v>18.795000000000002</v>
      </c>
      <c r="O586" t="str">
        <f>IF(Table1_1[[#This Row],[rating_count]]&lt;1000, "Yes", "No")</f>
        <v>No</v>
      </c>
      <c r="P586" t="s">
        <v>5156</v>
      </c>
      <c r="Q586" t="s">
        <v>5157</v>
      </c>
      <c r="R586" t="s">
        <v>5158</v>
      </c>
      <c r="S586" t="s">
        <v>5159</v>
      </c>
      <c r="T586" t="s">
        <v>5160</v>
      </c>
      <c r="U586" t="s">
        <v>5161</v>
      </c>
      <c r="V586" t="s">
        <v>5162</v>
      </c>
      <c r="W586" t="s">
        <v>5163</v>
      </c>
    </row>
    <row r="587" spans="1:23" x14ac:dyDescent="0.25">
      <c r="A587" t="s">
        <v>5164</v>
      </c>
      <c r="B587" t="s">
        <v>5165</v>
      </c>
      <c r="C587" t="str">
        <f>TRIM(LEFT(Table1_1[[#This Row],[product_name]], FIND(" ",Table1_1[[#This Row],[product_name]],FIND(" ",Table1_1[[#This Row],[product_name]],FIND(" ",Table1_1[[#This Row],[product_name]])+1)+1)))</f>
        <v>SYVO WT 3130</v>
      </c>
      <c r="D587" t="s">
        <v>5166</v>
      </c>
      <c r="E587" t="s">
        <v>13077</v>
      </c>
      <c r="F587">
        <v>799</v>
      </c>
      <c r="G587">
        <v>3990</v>
      </c>
      <c r="H587" t="str" cm="1">
        <f t="array" ref="H587">_xlfn.IFS(Table1_1[[#This Row],[discounted_price]]&lt;200, "&lt;₹200", Table1_1[[#This Row],[discounted_price]]&lt;=500, "₹200-₹500", Table1_1[[#This Row],[discounted_price]]&gt;500, "&gt;₹500")</f>
        <v>&gt;₹500</v>
      </c>
      <c r="I587" s="1">
        <v>0.8</v>
      </c>
      <c r="J5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87" s="1" t="str">
        <f>IF(Table1_1[[#This Row],[discount_percentage]]&gt;= 50%, "Yes", "No")</f>
        <v>Yes</v>
      </c>
      <c r="L587">
        <v>4.3</v>
      </c>
      <c r="M587">
        <v>27139</v>
      </c>
      <c r="N587">
        <f>AVERAGE(Table1_1[[#This Row],[rating]]) + (Table1_1[[#This Row],[rating_count]]/1000)</f>
        <v>31.439</v>
      </c>
      <c r="O587" t="str">
        <f>IF(Table1_1[[#This Row],[rating_count]]&lt;1000, "Yes", "No")</f>
        <v>No</v>
      </c>
      <c r="P587" t="s">
        <v>5167</v>
      </c>
      <c r="Q587" t="s">
        <v>5168</v>
      </c>
      <c r="R587" t="s">
        <v>5169</v>
      </c>
      <c r="S587" t="s">
        <v>5170</v>
      </c>
      <c r="T587" t="s">
        <v>5171</v>
      </c>
      <c r="U587" t="s">
        <v>5172</v>
      </c>
      <c r="V587" t="s">
        <v>5173</v>
      </c>
      <c r="W587" t="s">
        <v>5174</v>
      </c>
    </row>
    <row r="588" spans="1:23" x14ac:dyDescent="0.25">
      <c r="A588" t="s">
        <v>5175</v>
      </c>
      <c r="B588" t="s">
        <v>5176</v>
      </c>
      <c r="C588" t="str">
        <f>TRIM(LEFT(Table1_1[[#This Row],[product_name]], FIND(" ",Table1_1[[#This Row],[product_name]],FIND(" ",Table1_1[[#This Row],[product_name]],FIND(" ",Table1_1[[#This Row],[product_name]])+1)+1)))</f>
        <v>Boult Audio Airbass</v>
      </c>
      <c r="D588" t="s">
        <v>3066</v>
      </c>
      <c r="E588" t="s">
        <v>13077</v>
      </c>
      <c r="F588">
        <v>1399</v>
      </c>
      <c r="G588">
        <v>5499</v>
      </c>
      <c r="H588" t="str" cm="1">
        <f t="array" ref="H588">_xlfn.IFS(Table1_1[[#This Row],[discounted_price]]&lt;200, "&lt;₹200", Table1_1[[#This Row],[discounted_price]]&lt;=500, "₹200-₹500", Table1_1[[#This Row],[discounted_price]]&gt;500, "&gt;₹500")</f>
        <v>&gt;₹500</v>
      </c>
      <c r="I588" s="1">
        <v>0.75</v>
      </c>
      <c r="J5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88" s="1" t="str">
        <f>IF(Table1_1[[#This Row],[discount_percentage]]&gt;= 50%, "Yes", "No")</f>
        <v>Yes</v>
      </c>
      <c r="L588">
        <v>3.9</v>
      </c>
      <c r="M588">
        <v>9504</v>
      </c>
      <c r="N588">
        <f>AVERAGE(Table1_1[[#This Row],[rating]]) + (Table1_1[[#This Row],[rating_count]]/1000)</f>
        <v>13.404</v>
      </c>
      <c r="O588" t="str">
        <f>IF(Table1_1[[#This Row],[rating_count]]&lt;1000, "Yes", "No")</f>
        <v>No</v>
      </c>
      <c r="P588" t="s">
        <v>5177</v>
      </c>
      <c r="Q588" t="s">
        <v>5178</v>
      </c>
      <c r="R588" t="s">
        <v>5179</v>
      </c>
      <c r="S588" t="s">
        <v>5180</v>
      </c>
      <c r="T588" t="s">
        <v>5181</v>
      </c>
      <c r="U588" t="s">
        <v>5182</v>
      </c>
      <c r="V588" t="s">
        <v>5183</v>
      </c>
      <c r="W588" t="s">
        <v>5184</v>
      </c>
    </row>
    <row r="589" spans="1:23" x14ac:dyDescent="0.25">
      <c r="A589" t="s">
        <v>5187</v>
      </c>
      <c r="B589" t="s">
        <v>5188</v>
      </c>
      <c r="C589" t="str">
        <f>TRIM(LEFT(Table1_1[[#This Row],[product_name]], FIND(" ",Table1_1[[#This Row],[product_name]],FIND(" ",Table1_1[[#This Row],[product_name]],FIND(" ",Table1_1[[#This Row],[product_name]])+1)+1)))</f>
        <v>SanDisk Ultra Flair</v>
      </c>
      <c r="D589" t="s">
        <v>4834</v>
      </c>
      <c r="E589" t="s">
        <v>13076</v>
      </c>
      <c r="F589">
        <v>519</v>
      </c>
      <c r="G589">
        <v>1350</v>
      </c>
      <c r="H589" t="str" cm="1">
        <f t="array" ref="H589">_xlfn.IFS(Table1_1[[#This Row],[discounted_price]]&lt;200, "&lt;₹200", Table1_1[[#This Row],[discounted_price]]&lt;=500, "₹200-₹500", Table1_1[[#This Row],[discounted_price]]&gt;500, "&gt;₹500")</f>
        <v>&gt;₹500</v>
      </c>
      <c r="I589" s="1">
        <v>0.62</v>
      </c>
      <c r="J5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89" s="1" t="str">
        <f>IF(Table1_1[[#This Row],[discount_percentage]]&gt;= 50%, "Yes", "No")</f>
        <v>Yes</v>
      </c>
      <c r="L589">
        <v>4.3</v>
      </c>
      <c r="M589">
        <v>30058</v>
      </c>
      <c r="N589">
        <f>AVERAGE(Table1_1[[#This Row],[rating]]) + (Table1_1[[#This Row],[rating_count]]/1000)</f>
        <v>34.357999999999997</v>
      </c>
      <c r="O589" t="str">
        <f>IF(Table1_1[[#This Row],[rating_count]]&lt;1000, "Yes", "No")</f>
        <v>No</v>
      </c>
      <c r="P589" t="s">
        <v>5189</v>
      </c>
      <c r="Q589" t="s">
        <v>5190</v>
      </c>
      <c r="R589" t="s">
        <v>5191</v>
      </c>
      <c r="S589" t="s">
        <v>5192</v>
      </c>
      <c r="T589" t="s">
        <v>5193</v>
      </c>
      <c r="U589" t="s">
        <v>5194</v>
      </c>
      <c r="V589" t="s">
        <v>5195</v>
      </c>
      <c r="W589" t="s">
        <v>5196</v>
      </c>
    </row>
    <row r="590" spans="1:23" x14ac:dyDescent="0.25">
      <c r="A590" t="s">
        <v>5201</v>
      </c>
      <c r="B590" t="s">
        <v>5202</v>
      </c>
      <c r="C590" t="str">
        <f>TRIM(LEFT(Table1_1[[#This Row],[product_name]], FIND(" ",Table1_1[[#This Row],[product_name]],FIND(" ",Table1_1[[#This Row],[product_name]],FIND(" ",Table1_1[[#This Row],[product_name]])+1)+1)))</f>
        <v>boAt Rockerz 330</v>
      </c>
      <c r="D590" t="s">
        <v>3066</v>
      </c>
      <c r="E590" t="s">
        <v>13077</v>
      </c>
      <c r="F590">
        <v>1499</v>
      </c>
      <c r="G590">
        <v>3990</v>
      </c>
      <c r="H590" t="str" cm="1">
        <f t="array" ref="H590">_xlfn.IFS(Table1_1[[#This Row],[discounted_price]]&lt;200, "&lt;₹200", Table1_1[[#This Row],[discounted_price]]&lt;=500, "₹200-₹500", Table1_1[[#This Row],[discounted_price]]&gt;500, "&gt;₹500")</f>
        <v>&gt;₹500</v>
      </c>
      <c r="I590" s="1">
        <v>0.62</v>
      </c>
      <c r="J5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90" s="1" t="str">
        <f>IF(Table1_1[[#This Row],[discount_percentage]]&gt;= 50%, "Yes", "No")</f>
        <v>Yes</v>
      </c>
      <c r="L590">
        <v>4.0999999999999996</v>
      </c>
      <c r="M590">
        <v>109864</v>
      </c>
      <c r="N590">
        <f>AVERAGE(Table1_1[[#This Row],[rating]]) + (Table1_1[[#This Row],[rating_count]]/1000)</f>
        <v>113.964</v>
      </c>
      <c r="O590" t="str">
        <f>IF(Table1_1[[#This Row],[rating_count]]&lt;1000, "Yes", "No")</f>
        <v>No</v>
      </c>
      <c r="P590" t="s">
        <v>5203</v>
      </c>
      <c r="Q590" t="s">
        <v>5204</v>
      </c>
      <c r="R590" t="s">
        <v>5205</v>
      </c>
      <c r="S590" t="s">
        <v>5206</v>
      </c>
      <c r="T590" t="s">
        <v>5207</v>
      </c>
      <c r="U590" t="s">
        <v>5208</v>
      </c>
      <c r="V590" t="s">
        <v>5209</v>
      </c>
      <c r="W590" t="s">
        <v>5210</v>
      </c>
    </row>
    <row r="591" spans="1:23" x14ac:dyDescent="0.25">
      <c r="A591" t="s">
        <v>5211</v>
      </c>
      <c r="B591" t="s">
        <v>5212</v>
      </c>
      <c r="C591" t="str">
        <f>TRIM(LEFT(Table1_1[[#This Row],[product_name]], FIND(" ",Table1_1[[#This Row],[product_name]],FIND(" ",Table1_1[[#This Row],[product_name]],FIND(" ",Table1_1[[#This Row],[product_name]])+1)+1)))</f>
        <v>Casio FX-991ES Plus-2nd</v>
      </c>
      <c r="D591" t="s">
        <v>5213</v>
      </c>
      <c r="E591" t="s">
        <v>13079</v>
      </c>
      <c r="F591">
        <v>1295</v>
      </c>
      <c r="G591">
        <v>1295</v>
      </c>
      <c r="H591" t="str" cm="1">
        <f t="array" ref="H591">_xlfn.IFS(Table1_1[[#This Row],[discounted_price]]&lt;200, "&lt;₹200", Table1_1[[#This Row],[discounted_price]]&lt;=500, "₹200-₹500", Table1_1[[#This Row],[discounted_price]]&gt;500, "&gt;₹500")</f>
        <v>&gt;₹500</v>
      </c>
      <c r="I591" s="1">
        <v>0</v>
      </c>
      <c r="J5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91" s="1" t="str">
        <f>IF(Table1_1[[#This Row],[discount_percentage]]&gt;= 50%, "Yes", "No")</f>
        <v>No</v>
      </c>
      <c r="L591">
        <v>4.5</v>
      </c>
      <c r="M591">
        <v>5760</v>
      </c>
      <c r="N591">
        <f>AVERAGE(Table1_1[[#This Row],[rating]]) + (Table1_1[[#This Row],[rating_count]]/1000)</f>
        <v>10.26</v>
      </c>
      <c r="O591" t="str">
        <f>IF(Table1_1[[#This Row],[rating_count]]&lt;1000, "Yes", "No")</f>
        <v>No</v>
      </c>
      <c r="P591" t="s">
        <v>5214</v>
      </c>
      <c r="Q591" t="s">
        <v>5215</v>
      </c>
      <c r="R591" t="s">
        <v>5216</v>
      </c>
      <c r="S591" t="s">
        <v>5217</v>
      </c>
      <c r="T591" t="s">
        <v>5218</v>
      </c>
      <c r="U591" t="s">
        <v>13045</v>
      </c>
      <c r="V591" t="s">
        <v>5219</v>
      </c>
      <c r="W591" t="s">
        <v>5220</v>
      </c>
    </row>
    <row r="592" spans="1:23" x14ac:dyDescent="0.25">
      <c r="A592" t="s">
        <v>5221</v>
      </c>
      <c r="B592" t="s">
        <v>5222</v>
      </c>
      <c r="C592" t="str">
        <f>TRIM(LEFT(Table1_1[[#This Row],[product_name]], FIND(" ",Table1_1[[#This Row],[product_name]],FIND(" ",Table1_1[[#This Row],[product_name]],FIND(" ",Table1_1[[#This Row],[product_name]])+1)+1)))</f>
        <v>TP-Link AC750 Wifi</v>
      </c>
      <c r="D592" t="s">
        <v>5223</v>
      </c>
      <c r="E592" t="s">
        <v>13076</v>
      </c>
      <c r="F592">
        <v>1889</v>
      </c>
      <c r="G592">
        <v>5499</v>
      </c>
      <c r="H592" t="str" cm="1">
        <f t="array" ref="H592">_xlfn.IFS(Table1_1[[#This Row],[discounted_price]]&lt;200, "&lt;₹200", Table1_1[[#This Row],[discounted_price]]&lt;=500, "₹200-₹500", Table1_1[[#This Row],[discounted_price]]&gt;500, "&gt;₹500")</f>
        <v>&gt;₹500</v>
      </c>
      <c r="I592" s="1">
        <v>0.66</v>
      </c>
      <c r="J5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92" s="1" t="str">
        <f>IF(Table1_1[[#This Row],[discount_percentage]]&gt;= 50%, "Yes", "No")</f>
        <v>Yes</v>
      </c>
      <c r="L592">
        <v>4.2</v>
      </c>
      <c r="M592">
        <v>49551</v>
      </c>
      <c r="N592">
        <f>AVERAGE(Table1_1[[#This Row],[rating]]) + (Table1_1[[#This Row],[rating_count]]/1000)</f>
        <v>53.751000000000005</v>
      </c>
      <c r="O592" t="str">
        <f>IF(Table1_1[[#This Row],[rating_count]]&lt;1000, "Yes", "No")</f>
        <v>No</v>
      </c>
      <c r="P592" t="s">
        <v>5224</v>
      </c>
      <c r="Q592" t="s">
        <v>5225</v>
      </c>
      <c r="R592" t="s">
        <v>5226</v>
      </c>
      <c r="S592" t="s">
        <v>5227</v>
      </c>
      <c r="T592" t="s">
        <v>5228</v>
      </c>
      <c r="U592" t="s">
        <v>5229</v>
      </c>
      <c r="V592" t="s">
        <v>5230</v>
      </c>
      <c r="W592" t="s">
        <v>5231</v>
      </c>
    </row>
    <row r="593" spans="1:23" x14ac:dyDescent="0.25">
      <c r="A593" t="s">
        <v>5232</v>
      </c>
      <c r="B593" t="s">
        <v>5233</v>
      </c>
      <c r="C593" t="str">
        <f>TRIM(LEFT(Table1_1[[#This Row],[product_name]], FIND(" ",Table1_1[[#This Row],[product_name]],FIND(" ",Table1_1[[#This Row],[product_name]],FIND(" ",Table1_1[[#This Row],[product_name]])+1)+1)))</f>
        <v>boAt Bassheads 242</v>
      </c>
      <c r="D593" t="s">
        <v>3066</v>
      </c>
      <c r="E593" t="s">
        <v>13077</v>
      </c>
      <c r="F593">
        <v>455</v>
      </c>
      <c r="G593">
        <v>1490</v>
      </c>
      <c r="H593" t="str" cm="1">
        <f t="array" ref="H593">_xlfn.IFS(Table1_1[[#This Row],[discounted_price]]&lt;200, "&lt;₹200", Table1_1[[#This Row],[discounted_price]]&lt;=500, "₹200-₹500", Table1_1[[#This Row],[discounted_price]]&gt;500, "&gt;₹500")</f>
        <v>₹200-₹500</v>
      </c>
      <c r="I593" s="1">
        <v>0.69</v>
      </c>
      <c r="J5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93" s="1" t="str">
        <f>IF(Table1_1[[#This Row],[discount_percentage]]&gt;= 50%, "Yes", "No")</f>
        <v>Yes</v>
      </c>
      <c r="L593">
        <v>4.0999999999999996</v>
      </c>
      <c r="M593">
        <v>161677</v>
      </c>
      <c r="N593">
        <f>AVERAGE(Table1_1[[#This Row],[rating]]) + (Table1_1[[#This Row],[rating_count]]/1000)</f>
        <v>165.77699999999999</v>
      </c>
      <c r="O593" t="str">
        <f>IF(Table1_1[[#This Row],[rating_count]]&lt;1000, "Yes", "No")</f>
        <v>No</v>
      </c>
      <c r="P593" t="s">
        <v>5234</v>
      </c>
      <c r="Q593" t="s">
        <v>5235</v>
      </c>
      <c r="R593" t="s">
        <v>5236</v>
      </c>
      <c r="S593" t="s">
        <v>5237</v>
      </c>
      <c r="T593" t="s">
        <v>5238</v>
      </c>
      <c r="U593" t="s">
        <v>5239</v>
      </c>
      <c r="V593" t="s">
        <v>5240</v>
      </c>
      <c r="W593" t="s">
        <v>5241</v>
      </c>
    </row>
    <row r="594" spans="1:23" x14ac:dyDescent="0.25">
      <c r="A594" t="s">
        <v>5242</v>
      </c>
      <c r="B594" t="s">
        <v>5243</v>
      </c>
      <c r="C594" t="str">
        <f>TRIM(LEFT(Table1_1[[#This Row],[product_name]], FIND(" ",Table1_1[[#This Row],[product_name]],FIND(" ",Table1_1[[#This Row],[product_name]],FIND(" ",Table1_1[[#This Row],[product_name]])+1)+1)))</f>
        <v>DIGITEK¬Æ (DTR 260</v>
      </c>
      <c r="D594" t="s">
        <v>5244</v>
      </c>
      <c r="E594" t="s">
        <v>13077</v>
      </c>
      <c r="F594">
        <v>399</v>
      </c>
      <c r="G594">
        <v>995</v>
      </c>
      <c r="H594" t="str" cm="1">
        <f t="array" ref="H594">_xlfn.IFS(Table1_1[[#This Row],[discounted_price]]&lt;200, "&lt;₹200", Table1_1[[#This Row],[discounted_price]]&lt;=500, "₹200-₹500", Table1_1[[#This Row],[discounted_price]]&gt;500, "&gt;₹500")</f>
        <v>₹200-₹500</v>
      </c>
      <c r="I594" s="1">
        <v>0.6</v>
      </c>
      <c r="J5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94" s="1" t="str">
        <f>IF(Table1_1[[#This Row],[discount_percentage]]&gt;= 50%, "Yes", "No")</f>
        <v>Yes</v>
      </c>
      <c r="L594">
        <v>3.9</v>
      </c>
      <c r="M594">
        <v>21372</v>
      </c>
      <c r="N594">
        <f>AVERAGE(Table1_1[[#This Row],[rating]]) + (Table1_1[[#This Row],[rating_count]]/1000)</f>
        <v>25.271999999999998</v>
      </c>
      <c r="O594" t="str">
        <f>IF(Table1_1[[#This Row],[rating_count]]&lt;1000, "Yes", "No")</f>
        <v>No</v>
      </c>
      <c r="P594" t="s">
        <v>5245</v>
      </c>
      <c r="Q594" t="s">
        <v>5246</v>
      </c>
      <c r="R594" t="s">
        <v>5247</v>
      </c>
      <c r="S594" t="s">
        <v>5248</v>
      </c>
      <c r="T594" t="s">
        <v>5249</v>
      </c>
      <c r="U594" t="s">
        <v>13046</v>
      </c>
      <c r="V594" t="s">
        <v>5250</v>
      </c>
      <c r="W594" t="s">
        <v>5251</v>
      </c>
    </row>
    <row r="595" spans="1:23" x14ac:dyDescent="0.25">
      <c r="A595" t="s">
        <v>5260</v>
      </c>
      <c r="B595" t="s">
        <v>5261</v>
      </c>
      <c r="C595" t="str">
        <f>TRIM(LEFT(Table1_1[[#This Row],[product_name]], FIND(" ",Table1_1[[#This Row],[product_name]],FIND(" ",Table1_1[[#This Row],[product_name]],FIND(" ",Table1_1[[#This Row],[product_name]])+1)+1)))</f>
        <v>HP 805 Black</v>
      </c>
      <c r="D595" t="s">
        <v>5262</v>
      </c>
      <c r="E595" t="s">
        <v>13076</v>
      </c>
      <c r="F595">
        <v>717</v>
      </c>
      <c r="G595">
        <v>761</v>
      </c>
      <c r="H595" t="str" cm="1">
        <f t="array" ref="H595">_xlfn.IFS(Table1_1[[#This Row],[discounted_price]]&lt;200, "&lt;₹200", Table1_1[[#This Row],[discounted_price]]&lt;=500, "₹200-₹500", Table1_1[[#This Row],[discounted_price]]&gt;500, "&gt;₹500")</f>
        <v>&gt;₹500</v>
      </c>
      <c r="I595" s="1">
        <v>0.06</v>
      </c>
      <c r="J5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595" s="1" t="str">
        <f>IF(Table1_1[[#This Row],[discount_percentage]]&gt;= 50%, "Yes", "No")</f>
        <v>No</v>
      </c>
      <c r="L595">
        <v>4</v>
      </c>
      <c r="M595">
        <v>7199</v>
      </c>
      <c r="N595">
        <f>AVERAGE(Table1_1[[#This Row],[rating]]) + (Table1_1[[#This Row],[rating_count]]/1000)</f>
        <v>11.199</v>
      </c>
      <c r="O595" t="str">
        <f>IF(Table1_1[[#This Row],[rating_count]]&lt;1000, "Yes", "No")</f>
        <v>No</v>
      </c>
      <c r="P595" t="s">
        <v>5263</v>
      </c>
      <c r="Q595" t="s">
        <v>5264</v>
      </c>
      <c r="R595" t="s">
        <v>5265</v>
      </c>
      <c r="S595" t="s">
        <v>5266</v>
      </c>
      <c r="T595" t="s">
        <v>5267</v>
      </c>
      <c r="U595" t="s">
        <v>5268</v>
      </c>
      <c r="V595" t="s">
        <v>5269</v>
      </c>
      <c r="W595" t="s">
        <v>5270</v>
      </c>
    </row>
    <row r="596" spans="1:23" x14ac:dyDescent="0.25">
      <c r="A596" t="s">
        <v>5273</v>
      </c>
      <c r="B596" t="s">
        <v>5274</v>
      </c>
      <c r="C596" t="str">
        <f>TRIM(LEFT(Table1_1[[#This Row],[product_name]], FIND(" ",Table1_1[[#This Row],[product_name]],FIND(" ",Table1_1[[#This Row],[product_name]],FIND(" ",Table1_1[[#This Row],[product_name]])+1)+1)))</f>
        <v>GIZGA essentials Universal</v>
      </c>
      <c r="D596" t="s">
        <v>5275</v>
      </c>
      <c r="E596" t="s">
        <v>13076</v>
      </c>
      <c r="F596">
        <v>39</v>
      </c>
      <c r="G596">
        <v>299</v>
      </c>
      <c r="H596" t="str" cm="1">
        <f t="array" ref="H596">_xlfn.IFS(Table1_1[[#This Row],[discounted_price]]&lt;200, "&lt;₹200", Table1_1[[#This Row],[discounted_price]]&lt;=500, "₹200-₹500", Table1_1[[#This Row],[discounted_price]]&gt;500, "&gt;₹500")</f>
        <v>&lt;₹200</v>
      </c>
      <c r="I596" s="1">
        <v>0.87</v>
      </c>
      <c r="J5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596" s="1" t="str">
        <f>IF(Table1_1[[#This Row],[discount_percentage]]&gt;= 50%, "Yes", "No")</f>
        <v>Yes</v>
      </c>
      <c r="L596">
        <v>3.5</v>
      </c>
      <c r="M596">
        <v>15233</v>
      </c>
      <c r="N596">
        <f>AVERAGE(Table1_1[[#This Row],[rating]]) + (Table1_1[[#This Row],[rating_count]]/1000)</f>
        <v>18.733000000000001</v>
      </c>
      <c r="O596" t="str">
        <f>IF(Table1_1[[#This Row],[rating_count]]&lt;1000, "Yes", "No")</f>
        <v>No</v>
      </c>
      <c r="P596" t="s">
        <v>5276</v>
      </c>
      <c r="Q596" t="s">
        <v>5277</v>
      </c>
      <c r="R596" t="s">
        <v>5278</v>
      </c>
      <c r="S596" t="s">
        <v>5279</v>
      </c>
      <c r="T596" t="s">
        <v>5280</v>
      </c>
      <c r="U596" t="s">
        <v>5281</v>
      </c>
      <c r="V596" t="s">
        <v>5282</v>
      </c>
      <c r="W596" t="s">
        <v>5283</v>
      </c>
    </row>
    <row r="597" spans="1:23" x14ac:dyDescent="0.25">
      <c r="A597" t="s">
        <v>5284</v>
      </c>
      <c r="B597" t="s">
        <v>5285</v>
      </c>
      <c r="C597" t="str">
        <f>TRIM(LEFT(Table1_1[[#This Row],[product_name]], FIND(" ",Table1_1[[#This Row],[product_name]],FIND(" ",Table1_1[[#This Row],[product_name]],FIND(" ",Table1_1[[#This Row],[product_name]])+1)+1)))</f>
        <v>SanDisk Ultra 128</v>
      </c>
      <c r="D597" t="s">
        <v>4834</v>
      </c>
      <c r="E597" t="s">
        <v>13076</v>
      </c>
      <c r="F597">
        <v>889</v>
      </c>
      <c r="G597">
        <v>2500</v>
      </c>
      <c r="H597" t="str" cm="1">
        <f t="array" ref="H597">_xlfn.IFS(Table1_1[[#This Row],[discounted_price]]&lt;200, "&lt;₹200", Table1_1[[#This Row],[discounted_price]]&lt;=500, "₹200-₹500", Table1_1[[#This Row],[discounted_price]]&gt;500, "&gt;₹500")</f>
        <v>&gt;₹500</v>
      </c>
      <c r="I597" s="1">
        <v>0.64</v>
      </c>
      <c r="J5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597" s="1" t="str">
        <f>IF(Table1_1[[#This Row],[discount_percentage]]&gt;= 50%, "Yes", "No")</f>
        <v>Yes</v>
      </c>
      <c r="L597">
        <v>4.3</v>
      </c>
      <c r="M597">
        <v>55747</v>
      </c>
      <c r="N597">
        <f>AVERAGE(Table1_1[[#This Row],[rating]]) + (Table1_1[[#This Row],[rating_count]]/1000)</f>
        <v>60.046999999999997</v>
      </c>
      <c r="O597" t="str">
        <f>IF(Table1_1[[#This Row],[rating_count]]&lt;1000, "Yes", "No")</f>
        <v>No</v>
      </c>
      <c r="P597" t="s">
        <v>5286</v>
      </c>
      <c r="Q597" t="s">
        <v>5287</v>
      </c>
      <c r="R597" t="s">
        <v>5288</v>
      </c>
      <c r="S597" t="s">
        <v>5289</v>
      </c>
      <c r="T597" t="s">
        <v>5290</v>
      </c>
      <c r="U597" t="s">
        <v>5291</v>
      </c>
      <c r="V597" t="s">
        <v>5292</v>
      </c>
      <c r="W597" t="s">
        <v>5293</v>
      </c>
    </row>
    <row r="598" spans="1:23" x14ac:dyDescent="0.25">
      <c r="A598" t="s">
        <v>5294</v>
      </c>
      <c r="B598" t="s">
        <v>5295</v>
      </c>
      <c r="C598" t="str">
        <f>TRIM(LEFT(Table1_1[[#This Row],[product_name]], FIND(" ",Table1_1[[#This Row],[product_name]],FIND(" ",Table1_1[[#This Row],[product_name]],FIND(" ",Table1_1[[#This Row],[product_name]])+1)+1)))</f>
        <v>Boult Audio ZCharge</v>
      </c>
      <c r="D598" t="s">
        <v>3066</v>
      </c>
      <c r="E598" t="s">
        <v>13077</v>
      </c>
      <c r="F598">
        <v>1199</v>
      </c>
      <c r="G598">
        <v>4999</v>
      </c>
      <c r="H598" t="str" cm="1">
        <f t="array" ref="H598">_xlfn.IFS(Table1_1[[#This Row],[discounted_price]]&lt;200, "&lt;₹200", Table1_1[[#This Row],[discounted_price]]&lt;=500, "₹200-₹500", Table1_1[[#This Row],[discounted_price]]&gt;500, "&gt;₹500")</f>
        <v>&gt;₹500</v>
      </c>
      <c r="I598" s="1">
        <v>0.76</v>
      </c>
      <c r="J5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598" s="1" t="str">
        <f>IF(Table1_1[[#This Row],[discount_percentage]]&gt;= 50%, "Yes", "No")</f>
        <v>Yes</v>
      </c>
      <c r="L598">
        <v>3.8</v>
      </c>
      <c r="M598">
        <v>14961</v>
      </c>
      <c r="N598">
        <f>AVERAGE(Table1_1[[#This Row],[rating]]) + (Table1_1[[#This Row],[rating_count]]/1000)</f>
        <v>18.760999999999999</v>
      </c>
      <c r="O598" t="str">
        <f>IF(Table1_1[[#This Row],[rating_count]]&lt;1000, "Yes", "No")</f>
        <v>No</v>
      </c>
      <c r="P598" t="s">
        <v>5296</v>
      </c>
      <c r="Q598" t="s">
        <v>5297</v>
      </c>
      <c r="R598" t="s">
        <v>5298</v>
      </c>
      <c r="S598" t="s">
        <v>5299</v>
      </c>
      <c r="T598" t="s">
        <v>5300</v>
      </c>
      <c r="U598" t="s">
        <v>5301</v>
      </c>
      <c r="V598" t="s">
        <v>5302</v>
      </c>
      <c r="W598" t="s">
        <v>5303</v>
      </c>
    </row>
    <row r="599" spans="1:23" x14ac:dyDescent="0.25">
      <c r="A599" t="s">
        <v>5304</v>
      </c>
      <c r="B599" t="s">
        <v>5305</v>
      </c>
      <c r="C599" t="str">
        <f>TRIM(LEFT(Table1_1[[#This Row],[product_name]], FIND(" ",Table1_1[[#This Row],[product_name]],FIND(" ",Table1_1[[#This Row],[product_name]],FIND(" ",Table1_1[[#This Row],[product_name]])+1)+1)))</f>
        <v>Dell WM118 Wireless</v>
      </c>
      <c r="D599" t="s">
        <v>4845</v>
      </c>
      <c r="E599" t="s">
        <v>13076</v>
      </c>
      <c r="F599">
        <v>569</v>
      </c>
      <c r="G599">
        <v>1299</v>
      </c>
      <c r="H599" t="str" cm="1">
        <f t="array" ref="H599">_xlfn.IFS(Table1_1[[#This Row],[discounted_price]]&lt;200, "&lt;₹200", Table1_1[[#This Row],[discounted_price]]&lt;=500, "₹200-₹500", Table1_1[[#This Row],[discounted_price]]&gt;500, "&gt;₹500")</f>
        <v>&gt;₹500</v>
      </c>
      <c r="I599" s="1">
        <v>0.56000000000000005</v>
      </c>
      <c r="J5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599" s="1" t="str">
        <f>IF(Table1_1[[#This Row],[discount_percentage]]&gt;= 50%, "Yes", "No")</f>
        <v>Yes</v>
      </c>
      <c r="L599">
        <v>4.4000000000000004</v>
      </c>
      <c r="M599">
        <v>9275</v>
      </c>
      <c r="N599">
        <f>AVERAGE(Table1_1[[#This Row],[rating]]) + (Table1_1[[#This Row],[rating_count]]/1000)</f>
        <v>13.675000000000001</v>
      </c>
      <c r="O599" t="str">
        <f>IF(Table1_1[[#This Row],[rating_count]]&lt;1000, "Yes", "No")</f>
        <v>No</v>
      </c>
      <c r="P599" t="s">
        <v>5306</v>
      </c>
      <c r="Q599" t="s">
        <v>5307</v>
      </c>
      <c r="R599" t="s">
        <v>5308</v>
      </c>
      <c r="S599" t="s">
        <v>5309</v>
      </c>
      <c r="T599" t="s">
        <v>5310</v>
      </c>
      <c r="U599" t="s">
        <v>5311</v>
      </c>
      <c r="V599" t="s">
        <v>5312</v>
      </c>
      <c r="W599" t="s">
        <v>5313</v>
      </c>
    </row>
    <row r="600" spans="1:23" x14ac:dyDescent="0.25">
      <c r="A600" t="s">
        <v>5314</v>
      </c>
      <c r="B600" t="s">
        <v>5315</v>
      </c>
      <c r="C600" t="str">
        <f>TRIM(LEFT(Table1_1[[#This Row],[product_name]], FIND(" ",Table1_1[[#This Row],[product_name]],FIND(" ",Table1_1[[#This Row],[product_name]],FIND(" ",Table1_1[[#This Row],[product_name]])+1)+1)))</f>
        <v>Boult Audio AirBass</v>
      </c>
      <c r="D600" t="s">
        <v>3066</v>
      </c>
      <c r="E600" t="s">
        <v>13077</v>
      </c>
      <c r="F600">
        <v>1499</v>
      </c>
      <c r="G600">
        <v>8999</v>
      </c>
      <c r="H600" t="str" cm="1">
        <f t="array" ref="H600">_xlfn.IFS(Table1_1[[#This Row],[discounted_price]]&lt;200, "&lt;₹200", Table1_1[[#This Row],[discounted_price]]&lt;=500, "₹200-₹500", Table1_1[[#This Row],[discounted_price]]&gt;500, "&gt;₹500")</f>
        <v>&gt;₹500</v>
      </c>
      <c r="I600" s="1">
        <v>0.83</v>
      </c>
      <c r="J6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600" s="1" t="str">
        <f>IF(Table1_1[[#This Row],[discount_percentage]]&gt;= 50%, "Yes", "No")</f>
        <v>Yes</v>
      </c>
      <c r="L600">
        <v>3.7</v>
      </c>
      <c r="M600">
        <v>28324</v>
      </c>
      <c r="N600">
        <f>AVERAGE(Table1_1[[#This Row],[rating]]) + (Table1_1[[#This Row],[rating_count]]/1000)</f>
        <v>32.024000000000001</v>
      </c>
      <c r="O600" t="str">
        <f>IF(Table1_1[[#This Row],[rating_count]]&lt;1000, "Yes", "No")</f>
        <v>No</v>
      </c>
      <c r="P600" t="s">
        <v>5316</v>
      </c>
      <c r="Q600" t="s">
        <v>5317</v>
      </c>
      <c r="R600" t="s">
        <v>5318</v>
      </c>
      <c r="S600" t="s">
        <v>5319</v>
      </c>
      <c r="T600" t="s">
        <v>5320</v>
      </c>
      <c r="U600" t="s">
        <v>5321</v>
      </c>
      <c r="V600" t="s">
        <v>5322</v>
      </c>
      <c r="W600" t="s">
        <v>5323</v>
      </c>
    </row>
    <row r="601" spans="1:23" x14ac:dyDescent="0.25">
      <c r="A601" t="s">
        <v>5324</v>
      </c>
      <c r="B601" t="s">
        <v>5325</v>
      </c>
      <c r="C601" t="str">
        <f>TRIM(LEFT(Table1_1[[#This Row],[product_name]], FIND(" ",Table1_1[[#This Row],[product_name]],FIND(" ",Table1_1[[#This Row],[product_name]],FIND(" ",Table1_1[[#This Row],[product_name]])+1)+1)))</f>
        <v>Eveready 1015 Carbon</v>
      </c>
      <c r="D601" t="s">
        <v>5047</v>
      </c>
      <c r="E601" t="s">
        <v>13077</v>
      </c>
      <c r="F601">
        <v>149</v>
      </c>
      <c r="G601">
        <v>180</v>
      </c>
      <c r="H601" t="str" cm="1">
        <f t="array" ref="H601">_xlfn.IFS(Table1_1[[#This Row],[discounted_price]]&lt;200, "&lt;₹200", Table1_1[[#This Row],[discounted_price]]&lt;=500, "₹200-₹500", Table1_1[[#This Row],[discounted_price]]&gt;500, "&gt;₹500")</f>
        <v>&lt;₹200</v>
      </c>
      <c r="I601" s="1">
        <v>0.17</v>
      </c>
      <c r="J6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01" s="1" t="str">
        <f>IF(Table1_1[[#This Row],[discount_percentage]]&gt;= 50%, "Yes", "No")</f>
        <v>No</v>
      </c>
      <c r="L601">
        <v>4.4000000000000004</v>
      </c>
      <c r="M601">
        <v>644</v>
      </c>
      <c r="N601">
        <f>AVERAGE(Table1_1[[#This Row],[rating]]) + (Table1_1[[#This Row],[rating_count]]/1000)</f>
        <v>5.0440000000000005</v>
      </c>
      <c r="O601" t="str">
        <f>IF(Table1_1[[#This Row],[rating_count]]&lt;1000, "Yes", "No")</f>
        <v>Yes</v>
      </c>
      <c r="P601" t="s">
        <v>5326</v>
      </c>
      <c r="Q601" t="s">
        <v>5327</v>
      </c>
      <c r="R601" t="s">
        <v>5328</v>
      </c>
      <c r="S601" t="s">
        <v>5329</v>
      </c>
      <c r="T601" t="s">
        <v>5330</v>
      </c>
      <c r="U601" t="s">
        <v>5331</v>
      </c>
      <c r="V601" t="s">
        <v>5332</v>
      </c>
      <c r="W601" t="s">
        <v>5333</v>
      </c>
    </row>
    <row r="602" spans="1:23" x14ac:dyDescent="0.25">
      <c r="A602" t="s">
        <v>5334</v>
      </c>
      <c r="B602" t="s">
        <v>5335</v>
      </c>
      <c r="C602" t="str">
        <f>TRIM(LEFT(Table1_1[[#This Row],[product_name]], FIND(" ",Table1_1[[#This Row],[product_name]],FIND(" ",Table1_1[[#This Row],[product_name]],FIND(" ",Table1_1[[#This Row],[product_name]])+1)+1)))</f>
        <v>Zebronics Zeb-Transformer-M Optical</v>
      </c>
      <c r="D602" t="s">
        <v>5336</v>
      </c>
      <c r="E602" t="s">
        <v>13076</v>
      </c>
      <c r="F602">
        <v>399</v>
      </c>
      <c r="G602">
        <v>549</v>
      </c>
      <c r="H602" t="str" cm="1">
        <f t="array" ref="H602">_xlfn.IFS(Table1_1[[#This Row],[discounted_price]]&lt;200, "&lt;₹200", Table1_1[[#This Row],[discounted_price]]&lt;=500, "₹200-₹500", Table1_1[[#This Row],[discounted_price]]&gt;500, "&gt;₹500")</f>
        <v>₹200-₹500</v>
      </c>
      <c r="I602" s="1">
        <v>0.27</v>
      </c>
      <c r="J6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02" s="1" t="str">
        <f>IF(Table1_1[[#This Row],[discount_percentage]]&gt;= 50%, "Yes", "No")</f>
        <v>No</v>
      </c>
      <c r="L602">
        <v>4.4000000000000004</v>
      </c>
      <c r="M602">
        <v>18139</v>
      </c>
      <c r="N602">
        <f>AVERAGE(Table1_1[[#This Row],[rating]]) + (Table1_1[[#This Row],[rating_count]]/1000)</f>
        <v>22.539000000000001</v>
      </c>
      <c r="O602" t="str">
        <f>IF(Table1_1[[#This Row],[rating_count]]&lt;1000, "Yes", "No")</f>
        <v>No</v>
      </c>
      <c r="P602" t="s">
        <v>5337</v>
      </c>
      <c r="Q602" t="s">
        <v>5338</v>
      </c>
      <c r="R602" t="s">
        <v>5339</v>
      </c>
      <c r="S602" t="s">
        <v>5340</v>
      </c>
      <c r="T602" t="s">
        <v>5341</v>
      </c>
      <c r="U602" t="s">
        <v>5342</v>
      </c>
      <c r="V602" t="s">
        <v>5343</v>
      </c>
      <c r="W602" t="s">
        <v>5344</v>
      </c>
    </row>
    <row r="603" spans="1:23" x14ac:dyDescent="0.25">
      <c r="A603" t="s">
        <v>5345</v>
      </c>
      <c r="B603" t="s">
        <v>5346</v>
      </c>
      <c r="C603" t="str">
        <f>TRIM(LEFT(Table1_1[[#This Row],[product_name]], FIND(" ",Table1_1[[#This Row],[product_name]],FIND(" ",Table1_1[[#This Row],[product_name]],FIND(" ",Table1_1[[#This Row],[product_name]])+1)+1)))</f>
        <v>PIDILITE Fevicryl Acrylic</v>
      </c>
      <c r="D603" t="s">
        <v>5347</v>
      </c>
      <c r="E603" t="s">
        <v>13080</v>
      </c>
      <c r="F603">
        <v>191</v>
      </c>
      <c r="G603">
        <v>225</v>
      </c>
      <c r="H603" t="str" cm="1">
        <f t="array" ref="H603">_xlfn.IFS(Table1_1[[#This Row],[discounted_price]]&lt;200, "&lt;₹200", Table1_1[[#This Row],[discounted_price]]&lt;=500, "₹200-₹500", Table1_1[[#This Row],[discounted_price]]&gt;500, "&gt;₹500")</f>
        <v>&lt;₹200</v>
      </c>
      <c r="I603" s="1">
        <v>0.15</v>
      </c>
      <c r="J6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03" s="1" t="str">
        <f>IF(Table1_1[[#This Row],[discount_percentage]]&gt;= 50%, "Yes", "No")</f>
        <v>No</v>
      </c>
      <c r="L603">
        <v>4.4000000000000004</v>
      </c>
      <c r="M603">
        <v>7203</v>
      </c>
      <c r="N603">
        <f>AVERAGE(Table1_1[[#This Row],[rating]]) + (Table1_1[[#This Row],[rating_count]]/1000)</f>
        <v>11.603000000000002</v>
      </c>
      <c r="O603" t="str">
        <f>IF(Table1_1[[#This Row],[rating_count]]&lt;1000, "Yes", "No")</f>
        <v>No</v>
      </c>
      <c r="P603" t="s">
        <v>5348</v>
      </c>
      <c r="Q603" t="s">
        <v>5349</v>
      </c>
      <c r="R603" t="s">
        <v>5350</v>
      </c>
      <c r="S603" t="s">
        <v>5351</v>
      </c>
      <c r="T603" t="s">
        <v>5352</v>
      </c>
      <c r="U603" t="s">
        <v>5353</v>
      </c>
      <c r="V603" t="s">
        <v>5354</v>
      </c>
      <c r="W603" t="s">
        <v>5355</v>
      </c>
    </row>
    <row r="604" spans="1:23" x14ac:dyDescent="0.25">
      <c r="A604" t="s">
        <v>5356</v>
      </c>
      <c r="B604" t="s">
        <v>5357</v>
      </c>
      <c r="C604" t="str">
        <f>TRIM(LEFT(Table1_1[[#This Row],[product_name]], FIND(" ",Table1_1[[#This Row],[product_name]],FIND(" ",Table1_1[[#This Row],[product_name]],FIND(" ",Table1_1[[#This Row],[product_name]])+1)+1)))</f>
        <v>STRIFF Mpad Mouse</v>
      </c>
      <c r="D604" t="s">
        <v>5358</v>
      </c>
      <c r="E604" t="s">
        <v>13076</v>
      </c>
      <c r="F604">
        <v>129</v>
      </c>
      <c r="G604">
        <v>999</v>
      </c>
      <c r="H604" t="str" cm="1">
        <f t="array" ref="H604">_xlfn.IFS(Table1_1[[#This Row],[discounted_price]]&lt;200, "&lt;₹200", Table1_1[[#This Row],[discounted_price]]&lt;=500, "₹200-₹500", Table1_1[[#This Row],[discounted_price]]&gt;500, "&gt;₹500")</f>
        <v>&lt;₹200</v>
      </c>
      <c r="I604" s="1">
        <v>0.87</v>
      </c>
      <c r="J6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604" s="1" t="str">
        <f>IF(Table1_1[[#This Row],[discount_percentage]]&gt;= 50%, "Yes", "No")</f>
        <v>Yes</v>
      </c>
      <c r="L604">
        <v>4.2</v>
      </c>
      <c r="M604">
        <v>491</v>
      </c>
      <c r="N604">
        <f>AVERAGE(Table1_1[[#This Row],[rating]]) + (Table1_1[[#This Row],[rating_count]]/1000)</f>
        <v>4.6909999999999998</v>
      </c>
      <c r="O604" t="str">
        <f>IF(Table1_1[[#This Row],[rating_count]]&lt;1000, "Yes", "No")</f>
        <v>Yes</v>
      </c>
      <c r="P604" t="s">
        <v>5359</v>
      </c>
      <c r="Q604" t="s">
        <v>5360</v>
      </c>
      <c r="R604" t="s">
        <v>5361</v>
      </c>
      <c r="S604" t="s">
        <v>5362</v>
      </c>
      <c r="T604" t="s">
        <v>5363</v>
      </c>
      <c r="U604" t="s">
        <v>5364</v>
      </c>
      <c r="V604" t="s">
        <v>5365</v>
      </c>
      <c r="W604" t="s">
        <v>5366</v>
      </c>
    </row>
    <row r="605" spans="1:23" x14ac:dyDescent="0.25">
      <c r="A605" t="s">
        <v>5367</v>
      </c>
      <c r="B605" t="s">
        <v>5368</v>
      </c>
      <c r="C605" t="str">
        <f>TRIM(LEFT(Table1_1[[#This Row],[product_name]], FIND(" ",Table1_1[[#This Row],[product_name]],FIND(" ",Table1_1[[#This Row],[product_name]],FIND(" ",Table1_1[[#This Row],[product_name]])+1)+1)))</f>
        <v>Gizga Essentials Hard</v>
      </c>
      <c r="D605" t="s">
        <v>5369</v>
      </c>
      <c r="E605" t="s">
        <v>13076</v>
      </c>
      <c r="F605">
        <v>199</v>
      </c>
      <c r="G605">
        <v>599</v>
      </c>
      <c r="H605" t="str" cm="1">
        <f t="array" ref="H605">_xlfn.IFS(Table1_1[[#This Row],[discounted_price]]&lt;200, "&lt;₹200", Table1_1[[#This Row],[discounted_price]]&lt;=500, "₹200-₹500", Table1_1[[#This Row],[discounted_price]]&gt;500, "&gt;₹500")</f>
        <v>&lt;₹200</v>
      </c>
      <c r="I605" s="1">
        <v>0.67</v>
      </c>
      <c r="J6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05" s="1" t="str">
        <f>IF(Table1_1[[#This Row],[discount_percentage]]&gt;= 50%, "Yes", "No")</f>
        <v>Yes</v>
      </c>
      <c r="L605">
        <v>4.5</v>
      </c>
      <c r="M605">
        <v>13568</v>
      </c>
      <c r="N605">
        <f>AVERAGE(Table1_1[[#This Row],[rating]]) + (Table1_1[[#This Row],[rating_count]]/1000)</f>
        <v>18.067999999999998</v>
      </c>
      <c r="O605" t="str">
        <f>IF(Table1_1[[#This Row],[rating_count]]&lt;1000, "Yes", "No")</f>
        <v>No</v>
      </c>
      <c r="P605" t="s">
        <v>5370</v>
      </c>
      <c r="Q605" t="s">
        <v>5371</v>
      </c>
      <c r="R605" t="s">
        <v>5372</v>
      </c>
      <c r="S605" t="s">
        <v>5373</v>
      </c>
      <c r="T605" t="s">
        <v>5374</v>
      </c>
      <c r="U605" t="s">
        <v>5375</v>
      </c>
      <c r="V605" t="s">
        <v>5376</v>
      </c>
      <c r="W605" t="s">
        <v>5377</v>
      </c>
    </row>
    <row r="606" spans="1:23" x14ac:dyDescent="0.25">
      <c r="A606" t="s">
        <v>5378</v>
      </c>
      <c r="B606" t="s">
        <v>5379</v>
      </c>
      <c r="C606" t="str">
        <f>TRIM(LEFT(Table1_1[[#This Row],[product_name]], FIND(" ",Table1_1[[#This Row],[product_name]],FIND(" ",Table1_1[[#This Row],[product_name]],FIND(" ",Table1_1[[#This Row],[product_name]])+1)+1)))</f>
        <v>Boult Audio FXCharge</v>
      </c>
      <c r="D606" t="s">
        <v>3066</v>
      </c>
      <c r="E606" t="s">
        <v>13077</v>
      </c>
      <c r="F606">
        <v>999</v>
      </c>
      <c r="G606">
        <v>4499</v>
      </c>
      <c r="H606" t="str" cm="1">
        <f t="array" ref="H606">_xlfn.IFS(Table1_1[[#This Row],[discounted_price]]&lt;200, "&lt;₹200", Table1_1[[#This Row],[discounted_price]]&lt;=500, "₹200-₹500", Table1_1[[#This Row],[discounted_price]]&gt;500, "&gt;₹500")</f>
        <v>&gt;₹500</v>
      </c>
      <c r="I606" s="1">
        <v>0.78</v>
      </c>
      <c r="J6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06" s="1" t="str">
        <f>IF(Table1_1[[#This Row],[discount_percentage]]&gt;= 50%, "Yes", "No")</f>
        <v>Yes</v>
      </c>
      <c r="L606">
        <v>3.8</v>
      </c>
      <c r="M606">
        <v>3390</v>
      </c>
      <c r="N606">
        <f>AVERAGE(Table1_1[[#This Row],[rating]]) + (Table1_1[[#This Row],[rating_count]]/1000)</f>
        <v>7.1899999999999995</v>
      </c>
      <c r="O606" t="str">
        <f>IF(Table1_1[[#This Row],[rating_count]]&lt;1000, "Yes", "No")</f>
        <v>No</v>
      </c>
      <c r="P606" t="s">
        <v>5380</v>
      </c>
      <c r="Q606" t="s">
        <v>5381</v>
      </c>
      <c r="R606" t="s">
        <v>5382</v>
      </c>
      <c r="S606" t="s">
        <v>5383</v>
      </c>
      <c r="T606" t="s">
        <v>5384</v>
      </c>
      <c r="U606" t="s">
        <v>5385</v>
      </c>
      <c r="V606" t="s">
        <v>5386</v>
      </c>
      <c r="W606" t="s">
        <v>5387</v>
      </c>
    </row>
    <row r="607" spans="1:23" x14ac:dyDescent="0.25">
      <c r="A607" t="s">
        <v>5388</v>
      </c>
      <c r="B607" t="s">
        <v>5389</v>
      </c>
      <c r="C607" t="str">
        <f>TRIM(LEFT(Table1_1[[#This Row],[product_name]], FIND(" ",Table1_1[[#This Row],[product_name]],FIND(" ",Table1_1[[#This Row],[product_name]],FIND(" ",Table1_1[[#This Row],[product_name]])+1)+1)))</f>
        <v>Boult Audio Probass</v>
      </c>
      <c r="D607" t="s">
        <v>3066</v>
      </c>
      <c r="E607" t="s">
        <v>13077</v>
      </c>
      <c r="F607">
        <v>899</v>
      </c>
      <c r="G607">
        <v>4499</v>
      </c>
      <c r="H607" t="str" cm="1">
        <f t="array" ref="H607">_xlfn.IFS(Table1_1[[#This Row],[discounted_price]]&lt;200, "&lt;₹200", Table1_1[[#This Row],[discounted_price]]&lt;=500, "₹200-₹500", Table1_1[[#This Row],[discounted_price]]&gt;500, "&gt;₹500")</f>
        <v>&gt;₹500</v>
      </c>
      <c r="I607" s="1">
        <v>0.8</v>
      </c>
      <c r="J6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07" s="1" t="str">
        <f>IF(Table1_1[[#This Row],[discount_percentage]]&gt;= 50%, "Yes", "No")</f>
        <v>Yes</v>
      </c>
      <c r="L607">
        <v>3.8</v>
      </c>
      <c r="M607">
        <v>103052</v>
      </c>
      <c r="N607">
        <f>AVERAGE(Table1_1[[#This Row],[rating]]) + (Table1_1[[#This Row],[rating_count]]/1000)</f>
        <v>106.852</v>
      </c>
      <c r="O607" t="str">
        <f>IF(Table1_1[[#This Row],[rating_count]]&lt;1000, "Yes", "No")</f>
        <v>No</v>
      </c>
      <c r="P607" t="s">
        <v>5390</v>
      </c>
      <c r="Q607" t="s">
        <v>5391</v>
      </c>
      <c r="R607" t="s">
        <v>5392</v>
      </c>
      <c r="S607" t="s">
        <v>5393</v>
      </c>
      <c r="T607" t="s">
        <v>5394</v>
      </c>
      <c r="U607" t="s">
        <v>13047</v>
      </c>
      <c r="V607" t="s">
        <v>5395</v>
      </c>
      <c r="W607" t="s">
        <v>5396</v>
      </c>
    </row>
    <row r="608" spans="1:23" x14ac:dyDescent="0.25">
      <c r="A608" t="s">
        <v>5400</v>
      </c>
      <c r="B608" t="s">
        <v>5401</v>
      </c>
      <c r="C608" t="str">
        <f>TRIM(LEFT(Table1_1[[#This Row],[product_name]], FIND(" ",Table1_1[[#This Row],[product_name]],FIND(" ",Table1_1[[#This Row],[product_name]],FIND(" ",Table1_1[[#This Row],[product_name]])+1)+1)))</f>
        <v>Casio FX-82MS 2nd</v>
      </c>
      <c r="D608" t="s">
        <v>5213</v>
      </c>
      <c r="E608" t="s">
        <v>13079</v>
      </c>
      <c r="F608">
        <v>522</v>
      </c>
      <c r="G608">
        <v>550</v>
      </c>
      <c r="H608" t="str" cm="1">
        <f t="array" ref="H608">_xlfn.IFS(Table1_1[[#This Row],[discounted_price]]&lt;200, "&lt;₹200", Table1_1[[#This Row],[discounted_price]]&lt;=500, "₹200-₹500", Table1_1[[#This Row],[discounted_price]]&gt;500, "&gt;₹500")</f>
        <v>&gt;₹500</v>
      </c>
      <c r="I608" s="1">
        <v>0.05</v>
      </c>
      <c r="J6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08" s="1" t="str">
        <f>IF(Table1_1[[#This Row],[discount_percentage]]&gt;= 50%, "Yes", "No")</f>
        <v>No</v>
      </c>
      <c r="L608">
        <v>4.4000000000000004</v>
      </c>
      <c r="M608">
        <v>12179</v>
      </c>
      <c r="N608">
        <f>AVERAGE(Table1_1[[#This Row],[rating]]) + (Table1_1[[#This Row],[rating_count]]/1000)</f>
        <v>16.579000000000001</v>
      </c>
      <c r="O608" t="str">
        <f>IF(Table1_1[[#This Row],[rating_count]]&lt;1000, "Yes", "No")</f>
        <v>No</v>
      </c>
      <c r="P608" t="s">
        <v>5402</v>
      </c>
      <c r="Q608" t="s">
        <v>5403</v>
      </c>
      <c r="R608" t="s">
        <v>5404</v>
      </c>
      <c r="S608" t="s">
        <v>5405</v>
      </c>
      <c r="T608" t="s">
        <v>5406</v>
      </c>
      <c r="U608" t="s">
        <v>5407</v>
      </c>
      <c r="V608" t="s">
        <v>5408</v>
      </c>
      <c r="W608" t="s">
        <v>5409</v>
      </c>
    </row>
    <row r="609" spans="1:23" x14ac:dyDescent="0.25">
      <c r="A609" t="s">
        <v>5410</v>
      </c>
      <c r="B609" t="s">
        <v>5411</v>
      </c>
      <c r="C609" t="str">
        <f>TRIM(LEFT(Table1_1[[#This Row],[product_name]], FIND(" ",Table1_1[[#This Row],[product_name]],FIND(" ",Table1_1[[#This Row],[product_name]],FIND(" ",Table1_1[[#This Row],[product_name]])+1)+1)))</f>
        <v>Tygot 10 Inches</v>
      </c>
      <c r="D609" t="s">
        <v>5412</v>
      </c>
      <c r="E609" t="s">
        <v>13077</v>
      </c>
      <c r="F609">
        <v>799</v>
      </c>
      <c r="G609">
        <v>1999</v>
      </c>
      <c r="H609" t="str" cm="1">
        <f t="array" ref="H609">_xlfn.IFS(Table1_1[[#This Row],[discounted_price]]&lt;200, "&lt;₹200", Table1_1[[#This Row],[discounted_price]]&lt;=500, "₹200-₹500", Table1_1[[#This Row],[discounted_price]]&gt;500, "&gt;₹500")</f>
        <v>&gt;₹500</v>
      </c>
      <c r="I609" s="1">
        <v>0.6</v>
      </c>
      <c r="J6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09" s="1" t="str">
        <f>IF(Table1_1[[#This Row],[discount_percentage]]&gt;= 50%, "Yes", "No")</f>
        <v>Yes</v>
      </c>
      <c r="L609">
        <v>3.8</v>
      </c>
      <c r="M609">
        <v>12958</v>
      </c>
      <c r="N609">
        <f>AVERAGE(Table1_1[[#This Row],[rating]]) + (Table1_1[[#This Row],[rating_count]]/1000)</f>
        <v>16.757999999999999</v>
      </c>
      <c r="O609" t="str">
        <f>IF(Table1_1[[#This Row],[rating_count]]&lt;1000, "Yes", "No")</f>
        <v>No</v>
      </c>
      <c r="P609" t="s">
        <v>5413</v>
      </c>
      <c r="Q609" t="s">
        <v>5414</v>
      </c>
      <c r="R609" t="s">
        <v>5415</v>
      </c>
      <c r="S609" t="s">
        <v>5416</v>
      </c>
      <c r="T609" t="s">
        <v>5417</v>
      </c>
      <c r="U609" t="s">
        <v>5418</v>
      </c>
      <c r="V609" t="s">
        <v>5419</v>
      </c>
      <c r="W609" t="s">
        <v>5420</v>
      </c>
    </row>
    <row r="610" spans="1:23" x14ac:dyDescent="0.25">
      <c r="A610" t="s">
        <v>5421</v>
      </c>
      <c r="B610" t="s">
        <v>5422</v>
      </c>
      <c r="C610" t="str">
        <f>TRIM(LEFT(Table1_1[[#This Row],[product_name]], FIND(" ",Table1_1[[#This Row],[product_name]],FIND(" ",Table1_1[[#This Row],[product_name]],FIND(" ",Table1_1[[#This Row],[product_name]])+1)+1)))</f>
        <v>HP X200 Wireless</v>
      </c>
      <c r="D610" t="s">
        <v>4845</v>
      </c>
      <c r="E610" t="s">
        <v>13076</v>
      </c>
      <c r="F610">
        <v>681</v>
      </c>
      <c r="G610">
        <v>1199</v>
      </c>
      <c r="H610" t="str" cm="1">
        <f t="array" ref="H610">_xlfn.IFS(Table1_1[[#This Row],[discounted_price]]&lt;200, "&lt;₹200", Table1_1[[#This Row],[discounted_price]]&lt;=500, "₹200-₹500", Table1_1[[#This Row],[discounted_price]]&gt;500, "&gt;₹500")</f>
        <v>&gt;₹500</v>
      </c>
      <c r="I610" s="1">
        <v>0.43</v>
      </c>
      <c r="J6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10" s="1" t="str">
        <f>IF(Table1_1[[#This Row],[discount_percentage]]&gt;= 50%, "Yes", "No")</f>
        <v>No</v>
      </c>
      <c r="L610">
        <v>4.2</v>
      </c>
      <c r="M610">
        <v>8258</v>
      </c>
      <c r="N610">
        <f>AVERAGE(Table1_1[[#This Row],[rating]]) + (Table1_1[[#This Row],[rating_count]]/1000)</f>
        <v>12.457999999999998</v>
      </c>
      <c r="O610" t="str">
        <f>IF(Table1_1[[#This Row],[rating_count]]&lt;1000, "Yes", "No")</f>
        <v>No</v>
      </c>
      <c r="P610" t="s">
        <v>5423</v>
      </c>
      <c r="Q610" t="s">
        <v>5424</v>
      </c>
      <c r="R610" t="s">
        <v>5425</v>
      </c>
      <c r="S610" t="s">
        <v>5426</v>
      </c>
      <c r="T610" t="s">
        <v>5427</v>
      </c>
      <c r="U610" t="s">
        <v>13048</v>
      </c>
      <c r="V610" t="s">
        <v>5428</v>
      </c>
      <c r="W610" t="s">
        <v>5429</v>
      </c>
    </row>
    <row r="611" spans="1:23" x14ac:dyDescent="0.25">
      <c r="A611" t="s">
        <v>5430</v>
      </c>
      <c r="B611" t="s">
        <v>5431</v>
      </c>
      <c r="C611" t="str">
        <f>TRIM(LEFT(Table1_1[[#This Row],[product_name]], FIND(" ",Table1_1[[#This Row],[product_name]],FIND(" ",Table1_1[[#This Row],[product_name]],FIND(" ",Table1_1[[#This Row],[product_name]])+1)+1)))</f>
        <v>Oakter Mini UPS</v>
      </c>
      <c r="D611" t="s">
        <v>5432</v>
      </c>
      <c r="E611" t="s">
        <v>13076</v>
      </c>
      <c r="F611">
        <v>1199</v>
      </c>
      <c r="G611">
        <v>3490</v>
      </c>
      <c r="H611" t="str" cm="1">
        <f t="array" ref="H611">_xlfn.IFS(Table1_1[[#This Row],[discounted_price]]&lt;200, "&lt;₹200", Table1_1[[#This Row],[discounted_price]]&lt;=500, "₹200-₹500", Table1_1[[#This Row],[discounted_price]]&gt;500, "&gt;₹500")</f>
        <v>&gt;₹500</v>
      </c>
      <c r="I611" s="1">
        <v>0.66</v>
      </c>
      <c r="J6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11" s="1" t="str">
        <f>IF(Table1_1[[#This Row],[discount_percentage]]&gt;= 50%, "Yes", "No")</f>
        <v>Yes</v>
      </c>
      <c r="L611">
        <v>4.0999999999999996</v>
      </c>
      <c r="M611">
        <v>11716</v>
      </c>
      <c r="N611">
        <f>AVERAGE(Table1_1[[#This Row],[rating]]) + (Table1_1[[#This Row],[rating_count]]/1000)</f>
        <v>15.815999999999999</v>
      </c>
      <c r="O611" t="str">
        <f>IF(Table1_1[[#This Row],[rating_count]]&lt;1000, "Yes", "No")</f>
        <v>No</v>
      </c>
      <c r="P611" t="s">
        <v>5433</v>
      </c>
      <c r="Q611" t="s">
        <v>5434</v>
      </c>
      <c r="R611" t="s">
        <v>5435</v>
      </c>
      <c r="S611" t="s">
        <v>5436</v>
      </c>
      <c r="T611" t="s">
        <v>5437</v>
      </c>
      <c r="U611" t="s">
        <v>5438</v>
      </c>
      <c r="V611" t="s">
        <v>5439</v>
      </c>
      <c r="W611" t="s">
        <v>5440</v>
      </c>
    </row>
    <row r="612" spans="1:23" x14ac:dyDescent="0.25">
      <c r="A612" t="s">
        <v>5441</v>
      </c>
      <c r="B612" t="s">
        <v>5442</v>
      </c>
      <c r="C612" t="str">
        <f>TRIM(LEFT(Table1_1[[#This Row],[product_name]], FIND(" ",Table1_1[[#This Row],[product_name]],FIND(" ",Table1_1[[#This Row],[product_name]],FIND(" ",Table1_1[[#This Row],[product_name]])+1)+1)))</f>
        <v>TP-Link Archer AC1200</v>
      </c>
      <c r="D612" t="s">
        <v>5443</v>
      </c>
      <c r="E612" t="s">
        <v>13076</v>
      </c>
      <c r="F612">
        <v>2499</v>
      </c>
      <c r="G612">
        <v>4999</v>
      </c>
      <c r="H612" t="str" cm="1">
        <f t="array" ref="H612">_xlfn.IFS(Table1_1[[#This Row],[discounted_price]]&lt;200, "&lt;₹200", Table1_1[[#This Row],[discounted_price]]&lt;=500, "₹200-₹500", Table1_1[[#This Row],[discounted_price]]&gt;500, "&gt;₹500")</f>
        <v>&gt;₹500</v>
      </c>
      <c r="I612" s="1">
        <v>0.5</v>
      </c>
      <c r="J6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12" s="1" t="str">
        <f>IF(Table1_1[[#This Row],[discount_percentage]]&gt;= 50%, "Yes", "No")</f>
        <v>Yes</v>
      </c>
      <c r="L612">
        <v>4.4000000000000004</v>
      </c>
      <c r="M612">
        <v>35024</v>
      </c>
      <c r="N612">
        <f>AVERAGE(Table1_1[[#This Row],[rating]]) + (Table1_1[[#This Row],[rating_count]]/1000)</f>
        <v>39.423999999999999</v>
      </c>
      <c r="O612" t="str">
        <f>IF(Table1_1[[#This Row],[rating_count]]&lt;1000, "Yes", "No")</f>
        <v>No</v>
      </c>
      <c r="P612" t="s">
        <v>5444</v>
      </c>
      <c r="Q612" t="s">
        <v>5445</v>
      </c>
      <c r="R612" t="s">
        <v>5446</v>
      </c>
      <c r="S612" t="s">
        <v>5447</v>
      </c>
      <c r="T612" t="s">
        <v>5448</v>
      </c>
      <c r="U612" t="s">
        <v>5449</v>
      </c>
      <c r="V612" t="s">
        <v>5450</v>
      </c>
      <c r="W612" t="s">
        <v>5451</v>
      </c>
    </row>
    <row r="613" spans="1:23" x14ac:dyDescent="0.25">
      <c r="A613" t="s">
        <v>5452</v>
      </c>
      <c r="B613" t="s">
        <v>5453</v>
      </c>
      <c r="C613" t="str">
        <f>TRIM(LEFT(Table1_1[[#This Row],[product_name]], FIND(" ",Table1_1[[#This Row],[product_name]],FIND(" ",Table1_1[[#This Row],[product_name]],FIND(" ",Table1_1[[#This Row],[product_name]])+1)+1)))</f>
        <v>boAt Rockerz 550</v>
      </c>
      <c r="D613" t="s">
        <v>5454</v>
      </c>
      <c r="E613" t="s">
        <v>13077</v>
      </c>
      <c r="F613">
        <v>1799</v>
      </c>
      <c r="G613">
        <v>4999</v>
      </c>
      <c r="H613" t="str" cm="1">
        <f t="array" ref="H613">_xlfn.IFS(Table1_1[[#This Row],[discounted_price]]&lt;200, "&lt;₹200", Table1_1[[#This Row],[discounted_price]]&lt;=500, "₹200-₹500", Table1_1[[#This Row],[discounted_price]]&gt;500, "&gt;₹500")</f>
        <v>&gt;₹500</v>
      </c>
      <c r="I613" s="1">
        <v>0.64</v>
      </c>
      <c r="J6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13" s="1" t="str">
        <f>IF(Table1_1[[#This Row],[discount_percentage]]&gt;= 50%, "Yes", "No")</f>
        <v>Yes</v>
      </c>
      <c r="L613">
        <v>4.0999999999999996</v>
      </c>
      <c r="M613">
        <v>55192</v>
      </c>
      <c r="N613">
        <f>AVERAGE(Table1_1[[#This Row],[rating]]) + (Table1_1[[#This Row],[rating_count]]/1000)</f>
        <v>59.292000000000002</v>
      </c>
      <c r="O613" t="str">
        <f>IF(Table1_1[[#This Row],[rating_count]]&lt;1000, "Yes", "No")</f>
        <v>No</v>
      </c>
      <c r="P613" t="s">
        <v>5455</v>
      </c>
      <c r="Q613" t="s">
        <v>5456</v>
      </c>
      <c r="R613" t="s">
        <v>5457</v>
      </c>
      <c r="S613" t="s">
        <v>5458</v>
      </c>
      <c r="T613" t="s">
        <v>5459</v>
      </c>
      <c r="U613" t="s">
        <v>5460</v>
      </c>
      <c r="V613" t="s">
        <v>5461</v>
      </c>
      <c r="W613" t="s">
        <v>5462</v>
      </c>
    </row>
    <row r="614" spans="1:23" x14ac:dyDescent="0.25">
      <c r="A614" t="s">
        <v>5463</v>
      </c>
      <c r="B614" t="s">
        <v>5464</v>
      </c>
      <c r="C614" t="str">
        <f>TRIM(LEFT(Table1_1[[#This Row],[product_name]], FIND(" ",Table1_1[[#This Row],[product_name]],FIND(" ",Table1_1[[#This Row],[product_name]],FIND(" ",Table1_1[[#This Row],[product_name]])+1)+1)))</f>
        <v>Xiaomi Mi Wired</v>
      </c>
      <c r="D614" t="s">
        <v>3066</v>
      </c>
      <c r="E614" t="s">
        <v>13077</v>
      </c>
      <c r="F614">
        <v>429</v>
      </c>
      <c r="G614">
        <v>599</v>
      </c>
      <c r="H614" t="str" cm="1">
        <f t="array" ref="H614">_xlfn.IFS(Table1_1[[#This Row],[discounted_price]]&lt;200, "&lt;₹200", Table1_1[[#This Row],[discounted_price]]&lt;=500, "₹200-₹500", Table1_1[[#This Row],[discounted_price]]&gt;500, "&gt;₹500")</f>
        <v>₹200-₹500</v>
      </c>
      <c r="I614" s="1">
        <v>0.28000000000000003</v>
      </c>
      <c r="J6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14" s="1" t="str">
        <f>IF(Table1_1[[#This Row],[discount_percentage]]&gt;= 50%, "Yes", "No")</f>
        <v>No</v>
      </c>
      <c r="L614">
        <v>4.0999999999999996</v>
      </c>
      <c r="M614">
        <v>119466</v>
      </c>
      <c r="N614">
        <f>AVERAGE(Table1_1[[#This Row],[rating]]) + (Table1_1[[#This Row],[rating_count]]/1000)</f>
        <v>123.56599999999999</v>
      </c>
      <c r="O614" t="str">
        <f>IF(Table1_1[[#This Row],[rating_count]]&lt;1000, "Yes", "No")</f>
        <v>No</v>
      </c>
      <c r="P614" t="s">
        <v>5465</v>
      </c>
      <c r="Q614" t="s">
        <v>5466</v>
      </c>
      <c r="R614" t="s">
        <v>5467</v>
      </c>
      <c r="S614" t="s">
        <v>5468</v>
      </c>
      <c r="T614" t="s">
        <v>5469</v>
      </c>
      <c r="U614" t="s">
        <v>13049</v>
      </c>
      <c r="V614" t="s">
        <v>5470</v>
      </c>
      <c r="W614" t="s">
        <v>5471</v>
      </c>
    </row>
    <row r="615" spans="1:23" x14ac:dyDescent="0.25">
      <c r="A615" t="s">
        <v>5472</v>
      </c>
      <c r="B615" t="s">
        <v>5473</v>
      </c>
      <c r="C615" t="str">
        <f>TRIM(LEFT(Table1_1[[#This Row],[product_name]], FIND(" ",Table1_1[[#This Row],[product_name]],FIND(" ",Table1_1[[#This Row],[product_name]],FIND(" ",Table1_1[[#This Row],[product_name]])+1)+1)))</f>
        <v>Zodo 8. 5</v>
      </c>
      <c r="D615" t="s">
        <v>4856</v>
      </c>
      <c r="E615" t="s">
        <v>13076</v>
      </c>
      <c r="F615">
        <v>100</v>
      </c>
      <c r="G615">
        <v>499</v>
      </c>
      <c r="H615" t="str" cm="1">
        <f t="array" ref="H615">_xlfn.IFS(Table1_1[[#This Row],[discounted_price]]&lt;200, "&lt;₹200", Table1_1[[#This Row],[discounted_price]]&lt;=500, "₹200-₹500", Table1_1[[#This Row],[discounted_price]]&gt;500, "&gt;₹500")</f>
        <v>&lt;₹200</v>
      </c>
      <c r="I615" s="1">
        <v>0.8</v>
      </c>
      <c r="J6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15" s="1" t="str">
        <f>IF(Table1_1[[#This Row],[discount_percentage]]&gt;= 50%, "Yes", "No")</f>
        <v>Yes</v>
      </c>
      <c r="L615">
        <v>3.5</v>
      </c>
      <c r="M615">
        <v>9638</v>
      </c>
      <c r="N615">
        <f>AVERAGE(Table1_1[[#This Row],[rating]]) + (Table1_1[[#This Row],[rating_count]]/1000)</f>
        <v>13.138</v>
      </c>
      <c r="O615" t="str">
        <f>IF(Table1_1[[#This Row],[rating_count]]&lt;1000, "Yes", "No")</f>
        <v>No</v>
      </c>
      <c r="P615" t="s">
        <v>5474</v>
      </c>
      <c r="Q615" t="s">
        <v>5475</v>
      </c>
      <c r="R615" t="s">
        <v>5476</v>
      </c>
      <c r="S615" t="s">
        <v>5477</v>
      </c>
      <c r="T615" t="s">
        <v>5478</v>
      </c>
      <c r="U615" t="s">
        <v>5479</v>
      </c>
      <c r="V615" t="s">
        <v>5480</v>
      </c>
      <c r="W615" t="s">
        <v>5481</v>
      </c>
    </row>
    <row r="616" spans="1:23" x14ac:dyDescent="0.25">
      <c r="A616" t="s">
        <v>5482</v>
      </c>
      <c r="B616" t="s">
        <v>5483</v>
      </c>
      <c r="C616" t="str">
        <f>TRIM(LEFT(Table1_1[[#This Row],[product_name]], FIND(" ",Table1_1[[#This Row],[product_name]],FIND(" ",Table1_1[[#This Row],[product_name]],FIND(" ",Table1_1[[#This Row],[product_name]])+1)+1)))</f>
        <v>Zebronics ZEB-KM2100 Multimedia</v>
      </c>
      <c r="D616" t="s">
        <v>5006</v>
      </c>
      <c r="E616" t="s">
        <v>13076</v>
      </c>
      <c r="F616">
        <v>329</v>
      </c>
      <c r="G616">
        <v>399</v>
      </c>
      <c r="H616" t="str" cm="1">
        <f t="array" ref="H616">_xlfn.IFS(Table1_1[[#This Row],[discounted_price]]&lt;200, "&lt;₹200", Table1_1[[#This Row],[discounted_price]]&lt;=500, "₹200-₹500", Table1_1[[#This Row],[discounted_price]]&gt;500, "&gt;₹500")</f>
        <v>₹200-₹500</v>
      </c>
      <c r="I616" s="1">
        <v>0.18</v>
      </c>
      <c r="J6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16" s="1" t="str">
        <f>IF(Table1_1[[#This Row],[discount_percentage]]&gt;= 50%, "Yes", "No")</f>
        <v>No</v>
      </c>
      <c r="L616">
        <v>3.6</v>
      </c>
      <c r="M616">
        <v>33735</v>
      </c>
      <c r="N616">
        <f>AVERAGE(Table1_1[[#This Row],[rating]]) + (Table1_1[[#This Row],[rating_count]]/1000)</f>
        <v>37.335000000000001</v>
      </c>
      <c r="O616" t="str">
        <f>IF(Table1_1[[#This Row],[rating_count]]&lt;1000, "Yes", "No")</f>
        <v>No</v>
      </c>
      <c r="P616" t="s">
        <v>5484</v>
      </c>
      <c r="Q616" t="s">
        <v>5485</v>
      </c>
      <c r="R616" t="s">
        <v>5486</v>
      </c>
      <c r="S616" t="s">
        <v>5487</v>
      </c>
      <c r="T616" t="s">
        <v>5488</v>
      </c>
      <c r="U616" t="s">
        <v>5489</v>
      </c>
      <c r="V616" t="s">
        <v>5490</v>
      </c>
      <c r="W616" t="s">
        <v>5491</v>
      </c>
    </row>
    <row r="617" spans="1:23" x14ac:dyDescent="0.25">
      <c r="A617" t="s">
        <v>5493</v>
      </c>
      <c r="B617" t="s">
        <v>5494</v>
      </c>
      <c r="C617" t="str">
        <f>TRIM(LEFT(Table1_1[[#This Row],[product_name]], FIND(" ",Table1_1[[#This Row],[product_name]],FIND(" ",Table1_1[[#This Row],[product_name]],FIND(" ",Table1_1[[#This Row],[product_name]])+1)+1)))</f>
        <v>ZEBRONICS Zeb-Comfort Wired</v>
      </c>
      <c r="D617" t="s">
        <v>4845</v>
      </c>
      <c r="E617" t="s">
        <v>13076</v>
      </c>
      <c r="F617">
        <v>139</v>
      </c>
      <c r="G617">
        <v>299</v>
      </c>
      <c r="H617" t="str" cm="1">
        <f t="array" ref="H617">_xlfn.IFS(Table1_1[[#This Row],[discounted_price]]&lt;200, "&lt;₹200", Table1_1[[#This Row],[discounted_price]]&lt;=500, "₹200-₹500", Table1_1[[#This Row],[discounted_price]]&gt;500, "&gt;₹500")</f>
        <v>&lt;₹200</v>
      </c>
      <c r="I617" s="1">
        <v>0.54</v>
      </c>
      <c r="J6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17" s="1" t="str">
        <f>IF(Table1_1[[#This Row],[discount_percentage]]&gt;= 50%, "Yes", "No")</f>
        <v>Yes</v>
      </c>
      <c r="L617">
        <v>3.8</v>
      </c>
      <c r="M617">
        <v>3044</v>
      </c>
      <c r="N617">
        <f>AVERAGE(Table1_1[[#This Row],[rating]]) + (Table1_1[[#This Row],[rating_count]]/1000)</f>
        <v>6.8439999999999994</v>
      </c>
      <c r="O617" t="str">
        <f>IF(Table1_1[[#This Row],[rating_count]]&lt;1000, "Yes", "No")</f>
        <v>No</v>
      </c>
      <c r="P617" t="s">
        <v>5495</v>
      </c>
      <c r="Q617" t="s">
        <v>5496</v>
      </c>
      <c r="R617" t="s">
        <v>5497</v>
      </c>
      <c r="S617" t="s">
        <v>5498</v>
      </c>
      <c r="T617" t="s">
        <v>5499</v>
      </c>
      <c r="U617" t="s">
        <v>5500</v>
      </c>
      <c r="V617" t="s">
        <v>5501</v>
      </c>
      <c r="W617" t="s">
        <v>5502</v>
      </c>
    </row>
    <row r="618" spans="1:23" x14ac:dyDescent="0.25">
      <c r="A618" t="s">
        <v>5503</v>
      </c>
      <c r="B618" t="s">
        <v>5504</v>
      </c>
      <c r="C618" t="str">
        <f>TRIM(LEFT(Table1_1[[#This Row],[product_name]], FIND(" ",Table1_1[[#This Row],[product_name]],FIND(" ",Table1_1[[#This Row],[product_name]],FIND(" ",Table1_1[[#This Row],[product_name]])+1)+1)))</f>
        <v>boAt Rockerz 370</v>
      </c>
      <c r="D618" t="s">
        <v>4425</v>
      </c>
      <c r="E618" t="s">
        <v>13077</v>
      </c>
      <c r="F618">
        <v>1199</v>
      </c>
      <c r="G618">
        <v>2499</v>
      </c>
      <c r="H618" t="str" cm="1">
        <f t="array" ref="H618">_xlfn.IFS(Table1_1[[#This Row],[discounted_price]]&lt;200, "&lt;₹200", Table1_1[[#This Row],[discounted_price]]&lt;=500, "₹200-₹500", Table1_1[[#This Row],[discounted_price]]&gt;500, "&gt;₹500")</f>
        <v>&gt;₹500</v>
      </c>
      <c r="I618" s="1">
        <v>0.52</v>
      </c>
      <c r="J6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18" s="1" t="str">
        <f>IF(Table1_1[[#This Row],[discount_percentage]]&gt;= 50%, "Yes", "No")</f>
        <v>Yes</v>
      </c>
      <c r="L618">
        <v>4</v>
      </c>
      <c r="M618">
        <v>33584</v>
      </c>
      <c r="N618">
        <f>AVERAGE(Table1_1[[#This Row],[rating]]) + (Table1_1[[#This Row],[rating_count]]/1000)</f>
        <v>37.584000000000003</v>
      </c>
      <c r="O618" t="str">
        <f>IF(Table1_1[[#This Row],[rating_count]]&lt;1000, "Yes", "No")</f>
        <v>No</v>
      </c>
      <c r="P618" t="s">
        <v>5505</v>
      </c>
      <c r="Q618" t="s">
        <v>5506</v>
      </c>
      <c r="R618" t="s">
        <v>5507</v>
      </c>
      <c r="S618" t="s">
        <v>5508</v>
      </c>
      <c r="T618" t="s">
        <v>5509</v>
      </c>
      <c r="U618" t="s">
        <v>5510</v>
      </c>
      <c r="V618" t="s">
        <v>5511</v>
      </c>
      <c r="W618" t="s">
        <v>5512</v>
      </c>
    </row>
    <row r="619" spans="1:23" x14ac:dyDescent="0.25">
      <c r="A619" t="s">
        <v>5513</v>
      </c>
      <c r="B619" t="s">
        <v>5514</v>
      </c>
      <c r="C619" t="str">
        <f>TRIM(LEFT(Table1_1[[#This Row],[product_name]], FIND(" ",Table1_1[[#This Row],[product_name]],FIND(" ",Table1_1[[#This Row],[product_name]],FIND(" ",Table1_1[[#This Row],[product_name]])+1)+1)))</f>
        <v>ZEBRONICS Zeb-Astra 20</v>
      </c>
      <c r="D619" t="s">
        <v>5515</v>
      </c>
      <c r="E619" t="s">
        <v>13077</v>
      </c>
      <c r="F619">
        <v>1049</v>
      </c>
      <c r="G619">
        <v>2299</v>
      </c>
      <c r="H619" t="str" cm="1">
        <f t="array" ref="H619">_xlfn.IFS(Table1_1[[#This Row],[discounted_price]]&lt;200, "&lt;₹200", Table1_1[[#This Row],[discounted_price]]&lt;=500, "₹200-₹500", Table1_1[[#This Row],[discounted_price]]&gt;500, "&gt;₹500")</f>
        <v>&gt;₹500</v>
      </c>
      <c r="I619" s="1">
        <v>0.54</v>
      </c>
      <c r="J6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19" s="1" t="str">
        <f>IF(Table1_1[[#This Row],[discount_percentage]]&gt;= 50%, "Yes", "No")</f>
        <v>Yes</v>
      </c>
      <c r="L619">
        <v>3.9</v>
      </c>
      <c r="M619">
        <v>1779</v>
      </c>
      <c r="N619">
        <f>AVERAGE(Table1_1[[#This Row],[rating]]) + (Table1_1[[#This Row],[rating_count]]/1000)</f>
        <v>5.6790000000000003</v>
      </c>
      <c r="O619" t="str">
        <f>IF(Table1_1[[#This Row],[rating_count]]&lt;1000, "Yes", "No")</f>
        <v>No</v>
      </c>
      <c r="P619" t="s">
        <v>5516</v>
      </c>
      <c r="Q619" t="s">
        <v>5517</v>
      </c>
      <c r="R619" t="s">
        <v>5518</v>
      </c>
      <c r="S619" t="s">
        <v>5519</v>
      </c>
      <c r="T619" t="s">
        <v>5520</v>
      </c>
      <c r="U619" t="s">
        <v>5521</v>
      </c>
      <c r="V619" t="s">
        <v>5522</v>
      </c>
      <c r="W619" t="s">
        <v>5523</v>
      </c>
    </row>
    <row r="620" spans="1:23" x14ac:dyDescent="0.25">
      <c r="A620" t="s">
        <v>5529</v>
      </c>
      <c r="B620" t="s">
        <v>5530</v>
      </c>
      <c r="C620" t="str">
        <f>TRIM(LEFT(Table1_1[[#This Row],[product_name]], FIND(" ",Table1_1[[#This Row],[product_name]],FIND(" ",Table1_1[[#This Row],[product_name]],FIND(" ",Table1_1[[#This Row],[product_name]])+1)+1)))</f>
        <v>Panasonic CR-2032/5BE Lithium</v>
      </c>
      <c r="D620" t="s">
        <v>5531</v>
      </c>
      <c r="E620" t="s">
        <v>13077</v>
      </c>
      <c r="F620">
        <v>225</v>
      </c>
      <c r="G620">
        <v>250</v>
      </c>
      <c r="H620" t="str" cm="1">
        <f t="array" ref="H620">_xlfn.IFS(Table1_1[[#This Row],[discounted_price]]&lt;200, "&lt;₹200", Table1_1[[#This Row],[discounted_price]]&lt;=500, "₹200-₹500", Table1_1[[#This Row],[discounted_price]]&gt;500, "&gt;₹500")</f>
        <v>₹200-₹500</v>
      </c>
      <c r="I620" s="1">
        <v>0.1</v>
      </c>
      <c r="J6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20" s="1" t="str">
        <f>IF(Table1_1[[#This Row],[discount_percentage]]&gt;= 50%, "Yes", "No")</f>
        <v>No</v>
      </c>
      <c r="L620">
        <v>4.4000000000000004</v>
      </c>
      <c r="M620">
        <v>26556</v>
      </c>
      <c r="N620">
        <f>AVERAGE(Table1_1[[#This Row],[rating]]) + (Table1_1[[#This Row],[rating_count]]/1000)</f>
        <v>30.956000000000003</v>
      </c>
      <c r="O620" t="str">
        <f>IF(Table1_1[[#This Row],[rating_count]]&lt;1000, "Yes", "No")</f>
        <v>No</v>
      </c>
      <c r="P620" t="s">
        <v>5532</v>
      </c>
      <c r="Q620" t="s">
        <v>5533</v>
      </c>
      <c r="R620" t="s">
        <v>5534</v>
      </c>
      <c r="S620" t="s">
        <v>5535</v>
      </c>
      <c r="T620" t="s">
        <v>5536</v>
      </c>
      <c r="U620" t="s">
        <v>5537</v>
      </c>
      <c r="V620" t="s">
        <v>5538</v>
      </c>
      <c r="W620" t="s">
        <v>5539</v>
      </c>
    </row>
    <row r="621" spans="1:23" x14ac:dyDescent="0.25">
      <c r="A621" t="s">
        <v>5540</v>
      </c>
      <c r="B621" t="s">
        <v>5541</v>
      </c>
      <c r="C621" t="str">
        <f>TRIM(LEFT(Table1_1[[#This Row],[product_name]], FIND(" ",Table1_1[[#This Row],[product_name]],FIND(" ",Table1_1[[#This Row],[product_name]],FIND(" ",Table1_1[[#This Row],[product_name]])+1)+1)))</f>
        <v>MemeHo¬Æ Smart Standard</v>
      </c>
      <c r="D621" t="s">
        <v>4876</v>
      </c>
      <c r="E621" t="s">
        <v>13076</v>
      </c>
      <c r="F621">
        <v>656</v>
      </c>
      <c r="G621">
        <v>1499</v>
      </c>
      <c r="H621" t="str" cm="1">
        <f t="array" ref="H621">_xlfn.IFS(Table1_1[[#This Row],[discounted_price]]&lt;200, "&lt;₹200", Table1_1[[#This Row],[discounted_price]]&lt;=500, "₹200-₹500", Table1_1[[#This Row],[discounted_price]]&gt;500, "&gt;₹500")</f>
        <v>&gt;₹500</v>
      </c>
      <c r="I621" s="1">
        <v>0.56000000000000005</v>
      </c>
      <c r="J6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21" s="1" t="str">
        <f>IF(Table1_1[[#This Row],[discount_percentage]]&gt;= 50%, "Yes", "No")</f>
        <v>Yes</v>
      </c>
      <c r="L621">
        <v>4.3</v>
      </c>
      <c r="M621">
        <v>25903</v>
      </c>
      <c r="N621">
        <f>AVERAGE(Table1_1[[#This Row],[rating]]) + (Table1_1[[#This Row],[rating_count]]/1000)</f>
        <v>30.202999999999999</v>
      </c>
      <c r="O621" t="str">
        <f>IF(Table1_1[[#This Row],[rating_count]]&lt;1000, "Yes", "No")</f>
        <v>No</v>
      </c>
      <c r="P621" t="s">
        <v>5542</v>
      </c>
      <c r="Q621" t="s">
        <v>5543</v>
      </c>
      <c r="R621" t="s">
        <v>5544</v>
      </c>
      <c r="S621" t="s">
        <v>5545</v>
      </c>
      <c r="T621" t="s">
        <v>5546</v>
      </c>
      <c r="U621" t="s">
        <v>5547</v>
      </c>
      <c r="V621" t="s">
        <v>5548</v>
      </c>
      <c r="W621" t="s">
        <v>5549</v>
      </c>
    </row>
    <row r="622" spans="1:23" x14ac:dyDescent="0.25">
      <c r="A622" t="s">
        <v>5550</v>
      </c>
      <c r="B622" t="s">
        <v>5551</v>
      </c>
      <c r="C622" t="str">
        <f>TRIM(LEFT(Table1_1[[#This Row],[product_name]], FIND(" ",Table1_1[[#This Row],[product_name]],FIND(" ",Table1_1[[#This Row],[product_name]],FIND(" ",Table1_1[[#This Row],[product_name]])+1)+1)))</f>
        <v>SanDisk Ultra Dual</v>
      </c>
      <c r="D622" t="s">
        <v>4834</v>
      </c>
      <c r="E622" t="s">
        <v>13076</v>
      </c>
      <c r="F622">
        <v>1109</v>
      </c>
      <c r="G622">
        <v>2800</v>
      </c>
      <c r="H622" t="str" cm="1">
        <f t="array" ref="H622">_xlfn.IFS(Table1_1[[#This Row],[discounted_price]]&lt;200, "&lt;₹200", Table1_1[[#This Row],[discounted_price]]&lt;=500, "₹200-₹500", Table1_1[[#This Row],[discounted_price]]&gt;500, "&gt;₹500")</f>
        <v>&gt;₹500</v>
      </c>
      <c r="I622" s="1">
        <v>0.6</v>
      </c>
      <c r="J6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22" s="1" t="str">
        <f>IF(Table1_1[[#This Row],[discount_percentage]]&gt;= 50%, "Yes", "No")</f>
        <v>Yes</v>
      </c>
      <c r="L622">
        <v>4.3</v>
      </c>
      <c r="M622">
        <v>53464</v>
      </c>
      <c r="N622">
        <f>AVERAGE(Table1_1[[#This Row],[rating]]) + (Table1_1[[#This Row],[rating_count]]/1000)</f>
        <v>57.763999999999996</v>
      </c>
      <c r="O622" t="str">
        <f>IF(Table1_1[[#This Row],[rating_count]]&lt;1000, "Yes", "No")</f>
        <v>No</v>
      </c>
      <c r="P622" t="s">
        <v>5552</v>
      </c>
      <c r="Q622" t="s">
        <v>5553</v>
      </c>
      <c r="R622" t="s">
        <v>5554</v>
      </c>
      <c r="S622" t="s">
        <v>5555</v>
      </c>
      <c r="T622" t="s">
        <v>5556</v>
      </c>
      <c r="U622" t="s">
        <v>13050</v>
      </c>
      <c r="V622" t="s">
        <v>5557</v>
      </c>
      <c r="W622" t="s">
        <v>5558</v>
      </c>
    </row>
    <row r="623" spans="1:23" x14ac:dyDescent="0.25">
      <c r="A623" t="s">
        <v>5561</v>
      </c>
      <c r="B623" t="s">
        <v>5562</v>
      </c>
      <c r="C623" t="str">
        <f>TRIM(LEFT(Table1_1[[#This Row],[product_name]], FIND(" ",Table1_1[[#This Row],[product_name]],FIND(" ",Table1_1[[#This Row],[product_name]],FIND(" ",Table1_1[[#This Row],[product_name]])+1)+1)))</f>
        <v>Tizum Mouse Pad/</v>
      </c>
      <c r="D623" t="s">
        <v>5358</v>
      </c>
      <c r="E623" t="s">
        <v>13076</v>
      </c>
      <c r="F623">
        <v>169</v>
      </c>
      <c r="G623">
        <v>299</v>
      </c>
      <c r="H623" t="str" cm="1">
        <f t="array" ref="H623">_xlfn.IFS(Table1_1[[#This Row],[discounted_price]]&lt;200, "&lt;₹200", Table1_1[[#This Row],[discounted_price]]&lt;=500, "₹200-₹500", Table1_1[[#This Row],[discounted_price]]&gt;500, "&gt;₹500")</f>
        <v>&lt;₹200</v>
      </c>
      <c r="I623" s="1">
        <v>0.43</v>
      </c>
      <c r="J6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23" s="1" t="str">
        <f>IF(Table1_1[[#This Row],[discount_percentage]]&gt;= 50%, "Yes", "No")</f>
        <v>No</v>
      </c>
      <c r="L623">
        <v>4.4000000000000004</v>
      </c>
      <c r="M623">
        <v>5176</v>
      </c>
      <c r="N623">
        <f>AVERAGE(Table1_1[[#This Row],[rating]]) + (Table1_1[[#This Row],[rating_count]]/1000)</f>
        <v>9.5760000000000005</v>
      </c>
      <c r="O623" t="str">
        <f>IF(Table1_1[[#This Row],[rating_count]]&lt;1000, "Yes", "No")</f>
        <v>No</v>
      </c>
      <c r="P623" t="s">
        <v>5563</v>
      </c>
      <c r="Q623" t="s">
        <v>5564</v>
      </c>
      <c r="R623" t="s">
        <v>5565</v>
      </c>
      <c r="S623" t="s">
        <v>5566</v>
      </c>
      <c r="T623" t="s">
        <v>5567</v>
      </c>
      <c r="U623" t="s">
        <v>5568</v>
      </c>
      <c r="V623" t="s">
        <v>5569</v>
      </c>
      <c r="W623" t="s">
        <v>5570</v>
      </c>
    </row>
    <row r="624" spans="1:23" x14ac:dyDescent="0.25">
      <c r="A624" t="s">
        <v>5571</v>
      </c>
      <c r="B624" t="s">
        <v>5572</v>
      </c>
      <c r="C624" t="str">
        <f>TRIM(LEFT(Table1_1[[#This Row],[product_name]], FIND(" ",Table1_1[[#This Row],[product_name]],FIND(" ",Table1_1[[#This Row],[product_name]],FIND(" ",Table1_1[[#This Row],[product_name]])+1)+1)))</f>
        <v>Epson 003 65</v>
      </c>
      <c r="D624" t="s">
        <v>5262</v>
      </c>
      <c r="E624" t="s">
        <v>13076</v>
      </c>
      <c r="F624">
        <v>309</v>
      </c>
      <c r="G624">
        <v>404</v>
      </c>
      <c r="H624" t="str" cm="1">
        <f t="array" ref="H624">_xlfn.IFS(Table1_1[[#This Row],[discounted_price]]&lt;200, "&lt;₹200", Table1_1[[#This Row],[discounted_price]]&lt;=500, "₹200-₹500", Table1_1[[#This Row],[discounted_price]]&gt;500, "&gt;₹500")</f>
        <v>₹200-₹500</v>
      </c>
      <c r="I624" s="1">
        <v>0.24</v>
      </c>
      <c r="J6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24" s="1" t="str">
        <f>IF(Table1_1[[#This Row],[discount_percentage]]&gt;= 50%, "Yes", "No")</f>
        <v>No</v>
      </c>
      <c r="L624">
        <v>4.4000000000000004</v>
      </c>
      <c r="M624">
        <v>8614</v>
      </c>
      <c r="N624">
        <f>AVERAGE(Table1_1[[#This Row],[rating]]) + (Table1_1[[#This Row],[rating_count]]/1000)</f>
        <v>13.014000000000001</v>
      </c>
      <c r="O624" t="str">
        <f>IF(Table1_1[[#This Row],[rating_count]]&lt;1000, "Yes", "No")</f>
        <v>No</v>
      </c>
      <c r="P624" t="s">
        <v>5573</v>
      </c>
      <c r="Q624" t="s">
        <v>5574</v>
      </c>
      <c r="R624" t="s">
        <v>5575</v>
      </c>
      <c r="S624" t="s">
        <v>5576</v>
      </c>
      <c r="T624" t="s">
        <v>5577</v>
      </c>
      <c r="U624" t="s">
        <v>5578</v>
      </c>
      <c r="V624" t="s">
        <v>5579</v>
      </c>
      <c r="W624" t="s">
        <v>5580</v>
      </c>
    </row>
    <row r="625" spans="1:23" x14ac:dyDescent="0.25">
      <c r="A625" t="s">
        <v>5581</v>
      </c>
      <c r="B625" t="s">
        <v>5582</v>
      </c>
      <c r="C625" t="str">
        <f>TRIM(LEFT(Table1_1[[#This Row],[product_name]], FIND(" ",Table1_1[[#This Row],[product_name]],FIND(" ",Table1_1[[#This Row],[product_name]],FIND(" ",Table1_1[[#This Row],[product_name]])+1)+1)))</f>
        <v>ZEBRONICS Zeb-Thunder Bluetooth</v>
      </c>
      <c r="D625" t="s">
        <v>4425</v>
      </c>
      <c r="E625" t="s">
        <v>13077</v>
      </c>
      <c r="F625">
        <v>599</v>
      </c>
      <c r="G625">
        <v>1399</v>
      </c>
      <c r="H625" t="str" cm="1">
        <f t="array" ref="H625">_xlfn.IFS(Table1_1[[#This Row],[discounted_price]]&lt;200, "&lt;₹200", Table1_1[[#This Row],[discounted_price]]&lt;=500, "₹200-₹500", Table1_1[[#This Row],[discounted_price]]&gt;500, "&gt;₹500")</f>
        <v>&gt;₹500</v>
      </c>
      <c r="I625" s="1">
        <v>0.56999999999999995</v>
      </c>
      <c r="J6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25" s="1" t="str">
        <f>IF(Table1_1[[#This Row],[discount_percentage]]&gt;= 50%, "Yes", "No")</f>
        <v>Yes</v>
      </c>
      <c r="L625">
        <v>3.8</v>
      </c>
      <c r="M625">
        <v>60026</v>
      </c>
      <c r="N625">
        <f>AVERAGE(Table1_1[[#This Row],[rating]]) + (Table1_1[[#This Row],[rating_count]]/1000)</f>
        <v>63.826000000000001</v>
      </c>
      <c r="O625" t="str">
        <f>IF(Table1_1[[#This Row],[rating_count]]&lt;1000, "Yes", "No")</f>
        <v>No</v>
      </c>
      <c r="P625" t="s">
        <v>5583</v>
      </c>
      <c r="Q625" t="s">
        <v>5584</v>
      </c>
      <c r="R625" t="s">
        <v>5585</v>
      </c>
      <c r="S625" t="s">
        <v>5586</v>
      </c>
      <c r="T625" t="s">
        <v>5587</v>
      </c>
      <c r="U625" t="s">
        <v>5588</v>
      </c>
      <c r="V625" t="s">
        <v>5589</v>
      </c>
      <c r="W625" t="s">
        <v>5590</v>
      </c>
    </row>
    <row r="626" spans="1:23" x14ac:dyDescent="0.25">
      <c r="A626" t="s">
        <v>5591</v>
      </c>
      <c r="B626" t="s">
        <v>13051</v>
      </c>
      <c r="C626" t="str">
        <f>TRIM(LEFT(Table1_1[[#This Row],[product_name]], FIND(" ",Table1_1[[#This Row],[product_name]],FIND(" ",Table1_1[[#This Row],[product_name]],FIND(" ",Table1_1[[#This Row],[product_name]])+1)+1)))</f>
        <v>Quantum QHM-7406 Full-Sized</v>
      </c>
      <c r="D626" t="s">
        <v>5006</v>
      </c>
      <c r="E626" t="s">
        <v>13076</v>
      </c>
      <c r="F626">
        <v>299</v>
      </c>
      <c r="G626">
        <v>599</v>
      </c>
      <c r="H626" t="str" cm="1">
        <f t="array" ref="H626">_xlfn.IFS(Table1_1[[#This Row],[discounted_price]]&lt;200, "&lt;₹200", Table1_1[[#This Row],[discounted_price]]&lt;=500, "₹200-₹500", Table1_1[[#This Row],[discounted_price]]&gt;500, "&gt;₹500")</f>
        <v>₹200-₹500</v>
      </c>
      <c r="I626" s="1">
        <v>0.5</v>
      </c>
      <c r="J6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26" s="1" t="str">
        <f>IF(Table1_1[[#This Row],[discount_percentage]]&gt;= 50%, "Yes", "No")</f>
        <v>Yes</v>
      </c>
      <c r="L626">
        <v>3.8</v>
      </c>
      <c r="M626">
        <v>3066</v>
      </c>
      <c r="N626">
        <f>AVERAGE(Table1_1[[#This Row],[rating]]) + (Table1_1[[#This Row],[rating_count]]/1000)</f>
        <v>6.8659999999999997</v>
      </c>
      <c r="O626" t="str">
        <f>IF(Table1_1[[#This Row],[rating_count]]&lt;1000, "Yes", "No")</f>
        <v>No</v>
      </c>
      <c r="P626" t="s">
        <v>5592</v>
      </c>
      <c r="Q626" t="s">
        <v>5593</v>
      </c>
      <c r="R626" t="s">
        <v>5594</v>
      </c>
      <c r="S626" t="s">
        <v>5595</v>
      </c>
      <c r="T626" t="s">
        <v>5596</v>
      </c>
      <c r="U626" t="s">
        <v>5597</v>
      </c>
      <c r="V626" t="s">
        <v>5598</v>
      </c>
      <c r="W626" t="s">
        <v>5599</v>
      </c>
    </row>
    <row r="627" spans="1:23" x14ac:dyDescent="0.25">
      <c r="A627" t="s">
        <v>5600</v>
      </c>
      <c r="B627" t="s">
        <v>5601</v>
      </c>
      <c r="C627" t="str">
        <f>TRIM(LEFT(Table1_1[[#This Row],[product_name]], FIND(" ",Table1_1[[#This Row],[product_name]],FIND(" ",Table1_1[[#This Row],[product_name]],FIND(" ",Table1_1[[#This Row],[product_name]])+1)+1)))</f>
        <v>STRIFF Laptop Tabletop</v>
      </c>
      <c r="D627" t="s">
        <v>4876</v>
      </c>
      <c r="E627" t="s">
        <v>13076</v>
      </c>
      <c r="F627">
        <v>449</v>
      </c>
      <c r="G627">
        <v>999</v>
      </c>
      <c r="H627" t="str" cm="1">
        <f t="array" ref="H627">_xlfn.IFS(Table1_1[[#This Row],[discounted_price]]&lt;200, "&lt;₹200", Table1_1[[#This Row],[discounted_price]]&lt;=500, "₹200-₹500", Table1_1[[#This Row],[discounted_price]]&gt;500, "&gt;₹500")</f>
        <v>₹200-₹500</v>
      </c>
      <c r="I627" s="1">
        <v>0.55000000000000004</v>
      </c>
      <c r="J6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27" s="1" t="str">
        <f>IF(Table1_1[[#This Row],[discount_percentage]]&gt;= 50%, "Yes", "No")</f>
        <v>Yes</v>
      </c>
      <c r="L627">
        <v>4</v>
      </c>
      <c r="M627">
        <v>2102</v>
      </c>
      <c r="N627">
        <f>AVERAGE(Table1_1[[#This Row],[rating]]) + (Table1_1[[#This Row],[rating_count]]/1000)</f>
        <v>6.1020000000000003</v>
      </c>
      <c r="O627" t="str">
        <f>IF(Table1_1[[#This Row],[rating_count]]&lt;1000, "Yes", "No")</f>
        <v>No</v>
      </c>
      <c r="P627" t="s">
        <v>5602</v>
      </c>
      <c r="Q627" t="s">
        <v>5603</v>
      </c>
      <c r="R627" t="s">
        <v>5604</v>
      </c>
      <c r="S627" t="s">
        <v>5605</v>
      </c>
      <c r="T627" t="s">
        <v>5606</v>
      </c>
      <c r="U627" t="s">
        <v>5607</v>
      </c>
      <c r="V627" t="s">
        <v>5608</v>
      </c>
      <c r="W627" t="s">
        <v>5609</v>
      </c>
    </row>
    <row r="628" spans="1:23" x14ac:dyDescent="0.25">
      <c r="A628" t="s">
        <v>5610</v>
      </c>
      <c r="B628" t="s">
        <v>5611</v>
      </c>
      <c r="C628" t="str">
        <f>TRIM(LEFT(Table1_1[[#This Row],[product_name]], FIND(" ",Table1_1[[#This Row],[product_name]],FIND(" ",Table1_1[[#This Row],[product_name]],FIND(" ",Table1_1[[#This Row],[product_name]])+1)+1)))</f>
        <v>Logitech M221 Wireless</v>
      </c>
      <c r="D628" t="s">
        <v>4845</v>
      </c>
      <c r="E628" t="s">
        <v>13076</v>
      </c>
      <c r="F628">
        <v>799</v>
      </c>
      <c r="G628">
        <v>1295</v>
      </c>
      <c r="H628" t="str" cm="1">
        <f t="array" ref="H628">_xlfn.IFS(Table1_1[[#This Row],[discounted_price]]&lt;200, "&lt;₹200", Table1_1[[#This Row],[discounted_price]]&lt;=500, "₹200-₹500", Table1_1[[#This Row],[discounted_price]]&gt;500, "&gt;₹500")</f>
        <v>&gt;₹500</v>
      </c>
      <c r="I628" s="1">
        <v>0.38</v>
      </c>
      <c r="J6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28" s="1" t="str">
        <f>IF(Table1_1[[#This Row],[discount_percentage]]&gt;= 50%, "Yes", "No")</f>
        <v>No</v>
      </c>
      <c r="L628">
        <v>4.4000000000000004</v>
      </c>
      <c r="M628">
        <v>34852</v>
      </c>
      <c r="N628">
        <f>AVERAGE(Table1_1[[#This Row],[rating]]) + (Table1_1[[#This Row],[rating_count]]/1000)</f>
        <v>39.251999999999995</v>
      </c>
      <c r="O628" t="str">
        <f>IF(Table1_1[[#This Row],[rating_count]]&lt;1000, "Yes", "No")</f>
        <v>No</v>
      </c>
      <c r="P628" t="s">
        <v>5612</v>
      </c>
      <c r="Q628" t="s">
        <v>5613</v>
      </c>
      <c r="R628" t="s">
        <v>5614</v>
      </c>
      <c r="S628" t="s">
        <v>5615</v>
      </c>
      <c r="T628" t="s">
        <v>5616</v>
      </c>
      <c r="U628" t="s">
        <v>5617</v>
      </c>
      <c r="V628" t="s">
        <v>5618</v>
      </c>
      <c r="W628" t="s">
        <v>5619</v>
      </c>
    </row>
    <row r="629" spans="1:23" x14ac:dyDescent="0.25">
      <c r="A629" t="s">
        <v>5621</v>
      </c>
      <c r="B629" t="s">
        <v>5622</v>
      </c>
      <c r="C629" t="str">
        <f>TRIM(LEFT(Table1_1[[#This Row],[product_name]], FIND(" ",Table1_1[[#This Row],[product_name]],FIND(" ",Table1_1[[#This Row],[product_name]],FIND(" ",Table1_1[[#This Row],[product_name]])+1)+1)))</f>
        <v>Classmate Soft Cover</v>
      </c>
      <c r="D629" t="s">
        <v>5623</v>
      </c>
      <c r="E629" t="s">
        <v>13079</v>
      </c>
      <c r="F629">
        <v>157</v>
      </c>
      <c r="G629">
        <v>160</v>
      </c>
      <c r="H629" t="str" cm="1">
        <f t="array" ref="H629">_xlfn.IFS(Table1_1[[#This Row],[discounted_price]]&lt;200, "&lt;₹200", Table1_1[[#This Row],[discounted_price]]&lt;=500, "₹200-₹500", Table1_1[[#This Row],[discounted_price]]&gt;500, "&gt;₹500")</f>
        <v>&lt;₹200</v>
      </c>
      <c r="I629" s="1">
        <v>0.02</v>
      </c>
      <c r="J6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29" s="1" t="str">
        <f>IF(Table1_1[[#This Row],[discount_percentage]]&gt;= 50%, "Yes", "No")</f>
        <v>No</v>
      </c>
      <c r="L629">
        <v>4.5</v>
      </c>
      <c r="M629">
        <v>8618</v>
      </c>
      <c r="N629">
        <f>AVERAGE(Table1_1[[#This Row],[rating]]) + (Table1_1[[#This Row],[rating_count]]/1000)</f>
        <v>13.118</v>
      </c>
      <c r="O629" t="str">
        <f>IF(Table1_1[[#This Row],[rating_count]]&lt;1000, "Yes", "No")</f>
        <v>No</v>
      </c>
      <c r="P629" t="s">
        <v>5624</v>
      </c>
      <c r="Q629" t="s">
        <v>5625</v>
      </c>
      <c r="R629" t="s">
        <v>5626</v>
      </c>
      <c r="S629" t="s">
        <v>5627</v>
      </c>
      <c r="T629" t="s">
        <v>5628</v>
      </c>
      <c r="U629" t="s">
        <v>5629</v>
      </c>
      <c r="V629" t="s">
        <v>5630</v>
      </c>
      <c r="W629" t="s">
        <v>5631</v>
      </c>
    </row>
    <row r="630" spans="1:23" x14ac:dyDescent="0.25">
      <c r="A630" t="s">
        <v>5635</v>
      </c>
      <c r="B630" t="s">
        <v>5636</v>
      </c>
      <c r="C630" t="str">
        <f>TRIM(LEFT(Table1_1[[#This Row],[product_name]], FIND(" ",Table1_1[[#This Row],[product_name]],FIND(" ",Table1_1[[#This Row],[product_name]],FIND(" ",Table1_1[[#This Row],[product_name]])+1)+1)))</f>
        <v>HP 150 Wireless</v>
      </c>
      <c r="D630" t="s">
        <v>4845</v>
      </c>
      <c r="E630" t="s">
        <v>13076</v>
      </c>
      <c r="F630">
        <v>599</v>
      </c>
      <c r="G630">
        <v>899</v>
      </c>
      <c r="H630" t="str" cm="1">
        <f t="array" ref="H630">_xlfn.IFS(Table1_1[[#This Row],[discounted_price]]&lt;200, "&lt;₹200", Table1_1[[#This Row],[discounted_price]]&lt;=500, "₹200-₹500", Table1_1[[#This Row],[discounted_price]]&gt;500, "&gt;₹500")</f>
        <v>&gt;₹500</v>
      </c>
      <c r="I630" s="1">
        <v>0.33</v>
      </c>
      <c r="J6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30" s="1" t="str">
        <f>IF(Table1_1[[#This Row],[discount_percentage]]&gt;= 50%, "Yes", "No")</f>
        <v>No</v>
      </c>
      <c r="L630">
        <v>4</v>
      </c>
      <c r="M630">
        <v>4018</v>
      </c>
      <c r="N630">
        <f>AVERAGE(Table1_1[[#This Row],[rating]]) + (Table1_1[[#This Row],[rating_count]]/1000)</f>
        <v>8.0180000000000007</v>
      </c>
      <c r="O630" t="str">
        <f>IF(Table1_1[[#This Row],[rating_count]]&lt;1000, "Yes", "No")</f>
        <v>No</v>
      </c>
      <c r="P630" t="s">
        <v>5637</v>
      </c>
      <c r="Q630" t="s">
        <v>5638</v>
      </c>
      <c r="R630" t="s">
        <v>5639</v>
      </c>
      <c r="S630" t="s">
        <v>5640</v>
      </c>
      <c r="T630" t="s">
        <v>5641</v>
      </c>
      <c r="U630" t="s">
        <v>5642</v>
      </c>
      <c r="V630" t="s">
        <v>5643</v>
      </c>
      <c r="W630" t="s">
        <v>5644</v>
      </c>
    </row>
    <row r="631" spans="1:23" x14ac:dyDescent="0.25">
      <c r="A631" t="s">
        <v>5645</v>
      </c>
      <c r="B631" t="s">
        <v>5646</v>
      </c>
      <c r="C631" t="str">
        <f>TRIM(LEFT(Table1_1[[#This Row],[product_name]], FIND(" ",Table1_1[[#This Row],[product_name]],FIND(" ",Table1_1[[#This Row],[product_name]],FIND(" ",Table1_1[[#This Row],[product_name]])+1)+1)))</f>
        <v>Duracell Rechargeable AA</v>
      </c>
      <c r="D631" t="s">
        <v>5647</v>
      </c>
      <c r="E631" t="s">
        <v>13077</v>
      </c>
      <c r="F631">
        <v>479</v>
      </c>
      <c r="G631">
        <v>599</v>
      </c>
      <c r="H631" t="str" cm="1">
        <f t="array" ref="H631">_xlfn.IFS(Table1_1[[#This Row],[discounted_price]]&lt;200, "&lt;₹200", Table1_1[[#This Row],[discounted_price]]&lt;=500, "₹200-₹500", Table1_1[[#This Row],[discounted_price]]&gt;500, "&gt;₹500")</f>
        <v>₹200-₹500</v>
      </c>
      <c r="I631" s="1">
        <v>0.2</v>
      </c>
      <c r="J6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31" s="1" t="str">
        <f>IF(Table1_1[[#This Row],[discount_percentage]]&gt;= 50%, "Yes", "No")</f>
        <v>No</v>
      </c>
      <c r="L631">
        <v>4.3</v>
      </c>
      <c r="M631">
        <v>11687</v>
      </c>
      <c r="N631">
        <f>AVERAGE(Table1_1[[#This Row],[rating]]) + (Table1_1[[#This Row],[rating_count]]/1000)</f>
        <v>15.986999999999998</v>
      </c>
      <c r="O631" t="str">
        <f>IF(Table1_1[[#This Row],[rating_count]]&lt;1000, "Yes", "No")</f>
        <v>No</v>
      </c>
      <c r="P631" t="s">
        <v>5648</v>
      </c>
      <c r="Q631" t="s">
        <v>5649</v>
      </c>
      <c r="R631" t="s">
        <v>5650</v>
      </c>
      <c r="S631" t="s">
        <v>5651</v>
      </c>
      <c r="T631" t="s">
        <v>5652</v>
      </c>
      <c r="U631" t="s">
        <v>5653</v>
      </c>
      <c r="V631" t="s">
        <v>5654</v>
      </c>
      <c r="W631" t="s">
        <v>5655</v>
      </c>
    </row>
    <row r="632" spans="1:23" x14ac:dyDescent="0.25">
      <c r="A632" t="s">
        <v>5657</v>
      </c>
      <c r="B632" t="s">
        <v>5658</v>
      </c>
      <c r="C632" t="str">
        <f>TRIM(LEFT(Table1_1[[#This Row],[product_name]], FIND(" ",Table1_1[[#This Row],[product_name]],FIND(" ",Table1_1[[#This Row],[product_name]],FIND(" ",Table1_1[[#This Row],[product_name]])+1)+1)))</f>
        <v>boAt Airdopes 181</v>
      </c>
      <c r="D632" t="s">
        <v>3066</v>
      </c>
      <c r="E632" t="s">
        <v>13077</v>
      </c>
      <c r="F632">
        <v>1598</v>
      </c>
      <c r="G632">
        <v>2990</v>
      </c>
      <c r="H632" t="str" cm="1">
        <f t="array" ref="H632">_xlfn.IFS(Table1_1[[#This Row],[discounted_price]]&lt;200, "&lt;₹200", Table1_1[[#This Row],[discounted_price]]&lt;=500, "₹200-₹500", Table1_1[[#This Row],[discounted_price]]&gt;500, "&gt;₹500")</f>
        <v>&gt;₹500</v>
      </c>
      <c r="I632" s="1">
        <v>0.47</v>
      </c>
      <c r="J6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32" s="1" t="str">
        <f>IF(Table1_1[[#This Row],[discount_percentage]]&gt;= 50%, "Yes", "No")</f>
        <v>No</v>
      </c>
      <c r="L632">
        <v>3.8</v>
      </c>
      <c r="M632">
        <v>11015</v>
      </c>
      <c r="N632">
        <f>AVERAGE(Table1_1[[#This Row],[rating]]) + (Table1_1[[#This Row],[rating_count]]/1000)</f>
        <v>14.815000000000001</v>
      </c>
      <c r="O632" t="str">
        <f>IF(Table1_1[[#This Row],[rating_count]]&lt;1000, "Yes", "No")</f>
        <v>No</v>
      </c>
      <c r="P632" t="s">
        <v>5659</v>
      </c>
      <c r="Q632" t="s">
        <v>5660</v>
      </c>
      <c r="R632" t="s">
        <v>5661</v>
      </c>
      <c r="S632" t="s">
        <v>5662</v>
      </c>
      <c r="T632" t="s">
        <v>5663</v>
      </c>
      <c r="U632" t="s">
        <v>5664</v>
      </c>
      <c r="V632" t="s">
        <v>5665</v>
      </c>
      <c r="W632" t="s">
        <v>5666</v>
      </c>
    </row>
    <row r="633" spans="1:23" x14ac:dyDescent="0.25">
      <c r="A633" t="s">
        <v>5667</v>
      </c>
      <c r="B633" t="s">
        <v>5668</v>
      </c>
      <c r="C633" t="str">
        <f>TRIM(LEFT(Table1_1[[#This Row],[product_name]], FIND(" ",Table1_1[[#This Row],[product_name]],FIND(" ",Table1_1[[#This Row],[product_name]],FIND(" ",Table1_1[[#This Row],[product_name]])+1)+1)))</f>
        <v>TP-Link USB Bluetooth</v>
      </c>
      <c r="D633" t="s">
        <v>5669</v>
      </c>
      <c r="E633" t="s">
        <v>13076</v>
      </c>
      <c r="F633">
        <v>599</v>
      </c>
      <c r="G633">
        <v>899</v>
      </c>
      <c r="H633" t="str" cm="1">
        <f t="array" ref="H633">_xlfn.IFS(Table1_1[[#This Row],[discounted_price]]&lt;200, "&lt;₹200", Table1_1[[#This Row],[discounted_price]]&lt;=500, "₹200-₹500", Table1_1[[#This Row],[discounted_price]]&gt;500, "&gt;₹500")</f>
        <v>&gt;₹500</v>
      </c>
      <c r="I633" s="1">
        <v>0.33</v>
      </c>
      <c r="J6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33" s="1" t="str">
        <f>IF(Table1_1[[#This Row],[discount_percentage]]&gt;= 50%, "Yes", "No")</f>
        <v>No</v>
      </c>
      <c r="L633">
        <v>4.3</v>
      </c>
      <c r="M633">
        <v>95116</v>
      </c>
      <c r="N633">
        <f>AVERAGE(Table1_1[[#This Row],[rating]]) + (Table1_1[[#This Row],[rating_count]]/1000)</f>
        <v>99.415999999999997</v>
      </c>
      <c r="O633" t="str">
        <f>IF(Table1_1[[#This Row],[rating_count]]&lt;1000, "Yes", "No")</f>
        <v>No</v>
      </c>
      <c r="P633" t="s">
        <v>5670</v>
      </c>
      <c r="Q633" t="s">
        <v>5671</v>
      </c>
      <c r="R633" t="s">
        <v>5672</v>
      </c>
      <c r="S633" t="s">
        <v>5673</v>
      </c>
      <c r="T633" t="s">
        <v>5674</v>
      </c>
      <c r="U633" t="s">
        <v>5675</v>
      </c>
      <c r="V633" t="s">
        <v>5676</v>
      </c>
      <c r="W633" t="s">
        <v>5677</v>
      </c>
    </row>
    <row r="634" spans="1:23" x14ac:dyDescent="0.25">
      <c r="A634" t="s">
        <v>5679</v>
      </c>
      <c r="B634" t="s">
        <v>5680</v>
      </c>
      <c r="C634" t="str">
        <f>TRIM(LEFT(Table1_1[[#This Row],[product_name]], FIND(" ",Table1_1[[#This Row],[product_name]],FIND(" ",Table1_1[[#This Row],[product_name]],FIND(" ",Table1_1[[#This Row],[product_name]])+1)+1)))</f>
        <v>SanDisk Ultra Dual</v>
      </c>
      <c r="D634" t="s">
        <v>4834</v>
      </c>
      <c r="E634" t="s">
        <v>13076</v>
      </c>
      <c r="F634">
        <v>1299</v>
      </c>
      <c r="G634">
        <v>3000</v>
      </c>
      <c r="H634" t="str" cm="1">
        <f t="array" ref="H634">_xlfn.IFS(Table1_1[[#This Row],[discounted_price]]&lt;200, "&lt;₹200", Table1_1[[#This Row],[discounted_price]]&lt;=500, "₹200-₹500", Table1_1[[#This Row],[discounted_price]]&gt;500, "&gt;₹500")</f>
        <v>&gt;₹500</v>
      </c>
      <c r="I634" s="1">
        <v>0.56999999999999995</v>
      </c>
      <c r="J6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34" s="1" t="str">
        <f>IF(Table1_1[[#This Row],[discount_percentage]]&gt;= 50%, "Yes", "No")</f>
        <v>Yes</v>
      </c>
      <c r="L634">
        <v>4.3</v>
      </c>
      <c r="M634">
        <v>23022</v>
      </c>
      <c r="N634">
        <f>AVERAGE(Table1_1[[#This Row],[rating]]) + (Table1_1[[#This Row],[rating_count]]/1000)</f>
        <v>27.321999999999999</v>
      </c>
      <c r="O634" t="str">
        <f>IF(Table1_1[[#This Row],[rating_count]]&lt;1000, "Yes", "No")</f>
        <v>No</v>
      </c>
      <c r="P634" t="s">
        <v>5681</v>
      </c>
      <c r="Q634" t="s">
        <v>5682</v>
      </c>
      <c r="R634" t="s">
        <v>5683</v>
      </c>
      <c r="S634" t="s">
        <v>5684</v>
      </c>
      <c r="T634" t="s">
        <v>5685</v>
      </c>
      <c r="U634" t="s">
        <v>5686</v>
      </c>
      <c r="V634" t="s">
        <v>5687</v>
      </c>
      <c r="W634" t="s">
        <v>5688</v>
      </c>
    </row>
    <row r="635" spans="1:23" x14ac:dyDescent="0.25">
      <c r="A635" t="s">
        <v>5696</v>
      </c>
      <c r="B635" t="s">
        <v>5697</v>
      </c>
      <c r="C635" t="str">
        <f>TRIM(LEFT(Table1_1[[#This Row],[product_name]], FIND(" ",Table1_1[[#This Row],[product_name]],FIND(" ",Table1_1[[#This Row],[product_name]],FIND(" ",Table1_1[[#This Row],[product_name]])+1)+1)))</f>
        <v>rts [2 Pack]</v>
      </c>
      <c r="D635" t="s">
        <v>5698</v>
      </c>
      <c r="E635" t="s">
        <v>13076</v>
      </c>
      <c r="F635">
        <v>294</v>
      </c>
      <c r="G635">
        <v>4999</v>
      </c>
      <c r="H635" t="str" cm="1">
        <f t="array" ref="H635">_xlfn.IFS(Table1_1[[#This Row],[discounted_price]]&lt;200, "&lt;₹200", Table1_1[[#This Row],[discounted_price]]&lt;=500, "₹200-₹500", Table1_1[[#This Row],[discounted_price]]&gt;500, "&gt;₹500")</f>
        <v>₹200-₹500</v>
      </c>
      <c r="I635" s="1">
        <v>0.94</v>
      </c>
      <c r="J6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91-100%</v>
      </c>
      <c r="K635" s="1" t="str">
        <f>IF(Table1_1[[#This Row],[discount_percentage]]&gt;= 50%, "Yes", "No")</f>
        <v>Yes</v>
      </c>
      <c r="L635">
        <v>4.3</v>
      </c>
      <c r="M635">
        <v>4426</v>
      </c>
      <c r="N635">
        <f>AVERAGE(Table1_1[[#This Row],[rating]]) + (Table1_1[[#This Row],[rating_count]]/1000)</f>
        <v>8.7259999999999991</v>
      </c>
      <c r="O635" t="str">
        <f>IF(Table1_1[[#This Row],[rating_count]]&lt;1000, "Yes", "No")</f>
        <v>No</v>
      </c>
      <c r="P635" t="s">
        <v>5699</v>
      </c>
      <c r="Q635" t="s">
        <v>5700</v>
      </c>
      <c r="R635" t="s">
        <v>5701</v>
      </c>
      <c r="S635" t="s">
        <v>5702</v>
      </c>
      <c r="T635" t="s">
        <v>5703</v>
      </c>
      <c r="U635" t="s">
        <v>5704</v>
      </c>
      <c r="V635" t="s">
        <v>5705</v>
      </c>
      <c r="W635" t="s">
        <v>5706</v>
      </c>
    </row>
    <row r="636" spans="1:23" x14ac:dyDescent="0.25">
      <c r="A636" t="s">
        <v>5707</v>
      </c>
      <c r="B636" t="s">
        <v>5708</v>
      </c>
      <c r="C636" t="str">
        <f>TRIM(LEFT(Table1_1[[#This Row],[product_name]], FIND(" ",Table1_1[[#This Row],[product_name]],FIND(" ",Table1_1[[#This Row],[product_name]],FIND(" ",Table1_1[[#This Row],[product_name]])+1)+1)))</f>
        <v>HP 682 Black</v>
      </c>
      <c r="D636" t="s">
        <v>5262</v>
      </c>
      <c r="E636" t="s">
        <v>13076</v>
      </c>
      <c r="F636">
        <v>828</v>
      </c>
      <c r="G636">
        <v>861</v>
      </c>
      <c r="H636" t="str" cm="1">
        <f t="array" ref="H636">_xlfn.IFS(Table1_1[[#This Row],[discounted_price]]&lt;200, "&lt;₹200", Table1_1[[#This Row],[discounted_price]]&lt;=500, "₹200-₹500", Table1_1[[#This Row],[discounted_price]]&gt;500, "&gt;₹500")</f>
        <v>&gt;₹500</v>
      </c>
      <c r="I636" s="1">
        <v>0.04</v>
      </c>
      <c r="J6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36" s="1" t="str">
        <f>IF(Table1_1[[#This Row],[discount_percentage]]&gt;= 50%, "Yes", "No")</f>
        <v>No</v>
      </c>
      <c r="L636">
        <v>4.2</v>
      </c>
      <c r="M636">
        <v>4567</v>
      </c>
      <c r="N636">
        <f>AVERAGE(Table1_1[[#This Row],[rating]]) + (Table1_1[[#This Row],[rating_count]]/1000)</f>
        <v>8.7669999999999995</v>
      </c>
      <c r="O636" t="str">
        <f>IF(Table1_1[[#This Row],[rating_count]]&lt;1000, "Yes", "No")</f>
        <v>No</v>
      </c>
      <c r="P636" t="s">
        <v>5709</v>
      </c>
      <c r="Q636" t="s">
        <v>5710</v>
      </c>
      <c r="R636" t="s">
        <v>5711</v>
      </c>
      <c r="S636" t="s">
        <v>5712</v>
      </c>
      <c r="T636" t="s">
        <v>5713</v>
      </c>
      <c r="U636" t="s">
        <v>5714</v>
      </c>
      <c r="V636" t="s">
        <v>5715</v>
      </c>
      <c r="W636" t="s">
        <v>5716</v>
      </c>
    </row>
    <row r="637" spans="1:23" x14ac:dyDescent="0.25">
      <c r="A637" t="s">
        <v>5717</v>
      </c>
      <c r="B637" t="s">
        <v>5718</v>
      </c>
      <c r="C637" t="str">
        <f>TRIM(LEFT(Table1_1[[#This Row],[product_name]], FIND(" ",Table1_1[[#This Row],[product_name]],FIND(" ",Table1_1[[#This Row],[product_name]],FIND(" ",Table1_1[[#This Row],[product_name]])+1)+1)))</f>
        <v>Logitech H111 Wired</v>
      </c>
      <c r="D637" t="s">
        <v>4425</v>
      </c>
      <c r="E637" t="s">
        <v>13077</v>
      </c>
      <c r="F637">
        <v>745</v>
      </c>
      <c r="G637">
        <v>795</v>
      </c>
      <c r="H637" t="str" cm="1">
        <f t="array" ref="H637">_xlfn.IFS(Table1_1[[#This Row],[discounted_price]]&lt;200, "&lt;₹200", Table1_1[[#This Row],[discounted_price]]&lt;=500, "₹200-₹500", Table1_1[[#This Row],[discounted_price]]&gt;500, "&gt;₹500")</f>
        <v>&gt;₹500</v>
      </c>
      <c r="I637" s="1">
        <v>0.06</v>
      </c>
      <c r="J6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37" s="1" t="str">
        <f>IF(Table1_1[[#This Row],[discount_percentage]]&gt;= 50%, "Yes", "No")</f>
        <v>No</v>
      </c>
      <c r="L637">
        <v>4</v>
      </c>
      <c r="M637">
        <v>13797</v>
      </c>
      <c r="N637">
        <f>AVERAGE(Table1_1[[#This Row],[rating]]) + (Table1_1[[#This Row],[rating_count]]/1000)</f>
        <v>17.797000000000001</v>
      </c>
      <c r="O637" t="str">
        <f>IF(Table1_1[[#This Row],[rating_count]]&lt;1000, "Yes", "No")</f>
        <v>No</v>
      </c>
      <c r="P637" t="s">
        <v>5719</v>
      </c>
      <c r="Q637" t="s">
        <v>5720</v>
      </c>
      <c r="R637" t="s">
        <v>5721</v>
      </c>
      <c r="S637" t="s">
        <v>5722</v>
      </c>
      <c r="T637" t="s">
        <v>5723</v>
      </c>
      <c r="U637" t="s">
        <v>5724</v>
      </c>
      <c r="V637" t="s">
        <v>5725</v>
      </c>
      <c r="W637" t="s">
        <v>5726</v>
      </c>
    </row>
    <row r="638" spans="1:23" x14ac:dyDescent="0.25">
      <c r="A638" t="s">
        <v>5727</v>
      </c>
      <c r="B638" t="s">
        <v>5728</v>
      </c>
      <c r="C638" t="str">
        <f>TRIM(LEFT(Table1_1[[#This Row],[product_name]], FIND(" ",Table1_1[[#This Row],[product_name]],FIND(" ",Table1_1[[#This Row],[product_name]],FIND(" ",Table1_1[[#This Row],[product_name]])+1)+1)))</f>
        <v>Digitek DTR 550</v>
      </c>
      <c r="D638" t="s">
        <v>5729</v>
      </c>
      <c r="E638" t="s">
        <v>13077</v>
      </c>
      <c r="F638">
        <v>1549</v>
      </c>
      <c r="G638">
        <v>2495</v>
      </c>
      <c r="H638" t="str" cm="1">
        <f t="array" ref="H638">_xlfn.IFS(Table1_1[[#This Row],[discounted_price]]&lt;200, "&lt;₹200", Table1_1[[#This Row],[discounted_price]]&lt;=500, "₹200-₹500", Table1_1[[#This Row],[discounted_price]]&gt;500, "&gt;₹500")</f>
        <v>&gt;₹500</v>
      </c>
      <c r="I638" s="1">
        <v>0.38</v>
      </c>
      <c r="J6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38" s="1" t="str">
        <f>IF(Table1_1[[#This Row],[discount_percentage]]&gt;= 50%, "Yes", "No")</f>
        <v>No</v>
      </c>
      <c r="L638">
        <v>4.4000000000000004</v>
      </c>
      <c r="M638">
        <v>15137</v>
      </c>
      <c r="N638">
        <f>AVERAGE(Table1_1[[#This Row],[rating]]) + (Table1_1[[#This Row],[rating_count]]/1000)</f>
        <v>19.536999999999999</v>
      </c>
      <c r="O638" t="str">
        <f>IF(Table1_1[[#This Row],[rating_count]]&lt;1000, "Yes", "No")</f>
        <v>No</v>
      </c>
      <c r="P638" t="s">
        <v>5730</v>
      </c>
      <c r="Q638" t="s">
        <v>5731</v>
      </c>
      <c r="R638" t="s">
        <v>5732</v>
      </c>
      <c r="S638" t="s">
        <v>5733</v>
      </c>
      <c r="T638" t="s">
        <v>5734</v>
      </c>
      <c r="U638" t="s">
        <v>5735</v>
      </c>
      <c r="V638" t="s">
        <v>5736</v>
      </c>
      <c r="W638" t="s">
        <v>5737</v>
      </c>
    </row>
    <row r="639" spans="1:23" x14ac:dyDescent="0.25">
      <c r="A639" t="s">
        <v>5743</v>
      </c>
      <c r="B639" t="s">
        <v>5744</v>
      </c>
      <c r="C639" t="str">
        <f>TRIM(LEFT(Table1_1[[#This Row],[product_name]], FIND(" ",Table1_1[[#This Row],[product_name]],FIND(" ",Table1_1[[#This Row],[product_name]],FIND(" ",Table1_1[[#This Row],[product_name]])+1)+1)))</f>
        <v>TP-Link TL-WA850RE Single_Band</v>
      </c>
      <c r="D639" t="s">
        <v>5223</v>
      </c>
      <c r="E639" t="s">
        <v>13076</v>
      </c>
      <c r="F639">
        <v>1469</v>
      </c>
      <c r="G639">
        <v>2499</v>
      </c>
      <c r="H639" t="str" cm="1">
        <f t="array" ref="H639">_xlfn.IFS(Table1_1[[#This Row],[discounted_price]]&lt;200, "&lt;₹200", Table1_1[[#This Row],[discounted_price]]&lt;=500, "₹200-₹500", Table1_1[[#This Row],[discounted_price]]&gt;500, "&gt;₹500")</f>
        <v>&gt;₹500</v>
      </c>
      <c r="I639" s="1">
        <v>0.41</v>
      </c>
      <c r="J6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39" s="1" t="str">
        <f>IF(Table1_1[[#This Row],[discount_percentage]]&gt;= 50%, "Yes", "No")</f>
        <v>No</v>
      </c>
      <c r="L639">
        <v>4.2</v>
      </c>
      <c r="M639">
        <v>156638</v>
      </c>
      <c r="N639">
        <f>AVERAGE(Table1_1[[#This Row],[rating]]) + (Table1_1[[#This Row],[rating_count]]/1000)</f>
        <v>160.83799999999999</v>
      </c>
      <c r="O639" t="str">
        <f>IF(Table1_1[[#This Row],[rating_count]]&lt;1000, "Yes", "No")</f>
        <v>No</v>
      </c>
      <c r="P639" t="s">
        <v>5745</v>
      </c>
      <c r="Q639" t="s">
        <v>5746</v>
      </c>
      <c r="R639" t="s">
        <v>5747</v>
      </c>
      <c r="S639" t="s">
        <v>5748</v>
      </c>
      <c r="T639" t="s">
        <v>5749</v>
      </c>
      <c r="U639" t="s">
        <v>5750</v>
      </c>
      <c r="V639" t="s">
        <v>5751</v>
      </c>
      <c r="W639" t="s">
        <v>5752</v>
      </c>
    </row>
    <row r="640" spans="1:23" x14ac:dyDescent="0.25">
      <c r="A640" t="s">
        <v>5753</v>
      </c>
      <c r="B640" t="s">
        <v>5754</v>
      </c>
      <c r="C640" t="str">
        <f>TRIM(LEFT(Table1_1[[#This Row],[product_name]], FIND(" ",Table1_1[[#This Row],[product_name]],FIND(" ",Table1_1[[#This Row],[product_name]],FIND(" ",Table1_1[[#This Row],[product_name]])+1)+1)))</f>
        <v>COI Note Pad/Memo</v>
      </c>
      <c r="D640" t="s">
        <v>5755</v>
      </c>
      <c r="E640" t="s">
        <v>13079</v>
      </c>
      <c r="F640">
        <v>198</v>
      </c>
      <c r="G640">
        <v>800</v>
      </c>
      <c r="H640" t="str" cm="1">
        <f t="array" ref="H640">_xlfn.IFS(Table1_1[[#This Row],[discounted_price]]&lt;200, "&lt;₹200", Table1_1[[#This Row],[discounted_price]]&lt;=500, "₹200-₹500", Table1_1[[#This Row],[discounted_price]]&gt;500, "&gt;₹500")</f>
        <v>&lt;₹200</v>
      </c>
      <c r="I640" s="1">
        <v>0.75</v>
      </c>
      <c r="J6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40" s="1" t="str">
        <f>IF(Table1_1[[#This Row],[discount_percentage]]&gt;= 50%, "Yes", "No")</f>
        <v>Yes</v>
      </c>
      <c r="L640">
        <v>4.0999999999999996</v>
      </c>
      <c r="M640">
        <v>9344</v>
      </c>
      <c r="N640">
        <f>AVERAGE(Table1_1[[#This Row],[rating]]) + (Table1_1[[#This Row],[rating_count]]/1000)</f>
        <v>13.443999999999999</v>
      </c>
      <c r="O640" t="str">
        <f>IF(Table1_1[[#This Row],[rating_count]]&lt;1000, "Yes", "No")</f>
        <v>No</v>
      </c>
      <c r="P640" t="s">
        <v>5756</v>
      </c>
      <c r="Q640" t="s">
        <v>5757</v>
      </c>
      <c r="R640" t="s">
        <v>5758</v>
      </c>
      <c r="S640" t="s">
        <v>5759</v>
      </c>
      <c r="T640" t="s">
        <v>5760</v>
      </c>
      <c r="U640" t="s">
        <v>5761</v>
      </c>
      <c r="V640" t="s">
        <v>5762</v>
      </c>
      <c r="W640" t="s">
        <v>5763</v>
      </c>
    </row>
    <row r="641" spans="1:23" x14ac:dyDescent="0.25">
      <c r="A641" t="s">
        <v>5764</v>
      </c>
      <c r="B641" t="s">
        <v>5765</v>
      </c>
      <c r="C641" t="str">
        <f>TRIM(LEFT(Table1_1[[#This Row],[product_name]], FIND(" ",Table1_1[[#This Row],[product_name]],FIND(" ",Table1_1[[#This Row],[product_name]],FIND(" ",Table1_1[[#This Row],[product_name]])+1)+1)))</f>
        <v>Fujifilm Instax Mini</v>
      </c>
      <c r="D641" t="s">
        <v>5766</v>
      </c>
      <c r="E641" t="s">
        <v>13077</v>
      </c>
      <c r="F641">
        <v>549</v>
      </c>
      <c r="G641">
        <v>549</v>
      </c>
      <c r="H641" t="str" cm="1">
        <f t="array" ref="H641">_xlfn.IFS(Table1_1[[#This Row],[discounted_price]]&lt;200, "&lt;₹200", Table1_1[[#This Row],[discounted_price]]&lt;=500, "₹200-₹500", Table1_1[[#This Row],[discounted_price]]&gt;500, "&gt;₹500")</f>
        <v>&gt;₹500</v>
      </c>
      <c r="I641" s="1">
        <v>0</v>
      </c>
      <c r="J6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41" s="1" t="str">
        <f>IF(Table1_1[[#This Row],[discount_percentage]]&gt;= 50%, "Yes", "No")</f>
        <v>No</v>
      </c>
      <c r="L641">
        <v>4.5</v>
      </c>
      <c r="M641">
        <v>4875</v>
      </c>
      <c r="N641">
        <f>AVERAGE(Table1_1[[#This Row],[rating]]) + (Table1_1[[#This Row],[rating_count]]/1000)</f>
        <v>9.375</v>
      </c>
      <c r="O641" t="str">
        <f>IF(Table1_1[[#This Row],[rating_count]]&lt;1000, "Yes", "No")</f>
        <v>No</v>
      </c>
      <c r="P641" t="s">
        <v>5767</v>
      </c>
      <c r="Q641" t="s">
        <v>5768</v>
      </c>
      <c r="R641" t="s">
        <v>5769</v>
      </c>
      <c r="S641" t="s">
        <v>5770</v>
      </c>
      <c r="T641" t="s">
        <v>5771</v>
      </c>
      <c r="U641" t="s">
        <v>5772</v>
      </c>
      <c r="V641" t="s">
        <v>5773</v>
      </c>
      <c r="W641" t="s">
        <v>5774</v>
      </c>
    </row>
    <row r="642" spans="1:23" x14ac:dyDescent="0.25">
      <c r="A642" t="s">
        <v>5777</v>
      </c>
      <c r="B642" t="s">
        <v>5778</v>
      </c>
      <c r="C642" t="str">
        <f>TRIM(LEFT(Table1_1[[#This Row],[product_name]], FIND(" ",Table1_1[[#This Row],[product_name]],FIND(" ",Table1_1[[#This Row],[product_name]],FIND(" ",Table1_1[[#This Row],[product_name]])+1)+1)))</f>
        <v>Samsung Galaxy Watch4</v>
      </c>
      <c r="D642" t="s">
        <v>2948</v>
      </c>
      <c r="E642" t="s">
        <v>13077</v>
      </c>
      <c r="F642">
        <v>12000</v>
      </c>
      <c r="G642">
        <v>29999</v>
      </c>
      <c r="H642" t="str" cm="1">
        <f t="array" ref="H642">_xlfn.IFS(Table1_1[[#This Row],[discounted_price]]&lt;200, "&lt;₹200", Table1_1[[#This Row],[discounted_price]]&lt;=500, "₹200-₹500", Table1_1[[#This Row],[discounted_price]]&gt;500, "&gt;₹500")</f>
        <v>&gt;₹500</v>
      </c>
      <c r="I642" s="1">
        <v>0.6</v>
      </c>
      <c r="J6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42" s="1" t="str">
        <f>IF(Table1_1[[#This Row],[discount_percentage]]&gt;= 50%, "Yes", "No")</f>
        <v>Yes</v>
      </c>
      <c r="L642">
        <v>4.3</v>
      </c>
      <c r="M642">
        <v>4744</v>
      </c>
      <c r="N642">
        <f>AVERAGE(Table1_1[[#This Row],[rating]]) + (Table1_1[[#This Row],[rating_count]]/1000)</f>
        <v>9.0440000000000005</v>
      </c>
      <c r="O642" t="str">
        <f>IF(Table1_1[[#This Row],[rating_count]]&lt;1000, "Yes", "No")</f>
        <v>No</v>
      </c>
      <c r="P642" t="s">
        <v>5779</v>
      </c>
      <c r="Q642" t="s">
        <v>5780</v>
      </c>
      <c r="R642" t="s">
        <v>5781</v>
      </c>
      <c r="S642" t="s">
        <v>5782</v>
      </c>
      <c r="T642" t="s">
        <v>5783</v>
      </c>
      <c r="U642" t="s">
        <v>5784</v>
      </c>
      <c r="V642" t="s">
        <v>5785</v>
      </c>
      <c r="W642" t="s">
        <v>5786</v>
      </c>
    </row>
    <row r="643" spans="1:23" x14ac:dyDescent="0.25">
      <c r="A643" t="s">
        <v>5787</v>
      </c>
      <c r="B643" t="s">
        <v>5788</v>
      </c>
      <c r="C643" t="str">
        <f>TRIM(LEFT(Table1_1[[#This Row],[product_name]], FIND(" ",Table1_1[[#This Row],[product_name]],FIND(" ",Table1_1[[#This Row],[product_name]],FIND(" ",Table1_1[[#This Row],[product_name]])+1)+1)))</f>
        <v>Noise Buds Vs104</v>
      </c>
      <c r="D643" t="s">
        <v>3066</v>
      </c>
      <c r="E643" t="s">
        <v>13077</v>
      </c>
      <c r="F643">
        <v>1299</v>
      </c>
      <c r="G643">
        <v>3499</v>
      </c>
      <c r="H643" t="str" cm="1">
        <f t="array" ref="H643">_xlfn.IFS(Table1_1[[#This Row],[discounted_price]]&lt;200, "&lt;₹200", Table1_1[[#This Row],[discounted_price]]&lt;=500, "₹200-₹500", Table1_1[[#This Row],[discounted_price]]&gt;500, "&gt;₹500")</f>
        <v>&gt;₹500</v>
      </c>
      <c r="I643" s="1">
        <v>0.63</v>
      </c>
      <c r="J6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43" s="1" t="str">
        <f>IF(Table1_1[[#This Row],[discount_percentage]]&gt;= 50%, "Yes", "No")</f>
        <v>Yes</v>
      </c>
      <c r="L643">
        <v>3.9</v>
      </c>
      <c r="M643">
        <v>12452</v>
      </c>
      <c r="N643">
        <f>AVERAGE(Table1_1[[#This Row],[rating]]) + (Table1_1[[#This Row],[rating_count]]/1000)</f>
        <v>16.352</v>
      </c>
      <c r="O643" t="str">
        <f>IF(Table1_1[[#This Row],[rating_count]]&lt;1000, "Yes", "No")</f>
        <v>No</v>
      </c>
      <c r="P643" t="s">
        <v>5789</v>
      </c>
      <c r="Q643" t="s">
        <v>5790</v>
      </c>
      <c r="R643" t="s">
        <v>5791</v>
      </c>
      <c r="S643" t="s">
        <v>5792</v>
      </c>
      <c r="T643" t="s">
        <v>5793</v>
      </c>
      <c r="U643" t="s">
        <v>13052</v>
      </c>
      <c r="V643" t="s">
        <v>5794</v>
      </c>
      <c r="W643" t="s">
        <v>5795</v>
      </c>
    </row>
    <row r="644" spans="1:23" x14ac:dyDescent="0.25">
      <c r="A644" t="s">
        <v>5796</v>
      </c>
      <c r="B644" t="s">
        <v>5797</v>
      </c>
      <c r="C644" t="str">
        <f>TRIM(LEFT(Table1_1[[#This Row],[product_name]], FIND(" ",Table1_1[[#This Row],[product_name]],FIND(" ",Table1_1[[#This Row],[product_name]],FIND(" ",Table1_1[[#This Row],[product_name]])+1)+1)))</f>
        <v>Duracell Ultra Alkaline</v>
      </c>
      <c r="D644" t="s">
        <v>5047</v>
      </c>
      <c r="E644" t="s">
        <v>13077</v>
      </c>
      <c r="F644">
        <v>269</v>
      </c>
      <c r="G644">
        <v>315</v>
      </c>
      <c r="H644" t="str" cm="1">
        <f t="array" ref="H644">_xlfn.IFS(Table1_1[[#This Row],[discounted_price]]&lt;200, "&lt;₹200", Table1_1[[#This Row],[discounted_price]]&lt;=500, "₹200-₹500", Table1_1[[#This Row],[discounted_price]]&gt;500, "&gt;₹500")</f>
        <v>₹200-₹500</v>
      </c>
      <c r="I644" s="1">
        <v>0.15</v>
      </c>
      <c r="J6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44" s="1" t="str">
        <f>IF(Table1_1[[#This Row],[discount_percentage]]&gt;= 50%, "Yes", "No")</f>
        <v>No</v>
      </c>
      <c r="L644">
        <v>4.5</v>
      </c>
      <c r="M644">
        <v>17810</v>
      </c>
      <c r="N644">
        <f>AVERAGE(Table1_1[[#This Row],[rating]]) + (Table1_1[[#This Row],[rating_count]]/1000)</f>
        <v>22.31</v>
      </c>
      <c r="O644" t="str">
        <f>IF(Table1_1[[#This Row],[rating_count]]&lt;1000, "Yes", "No")</f>
        <v>No</v>
      </c>
      <c r="P644" t="s">
        <v>5798</v>
      </c>
      <c r="Q644" t="s">
        <v>5799</v>
      </c>
      <c r="R644" t="s">
        <v>5800</v>
      </c>
      <c r="S644" t="s">
        <v>5801</v>
      </c>
      <c r="T644" t="s">
        <v>5802</v>
      </c>
      <c r="U644" t="s">
        <v>5803</v>
      </c>
      <c r="V644" t="s">
        <v>5804</v>
      </c>
      <c r="W644" t="s">
        <v>5805</v>
      </c>
    </row>
    <row r="645" spans="1:23" x14ac:dyDescent="0.25">
      <c r="A645" t="s">
        <v>5806</v>
      </c>
      <c r="B645" t="s">
        <v>5807</v>
      </c>
      <c r="C645" t="str">
        <f>TRIM(LEFT(Table1_1[[#This Row],[product_name]], FIND(" ",Table1_1[[#This Row],[product_name]],FIND(" ",Table1_1[[#This Row],[product_name]],FIND(" ",Table1_1[[#This Row],[product_name]])+1)+1)))</f>
        <v>JBL C200SI, Premium</v>
      </c>
      <c r="D645" t="s">
        <v>3066</v>
      </c>
      <c r="E645" t="s">
        <v>13077</v>
      </c>
      <c r="F645">
        <v>799</v>
      </c>
      <c r="G645">
        <v>1499</v>
      </c>
      <c r="H645" t="str" cm="1">
        <f t="array" ref="H645">_xlfn.IFS(Table1_1[[#This Row],[discounted_price]]&lt;200, "&lt;₹200", Table1_1[[#This Row],[discounted_price]]&lt;=500, "₹200-₹500", Table1_1[[#This Row],[discounted_price]]&gt;500, "&gt;₹500")</f>
        <v>&gt;₹500</v>
      </c>
      <c r="I645" s="1">
        <v>0.47</v>
      </c>
      <c r="J6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45" s="1" t="str">
        <f>IF(Table1_1[[#This Row],[discount_percentage]]&gt;= 50%, "Yes", "No")</f>
        <v>No</v>
      </c>
      <c r="L645">
        <v>4.0999999999999996</v>
      </c>
      <c r="M645">
        <v>53648</v>
      </c>
      <c r="N645">
        <f>AVERAGE(Table1_1[[#This Row],[rating]]) + (Table1_1[[#This Row],[rating_count]]/1000)</f>
        <v>57.748000000000005</v>
      </c>
      <c r="O645" t="str">
        <f>IF(Table1_1[[#This Row],[rating_count]]&lt;1000, "Yes", "No")</f>
        <v>No</v>
      </c>
      <c r="P645" t="s">
        <v>5808</v>
      </c>
      <c r="Q645" t="s">
        <v>5809</v>
      </c>
      <c r="R645" t="s">
        <v>5810</v>
      </c>
      <c r="S645" t="s">
        <v>5811</v>
      </c>
      <c r="T645" t="s">
        <v>5812</v>
      </c>
      <c r="U645" t="s">
        <v>5813</v>
      </c>
      <c r="V645" t="s">
        <v>5814</v>
      </c>
      <c r="W645" t="s">
        <v>5815</v>
      </c>
    </row>
    <row r="646" spans="1:23" x14ac:dyDescent="0.25">
      <c r="A646" t="s">
        <v>5816</v>
      </c>
      <c r="B646" t="s">
        <v>5817</v>
      </c>
      <c r="C646" t="str">
        <f>TRIM(LEFT(Table1_1[[#This Row],[product_name]], FIND(" ",Table1_1[[#This Row],[product_name]],FIND(" ",Table1_1[[#This Row],[product_name]],FIND(" ",Table1_1[[#This Row],[product_name]])+1)+1)))</f>
        <v>Acer EK220Q 21.5</v>
      </c>
      <c r="D646" t="s">
        <v>5818</v>
      </c>
      <c r="E646" t="s">
        <v>13076</v>
      </c>
      <c r="F646">
        <v>6299</v>
      </c>
      <c r="G646">
        <v>13750</v>
      </c>
      <c r="H646" t="str" cm="1">
        <f t="array" ref="H646">_xlfn.IFS(Table1_1[[#This Row],[discounted_price]]&lt;200, "&lt;₹200", Table1_1[[#This Row],[discounted_price]]&lt;=500, "₹200-₹500", Table1_1[[#This Row],[discounted_price]]&gt;500, "&gt;₹500")</f>
        <v>&gt;₹500</v>
      </c>
      <c r="I646" s="1">
        <v>0.54</v>
      </c>
      <c r="J6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46" s="1" t="str">
        <f>IF(Table1_1[[#This Row],[discount_percentage]]&gt;= 50%, "Yes", "No")</f>
        <v>Yes</v>
      </c>
      <c r="L646">
        <v>4.2</v>
      </c>
      <c r="M646">
        <v>2014</v>
      </c>
      <c r="N646">
        <f>AVERAGE(Table1_1[[#This Row],[rating]]) + (Table1_1[[#This Row],[rating_count]]/1000)</f>
        <v>6.2140000000000004</v>
      </c>
      <c r="O646" t="str">
        <f>IF(Table1_1[[#This Row],[rating_count]]&lt;1000, "Yes", "No")</f>
        <v>No</v>
      </c>
      <c r="P646" t="s">
        <v>5819</v>
      </c>
      <c r="Q646" t="s">
        <v>5820</v>
      </c>
      <c r="R646" t="s">
        <v>5821</v>
      </c>
      <c r="S646" t="s">
        <v>5822</v>
      </c>
      <c r="T646" t="s">
        <v>5823</v>
      </c>
      <c r="U646" t="s">
        <v>5824</v>
      </c>
      <c r="V646" t="s">
        <v>5825</v>
      </c>
      <c r="W646" t="s">
        <v>5826</v>
      </c>
    </row>
    <row r="647" spans="1:23" x14ac:dyDescent="0.25">
      <c r="A647" t="s">
        <v>5827</v>
      </c>
      <c r="B647" t="s">
        <v>5828</v>
      </c>
      <c r="C647" t="str">
        <f>TRIM(LEFT(Table1_1[[#This Row],[product_name]], FIND(" ",Table1_1[[#This Row],[product_name]],FIND(" ",Table1_1[[#This Row],[product_name]],FIND(" ",Table1_1[[#This Row],[product_name]])+1)+1)))</f>
        <v>E-COSMOS 5V 1.2W</v>
      </c>
      <c r="D647" t="s">
        <v>5829</v>
      </c>
      <c r="E647" t="s">
        <v>13076</v>
      </c>
      <c r="F647">
        <v>59</v>
      </c>
      <c r="G647">
        <v>59</v>
      </c>
      <c r="H647" t="str" cm="1">
        <f t="array" ref="H647">_xlfn.IFS(Table1_1[[#This Row],[discounted_price]]&lt;200, "&lt;₹200", Table1_1[[#This Row],[discounted_price]]&lt;=500, "₹200-₹500", Table1_1[[#This Row],[discounted_price]]&gt;500, "&gt;₹500")</f>
        <v>&lt;₹200</v>
      </c>
      <c r="I647" s="1">
        <v>0</v>
      </c>
      <c r="J6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47" s="1" t="str">
        <f>IF(Table1_1[[#This Row],[discount_percentage]]&gt;= 50%, "Yes", "No")</f>
        <v>No</v>
      </c>
      <c r="L647">
        <v>3.8</v>
      </c>
      <c r="M647">
        <v>5958</v>
      </c>
      <c r="N647">
        <f>AVERAGE(Table1_1[[#This Row],[rating]]) + (Table1_1[[#This Row],[rating_count]]/1000)</f>
        <v>9.7579999999999991</v>
      </c>
      <c r="O647" t="str">
        <f>IF(Table1_1[[#This Row],[rating_count]]&lt;1000, "Yes", "No")</f>
        <v>No</v>
      </c>
      <c r="P647" t="s">
        <v>5830</v>
      </c>
      <c r="Q647" t="s">
        <v>5831</v>
      </c>
      <c r="R647" t="s">
        <v>5832</v>
      </c>
      <c r="S647" t="s">
        <v>5833</v>
      </c>
      <c r="T647" t="s">
        <v>5834</v>
      </c>
      <c r="U647" t="s">
        <v>5835</v>
      </c>
      <c r="V647" t="s">
        <v>5836</v>
      </c>
      <c r="W647" t="s">
        <v>5837</v>
      </c>
    </row>
    <row r="648" spans="1:23" x14ac:dyDescent="0.25">
      <c r="A648" t="s">
        <v>5838</v>
      </c>
      <c r="B648" t="s">
        <v>5839</v>
      </c>
      <c r="C648" t="str">
        <f>TRIM(LEFT(Table1_1[[#This Row],[product_name]], FIND(" ",Table1_1[[#This Row],[product_name]],FIND(" ",Table1_1[[#This Row],[product_name]],FIND(" ",Table1_1[[#This Row],[product_name]])+1)+1)))</f>
        <v>boAt Dual Port</v>
      </c>
      <c r="D648" t="s">
        <v>3107</v>
      </c>
      <c r="E648" t="s">
        <v>13077</v>
      </c>
      <c r="F648">
        <v>571</v>
      </c>
      <c r="G648">
        <v>999</v>
      </c>
      <c r="H648" t="str" cm="1">
        <f t="array" ref="H648">_xlfn.IFS(Table1_1[[#This Row],[discounted_price]]&lt;200, "&lt;₹200", Table1_1[[#This Row],[discounted_price]]&lt;=500, "₹200-₹500", Table1_1[[#This Row],[discounted_price]]&gt;500, "&gt;₹500")</f>
        <v>&gt;₹500</v>
      </c>
      <c r="I648" s="1">
        <v>0.43</v>
      </c>
      <c r="J6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48" s="1" t="str">
        <f>IF(Table1_1[[#This Row],[discount_percentage]]&gt;= 50%, "Yes", "No")</f>
        <v>No</v>
      </c>
      <c r="L648">
        <v>4.3</v>
      </c>
      <c r="M648">
        <v>38221</v>
      </c>
      <c r="N648">
        <f>AVERAGE(Table1_1[[#This Row],[rating]]) + (Table1_1[[#This Row],[rating_count]]/1000)</f>
        <v>42.520999999999994</v>
      </c>
      <c r="O648" t="str">
        <f>IF(Table1_1[[#This Row],[rating_count]]&lt;1000, "Yes", "No")</f>
        <v>No</v>
      </c>
      <c r="P648" t="s">
        <v>5840</v>
      </c>
      <c r="Q648" t="s">
        <v>5841</v>
      </c>
      <c r="R648" t="s">
        <v>5842</v>
      </c>
      <c r="S648" t="s">
        <v>5843</v>
      </c>
      <c r="T648" t="s">
        <v>5844</v>
      </c>
      <c r="U648" t="s">
        <v>5845</v>
      </c>
      <c r="V648" t="s">
        <v>5846</v>
      </c>
      <c r="W648" t="s">
        <v>5847</v>
      </c>
    </row>
    <row r="649" spans="1:23" x14ac:dyDescent="0.25">
      <c r="A649" t="s">
        <v>5848</v>
      </c>
      <c r="B649" t="s">
        <v>5849</v>
      </c>
      <c r="C649" t="str">
        <f>TRIM(LEFT(Table1_1[[#This Row],[product_name]], FIND(" ",Table1_1[[#This Row],[product_name]],FIND(" ",Table1_1[[#This Row],[product_name]],FIND(" ",Table1_1[[#This Row],[product_name]])+1)+1)))</f>
        <v>Zebronics ZEB-COUNTY 3W</v>
      </c>
      <c r="D649" t="s">
        <v>5515</v>
      </c>
      <c r="E649" t="s">
        <v>13077</v>
      </c>
      <c r="F649">
        <v>549</v>
      </c>
      <c r="G649">
        <v>999</v>
      </c>
      <c r="H649" t="str" cm="1">
        <f t="array" ref="H649">_xlfn.IFS(Table1_1[[#This Row],[discounted_price]]&lt;200, "&lt;₹200", Table1_1[[#This Row],[discounted_price]]&lt;=500, "₹200-₹500", Table1_1[[#This Row],[discounted_price]]&gt;500, "&gt;₹500")</f>
        <v>&gt;₹500</v>
      </c>
      <c r="I649" s="1">
        <v>0.45</v>
      </c>
      <c r="J6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49" s="1" t="str">
        <f>IF(Table1_1[[#This Row],[discount_percentage]]&gt;= 50%, "Yes", "No")</f>
        <v>No</v>
      </c>
      <c r="L649">
        <v>3.9</v>
      </c>
      <c r="M649">
        <v>64705</v>
      </c>
      <c r="N649">
        <f>AVERAGE(Table1_1[[#This Row],[rating]]) + (Table1_1[[#This Row],[rating_count]]/1000)</f>
        <v>68.605000000000004</v>
      </c>
      <c r="O649" t="str">
        <f>IF(Table1_1[[#This Row],[rating_count]]&lt;1000, "Yes", "No")</f>
        <v>No</v>
      </c>
      <c r="P649" t="s">
        <v>5850</v>
      </c>
      <c r="Q649" t="s">
        <v>5851</v>
      </c>
      <c r="R649" t="s">
        <v>5852</v>
      </c>
      <c r="S649" t="s">
        <v>5853</v>
      </c>
      <c r="T649" t="s">
        <v>5854</v>
      </c>
      <c r="U649" t="s">
        <v>5855</v>
      </c>
      <c r="V649" t="s">
        <v>5856</v>
      </c>
      <c r="W649" t="s">
        <v>5857</v>
      </c>
    </row>
    <row r="650" spans="1:23" x14ac:dyDescent="0.25">
      <c r="A650" t="s">
        <v>5861</v>
      </c>
      <c r="B650" t="s">
        <v>5862</v>
      </c>
      <c r="C650" t="str">
        <f>TRIM(LEFT(Table1_1[[#This Row],[product_name]], FIND(" ",Table1_1[[#This Row],[product_name]],FIND(" ",Table1_1[[#This Row],[product_name]],FIND(" ",Table1_1[[#This Row],[product_name]])+1)+1)))</f>
        <v>Zebronics Wired Keyboard</v>
      </c>
      <c r="D650" t="s">
        <v>5102</v>
      </c>
      <c r="E650" t="s">
        <v>13076</v>
      </c>
      <c r="F650">
        <v>448</v>
      </c>
      <c r="G650">
        <v>699</v>
      </c>
      <c r="H650" t="str" cm="1">
        <f t="array" ref="H650">_xlfn.IFS(Table1_1[[#This Row],[discounted_price]]&lt;200, "&lt;₹200", Table1_1[[#This Row],[discounted_price]]&lt;=500, "₹200-₹500", Table1_1[[#This Row],[discounted_price]]&gt;500, "&gt;₹500")</f>
        <v>₹200-₹500</v>
      </c>
      <c r="I650" s="1">
        <v>0.36</v>
      </c>
      <c r="J6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50" s="1" t="str">
        <f>IF(Table1_1[[#This Row],[discount_percentage]]&gt;= 50%, "Yes", "No")</f>
        <v>No</v>
      </c>
      <c r="L650">
        <v>3.9</v>
      </c>
      <c r="M650">
        <v>17348</v>
      </c>
      <c r="N650">
        <f>AVERAGE(Table1_1[[#This Row],[rating]]) + (Table1_1[[#This Row],[rating_count]]/1000)</f>
        <v>21.247999999999998</v>
      </c>
      <c r="O650" t="str">
        <f>IF(Table1_1[[#This Row],[rating_count]]&lt;1000, "Yes", "No")</f>
        <v>No</v>
      </c>
      <c r="P650" t="s">
        <v>5863</v>
      </c>
      <c r="Q650" t="s">
        <v>5864</v>
      </c>
      <c r="R650" t="s">
        <v>5865</v>
      </c>
      <c r="S650" t="s">
        <v>5866</v>
      </c>
      <c r="T650" t="s">
        <v>5867</v>
      </c>
      <c r="U650" t="s">
        <v>5868</v>
      </c>
      <c r="V650" t="s">
        <v>5869</v>
      </c>
      <c r="W650" t="s">
        <v>5870</v>
      </c>
    </row>
    <row r="651" spans="1:23" x14ac:dyDescent="0.25">
      <c r="A651" t="s">
        <v>5871</v>
      </c>
      <c r="B651" t="s">
        <v>5872</v>
      </c>
      <c r="C651" t="str">
        <f>TRIM(LEFT(Table1_1[[#This Row],[product_name]], FIND(" ",Table1_1[[#This Row],[product_name]],FIND(" ",Table1_1[[#This Row],[product_name]],FIND(" ",Table1_1[[#This Row],[product_name]])+1)+1)))</f>
        <v>JBL Tune 215BT,</v>
      </c>
      <c r="D651" t="s">
        <v>3066</v>
      </c>
      <c r="E651" t="s">
        <v>13077</v>
      </c>
      <c r="F651">
        <v>1499</v>
      </c>
      <c r="G651">
        <v>2999</v>
      </c>
      <c r="H651" t="str" cm="1">
        <f t="array" ref="H651">_xlfn.IFS(Table1_1[[#This Row],[discounted_price]]&lt;200, "&lt;₹200", Table1_1[[#This Row],[discounted_price]]&lt;=500, "₹200-₹500", Table1_1[[#This Row],[discounted_price]]&gt;500, "&gt;₹500")</f>
        <v>&gt;₹500</v>
      </c>
      <c r="I651" s="1">
        <v>0.5</v>
      </c>
      <c r="J6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51" s="1" t="str">
        <f>IF(Table1_1[[#This Row],[discount_percentage]]&gt;= 50%, "Yes", "No")</f>
        <v>Yes</v>
      </c>
      <c r="L651">
        <v>3.7</v>
      </c>
      <c r="M651">
        <v>87798</v>
      </c>
      <c r="N651">
        <f>AVERAGE(Table1_1[[#This Row],[rating]]) + (Table1_1[[#This Row],[rating_count]]/1000)</f>
        <v>91.498000000000005</v>
      </c>
      <c r="O651" t="str">
        <f>IF(Table1_1[[#This Row],[rating_count]]&lt;1000, "Yes", "No")</f>
        <v>No</v>
      </c>
      <c r="P651" t="s">
        <v>5873</v>
      </c>
      <c r="Q651" t="s">
        <v>5874</v>
      </c>
      <c r="R651" t="s">
        <v>5875</v>
      </c>
      <c r="S651" t="s">
        <v>5876</v>
      </c>
      <c r="T651" t="s">
        <v>5877</v>
      </c>
      <c r="U651" t="s">
        <v>5878</v>
      </c>
      <c r="V651" t="s">
        <v>5879</v>
      </c>
      <c r="W651" t="s">
        <v>5880</v>
      </c>
    </row>
    <row r="652" spans="1:23" x14ac:dyDescent="0.25">
      <c r="A652" t="s">
        <v>5881</v>
      </c>
      <c r="B652" t="s">
        <v>5882</v>
      </c>
      <c r="C652" t="str">
        <f>TRIM(LEFT(Table1_1[[#This Row],[product_name]], FIND(" ",Table1_1[[#This Row],[product_name]],FIND(" ",Table1_1[[#This Row],[product_name]],FIND(" ",Table1_1[[#This Row],[product_name]])+1)+1)))</f>
        <v>Gizga Essentials Professional</v>
      </c>
      <c r="D652" t="s">
        <v>5883</v>
      </c>
      <c r="E652" t="s">
        <v>13077</v>
      </c>
      <c r="F652">
        <v>299</v>
      </c>
      <c r="G652">
        <v>499</v>
      </c>
      <c r="H652" t="str" cm="1">
        <f t="array" ref="H652">_xlfn.IFS(Table1_1[[#This Row],[discounted_price]]&lt;200, "&lt;₹200", Table1_1[[#This Row],[discounted_price]]&lt;=500, "₹200-₹500", Table1_1[[#This Row],[discounted_price]]&gt;500, "&gt;₹500")</f>
        <v>₹200-₹500</v>
      </c>
      <c r="I652" s="1">
        <v>0.4</v>
      </c>
      <c r="J6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52" s="1" t="str">
        <f>IF(Table1_1[[#This Row],[discount_percentage]]&gt;= 50%, "Yes", "No")</f>
        <v>No</v>
      </c>
      <c r="L652">
        <v>4.2</v>
      </c>
      <c r="M652">
        <v>24432</v>
      </c>
      <c r="N652">
        <f>AVERAGE(Table1_1[[#This Row],[rating]]) + (Table1_1[[#This Row],[rating_count]]/1000)</f>
        <v>28.631999999999998</v>
      </c>
      <c r="O652" t="str">
        <f>IF(Table1_1[[#This Row],[rating_count]]&lt;1000, "Yes", "No")</f>
        <v>No</v>
      </c>
      <c r="P652" t="s">
        <v>5884</v>
      </c>
      <c r="Q652" t="s">
        <v>5885</v>
      </c>
      <c r="R652" t="s">
        <v>5886</v>
      </c>
      <c r="S652" t="s">
        <v>5887</v>
      </c>
      <c r="T652" t="s">
        <v>5888</v>
      </c>
      <c r="U652" t="s">
        <v>5889</v>
      </c>
      <c r="V652" t="s">
        <v>5890</v>
      </c>
      <c r="W652" t="s">
        <v>5891</v>
      </c>
    </row>
    <row r="653" spans="1:23" x14ac:dyDescent="0.25">
      <c r="A653" t="s">
        <v>5892</v>
      </c>
      <c r="B653" t="s">
        <v>5893</v>
      </c>
      <c r="C653" t="str">
        <f>TRIM(LEFT(Table1_1[[#This Row],[product_name]], FIND(" ",Table1_1[[#This Row],[product_name]],FIND(" ",Table1_1[[#This Row],[product_name]],FIND(" ",Table1_1[[#This Row],[product_name]])+1)+1)))</f>
        <v>SanDisk Ultra Dual</v>
      </c>
      <c r="D653" t="s">
        <v>4834</v>
      </c>
      <c r="E653" t="s">
        <v>13076</v>
      </c>
      <c r="F653">
        <v>579</v>
      </c>
      <c r="G653">
        <v>1400</v>
      </c>
      <c r="H653" t="str" cm="1">
        <f t="array" ref="H653">_xlfn.IFS(Table1_1[[#This Row],[discounted_price]]&lt;200, "&lt;₹200", Table1_1[[#This Row],[discounted_price]]&lt;=500, "₹200-₹500", Table1_1[[#This Row],[discounted_price]]&gt;500, "&gt;₹500")</f>
        <v>&gt;₹500</v>
      </c>
      <c r="I653" s="1">
        <v>0.59</v>
      </c>
      <c r="J6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53" s="1" t="str">
        <f>IF(Table1_1[[#This Row],[discount_percentage]]&gt;= 50%, "Yes", "No")</f>
        <v>Yes</v>
      </c>
      <c r="L653">
        <v>4.3</v>
      </c>
      <c r="M653">
        <v>189104</v>
      </c>
      <c r="N653">
        <f>AVERAGE(Table1_1[[#This Row],[rating]]) + (Table1_1[[#This Row],[rating_count]]/1000)</f>
        <v>193.40400000000002</v>
      </c>
      <c r="O653" t="str">
        <f>IF(Table1_1[[#This Row],[rating_count]]&lt;1000, "Yes", "No")</f>
        <v>No</v>
      </c>
      <c r="P653" t="s">
        <v>5894</v>
      </c>
      <c r="Q653" t="s">
        <v>5895</v>
      </c>
      <c r="R653" t="s">
        <v>5896</v>
      </c>
      <c r="S653" t="s">
        <v>5897</v>
      </c>
      <c r="T653" t="s">
        <v>5898</v>
      </c>
      <c r="U653" t="s">
        <v>5899</v>
      </c>
      <c r="V653" t="s">
        <v>5900</v>
      </c>
      <c r="W653" t="s">
        <v>5901</v>
      </c>
    </row>
    <row r="654" spans="1:23" x14ac:dyDescent="0.25">
      <c r="A654" t="s">
        <v>5902</v>
      </c>
      <c r="B654" t="s">
        <v>5903</v>
      </c>
      <c r="C654" t="str">
        <f>TRIM(LEFT(Table1_1[[#This Row],[product_name]], FIND(" ",Table1_1[[#This Row],[product_name]],FIND(" ",Table1_1[[#This Row],[product_name]],FIND(" ",Table1_1[[#This Row],[product_name]])+1)+1)))</f>
        <v>TP-Link Tapo 360¬∞</v>
      </c>
      <c r="D654" t="s">
        <v>5904</v>
      </c>
      <c r="E654" t="s">
        <v>13077</v>
      </c>
      <c r="F654">
        <v>2499</v>
      </c>
      <c r="G654">
        <v>3299</v>
      </c>
      <c r="H654" t="str" cm="1">
        <f t="array" ref="H654">_xlfn.IFS(Table1_1[[#This Row],[discounted_price]]&lt;200, "&lt;₹200", Table1_1[[#This Row],[discounted_price]]&lt;=500, "₹200-₹500", Table1_1[[#This Row],[discounted_price]]&gt;500, "&gt;₹500")</f>
        <v>&gt;₹500</v>
      </c>
      <c r="I654" s="1">
        <v>0.24</v>
      </c>
      <c r="J6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54" s="1" t="str">
        <f>IF(Table1_1[[#This Row],[discount_percentage]]&gt;= 50%, "Yes", "No")</f>
        <v>No</v>
      </c>
      <c r="L654">
        <v>4.2</v>
      </c>
      <c r="M654">
        <v>93112</v>
      </c>
      <c r="N654">
        <f>AVERAGE(Table1_1[[#This Row],[rating]]) + (Table1_1[[#This Row],[rating_count]]/1000)</f>
        <v>97.311999999999998</v>
      </c>
      <c r="O654" t="str">
        <f>IF(Table1_1[[#This Row],[rating_count]]&lt;1000, "Yes", "No")</f>
        <v>No</v>
      </c>
      <c r="P654" t="s">
        <v>5905</v>
      </c>
      <c r="Q654" t="s">
        <v>5906</v>
      </c>
      <c r="R654" t="s">
        <v>5907</v>
      </c>
      <c r="S654" t="s">
        <v>5908</v>
      </c>
      <c r="T654" t="s">
        <v>5909</v>
      </c>
      <c r="U654" t="s">
        <v>5910</v>
      </c>
      <c r="V654" t="s">
        <v>5911</v>
      </c>
      <c r="W654" t="s">
        <v>5912</v>
      </c>
    </row>
    <row r="655" spans="1:23" x14ac:dyDescent="0.25">
      <c r="A655" t="s">
        <v>5913</v>
      </c>
      <c r="B655" t="s">
        <v>5914</v>
      </c>
      <c r="C655" t="str">
        <f>TRIM(LEFT(Table1_1[[#This Row],[product_name]], FIND(" ",Table1_1[[#This Row],[product_name]],FIND(" ",Table1_1[[#This Row],[product_name]],FIND(" ",Table1_1[[#This Row],[product_name]])+1)+1)))</f>
        <v>boAt Airdopes 171</v>
      </c>
      <c r="D655" t="s">
        <v>3066</v>
      </c>
      <c r="E655" t="s">
        <v>13077</v>
      </c>
      <c r="F655">
        <v>1199</v>
      </c>
      <c r="G655">
        <v>5999</v>
      </c>
      <c r="H655" t="str" cm="1">
        <f t="array" ref="H655">_xlfn.IFS(Table1_1[[#This Row],[discounted_price]]&lt;200, "&lt;₹200", Table1_1[[#This Row],[discounted_price]]&lt;=500, "₹200-₹500", Table1_1[[#This Row],[discounted_price]]&gt;500, "&gt;₹500")</f>
        <v>&gt;₹500</v>
      </c>
      <c r="I655" s="1">
        <v>0.8</v>
      </c>
      <c r="J6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55" s="1" t="str">
        <f>IF(Table1_1[[#This Row],[discount_percentage]]&gt;= 50%, "Yes", "No")</f>
        <v>Yes</v>
      </c>
      <c r="L655">
        <v>3.9</v>
      </c>
      <c r="M655">
        <v>47521</v>
      </c>
      <c r="N655">
        <f>AVERAGE(Table1_1[[#This Row],[rating]]) + (Table1_1[[#This Row],[rating_count]]/1000)</f>
        <v>51.420999999999999</v>
      </c>
      <c r="O655" t="str">
        <f>IF(Table1_1[[#This Row],[rating_count]]&lt;1000, "Yes", "No")</f>
        <v>No</v>
      </c>
      <c r="P655" t="s">
        <v>5915</v>
      </c>
      <c r="Q655" t="s">
        <v>5916</v>
      </c>
      <c r="R655" t="s">
        <v>5917</v>
      </c>
      <c r="S655" t="s">
        <v>5918</v>
      </c>
      <c r="T655" t="s">
        <v>5919</v>
      </c>
      <c r="U655" t="s">
        <v>5920</v>
      </c>
      <c r="V655" t="s">
        <v>5921</v>
      </c>
      <c r="W655" t="s">
        <v>5922</v>
      </c>
    </row>
    <row r="656" spans="1:23" x14ac:dyDescent="0.25">
      <c r="A656" t="s">
        <v>5923</v>
      </c>
      <c r="B656" t="s">
        <v>5924</v>
      </c>
      <c r="C656" t="str">
        <f>TRIM(LEFT(Table1_1[[#This Row],[product_name]], FIND(" ",Table1_1[[#This Row],[product_name]],FIND(" ",Table1_1[[#This Row],[product_name]],FIND(" ",Table1_1[[#This Row],[product_name]])+1)+1)))</f>
        <v>Duracell Plus AAA</v>
      </c>
      <c r="D656" t="s">
        <v>5647</v>
      </c>
      <c r="E656" t="s">
        <v>13077</v>
      </c>
      <c r="F656">
        <v>399</v>
      </c>
      <c r="G656">
        <v>499</v>
      </c>
      <c r="H656" t="str" cm="1">
        <f t="array" ref="H656">_xlfn.IFS(Table1_1[[#This Row],[discounted_price]]&lt;200, "&lt;₹200", Table1_1[[#This Row],[discounted_price]]&lt;=500, "₹200-₹500", Table1_1[[#This Row],[discounted_price]]&gt;500, "&gt;₹500")</f>
        <v>₹200-₹500</v>
      </c>
      <c r="I656" s="1">
        <v>0.2</v>
      </c>
      <c r="J6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56" s="1" t="str">
        <f>IF(Table1_1[[#This Row],[discount_percentage]]&gt;= 50%, "Yes", "No")</f>
        <v>No</v>
      </c>
      <c r="L656">
        <v>4.3</v>
      </c>
      <c r="M656">
        <v>27201</v>
      </c>
      <c r="N656">
        <f>AVERAGE(Table1_1[[#This Row],[rating]]) + (Table1_1[[#This Row],[rating_count]]/1000)</f>
        <v>31.501000000000001</v>
      </c>
      <c r="O656" t="str">
        <f>IF(Table1_1[[#This Row],[rating_count]]&lt;1000, "Yes", "No")</f>
        <v>No</v>
      </c>
      <c r="P656" t="s">
        <v>5925</v>
      </c>
      <c r="Q656" t="s">
        <v>5926</v>
      </c>
      <c r="R656" t="s">
        <v>5927</v>
      </c>
      <c r="S656" t="s">
        <v>5928</v>
      </c>
      <c r="T656" t="s">
        <v>5929</v>
      </c>
      <c r="U656" t="s">
        <v>5930</v>
      </c>
      <c r="V656" t="s">
        <v>5931</v>
      </c>
      <c r="W656" t="s">
        <v>5932</v>
      </c>
    </row>
    <row r="657" spans="1:23" x14ac:dyDescent="0.25">
      <c r="A657" t="s">
        <v>5937</v>
      </c>
      <c r="B657" t="s">
        <v>5938</v>
      </c>
      <c r="C657" t="str">
        <f>TRIM(LEFT(Table1_1[[#This Row],[product_name]], FIND(" ",Table1_1[[#This Row],[product_name]],FIND(" ",Table1_1[[#This Row],[product_name]],FIND(" ",Table1_1[[#This Row],[product_name]])+1)+1)))</f>
        <v>Logitech B100 Wired</v>
      </c>
      <c r="D657" t="s">
        <v>4845</v>
      </c>
      <c r="E657" t="s">
        <v>13076</v>
      </c>
      <c r="F657">
        <v>279</v>
      </c>
      <c r="G657">
        <v>375</v>
      </c>
      <c r="H657" t="str" cm="1">
        <f t="array" ref="H657">_xlfn.IFS(Table1_1[[#This Row],[discounted_price]]&lt;200, "&lt;₹200", Table1_1[[#This Row],[discounted_price]]&lt;=500, "₹200-₹500", Table1_1[[#This Row],[discounted_price]]&gt;500, "&gt;₹500")</f>
        <v>₹200-₹500</v>
      </c>
      <c r="I657" s="1">
        <v>0.26</v>
      </c>
      <c r="J6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57" s="1" t="str">
        <f>IF(Table1_1[[#This Row],[discount_percentage]]&gt;= 50%, "Yes", "No")</f>
        <v>No</v>
      </c>
      <c r="L657">
        <v>4.3</v>
      </c>
      <c r="M657">
        <v>31534</v>
      </c>
      <c r="N657">
        <f>AVERAGE(Table1_1[[#This Row],[rating]]) + (Table1_1[[#This Row],[rating_count]]/1000)</f>
        <v>35.833999999999996</v>
      </c>
      <c r="O657" t="str">
        <f>IF(Table1_1[[#This Row],[rating_count]]&lt;1000, "Yes", "No")</f>
        <v>No</v>
      </c>
      <c r="P657" t="s">
        <v>5939</v>
      </c>
      <c r="Q657" t="s">
        <v>5940</v>
      </c>
      <c r="R657" t="s">
        <v>5941</v>
      </c>
      <c r="S657" t="s">
        <v>5942</v>
      </c>
      <c r="T657" t="s">
        <v>5943</v>
      </c>
      <c r="U657" t="s">
        <v>5944</v>
      </c>
      <c r="V657" t="s">
        <v>5945</v>
      </c>
      <c r="W657" t="s">
        <v>5946</v>
      </c>
    </row>
    <row r="658" spans="1:23" x14ac:dyDescent="0.25">
      <c r="A658" t="s">
        <v>5947</v>
      </c>
      <c r="B658" t="s">
        <v>5948</v>
      </c>
      <c r="C658" t="str">
        <f>TRIM(LEFT(Table1_1[[#This Row],[product_name]], FIND(" ",Table1_1[[#This Row],[product_name]],FIND(" ",Table1_1[[#This Row],[product_name]],FIND(" ",Table1_1[[#This Row],[product_name]])+1)+1)))</f>
        <v>Noise Pulse Buzz</v>
      </c>
      <c r="D658" t="s">
        <v>2948</v>
      </c>
      <c r="E658" t="s">
        <v>13077</v>
      </c>
      <c r="F658">
        <v>2499</v>
      </c>
      <c r="G658">
        <v>4999</v>
      </c>
      <c r="H658" t="str" cm="1">
        <f t="array" ref="H658">_xlfn.IFS(Table1_1[[#This Row],[discounted_price]]&lt;200, "&lt;₹200", Table1_1[[#This Row],[discounted_price]]&lt;=500, "₹200-₹500", Table1_1[[#This Row],[discounted_price]]&gt;500, "&gt;₹500")</f>
        <v>&gt;₹500</v>
      </c>
      <c r="I658" s="1">
        <v>0.5</v>
      </c>
      <c r="J6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58" s="1" t="str">
        <f>IF(Table1_1[[#This Row],[discount_percentage]]&gt;= 50%, "Yes", "No")</f>
        <v>Yes</v>
      </c>
      <c r="L658">
        <v>3.9</v>
      </c>
      <c r="M658">
        <v>7571</v>
      </c>
      <c r="N658">
        <f>AVERAGE(Table1_1[[#This Row],[rating]]) + (Table1_1[[#This Row],[rating_count]]/1000)</f>
        <v>11.471</v>
      </c>
      <c r="O658" t="str">
        <f>IF(Table1_1[[#This Row],[rating_count]]&lt;1000, "Yes", "No")</f>
        <v>No</v>
      </c>
      <c r="P658" t="s">
        <v>5949</v>
      </c>
      <c r="Q658" t="s">
        <v>4090</v>
      </c>
      <c r="R658" t="s">
        <v>4091</v>
      </c>
      <c r="S658" t="s">
        <v>4092</v>
      </c>
      <c r="T658" t="s">
        <v>4093</v>
      </c>
      <c r="U658" t="s">
        <v>4094</v>
      </c>
      <c r="V658" t="s">
        <v>5950</v>
      </c>
      <c r="W658" t="s">
        <v>5951</v>
      </c>
    </row>
    <row r="659" spans="1:23" x14ac:dyDescent="0.25">
      <c r="A659" t="s">
        <v>5952</v>
      </c>
      <c r="B659" t="s">
        <v>5953</v>
      </c>
      <c r="C659" t="str">
        <f>TRIM(LEFT(Table1_1[[#This Row],[product_name]], FIND(" ",Table1_1[[#This Row],[product_name]],FIND(" ",Table1_1[[#This Row],[product_name]],FIND(" ",Table1_1[[#This Row],[product_name]])+1)+1)))</f>
        <v>Classmate 2100117 Soft</v>
      </c>
      <c r="D659" t="s">
        <v>5623</v>
      </c>
      <c r="E659" t="s">
        <v>13079</v>
      </c>
      <c r="F659">
        <v>137</v>
      </c>
      <c r="G659">
        <v>160</v>
      </c>
      <c r="H659" t="str" cm="1">
        <f t="array" ref="H659">_xlfn.IFS(Table1_1[[#This Row],[discounted_price]]&lt;200, "&lt;₹200", Table1_1[[#This Row],[discounted_price]]&lt;=500, "₹200-₹500", Table1_1[[#This Row],[discounted_price]]&gt;500, "&gt;₹500")</f>
        <v>&lt;₹200</v>
      </c>
      <c r="I659" s="1">
        <v>0.14000000000000001</v>
      </c>
      <c r="J6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59" s="1" t="str">
        <f>IF(Table1_1[[#This Row],[discount_percentage]]&gt;= 50%, "Yes", "No")</f>
        <v>No</v>
      </c>
      <c r="L659">
        <v>4.4000000000000004</v>
      </c>
      <c r="M659">
        <v>6537</v>
      </c>
      <c r="N659">
        <f>AVERAGE(Table1_1[[#This Row],[rating]]) + (Table1_1[[#This Row],[rating_count]]/1000)</f>
        <v>10.937000000000001</v>
      </c>
      <c r="O659" t="str">
        <f>IF(Table1_1[[#This Row],[rating_count]]&lt;1000, "Yes", "No")</f>
        <v>No</v>
      </c>
      <c r="P659" t="s">
        <v>5954</v>
      </c>
      <c r="Q659" t="s">
        <v>5955</v>
      </c>
      <c r="R659" t="s">
        <v>5956</v>
      </c>
      <c r="S659" t="s">
        <v>5957</v>
      </c>
      <c r="T659" t="s">
        <v>5958</v>
      </c>
      <c r="U659" t="s">
        <v>5959</v>
      </c>
      <c r="V659" t="s">
        <v>5960</v>
      </c>
      <c r="W659" t="s">
        <v>5961</v>
      </c>
    </row>
    <row r="660" spans="1:23" x14ac:dyDescent="0.25">
      <c r="A660" t="s">
        <v>5963</v>
      </c>
      <c r="B660" t="s">
        <v>5964</v>
      </c>
      <c r="C660" t="str">
        <f>TRIM(LEFT(Table1_1[[#This Row],[product_name]], FIND(" ",Table1_1[[#This Row],[product_name]],FIND(" ",Table1_1[[#This Row],[product_name]],FIND(" ",Table1_1[[#This Row],[product_name]])+1)+1)))</f>
        <v>AirCase Rugged Hard</v>
      </c>
      <c r="D660" t="s">
        <v>5369</v>
      </c>
      <c r="E660" t="s">
        <v>13076</v>
      </c>
      <c r="F660">
        <v>299</v>
      </c>
      <c r="G660">
        <v>499</v>
      </c>
      <c r="H660" t="str" cm="1">
        <f t="array" ref="H660">_xlfn.IFS(Table1_1[[#This Row],[discounted_price]]&lt;200, "&lt;₹200", Table1_1[[#This Row],[discounted_price]]&lt;=500, "₹200-₹500", Table1_1[[#This Row],[discounted_price]]&gt;500, "&gt;₹500")</f>
        <v>₹200-₹500</v>
      </c>
      <c r="I660" s="1">
        <v>0.4</v>
      </c>
      <c r="J6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60" s="1" t="str">
        <f>IF(Table1_1[[#This Row],[discount_percentage]]&gt;= 50%, "Yes", "No")</f>
        <v>No</v>
      </c>
      <c r="L660">
        <v>4.5</v>
      </c>
      <c r="M660">
        <v>21010</v>
      </c>
      <c r="N660">
        <f>AVERAGE(Table1_1[[#This Row],[rating]]) + (Table1_1[[#This Row],[rating_count]]/1000)</f>
        <v>25.51</v>
      </c>
      <c r="O660" t="str">
        <f>IF(Table1_1[[#This Row],[rating_count]]&lt;1000, "Yes", "No")</f>
        <v>No</v>
      </c>
      <c r="P660" t="s">
        <v>5965</v>
      </c>
      <c r="Q660" t="s">
        <v>5966</v>
      </c>
      <c r="R660" t="s">
        <v>5967</v>
      </c>
      <c r="S660" t="s">
        <v>5968</v>
      </c>
      <c r="T660" t="s">
        <v>5969</v>
      </c>
      <c r="U660" t="s">
        <v>5970</v>
      </c>
      <c r="V660" t="s">
        <v>5971</v>
      </c>
      <c r="W660" t="s">
        <v>5972</v>
      </c>
    </row>
    <row r="661" spans="1:23" x14ac:dyDescent="0.25">
      <c r="A661" t="s">
        <v>5973</v>
      </c>
      <c r="B661" t="s">
        <v>5974</v>
      </c>
      <c r="C661" t="str">
        <f>TRIM(LEFT(Table1_1[[#This Row],[product_name]], FIND(" ",Table1_1[[#This Row],[product_name]],FIND(" ",Table1_1[[#This Row],[product_name]],FIND(" ",Table1_1[[#This Row],[product_name]])+1)+1)))</f>
        <v>Noise Buds VS402</v>
      </c>
      <c r="D661" t="s">
        <v>3066</v>
      </c>
      <c r="E661" t="s">
        <v>13077</v>
      </c>
      <c r="F661">
        <v>1799</v>
      </c>
      <c r="G661">
        <v>3999</v>
      </c>
      <c r="H661" t="str" cm="1">
        <f t="array" ref="H661">_xlfn.IFS(Table1_1[[#This Row],[discounted_price]]&lt;200, "&lt;₹200", Table1_1[[#This Row],[discounted_price]]&lt;=500, "₹200-₹500", Table1_1[[#This Row],[discounted_price]]&gt;500, "&gt;₹500")</f>
        <v>&gt;₹500</v>
      </c>
      <c r="I661" s="1">
        <v>0.55000000000000004</v>
      </c>
      <c r="J6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61" s="1" t="str">
        <f>IF(Table1_1[[#This Row],[discount_percentage]]&gt;= 50%, "Yes", "No")</f>
        <v>Yes</v>
      </c>
      <c r="L661">
        <v>3.9</v>
      </c>
      <c r="M661">
        <v>3517</v>
      </c>
      <c r="N661">
        <f>AVERAGE(Table1_1[[#This Row],[rating]]) + (Table1_1[[#This Row],[rating_count]]/1000)</f>
        <v>7.4169999999999998</v>
      </c>
      <c r="O661" t="str">
        <f>IF(Table1_1[[#This Row],[rating_count]]&lt;1000, "Yes", "No")</f>
        <v>No</v>
      </c>
      <c r="P661" t="s">
        <v>5975</v>
      </c>
      <c r="Q661" t="s">
        <v>5976</v>
      </c>
      <c r="R661" t="s">
        <v>5977</v>
      </c>
      <c r="S661" t="s">
        <v>5978</v>
      </c>
      <c r="T661" t="s">
        <v>5979</v>
      </c>
      <c r="U661" t="s">
        <v>5980</v>
      </c>
      <c r="V661" t="s">
        <v>5981</v>
      </c>
      <c r="W661" t="s">
        <v>5982</v>
      </c>
    </row>
    <row r="662" spans="1:23" x14ac:dyDescent="0.25">
      <c r="A662" t="s">
        <v>5983</v>
      </c>
      <c r="B662" t="s">
        <v>5984</v>
      </c>
      <c r="C662" t="str">
        <f>TRIM(LEFT(Table1_1[[#This Row],[product_name]], FIND(" ",Table1_1[[#This Row],[product_name]],FIND(" ",Table1_1[[#This Row],[product_name]],FIND(" ",Table1_1[[#This Row],[product_name]])+1)+1)))</f>
        <v>JBL Go 2,</v>
      </c>
      <c r="D662" t="s">
        <v>5515</v>
      </c>
      <c r="E662" t="s">
        <v>13077</v>
      </c>
      <c r="F662">
        <v>1999</v>
      </c>
      <c r="G662">
        <v>2999</v>
      </c>
      <c r="H662" t="str" cm="1">
        <f t="array" ref="H662">_xlfn.IFS(Table1_1[[#This Row],[discounted_price]]&lt;200, "&lt;₹200", Table1_1[[#This Row],[discounted_price]]&lt;=500, "₹200-₹500", Table1_1[[#This Row],[discounted_price]]&gt;500, "&gt;₹500")</f>
        <v>&gt;₹500</v>
      </c>
      <c r="I662" s="1">
        <v>0.33</v>
      </c>
      <c r="J6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62" s="1" t="str">
        <f>IF(Table1_1[[#This Row],[discount_percentage]]&gt;= 50%, "Yes", "No")</f>
        <v>No</v>
      </c>
      <c r="L662">
        <v>4.3</v>
      </c>
      <c r="M662">
        <v>63899</v>
      </c>
      <c r="N662">
        <f>AVERAGE(Table1_1[[#This Row],[rating]]) + (Table1_1[[#This Row],[rating_count]]/1000)</f>
        <v>68.198999999999998</v>
      </c>
      <c r="O662" t="str">
        <f>IF(Table1_1[[#This Row],[rating_count]]&lt;1000, "Yes", "No")</f>
        <v>No</v>
      </c>
      <c r="P662" t="s">
        <v>5985</v>
      </c>
      <c r="Q662" t="s">
        <v>5986</v>
      </c>
      <c r="R662" t="s">
        <v>5987</v>
      </c>
      <c r="S662" t="s">
        <v>5988</v>
      </c>
      <c r="T662" t="s">
        <v>5989</v>
      </c>
      <c r="U662" t="s">
        <v>5990</v>
      </c>
      <c r="V662" t="s">
        <v>5991</v>
      </c>
      <c r="W662" t="s">
        <v>5992</v>
      </c>
    </row>
    <row r="663" spans="1:23" x14ac:dyDescent="0.25">
      <c r="A663" t="s">
        <v>5994</v>
      </c>
      <c r="B663" t="s">
        <v>5995</v>
      </c>
      <c r="C663" t="str">
        <f>TRIM(LEFT(Table1_1[[#This Row],[product_name]], FIND(" ",Table1_1[[#This Row],[product_name]],FIND(" ",Table1_1[[#This Row],[product_name]],FIND(" ",Table1_1[[#This Row],[product_name]])+1)+1)))</f>
        <v>Robustrion Tempered Glass</v>
      </c>
      <c r="D663" t="s">
        <v>5996</v>
      </c>
      <c r="E663" t="s">
        <v>13076</v>
      </c>
      <c r="F663">
        <v>399</v>
      </c>
      <c r="G663">
        <v>1499</v>
      </c>
      <c r="H663" t="str" cm="1">
        <f t="array" ref="H663">_xlfn.IFS(Table1_1[[#This Row],[discounted_price]]&lt;200, "&lt;₹200", Table1_1[[#This Row],[discounted_price]]&lt;=500, "₹200-₹500", Table1_1[[#This Row],[discounted_price]]&gt;500, "&gt;₹500")</f>
        <v>₹200-₹500</v>
      </c>
      <c r="I663" s="1">
        <v>0.73</v>
      </c>
      <c r="J6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63" s="1" t="str">
        <f>IF(Table1_1[[#This Row],[discount_percentage]]&gt;= 50%, "Yes", "No")</f>
        <v>Yes</v>
      </c>
      <c r="L663">
        <v>4.0999999999999996</v>
      </c>
      <c r="M663">
        <v>5730</v>
      </c>
      <c r="N663">
        <f>AVERAGE(Table1_1[[#This Row],[rating]]) + (Table1_1[[#This Row],[rating_count]]/1000)</f>
        <v>9.83</v>
      </c>
      <c r="O663" t="str">
        <f>IF(Table1_1[[#This Row],[rating_count]]&lt;1000, "Yes", "No")</f>
        <v>No</v>
      </c>
      <c r="P663" t="s">
        <v>5997</v>
      </c>
      <c r="Q663" t="s">
        <v>5998</v>
      </c>
      <c r="R663" t="s">
        <v>5999</v>
      </c>
      <c r="S663" t="s">
        <v>6000</v>
      </c>
      <c r="T663" t="s">
        <v>6001</v>
      </c>
      <c r="U663" t="s">
        <v>6002</v>
      </c>
      <c r="V663" t="s">
        <v>6003</v>
      </c>
      <c r="W663" t="s">
        <v>6004</v>
      </c>
    </row>
    <row r="664" spans="1:23" x14ac:dyDescent="0.25">
      <c r="A664" t="s">
        <v>6005</v>
      </c>
      <c r="B664" t="s">
        <v>6006</v>
      </c>
      <c r="C664" t="str">
        <f>TRIM(LEFT(Table1_1[[#This Row],[product_name]], FIND(" ",Table1_1[[#This Row],[product_name]],FIND(" ",Table1_1[[#This Row],[product_name]],FIND(" ",Table1_1[[#This Row],[product_name]])+1)+1)))</f>
        <v>Redgear Pro Wireless</v>
      </c>
      <c r="D664" t="s">
        <v>6007</v>
      </c>
      <c r="E664" t="s">
        <v>13076</v>
      </c>
      <c r="F664">
        <v>1699</v>
      </c>
      <c r="G664">
        <v>3999</v>
      </c>
      <c r="H664" t="str" cm="1">
        <f t="array" ref="H664">_xlfn.IFS(Table1_1[[#This Row],[discounted_price]]&lt;200, "&lt;₹200", Table1_1[[#This Row],[discounted_price]]&lt;=500, "₹200-₹500", Table1_1[[#This Row],[discounted_price]]&gt;500, "&gt;₹500")</f>
        <v>&gt;₹500</v>
      </c>
      <c r="I664" s="1">
        <v>0.57999999999999996</v>
      </c>
      <c r="J6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64" s="1" t="str">
        <f>IF(Table1_1[[#This Row],[discount_percentage]]&gt;= 50%, "Yes", "No")</f>
        <v>Yes</v>
      </c>
      <c r="L664">
        <v>4.2</v>
      </c>
      <c r="M664">
        <v>25488</v>
      </c>
      <c r="N664">
        <f>AVERAGE(Table1_1[[#This Row],[rating]]) + (Table1_1[[#This Row],[rating_count]]/1000)</f>
        <v>29.687999999999999</v>
      </c>
      <c r="O664" t="str">
        <f>IF(Table1_1[[#This Row],[rating_count]]&lt;1000, "Yes", "No")</f>
        <v>No</v>
      </c>
      <c r="P664" t="s">
        <v>6008</v>
      </c>
      <c r="Q664" t="s">
        <v>6009</v>
      </c>
      <c r="R664" t="s">
        <v>6010</v>
      </c>
      <c r="S664" t="s">
        <v>6011</v>
      </c>
      <c r="T664" t="s">
        <v>6012</v>
      </c>
      <c r="U664" t="s">
        <v>6013</v>
      </c>
      <c r="V664" t="s">
        <v>6014</v>
      </c>
      <c r="W664" t="s">
        <v>6015</v>
      </c>
    </row>
    <row r="665" spans="1:23" x14ac:dyDescent="0.25">
      <c r="A665" t="s">
        <v>6016</v>
      </c>
      <c r="B665" t="s">
        <v>6017</v>
      </c>
      <c r="C665" t="str">
        <f>TRIM(LEFT(Table1_1[[#This Row],[product_name]], FIND(" ",Table1_1[[#This Row],[product_name]],FIND(" ",Table1_1[[#This Row],[product_name]],FIND(" ",Table1_1[[#This Row],[product_name]])+1)+1)))</f>
        <v>Logitech M235 Wireless</v>
      </c>
      <c r="D665" t="s">
        <v>4845</v>
      </c>
      <c r="E665" t="s">
        <v>13076</v>
      </c>
      <c r="F665">
        <v>699</v>
      </c>
      <c r="G665">
        <v>995</v>
      </c>
      <c r="H665" t="str" cm="1">
        <f t="array" ref="H665">_xlfn.IFS(Table1_1[[#This Row],[discounted_price]]&lt;200, "&lt;₹200", Table1_1[[#This Row],[discounted_price]]&lt;=500, "₹200-₹500", Table1_1[[#This Row],[discounted_price]]&gt;500, "&gt;₹500")</f>
        <v>&gt;₹500</v>
      </c>
      <c r="I665" s="1">
        <v>0.3</v>
      </c>
      <c r="J6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65" s="1" t="str">
        <f>IF(Table1_1[[#This Row],[discount_percentage]]&gt;= 50%, "Yes", "No")</f>
        <v>No</v>
      </c>
      <c r="L665">
        <v>4.5</v>
      </c>
      <c r="M665">
        <v>54405</v>
      </c>
      <c r="N665">
        <f>AVERAGE(Table1_1[[#This Row],[rating]]) + (Table1_1[[#This Row],[rating_count]]/1000)</f>
        <v>58.905000000000001</v>
      </c>
      <c r="O665" t="str">
        <f>IF(Table1_1[[#This Row],[rating_count]]&lt;1000, "Yes", "No")</f>
        <v>No</v>
      </c>
      <c r="P665" t="s">
        <v>6018</v>
      </c>
      <c r="Q665" t="s">
        <v>6019</v>
      </c>
      <c r="R665" t="s">
        <v>6020</v>
      </c>
      <c r="S665" t="s">
        <v>6021</v>
      </c>
      <c r="T665" t="s">
        <v>6022</v>
      </c>
      <c r="U665" t="s">
        <v>6023</v>
      </c>
      <c r="V665" t="s">
        <v>6024</v>
      </c>
      <c r="W665" t="s">
        <v>6025</v>
      </c>
    </row>
    <row r="666" spans="1:23" x14ac:dyDescent="0.25">
      <c r="A666" t="s">
        <v>6028</v>
      </c>
      <c r="B666" t="s">
        <v>6029</v>
      </c>
      <c r="C666" t="str">
        <f>TRIM(LEFT(Table1_1[[#This Row],[product_name]], FIND(" ",Table1_1[[#This Row],[product_name]],FIND(" ",Table1_1[[#This Row],[product_name]],FIND(" ",Table1_1[[#This Row],[product_name]])+1)+1)))</f>
        <v>TP-link N300 WiFi</v>
      </c>
      <c r="D666" t="s">
        <v>5443</v>
      </c>
      <c r="E666" t="s">
        <v>13076</v>
      </c>
      <c r="F666">
        <v>1149</v>
      </c>
      <c r="G666">
        <v>1699</v>
      </c>
      <c r="H666" t="str" cm="1">
        <f t="array" ref="H666">_xlfn.IFS(Table1_1[[#This Row],[discounted_price]]&lt;200, "&lt;₹200", Table1_1[[#This Row],[discounted_price]]&lt;=500, "₹200-₹500", Table1_1[[#This Row],[discounted_price]]&gt;500, "&gt;₹500")</f>
        <v>&gt;₹500</v>
      </c>
      <c r="I666" s="1">
        <v>0.32</v>
      </c>
      <c r="J6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66" s="1" t="str">
        <f>IF(Table1_1[[#This Row],[discount_percentage]]&gt;= 50%, "Yes", "No")</f>
        <v>No</v>
      </c>
      <c r="L666">
        <v>4.2</v>
      </c>
      <c r="M666">
        <v>122478</v>
      </c>
      <c r="N666">
        <f>AVERAGE(Table1_1[[#This Row],[rating]]) + (Table1_1[[#This Row],[rating_count]]/1000)</f>
        <v>126.678</v>
      </c>
      <c r="O666" t="str">
        <f>IF(Table1_1[[#This Row],[rating_count]]&lt;1000, "Yes", "No")</f>
        <v>No</v>
      </c>
      <c r="P666" t="s">
        <v>6030</v>
      </c>
      <c r="Q666" t="s">
        <v>6031</v>
      </c>
      <c r="R666" t="s">
        <v>6032</v>
      </c>
      <c r="S666" t="s">
        <v>6033</v>
      </c>
      <c r="T666" t="s">
        <v>6034</v>
      </c>
      <c r="U666" t="s">
        <v>6035</v>
      </c>
      <c r="V666" t="s">
        <v>6036</v>
      </c>
      <c r="W666" t="s">
        <v>6037</v>
      </c>
    </row>
    <row r="667" spans="1:23" x14ac:dyDescent="0.25">
      <c r="A667" t="s">
        <v>6038</v>
      </c>
      <c r="B667" t="s">
        <v>6039</v>
      </c>
      <c r="C667" t="str">
        <f>TRIM(LEFT(Table1_1[[#This Row],[product_name]], FIND(" ",Table1_1[[#This Row],[product_name]],FIND(" ",Table1_1[[#This Row],[product_name]],FIND(" ",Table1_1[[#This Row],[product_name]])+1)+1)))</f>
        <v>Logitech MK240 Nano</v>
      </c>
      <c r="D667" t="s">
        <v>5102</v>
      </c>
      <c r="E667" t="s">
        <v>13076</v>
      </c>
      <c r="F667">
        <v>1495</v>
      </c>
      <c r="G667">
        <v>1995</v>
      </c>
      <c r="H667" t="str" cm="1">
        <f t="array" ref="H667">_xlfn.IFS(Table1_1[[#This Row],[discounted_price]]&lt;200, "&lt;₹200", Table1_1[[#This Row],[discounted_price]]&lt;=500, "₹200-₹500", Table1_1[[#This Row],[discounted_price]]&gt;500, "&gt;₹500")</f>
        <v>&gt;₹500</v>
      </c>
      <c r="I667" s="1">
        <v>0.25</v>
      </c>
      <c r="J6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67" s="1" t="str">
        <f>IF(Table1_1[[#This Row],[discount_percentage]]&gt;= 50%, "Yes", "No")</f>
        <v>No</v>
      </c>
      <c r="L667">
        <v>4.3</v>
      </c>
      <c r="M667">
        <v>7241</v>
      </c>
      <c r="N667">
        <f>AVERAGE(Table1_1[[#This Row],[rating]]) + (Table1_1[[#This Row],[rating_count]]/1000)</f>
        <v>11.541</v>
      </c>
      <c r="O667" t="str">
        <f>IF(Table1_1[[#This Row],[rating_count]]&lt;1000, "Yes", "No")</f>
        <v>No</v>
      </c>
      <c r="P667" t="s">
        <v>6040</v>
      </c>
      <c r="Q667" t="s">
        <v>6041</v>
      </c>
      <c r="R667" t="s">
        <v>6042</v>
      </c>
      <c r="S667" t="s">
        <v>6043</v>
      </c>
      <c r="T667" t="s">
        <v>6044</v>
      </c>
      <c r="U667" t="s">
        <v>6045</v>
      </c>
      <c r="V667" t="s">
        <v>6046</v>
      </c>
      <c r="W667" t="s">
        <v>6047</v>
      </c>
    </row>
    <row r="668" spans="1:23" x14ac:dyDescent="0.25">
      <c r="A668" t="s">
        <v>6048</v>
      </c>
      <c r="B668" t="s">
        <v>6049</v>
      </c>
      <c r="C668" t="str">
        <f>TRIM(LEFT(Table1_1[[#This Row],[product_name]], FIND(" ",Table1_1[[#This Row],[product_name]],FIND(" ",Table1_1[[#This Row],[product_name]],FIND(" ",Table1_1[[#This Row],[product_name]])+1)+1)))</f>
        <v>Callas Multipurpose Foldable</v>
      </c>
      <c r="D668" t="s">
        <v>4876</v>
      </c>
      <c r="E668" t="s">
        <v>13076</v>
      </c>
      <c r="F668">
        <v>849</v>
      </c>
      <c r="G668">
        <v>4999</v>
      </c>
      <c r="H668" t="str" cm="1">
        <f t="array" ref="H668">_xlfn.IFS(Table1_1[[#This Row],[discounted_price]]&lt;200, "&lt;₹200", Table1_1[[#This Row],[discounted_price]]&lt;=500, "₹200-₹500", Table1_1[[#This Row],[discounted_price]]&gt;500, "&gt;₹500")</f>
        <v>&gt;₹500</v>
      </c>
      <c r="I668" s="1">
        <v>0.83</v>
      </c>
      <c r="J6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668" s="1" t="str">
        <f>IF(Table1_1[[#This Row],[discount_percentage]]&gt;= 50%, "Yes", "No")</f>
        <v>Yes</v>
      </c>
      <c r="L668">
        <v>4</v>
      </c>
      <c r="M668">
        <v>20457</v>
      </c>
      <c r="N668">
        <f>AVERAGE(Table1_1[[#This Row],[rating]]) + (Table1_1[[#This Row],[rating_count]]/1000)</f>
        <v>24.457000000000001</v>
      </c>
      <c r="O668" t="str">
        <f>IF(Table1_1[[#This Row],[rating_count]]&lt;1000, "Yes", "No")</f>
        <v>No</v>
      </c>
      <c r="P668" t="s">
        <v>6050</v>
      </c>
      <c r="Q668" t="s">
        <v>6051</v>
      </c>
      <c r="R668" t="s">
        <v>6052</v>
      </c>
      <c r="S668" t="s">
        <v>6053</v>
      </c>
      <c r="T668" t="s">
        <v>6054</v>
      </c>
      <c r="U668" t="s">
        <v>6055</v>
      </c>
      <c r="V668" t="s">
        <v>6056</v>
      </c>
      <c r="W668" t="s">
        <v>6057</v>
      </c>
    </row>
    <row r="669" spans="1:23" x14ac:dyDescent="0.25">
      <c r="A669" t="s">
        <v>6058</v>
      </c>
      <c r="B669" t="s">
        <v>6059</v>
      </c>
      <c r="C669" t="str">
        <f>TRIM(LEFT(Table1_1[[#This Row],[product_name]], FIND(" ",Table1_1[[#This Row],[product_name]],FIND(" ",Table1_1[[#This Row],[product_name]],FIND(" ",Table1_1[[#This Row],[product_name]])+1)+1)))</f>
        <v>Casio MJ-12D 150</v>
      </c>
      <c r="D669" t="s">
        <v>6060</v>
      </c>
      <c r="E669" t="s">
        <v>13079</v>
      </c>
      <c r="F669">
        <v>440</v>
      </c>
      <c r="G669">
        <v>440</v>
      </c>
      <c r="H669" t="str" cm="1">
        <f t="array" ref="H669">_xlfn.IFS(Table1_1[[#This Row],[discounted_price]]&lt;200, "&lt;₹200", Table1_1[[#This Row],[discounted_price]]&lt;=500, "₹200-₹500", Table1_1[[#This Row],[discounted_price]]&gt;500, "&gt;₹500")</f>
        <v>₹200-₹500</v>
      </c>
      <c r="I669" s="1">
        <v>0</v>
      </c>
      <c r="J6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69" s="1" t="str">
        <f>IF(Table1_1[[#This Row],[discount_percentage]]&gt;= 50%, "Yes", "No")</f>
        <v>No</v>
      </c>
      <c r="L669">
        <v>4.5</v>
      </c>
      <c r="M669">
        <v>8610</v>
      </c>
      <c r="N669">
        <f>AVERAGE(Table1_1[[#This Row],[rating]]) + (Table1_1[[#This Row],[rating_count]]/1000)</f>
        <v>13.11</v>
      </c>
      <c r="O669" t="str">
        <f>IF(Table1_1[[#This Row],[rating_count]]&lt;1000, "Yes", "No")</f>
        <v>No</v>
      </c>
      <c r="P669" t="s">
        <v>6061</v>
      </c>
      <c r="Q669" t="s">
        <v>6062</v>
      </c>
      <c r="R669" t="s">
        <v>6063</v>
      </c>
      <c r="S669" t="s">
        <v>6064</v>
      </c>
      <c r="T669" t="s">
        <v>6065</v>
      </c>
      <c r="U669" t="s">
        <v>6066</v>
      </c>
      <c r="V669" t="s">
        <v>6067</v>
      </c>
      <c r="W669" t="s">
        <v>6068</v>
      </c>
    </row>
    <row r="670" spans="1:23" x14ac:dyDescent="0.25">
      <c r="A670" t="s">
        <v>6071</v>
      </c>
      <c r="B670" t="s">
        <v>6072</v>
      </c>
      <c r="C670" t="str">
        <f>TRIM(LEFT(Table1_1[[#This Row],[product_name]], FIND(" ",Table1_1[[#This Row],[product_name]],FIND(" ",Table1_1[[#This Row],[product_name]],FIND(" ",Table1_1[[#This Row],[product_name]])+1)+1)))</f>
        <v>Amazon Basics Multipurpose</v>
      </c>
      <c r="D670" t="s">
        <v>4876</v>
      </c>
      <c r="E670" t="s">
        <v>13076</v>
      </c>
      <c r="F670">
        <v>599</v>
      </c>
      <c r="G670">
        <v>3999</v>
      </c>
      <c r="H670" t="str" cm="1">
        <f t="array" ref="H670">_xlfn.IFS(Table1_1[[#This Row],[discounted_price]]&lt;200, "&lt;₹200", Table1_1[[#This Row],[discounted_price]]&lt;=500, "₹200-₹500", Table1_1[[#This Row],[discounted_price]]&gt;500, "&gt;₹500")</f>
        <v>&gt;₹500</v>
      </c>
      <c r="I670" s="1">
        <v>0.85</v>
      </c>
      <c r="J6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670" s="1" t="str">
        <f>IF(Table1_1[[#This Row],[discount_percentage]]&gt;= 50%, "Yes", "No")</f>
        <v>Yes</v>
      </c>
      <c r="L670">
        <v>3.9</v>
      </c>
      <c r="M670">
        <v>1087</v>
      </c>
      <c r="N670">
        <f>AVERAGE(Table1_1[[#This Row],[rating]]) + (Table1_1[[#This Row],[rating_count]]/1000)</f>
        <v>4.9870000000000001</v>
      </c>
      <c r="O670" t="str">
        <f>IF(Table1_1[[#This Row],[rating_count]]&lt;1000, "Yes", "No")</f>
        <v>No</v>
      </c>
      <c r="P670" t="s">
        <v>6073</v>
      </c>
      <c r="Q670" t="s">
        <v>6074</v>
      </c>
      <c r="R670" t="s">
        <v>6075</v>
      </c>
      <c r="S670" t="s">
        <v>6076</v>
      </c>
      <c r="T670" t="s">
        <v>6077</v>
      </c>
      <c r="U670" t="s">
        <v>6078</v>
      </c>
      <c r="V670" t="s">
        <v>6079</v>
      </c>
      <c r="W670" t="s">
        <v>6080</v>
      </c>
    </row>
    <row r="671" spans="1:23" x14ac:dyDescent="0.25">
      <c r="A671" t="s">
        <v>6081</v>
      </c>
      <c r="B671" t="s">
        <v>6082</v>
      </c>
      <c r="C671" t="str">
        <f>TRIM(LEFT(Table1_1[[#This Row],[product_name]], FIND(" ",Table1_1[[#This Row],[product_name]],FIND(" ",Table1_1[[#This Row],[product_name]],FIND(" ",Table1_1[[#This Row],[product_name]])+1)+1)))</f>
        <v>Kanget [2 Pack]</v>
      </c>
      <c r="D671" t="s">
        <v>5698</v>
      </c>
      <c r="E671" t="s">
        <v>13076</v>
      </c>
      <c r="F671">
        <v>149</v>
      </c>
      <c r="G671">
        <v>399</v>
      </c>
      <c r="H671" t="str" cm="1">
        <f t="array" ref="H671">_xlfn.IFS(Table1_1[[#This Row],[discounted_price]]&lt;200, "&lt;₹200", Table1_1[[#This Row],[discounted_price]]&lt;=500, "₹200-₹500", Table1_1[[#This Row],[discounted_price]]&gt;500, "&gt;₹500")</f>
        <v>&lt;₹200</v>
      </c>
      <c r="I671" s="1">
        <v>0.63</v>
      </c>
      <c r="J6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71" s="1" t="str">
        <f>IF(Table1_1[[#This Row],[discount_percentage]]&gt;= 50%, "Yes", "No")</f>
        <v>Yes</v>
      </c>
      <c r="L671">
        <v>4</v>
      </c>
      <c r="M671">
        <v>1540</v>
      </c>
      <c r="N671">
        <f>AVERAGE(Table1_1[[#This Row],[rating]]) + (Table1_1[[#This Row],[rating_count]]/1000)</f>
        <v>5.54</v>
      </c>
      <c r="O671" t="str">
        <f>IF(Table1_1[[#This Row],[rating_count]]&lt;1000, "Yes", "No")</f>
        <v>No</v>
      </c>
      <c r="P671" t="s">
        <v>6083</v>
      </c>
      <c r="Q671" t="s">
        <v>6084</v>
      </c>
      <c r="R671" t="s">
        <v>6085</v>
      </c>
      <c r="S671" t="s">
        <v>6086</v>
      </c>
      <c r="T671" t="s">
        <v>6087</v>
      </c>
      <c r="U671" t="s">
        <v>6088</v>
      </c>
      <c r="V671" t="s">
        <v>6089</v>
      </c>
      <c r="W671" t="s">
        <v>6090</v>
      </c>
    </row>
    <row r="672" spans="1:23" x14ac:dyDescent="0.25">
      <c r="A672" t="s">
        <v>6091</v>
      </c>
      <c r="B672" t="s">
        <v>6092</v>
      </c>
      <c r="C672" t="str">
        <f>TRIM(LEFT(Table1_1[[#This Row],[product_name]], FIND(" ",Table1_1[[#This Row],[product_name]],FIND(" ",Table1_1[[#This Row],[product_name]],FIND(" ",Table1_1[[#This Row],[product_name]])+1)+1)))</f>
        <v>Amazon Basics Magic</v>
      </c>
      <c r="D672" t="s">
        <v>4856</v>
      </c>
      <c r="E672" t="s">
        <v>13076</v>
      </c>
      <c r="F672">
        <v>289</v>
      </c>
      <c r="G672">
        <v>999</v>
      </c>
      <c r="H672" t="str" cm="1">
        <f t="array" ref="H672">_xlfn.IFS(Table1_1[[#This Row],[discounted_price]]&lt;200, "&lt;₹200", Table1_1[[#This Row],[discounted_price]]&lt;=500, "₹200-₹500", Table1_1[[#This Row],[discounted_price]]&gt;500, "&gt;₹500")</f>
        <v>₹200-₹500</v>
      </c>
      <c r="I672" s="1">
        <v>0.71</v>
      </c>
      <c r="J6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72" s="1" t="str">
        <f>IF(Table1_1[[#This Row],[discount_percentage]]&gt;= 50%, "Yes", "No")</f>
        <v>Yes</v>
      </c>
      <c r="L672">
        <v>4.0999999999999996</v>
      </c>
      <c r="M672">
        <v>401</v>
      </c>
      <c r="N672">
        <f>AVERAGE(Table1_1[[#This Row],[rating]]) + (Table1_1[[#This Row],[rating_count]]/1000)</f>
        <v>4.5009999999999994</v>
      </c>
      <c r="O672" t="str">
        <f>IF(Table1_1[[#This Row],[rating_count]]&lt;1000, "Yes", "No")</f>
        <v>Yes</v>
      </c>
      <c r="P672" t="s">
        <v>6093</v>
      </c>
      <c r="Q672" t="s">
        <v>6094</v>
      </c>
      <c r="R672" t="s">
        <v>6095</v>
      </c>
      <c r="S672" t="s">
        <v>6096</v>
      </c>
      <c r="T672" t="s">
        <v>6097</v>
      </c>
      <c r="U672" t="s">
        <v>6098</v>
      </c>
      <c r="V672" t="s">
        <v>6099</v>
      </c>
      <c r="W672" t="s">
        <v>6100</v>
      </c>
    </row>
    <row r="673" spans="1:23" x14ac:dyDescent="0.25">
      <c r="A673" t="s">
        <v>6101</v>
      </c>
      <c r="B673" t="s">
        <v>6102</v>
      </c>
      <c r="C673" t="str">
        <f>TRIM(LEFT(Table1_1[[#This Row],[product_name]], FIND(" ",Table1_1[[#This Row],[product_name]],FIND(" ",Table1_1[[#This Row],[product_name]],FIND(" ",Table1_1[[#This Row],[product_name]])+1)+1)))</f>
        <v>Zebronics ZEB-90HB USB</v>
      </c>
      <c r="D673" t="s">
        <v>6103</v>
      </c>
      <c r="E673" t="s">
        <v>13076</v>
      </c>
      <c r="F673">
        <v>179</v>
      </c>
      <c r="G673">
        <v>499</v>
      </c>
      <c r="H673" t="str" cm="1">
        <f t="array" ref="H673">_xlfn.IFS(Table1_1[[#This Row],[discounted_price]]&lt;200, "&lt;₹200", Table1_1[[#This Row],[discounted_price]]&lt;=500, "₹200-₹500", Table1_1[[#This Row],[discounted_price]]&gt;500, "&gt;₹500")</f>
        <v>&lt;₹200</v>
      </c>
      <c r="I673" s="1">
        <v>0.64</v>
      </c>
      <c r="J6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73" s="1" t="str">
        <f>IF(Table1_1[[#This Row],[discount_percentage]]&gt;= 50%, "Yes", "No")</f>
        <v>Yes</v>
      </c>
      <c r="L673">
        <v>3.4</v>
      </c>
      <c r="M673">
        <v>9385</v>
      </c>
      <c r="N673">
        <f>AVERAGE(Table1_1[[#This Row],[rating]]) + (Table1_1[[#This Row],[rating_count]]/1000)</f>
        <v>12.785</v>
      </c>
      <c r="O673" t="str">
        <f>IF(Table1_1[[#This Row],[rating_count]]&lt;1000, "Yes", "No")</f>
        <v>No</v>
      </c>
      <c r="P673" t="s">
        <v>6104</v>
      </c>
      <c r="Q673" t="s">
        <v>6105</v>
      </c>
      <c r="R673" t="s">
        <v>6106</v>
      </c>
      <c r="S673" t="s">
        <v>6107</v>
      </c>
      <c r="T673" t="s">
        <v>6108</v>
      </c>
      <c r="U673" t="s">
        <v>6109</v>
      </c>
      <c r="V673" t="s">
        <v>6110</v>
      </c>
      <c r="W673" t="s">
        <v>6111</v>
      </c>
    </row>
    <row r="674" spans="1:23" x14ac:dyDescent="0.25">
      <c r="A674" t="s">
        <v>6112</v>
      </c>
      <c r="B674" t="s">
        <v>6113</v>
      </c>
      <c r="C674" t="str">
        <f>TRIM(LEFT(Table1_1[[#This Row],[product_name]], FIND(" ",Table1_1[[#This Row],[product_name]],FIND(" ",Table1_1[[#This Row],[product_name]],FIND(" ",Table1_1[[#This Row],[product_name]])+1)+1)))</f>
        <v>Noise ColorFit Pro</v>
      </c>
      <c r="D674" t="s">
        <v>2948</v>
      </c>
      <c r="E674" t="s">
        <v>13077</v>
      </c>
      <c r="F674">
        <v>1499</v>
      </c>
      <c r="G674">
        <v>4999</v>
      </c>
      <c r="H674" t="str" cm="1">
        <f t="array" ref="H674">_xlfn.IFS(Table1_1[[#This Row],[discounted_price]]&lt;200, "&lt;₹200", Table1_1[[#This Row],[discounted_price]]&lt;=500, "₹200-₹500", Table1_1[[#This Row],[discounted_price]]&gt;500, "&gt;₹500")</f>
        <v>&gt;₹500</v>
      </c>
      <c r="I674" s="1">
        <v>0.7</v>
      </c>
      <c r="J6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74" s="1" t="str">
        <f>IF(Table1_1[[#This Row],[discount_percentage]]&gt;= 50%, "Yes", "No")</f>
        <v>Yes</v>
      </c>
      <c r="L674">
        <v>4</v>
      </c>
      <c r="M674">
        <v>92588</v>
      </c>
      <c r="N674">
        <f>AVERAGE(Table1_1[[#This Row],[rating]]) + (Table1_1[[#This Row],[rating_count]]/1000)</f>
        <v>96.587999999999994</v>
      </c>
      <c r="O674" t="str">
        <f>IF(Table1_1[[#This Row],[rating_count]]&lt;1000, "Yes", "No")</f>
        <v>No</v>
      </c>
      <c r="P674" t="s">
        <v>6114</v>
      </c>
      <c r="Q674" t="s">
        <v>4217</v>
      </c>
      <c r="R674" t="s">
        <v>4218</v>
      </c>
      <c r="S674" t="s">
        <v>4219</v>
      </c>
      <c r="T674" t="s">
        <v>4220</v>
      </c>
      <c r="U674" t="s">
        <v>4221</v>
      </c>
      <c r="V674" t="s">
        <v>6115</v>
      </c>
      <c r="W674" t="s">
        <v>6116</v>
      </c>
    </row>
    <row r="675" spans="1:23" x14ac:dyDescent="0.25">
      <c r="A675" t="s">
        <v>6117</v>
      </c>
      <c r="B675" t="s">
        <v>6118</v>
      </c>
      <c r="C675" t="str">
        <f>TRIM(LEFT(Table1_1[[#This Row],[product_name]], FIND(" ",Table1_1[[#This Row],[product_name]],FIND(" ",Table1_1[[#This Row],[product_name]],FIND(" ",Table1_1[[#This Row],[product_name]])+1)+1)))</f>
        <v>Zebronics Zeb Buds</v>
      </c>
      <c r="D675" t="s">
        <v>3066</v>
      </c>
      <c r="E675" t="s">
        <v>13077</v>
      </c>
      <c r="F675">
        <v>399</v>
      </c>
      <c r="G675">
        <v>699</v>
      </c>
      <c r="H675" t="str" cm="1">
        <f t="array" ref="H675">_xlfn.IFS(Table1_1[[#This Row],[discounted_price]]&lt;200, "&lt;₹200", Table1_1[[#This Row],[discounted_price]]&lt;=500, "₹200-₹500", Table1_1[[#This Row],[discounted_price]]&gt;500, "&gt;₹500")</f>
        <v>₹200-₹500</v>
      </c>
      <c r="I675" s="1">
        <v>0.43</v>
      </c>
      <c r="J6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75" s="1" t="str">
        <f>IF(Table1_1[[#This Row],[discount_percentage]]&gt;= 50%, "Yes", "No")</f>
        <v>No</v>
      </c>
      <c r="L675">
        <v>3.4</v>
      </c>
      <c r="M675">
        <v>3454</v>
      </c>
      <c r="N675">
        <f>AVERAGE(Table1_1[[#This Row],[rating]]) + (Table1_1[[#This Row],[rating_count]]/1000)</f>
        <v>6.8540000000000001</v>
      </c>
      <c r="O675" t="str">
        <f>IF(Table1_1[[#This Row],[rating_count]]&lt;1000, "Yes", "No")</f>
        <v>No</v>
      </c>
      <c r="P675" t="s">
        <v>6119</v>
      </c>
      <c r="Q675" t="s">
        <v>6120</v>
      </c>
      <c r="R675" t="s">
        <v>6121</v>
      </c>
      <c r="S675" t="s">
        <v>6122</v>
      </c>
      <c r="T675" t="s">
        <v>6123</v>
      </c>
      <c r="U675" t="s">
        <v>6124</v>
      </c>
      <c r="V675" t="s">
        <v>6125</v>
      </c>
      <c r="W675" t="s">
        <v>6126</v>
      </c>
    </row>
    <row r="676" spans="1:23" x14ac:dyDescent="0.25">
      <c r="A676" t="s">
        <v>6127</v>
      </c>
      <c r="B676" t="s">
        <v>6128</v>
      </c>
      <c r="C676" t="str">
        <f>TRIM(LEFT(Table1_1[[#This Row],[product_name]], FIND(" ",Table1_1[[#This Row],[product_name]],FIND(" ",Table1_1[[#This Row],[product_name]],FIND(" ",Table1_1[[#This Row],[product_name]])+1)+1)))</f>
        <v>Redgear A-15 Wired</v>
      </c>
      <c r="D676" t="s">
        <v>5336</v>
      </c>
      <c r="E676" t="s">
        <v>13076</v>
      </c>
      <c r="F676">
        <v>599</v>
      </c>
      <c r="G676">
        <v>799</v>
      </c>
      <c r="H676" t="str" cm="1">
        <f t="array" ref="H676">_xlfn.IFS(Table1_1[[#This Row],[discounted_price]]&lt;200, "&lt;₹200", Table1_1[[#This Row],[discounted_price]]&lt;=500, "₹200-₹500", Table1_1[[#This Row],[discounted_price]]&gt;500, "&gt;₹500")</f>
        <v>&gt;₹500</v>
      </c>
      <c r="I676" s="1">
        <v>0.25</v>
      </c>
      <c r="J6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76" s="1" t="str">
        <f>IF(Table1_1[[#This Row],[discount_percentage]]&gt;= 50%, "Yes", "No")</f>
        <v>No</v>
      </c>
      <c r="L676">
        <v>4.3</v>
      </c>
      <c r="M676">
        <v>15790</v>
      </c>
      <c r="N676">
        <f>AVERAGE(Table1_1[[#This Row],[rating]]) + (Table1_1[[#This Row],[rating_count]]/1000)</f>
        <v>20.09</v>
      </c>
      <c r="O676" t="str">
        <f>IF(Table1_1[[#This Row],[rating_count]]&lt;1000, "Yes", "No")</f>
        <v>No</v>
      </c>
      <c r="P676" t="s">
        <v>6129</v>
      </c>
      <c r="Q676" t="s">
        <v>6130</v>
      </c>
      <c r="R676" t="s">
        <v>6131</v>
      </c>
      <c r="S676" t="s">
        <v>6132</v>
      </c>
      <c r="T676" t="s">
        <v>6133</v>
      </c>
      <c r="U676" t="s">
        <v>6134</v>
      </c>
      <c r="V676" t="s">
        <v>6135</v>
      </c>
      <c r="W676" t="s">
        <v>6136</v>
      </c>
    </row>
    <row r="677" spans="1:23" x14ac:dyDescent="0.25">
      <c r="A677" t="s">
        <v>6137</v>
      </c>
      <c r="B677" t="s">
        <v>6138</v>
      </c>
      <c r="C677" t="str">
        <f>TRIM(LEFT(Table1_1[[#This Row],[product_name]], FIND(" ",Table1_1[[#This Row],[product_name]],FIND(" ",Table1_1[[#This Row],[product_name]],FIND(" ",Table1_1[[#This Row],[product_name]])+1)+1)))</f>
        <v>JBL Commercial CSLM20B</v>
      </c>
      <c r="D677" t="s">
        <v>6139</v>
      </c>
      <c r="E677" t="s">
        <v>13076</v>
      </c>
      <c r="F677">
        <v>949</v>
      </c>
      <c r="G677">
        <v>2000</v>
      </c>
      <c r="H677" t="str" cm="1">
        <f t="array" ref="H677">_xlfn.IFS(Table1_1[[#This Row],[discounted_price]]&lt;200, "&lt;₹200", Table1_1[[#This Row],[discounted_price]]&lt;=500, "₹200-₹500", Table1_1[[#This Row],[discounted_price]]&gt;500, "&gt;₹500")</f>
        <v>&gt;₹500</v>
      </c>
      <c r="I677" s="1">
        <v>0.53</v>
      </c>
      <c r="J6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77" s="1" t="str">
        <f>IF(Table1_1[[#This Row],[discount_percentage]]&gt;= 50%, "Yes", "No")</f>
        <v>Yes</v>
      </c>
      <c r="L677">
        <v>3.9</v>
      </c>
      <c r="M677">
        <v>14969</v>
      </c>
      <c r="N677">
        <f>AVERAGE(Table1_1[[#This Row],[rating]]) + (Table1_1[[#This Row],[rating_count]]/1000)</f>
        <v>18.869</v>
      </c>
      <c r="O677" t="str">
        <f>IF(Table1_1[[#This Row],[rating_count]]&lt;1000, "Yes", "No")</f>
        <v>No</v>
      </c>
      <c r="P677" t="s">
        <v>6140</v>
      </c>
      <c r="Q677" t="s">
        <v>6141</v>
      </c>
      <c r="R677" t="s">
        <v>6142</v>
      </c>
      <c r="S677" t="s">
        <v>6143</v>
      </c>
      <c r="T677" t="s">
        <v>6144</v>
      </c>
      <c r="U677" t="s">
        <v>6145</v>
      </c>
      <c r="V677" t="s">
        <v>6146</v>
      </c>
      <c r="W677" t="s">
        <v>6147</v>
      </c>
    </row>
    <row r="678" spans="1:23" x14ac:dyDescent="0.25">
      <c r="A678" t="s">
        <v>6148</v>
      </c>
      <c r="B678" t="s">
        <v>6149</v>
      </c>
      <c r="C678" t="str">
        <f>TRIM(LEFT(Table1_1[[#This Row],[product_name]], FIND(" ",Table1_1[[#This Row],[product_name]],FIND(" ",Table1_1[[#This Row],[product_name]],FIND(" ",Table1_1[[#This Row],[product_name]])+1)+1)))</f>
        <v>Fire-Boltt India's No</v>
      </c>
      <c r="D678" t="s">
        <v>2948</v>
      </c>
      <c r="E678" t="s">
        <v>13077</v>
      </c>
      <c r="F678">
        <v>2499</v>
      </c>
      <c r="G678">
        <v>9999</v>
      </c>
      <c r="H678" t="str" cm="1">
        <f t="array" ref="H678">_xlfn.IFS(Table1_1[[#This Row],[discounted_price]]&lt;200, "&lt;₹200", Table1_1[[#This Row],[discounted_price]]&lt;=500, "₹200-₹500", Table1_1[[#This Row],[discounted_price]]&gt;500, "&gt;₹500")</f>
        <v>&gt;₹500</v>
      </c>
      <c r="I678" s="1">
        <v>0.75</v>
      </c>
      <c r="J6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78" s="1" t="str">
        <f>IF(Table1_1[[#This Row],[discount_percentage]]&gt;= 50%, "Yes", "No")</f>
        <v>Yes</v>
      </c>
      <c r="L678">
        <v>4.0999999999999996</v>
      </c>
      <c r="M678">
        <v>42139</v>
      </c>
      <c r="N678">
        <f>AVERAGE(Table1_1[[#This Row],[rating]]) + (Table1_1[[#This Row],[rating_count]]/1000)</f>
        <v>46.239000000000004</v>
      </c>
      <c r="O678" t="str">
        <f>IF(Table1_1[[#This Row],[rating_count]]&lt;1000, "Yes", "No")</f>
        <v>No</v>
      </c>
      <c r="P678" t="s">
        <v>6150</v>
      </c>
      <c r="Q678" t="s">
        <v>6151</v>
      </c>
      <c r="R678" t="s">
        <v>6152</v>
      </c>
      <c r="S678" t="s">
        <v>6153</v>
      </c>
      <c r="T678" t="s">
        <v>6154</v>
      </c>
      <c r="U678" t="s">
        <v>6155</v>
      </c>
      <c r="V678" t="s">
        <v>6156</v>
      </c>
      <c r="W678" t="s">
        <v>6157</v>
      </c>
    </row>
    <row r="679" spans="1:23" x14ac:dyDescent="0.25">
      <c r="A679" t="s">
        <v>6158</v>
      </c>
      <c r="B679" t="s">
        <v>6159</v>
      </c>
      <c r="C679" t="str">
        <f>TRIM(LEFT(Table1_1[[#This Row],[product_name]], FIND(" ",Table1_1[[#This Row],[product_name]],FIND(" ",Table1_1[[#This Row],[product_name]],FIND(" ",Table1_1[[#This Row],[product_name]])+1)+1)))</f>
        <v>Eveready Red 1012</v>
      </c>
      <c r="D679" t="s">
        <v>5047</v>
      </c>
      <c r="E679" t="s">
        <v>13077</v>
      </c>
      <c r="F679">
        <v>159</v>
      </c>
      <c r="G679">
        <v>180</v>
      </c>
      <c r="H679" t="str" cm="1">
        <f t="array" ref="H679">_xlfn.IFS(Table1_1[[#This Row],[discounted_price]]&lt;200, "&lt;₹200", Table1_1[[#This Row],[discounted_price]]&lt;=500, "₹200-₹500", Table1_1[[#This Row],[discounted_price]]&gt;500, "&gt;₹500")</f>
        <v>&lt;₹200</v>
      </c>
      <c r="I679" s="1">
        <v>0.12</v>
      </c>
      <c r="J6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79" s="1" t="str">
        <f>IF(Table1_1[[#This Row],[discount_percentage]]&gt;= 50%, "Yes", "No")</f>
        <v>No</v>
      </c>
      <c r="L679">
        <v>4.3</v>
      </c>
      <c r="M679">
        <v>989</v>
      </c>
      <c r="N679">
        <f>AVERAGE(Table1_1[[#This Row],[rating]]) + (Table1_1[[#This Row],[rating_count]]/1000)</f>
        <v>5.2889999999999997</v>
      </c>
      <c r="O679" t="str">
        <f>IF(Table1_1[[#This Row],[rating_count]]&lt;1000, "Yes", "No")</f>
        <v>Yes</v>
      </c>
      <c r="P679" t="s">
        <v>6160</v>
      </c>
      <c r="Q679" t="s">
        <v>6161</v>
      </c>
      <c r="R679" t="s">
        <v>6162</v>
      </c>
      <c r="S679" t="s">
        <v>6163</v>
      </c>
      <c r="T679" t="s">
        <v>6164</v>
      </c>
      <c r="U679" t="s">
        <v>6165</v>
      </c>
      <c r="V679" t="s">
        <v>6166</v>
      </c>
      <c r="W679" t="s">
        <v>6167</v>
      </c>
    </row>
    <row r="680" spans="1:23" x14ac:dyDescent="0.25">
      <c r="A680" t="s">
        <v>6168</v>
      </c>
      <c r="B680" t="s">
        <v>6169</v>
      </c>
      <c r="C680" t="str">
        <f>TRIM(LEFT(Table1_1[[#This Row],[product_name]], FIND(" ",Table1_1[[#This Row],[product_name]],FIND(" ",Table1_1[[#This Row],[product_name]],FIND(" ",Table1_1[[#This Row],[product_name]])+1)+1)))</f>
        <v>SanDisk Extreme microSD</v>
      </c>
      <c r="D680" t="s">
        <v>3024</v>
      </c>
      <c r="E680" t="s">
        <v>13077</v>
      </c>
      <c r="F680">
        <v>1329</v>
      </c>
      <c r="G680">
        <v>2900</v>
      </c>
      <c r="H680" t="str" cm="1">
        <f t="array" ref="H680">_xlfn.IFS(Table1_1[[#This Row],[discounted_price]]&lt;200, "&lt;₹200", Table1_1[[#This Row],[discounted_price]]&lt;=500, "₹200-₹500", Table1_1[[#This Row],[discounted_price]]&gt;500, "&gt;₹500")</f>
        <v>&gt;₹500</v>
      </c>
      <c r="I680" s="1">
        <v>0.54</v>
      </c>
      <c r="J6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80" s="1" t="str">
        <f>IF(Table1_1[[#This Row],[discount_percentage]]&gt;= 50%, "Yes", "No")</f>
        <v>Yes</v>
      </c>
      <c r="L680">
        <v>4.5</v>
      </c>
      <c r="M680">
        <v>19624</v>
      </c>
      <c r="N680">
        <f>AVERAGE(Table1_1[[#This Row],[rating]]) + (Table1_1[[#This Row],[rating_count]]/1000)</f>
        <v>24.123999999999999</v>
      </c>
      <c r="O680" t="str">
        <f>IF(Table1_1[[#This Row],[rating_count]]&lt;1000, "Yes", "No")</f>
        <v>No</v>
      </c>
      <c r="P680" t="s">
        <v>6170</v>
      </c>
      <c r="Q680" t="s">
        <v>6171</v>
      </c>
      <c r="R680" t="s">
        <v>6172</v>
      </c>
      <c r="S680" t="s">
        <v>6173</v>
      </c>
      <c r="T680" t="s">
        <v>6174</v>
      </c>
      <c r="U680" t="s">
        <v>6175</v>
      </c>
      <c r="V680" t="s">
        <v>6176</v>
      </c>
      <c r="W680" t="s">
        <v>6177</v>
      </c>
    </row>
    <row r="681" spans="1:23" x14ac:dyDescent="0.25">
      <c r="A681" t="s">
        <v>6178</v>
      </c>
      <c r="B681" t="s">
        <v>6179</v>
      </c>
      <c r="C681" t="str">
        <f>TRIM(LEFT(Table1_1[[#This Row],[product_name]], FIND(" ",Table1_1[[#This Row],[product_name]],FIND(" ",Table1_1[[#This Row],[product_name]],FIND(" ",Table1_1[[#This Row],[product_name]])+1)+1)))</f>
        <v>Portronics MPORT 31C</v>
      </c>
      <c r="D681" t="s">
        <v>6103</v>
      </c>
      <c r="E681" t="s">
        <v>13076</v>
      </c>
      <c r="F681">
        <v>570</v>
      </c>
      <c r="G681">
        <v>999</v>
      </c>
      <c r="H681" t="str" cm="1">
        <f t="array" ref="H681">_xlfn.IFS(Table1_1[[#This Row],[discounted_price]]&lt;200, "&lt;₹200", Table1_1[[#This Row],[discounted_price]]&lt;=500, "₹200-₹500", Table1_1[[#This Row],[discounted_price]]&gt;500, "&gt;₹500")</f>
        <v>&gt;₹500</v>
      </c>
      <c r="I681" s="1">
        <v>0.43</v>
      </c>
      <c r="J6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81" s="1" t="str">
        <f>IF(Table1_1[[#This Row],[discount_percentage]]&gt;= 50%, "Yes", "No")</f>
        <v>No</v>
      </c>
      <c r="L681">
        <v>4.2</v>
      </c>
      <c r="M681">
        <v>3201</v>
      </c>
      <c r="N681">
        <f>AVERAGE(Table1_1[[#This Row],[rating]]) + (Table1_1[[#This Row],[rating_count]]/1000)</f>
        <v>7.4009999999999998</v>
      </c>
      <c r="O681" t="str">
        <f>IF(Table1_1[[#This Row],[rating_count]]&lt;1000, "Yes", "No")</f>
        <v>No</v>
      </c>
      <c r="P681" t="s">
        <v>6180</v>
      </c>
      <c r="Q681" t="s">
        <v>6181</v>
      </c>
      <c r="R681" t="s">
        <v>6182</v>
      </c>
      <c r="S681" t="s">
        <v>6183</v>
      </c>
      <c r="T681" t="s">
        <v>6184</v>
      </c>
      <c r="U681" t="s">
        <v>13053</v>
      </c>
      <c r="V681" t="s">
        <v>6185</v>
      </c>
      <c r="W681" t="s">
        <v>6186</v>
      </c>
    </row>
    <row r="682" spans="1:23" x14ac:dyDescent="0.25">
      <c r="A682" t="s">
        <v>6187</v>
      </c>
      <c r="B682" t="s">
        <v>6188</v>
      </c>
      <c r="C682" t="str">
        <f>TRIM(LEFT(Table1_1[[#This Row],[product_name]], FIND(" ",Table1_1[[#This Row],[product_name]],FIND(" ",Table1_1[[#This Row],[product_name]],FIND(" ",Table1_1[[#This Row],[product_name]])+1)+1)))</f>
        <v>Infinity (JBL Fuze</v>
      </c>
      <c r="D682" t="s">
        <v>6189</v>
      </c>
      <c r="E682" t="s">
        <v>13077</v>
      </c>
      <c r="F682">
        <v>899</v>
      </c>
      <c r="G682">
        <v>1999</v>
      </c>
      <c r="H682" t="str" cm="1">
        <f t="array" ref="H682">_xlfn.IFS(Table1_1[[#This Row],[discounted_price]]&lt;200, "&lt;₹200", Table1_1[[#This Row],[discounted_price]]&lt;=500, "₹200-₹500", Table1_1[[#This Row],[discounted_price]]&gt;500, "&gt;₹500")</f>
        <v>&gt;₹500</v>
      </c>
      <c r="I682" s="1">
        <v>0.55000000000000004</v>
      </c>
      <c r="J6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82" s="1" t="str">
        <f>IF(Table1_1[[#This Row],[discount_percentage]]&gt;= 50%, "Yes", "No")</f>
        <v>Yes</v>
      </c>
      <c r="L682">
        <v>4.0999999999999996</v>
      </c>
      <c r="M682">
        <v>30469</v>
      </c>
      <c r="N682">
        <f>AVERAGE(Table1_1[[#This Row],[rating]]) + (Table1_1[[#This Row],[rating_count]]/1000)</f>
        <v>34.569000000000003</v>
      </c>
      <c r="O682" t="str">
        <f>IF(Table1_1[[#This Row],[rating_count]]&lt;1000, "Yes", "No")</f>
        <v>No</v>
      </c>
      <c r="P682" t="s">
        <v>6190</v>
      </c>
      <c r="Q682" t="s">
        <v>6191</v>
      </c>
      <c r="R682" t="s">
        <v>6192</v>
      </c>
      <c r="S682" t="s">
        <v>6193</v>
      </c>
      <c r="T682" t="s">
        <v>6194</v>
      </c>
      <c r="U682" t="s">
        <v>6195</v>
      </c>
      <c r="V682" t="s">
        <v>6196</v>
      </c>
      <c r="W682" t="s">
        <v>6197</v>
      </c>
    </row>
    <row r="683" spans="1:23" x14ac:dyDescent="0.25">
      <c r="A683" t="s">
        <v>6198</v>
      </c>
      <c r="B683" t="s">
        <v>6199</v>
      </c>
      <c r="C683" t="str">
        <f>TRIM(LEFT(Table1_1[[#This Row],[product_name]], FIND(" ",Table1_1[[#This Row],[product_name]],FIND(" ",Table1_1[[#This Row],[product_name]],FIND(" ",Table1_1[[#This Row],[product_name]])+1)+1)))</f>
        <v>AirCase Protective Laptop</v>
      </c>
      <c r="D683" t="s">
        <v>6200</v>
      </c>
      <c r="E683" t="s">
        <v>13076</v>
      </c>
      <c r="F683">
        <v>449</v>
      </c>
      <c r="G683">
        <v>999</v>
      </c>
      <c r="H683" t="str" cm="1">
        <f t="array" ref="H683">_xlfn.IFS(Table1_1[[#This Row],[discounted_price]]&lt;200, "&lt;₹200", Table1_1[[#This Row],[discounted_price]]&lt;=500, "₹200-₹500", Table1_1[[#This Row],[discounted_price]]&gt;500, "&gt;₹500")</f>
        <v>₹200-₹500</v>
      </c>
      <c r="I683" s="1">
        <v>0.55000000000000004</v>
      </c>
      <c r="J6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83" s="1" t="str">
        <f>IF(Table1_1[[#This Row],[discount_percentage]]&gt;= 50%, "Yes", "No")</f>
        <v>Yes</v>
      </c>
      <c r="L683">
        <v>4.4000000000000004</v>
      </c>
      <c r="M683">
        <v>9940</v>
      </c>
      <c r="N683">
        <f>AVERAGE(Table1_1[[#This Row],[rating]]) + (Table1_1[[#This Row],[rating_count]]/1000)</f>
        <v>14.34</v>
      </c>
      <c r="O683" t="str">
        <f>IF(Table1_1[[#This Row],[rating_count]]&lt;1000, "Yes", "No")</f>
        <v>No</v>
      </c>
      <c r="P683" t="s">
        <v>6201</v>
      </c>
      <c r="Q683" t="s">
        <v>6202</v>
      </c>
      <c r="R683" t="s">
        <v>6203</v>
      </c>
      <c r="S683" t="s">
        <v>6204</v>
      </c>
      <c r="T683" t="s">
        <v>6205</v>
      </c>
      <c r="U683" t="s">
        <v>6206</v>
      </c>
      <c r="V683" t="s">
        <v>6207</v>
      </c>
      <c r="W683" t="s">
        <v>6208</v>
      </c>
    </row>
    <row r="684" spans="1:23" x14ac:dyDescent="0.25">
      <c r="A684" t="s">
        <v>6209</v>
      </c>
      <c r="B684" t="s">
        <v>6210</v>
      </c>
      <c r="C684" t="str">
        <f>TRIM(LEFT(Table1_1[[#This Row],[product_name]], FIND(" ",Table1_1[[#This Row],[product_name]],FIND(" ",Table1_1[[#This Row],[product_name]],FIND(" ",Table1_1[[#This Row],[product_name]])+1)+1)))</f>
        <v>Brand Conquer 6</v>
      </c>
      <c r="D684" t="s">
        <v>6211</v>
      </c>
      <c r="E684" t="s">
        <v>13076</v>
      </c>
      <c r="F684">
        <v>549</v>
      </c>
      <c r="G684">
        <v>999</v>
      </c>
      <c r="H684" t="str" cm="1">
        <f t="array" ref="H684">_xlfn.IFS(Table1_1[[#This Row],[discounted_price]]&lt;200, "&lt;₹200", Table1_1[[#This Row],[discounted_price]]&lt;=500, "₹200-₹500", Table1_1[[#This Row],[discounted_price]]&gt;500, "&gt;₹500")</f>
        <v>&gt;₹500</v>
      </c>
      <c r="I684" s="1">
        <v>0.45</v>
      </c>
      <c r="J6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684" s="1" t="str">
        <f>IF(Table1_1[[#This Row],[discount_percentage]]&gt;= 50%, "Yes", "No")</f>
        <v>No</v>
      </c>
      <c r="L684">
        <v>4.3</v>
      </c>
      <c r="M684">
        <v>7758</v>
      </c>
      <c r="N684">
        <f>AVERAGE(Table1_1[[#This Row],[rating]]) + (Table1_1[[#This Row],[rating_count]]/1000)</f>
        <v>12.058</v>
      </c>
      <c r="O684" t="str">
        <f>IF(Table1_1[[#This Row],[rating_count]]&lt;1000, "Yes", "No")</f>
        <v>No</v>
      </c>
      <c r="P684" t="s">
        <v>6212</v>
      </c>
      <c r="Q684" t="s">
        <v>6213</v>
      </c>
      <c r="R684" t="s">
        <v>6214</v>
      </c>
      <c r="S684" t="s">
        <v>6215</v>
      </c>
      <c r="T684" t="s">
        <v>6216</v>
      </c>
      <c r="U684" t="s">
        <v>6217</v>
      </c>
      <c r="V684" t="s">
        <v>6218</v>
      </c>
      <c r="W684" t="s">
        <v>6219</v>
      </c>
    </row>
    <row r="685" spans="1:23" x14ac:dyDescent="0.25">
      <c r="A685" t="s">
        <v>6220</v>
      </c>
      <c r="B685" t="s">
        <v>6221</v>
      </c>
      <c r="C685" t="str">
        <f>TRIM(LEFT(Table1_1[[#This Row],[product_name]], FIND(" ",Table1_1[[#This Row],[product_name]],FIND(" ",Table1_1[[#This Row],[product_name]],FIND(" ",Table1_1[[#This Row],[product_name]])+1)+1)))</f>
        <v>TP-Link AC750 Dual</v>
      </c>
      <c r="D685" t="s">
        <v>5443</v>
      </c>
      <c r="E685" t="s">
        <v>13076</v>
      </c>
      <c r="F685">
        <v>1529</v>
      </c>
      <c r="G685">
        <v>2399</v>
      </c>
      <c r="H685" t="str" cm="1">
        <f t="array" ref="H685">_xlfn.IFS(Table1_1[[#This Row],[discounted_price]]&lt;200, "&lt;₹200", Table1_1[[#This Row],[discounted_price]]&lt;=500, "₹200-₹500", Table1_1[[#This Row],[discounted_price]]&gt;500, "&gt;₹500")</f>
        <v>&gt;₹500</v>
      </c>
      <c r="I685" s="1">
        <v>0.36</v>
      </c>
      <c r="J6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85" s="1" t="str">
        <f>IF(Table1_1[[#This Row],[discount_percentage]]&gt;= 50%, "Yes", "No")</f>
        <v>No</v>
      </c>
      <c r="L685">
        <v>4.3</v>
      </c>
      <c r="M685">
        <v>68409</v>
      </c>
      <c r="N685">
        <f>AVERAGE(Table1_1[[#This Row],[rating]]) + (Table1_1[[#This Row],[rating_count]]/1000)</f>
        <v>72.709000000000003</v>
      </c>
      <c r="O685" t="str">
        <f>IF(Table1_1[[#This Row],[rating_count]]&lt;1000, "Yes", "No")</f>
        <v>No</v>
      </c>
      <c r="P685" t="s">
        <v>6222</v>
      </c>
      <c r="Q685" t="s">
        <v>6223</v>
      </c>
      <c r="R685" t="s">
        <v>6224</v>
      </c>
      <c r="S685" t="s">
        <v>6225</v>
      </c>
      <c r="T685" t="s">
        <v>6226</v>
      </c>
      <c r="U685" t="s">
        <v>6227</v>
      </c>
      <c r="V685" t="s">
        <v>6228</v>
      </c>
      <c r="W685" t="s">
        <v>6229</v>
      </c>
    </row>
    <row r="686" spans="1:23" x14ac:dyDescent="0.25">
      <c r="A686" t="s">
        <v>6230</v>
      </c>
      <c r="B686" t="s">
        <v>6231</v>
      </c>
      <c r="C686" t="str">
        <f>TRIM(LEFT(Table1_1[[#This Row],[product_name]], FIND(" ",Table1_1[[#This Row],[product_name]],FIND(" ",Table1_1[[#This Row],[product_name]],FIND(" ",Table1_1[[#This Row],[product_name]])+1)+1)))</f>
        <v>Parker Quink Ink</v>
      </c>
      <c r="D686" t="s">
        <v>6232</v>
      </c>
      <c r="E686" t="s">
        <v>13079</v>
      </c>
      <c r="F686">
        <v>100</v>
      </c>
      <c r="G686">
        <v>100</v>
      </c>
      <c r="H686" t="str" cm="1">
        <f t="array" ref="H686">_xlfn.IFS(Table1_1[[#This Row],[discounted_price]]&lt;200, "&lt;₹200", Table1_1[[#This Row],[discounted_price]]&lt;=500, "₹200-₹500", Table1_1[[#This Row],[discounted_price]]&gt;500, "&gt;₹500")</f>
        <v>&lt;₹200</v>
      </c>
      <c r="I686" s="1">
        <v>0</v>
      </c>
      <c r="J6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686" s="1" t="str">
        <f>IF(Table1_1[[#This Row],[discount_percentage]]&gt;= 50%, "Yes", "No")</f>
        <v>No</v>
      </c>
      <c r="L686">
        <v>4.3</v>
      </c>
      <c r="M686">
        <v>3095</v>
      </c>
      <c r="N686">
        <f>AVERAGE(Table1_1[[#This Row],[rating]]) + (Table1_1[[#This Row],[rating_count]]/1000)</f>
        <v>7.3949999999999996</v>
      </c>
      <c r="O686" t="str">
        <f>IF(Table1_1[[#This Row],[rating_count]]&lt;1000, "Yes", "No")</f>
        <v>No</v>
      </c>
      <c r="P686" t="s">
        <v>6233</v>
      </c>
      <c r="Q686" t="s">
        <v>6234</v>
      </c>
      <c r="R686" t="s">
        <v>6235</v>
      </c>
      <c r="S686" t="s">
        <v>6236</v>
      </c>
      <c r="T686" t="s">
        <v>6237</v>
      </c>
      <c r="U686" t="s">
        <v>6238</v>
      </c>
      <c r="V686" t="s">
        <v>6239</v>
      </c>
      <c r="W686" t="s">
        <v>6240</v>
      </c>
    </row>
    <row r="687" spans="1:23" x14ac:dyDescent="0.25">
      <c r="A687" t="s">
        <v>6241</v>
      </c>
      <c r="B687" t="s">
        <v>6242</v>
      </c>
      <c r="C687" t="str">
        <f>TRIM(LEFT(Table1_1[[#This Row],[product_name]], FIND(" ",Table1_1[[#This Row],[product_name]],FIND(" ",Table1_1[[#This Row],[product_name]],FIND(" ",Table1_1[[#This Row],[product_name]])+1)+1)))</f>
        <v>STRIFF Laptop Stand</v>
      </c>
      <c r="D687" t="s">
        <v>4901</v>
      </c>
      <c r="E687" t="s">
        <v>13076</v>
      </c>
      <c r="F687">
        <v>299</v>
      </c>
      <c r="G687">
        <v>1499</v>
      </c>
      <c r="H687" t="str" cm="1">
        <f t="array" ref="H687">_xlfn.IFS(Table1_1[[#This Row],[discounted_price]]&lt;200, "&lt;₹200", Table1_1[[#This Row],[discounted_price]]&lt;=500, "₹200-₹500", Table1_1[[#This Row],[discounted_price]]&gt;500, "&gt;₹500")</f>
        <v>₹200-₹500</v>
      </c>
      <c r="I687" s="1">
        <v>0.8</v>
      </c>
      <c r="J6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87" s="1" t="str">
        <f>IF(Table1_1[[#This Row],[discount_percentage]]&gt;= 50%, "Yes", "No")</f>
        <v>Yes</v>
      </c>
      <c r="L687">
        <v>4.2</v>
      </c>
      <c r="M687">
        <v>903</v>
      </c>
      <c r="N687">
        <f>AVERAGE(Table1_1[[#This Row],[rating]]) + (Table1_1[[#This Row],[rating_count]]/1000)</f>
        <v>5.1029999999999998</v>
      </c>
      <c r="O687" t="str">
        <f>IF(Table1_1[[#This Row],[rating_count]]&lt;1000, "Yes", "No")</f>
        <v>Yes</v>
      </c>
      <c r="P687" t="s">
        <v>6243</v>
      </c>
      <c r="Q687" t="s">
        <v>6244</v>
      </c>
      <c r="R687" t="s">
        <v>6245</v>
      </c>
      <c r="S687" t="s">
        <v>6246</v>
      </c>
      <c r="T687" t="s">
        <v>6247</v>
      </c>
      <c r="U687" t="s">
        <v>6248</v>
      </c>
      <c r="V687" t="s">
        <v>6249</v>
      </c>
      <c r="W687" t="s">
        <v>6250</v>
      </c>
    </row>
    <row r="688" spans="1:23" x14ac:dyDescent="0.25">
      <c r="A688" t="s">
        <v>6251</v>
      </c>
      <c r="B688" t="s">
        <v>6252</v>
      </c>
      <c r="C688" t="str">
        <f>TRIM(LEFT(Table1_1[[#This Row],[product_name]], FIND(" ",Table1_1[[#This Row],[product_name]],FIND(" ",Table1_1[[#This Row],[product_name]],FIND(" ",Table1_1[[#This Row],[product_name]])+1)+1)))</f>
        <v>Logitech MK215 Wireless</v>
      </c>
      <c r="D688" t="s">
        <v>5102</v>
      </c>
      <c r="E688" t="s">
        <v>13076</v>
      </c>
      <c r="F688">
        <v>1295</v>
      </c>
      <c r="G688">
        <v>1795</v>
      </c>
      <c r="H688" t="str" cm="1">
        <f t="array" ref="H688">_xlfn.IFS(Table1_1[[#This Row],[discounted_price]]&lt;200, "&lt;₹200", Table1_1[[#This Row],[discounted_price]]&lt;=500, "₹200-₹500", Table1_1[[#This Row],[discounted_price]]&gt;500, "&gt;₹500")</f>
        <v>&gt;₹500</v>
      </c>
      <c r="I688" s="1">
        <v>0.28000000000000003</v>
      </c>
      <c r="J6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88" s="1" t="str">
        <f>IF(Table1_1[[#This Row],[discount_percentage]]&gt;= 50%, "Yes", "No")</f>
        <v>No</v>
      </c>
      <c r="L688">
        <v>4.0999999999999996</v>
      </c>
      <c r="M688">
        <v>25771</v>
      </c>
      <c r="N688">
        <f>AVERAGE(Table1_1[[#This Row],[rating]]) + (Table1_1[[#This Row],[rating_count]]/1000)</f>
        <v>29.871000000000002</v>
      </c>
      <c r="O688" t="str">
        <f>IF(Table1_1[[#This Row],[rating_count]]&lt;1000, "Yes", "No")</f>
        <v>No</v>
      </c>
      <c r="P688" t="s">
        <v>6253</v>
      </c>
      <c r="Q688" t="s">
        <v>6254</v>
      </c>
      <c r="R688" t="s">
        <v>6255</v>
      </c>
      <c r="S688" t="s">
        <v>6256</v>
      </c>
      <c r="T688" t="s">
        <v>6257</v>
      </c>
      <c r="U688" t="s">
        <v>6258</v>
      </c>
      <c r="V688" t="s">
        <v>6259</v>
      </c>
      <c r="W688" t="s">
        <v>6260</v>
      </c>
    </row>
    <row r="689" spans="1:23" x14ac:dyDescent="0.25">
      <c r="A689" t="s">
        <v>6261</v>
      </c>
      <c r="B689" t="s">
        <v>6262</v>
      </c>
      <c r="C689" t="str">
        <f>TRIM(LEFT(Table1_1[[#This Row],[product_name]], FIND(" ",Table1_1[[#This Row],[product_name]],FIND(" ",Table1_1[[#This Row],[product_name]],FIND(" ",Table1_1[[#This Row],[product_name]])+1)+1)))</f>
        <v>boAt Bassheads 225</v>
      </c>
      <c r="D689" t="s">
        <v>3066</v>
      </c>
      <c r="E689" t="s">
        <v>13077</v>
      </c>
      <c r="F689">
        <v>699</v>
      </c>
      <c r="G689">
        <v>999</v>
      </c>
      <c r="H689" t="str" cm="1">
        <f t="array" ref="H689">_xlfn.IFS(Table1_1[[#This Row],[discounted_price]]&lt;200, "&lt;₹200", Table1_1[[#This Row],[discounted_price]]&lt;=500, "₹200-₹500", Table1_1[[#This Row],[discounted_price]]&gt;500, "&gt;₹500")</f>
        <v>&gt;₹500</v>
      </c>
      <c r="I689" s="1">
        <v>0.3</v>
      </c>
      <c r="J6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689" s="1" t="str">
        <f>IF(Table1_1[[#This Row],[discount_percentage]]&gt;= 50%, "Yes", "No")</f>
        <v>No</v>
      </c>
      <c r="L689">
        <v>4.0999999999999996</v>
      </c>
      <c r="M689">
        <v>273189</v>
      </c>
      <c r="N689">
        <f>AVERAGE(Table1_1[[#This Row],[rating]]) + (Table1_1[[#This Row],[rating_count]]/1000)</f>
        <v>277.28900000000004</v>
      </c>
      <c r="O689" t="str">
        <f>IF(Table1_1[[#This Row],[rating_count]]&lt;1000, "Yes", "No")</f>
        <v>No</v>
      </c>
      <c r="P689" t="s">
        <v>6263</v>
      </c>
      <c r="Q689" t="s">
        <v>6264</v>
      </c>
      <c r="R689" t="s">
        <v>6265</v>
      </c>
      <c r="S689" t="s">
        <v>6266</v>
      </c>
      <c r="T689" t="s">
        <v>6267</v>
      </c>
      <c r="U689" t="s">
        <v>6268</v>
      </c>
      <c r="V689" t="s">
        <v>6269</v>
      </c>
      <c r="W689" t="s">
        <v>6270</v>
      </c>
    </row>
    <row r="690" spans="1:23" x14ac:dyDescent="0.25">
      <c r="A690" t="s">
        <v>6271</v>
      </c>
      <c r="B690" t="s">
        <v>6272</v>
      </c>
      <c r="C690" t="str">
        <f>TRIM(LEFT(Table1_1[[#This Row],[product_name]], FIND(" ",Table1_1[[#This Row],[product_name]],FIND(" ",Table1_1[[#This Row],[product_name]],FIND(" ",Table1_1[[#This Row],[product_name]])+1)+1)))</f>
        <v>Luxor 5 Subject</v>
      </c>
      <c r="D690" t="s">
        <v>6273</v>
      </c>
      <c r="E690" t="s">
        <v>13079</v>
      </c>
      <c r="F690">
        <v>252</v>
      </c>
      <c r="G690">
        <v>315</v>
      </c>
      <c r="H690" t="str" cm="1">
        <f t="array" ref="H690">_xlfn.IFS(Table1_1[[#This Row],[discounted_price]]&lt;200, "&lt;₹200", Table1_1[[#This Row],[discounted_price]]&lt;=500, "₹200-₹500", Table1_1[[#This Row],[discounted_price]]&gt;500, "&gt;₹500")</f>
        <v>₹200-₹500</v>
      </c>
      <c r="I690" s="1">
        <v>0.2</v>
      </c>
      <c r="J6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90" s="1" t="str">
        <f>IF(Table1_1[[#This Row],[discount_percentage]]&gt;= 50%, "Yes", "No")</f>
        <v>No</v>
      </c>
      <c r="L690">
        <v>4.5</v>
      </c>
      <c r="M690">
        <v>3785</v>
      </c>
      <c r="N690">
        <f>AVERAGE(Table1_1[[#This Row],[rating]]) + (Table1_1[[#This Row],[rating_count]]/1000)</f>
        <v>8.2850000000000001</v>
      </c>
      <c r="O690" t="str">
        <f>IF(Table1_1[[#This Row],[rating_count]]&lt;1000, "Yes", "No")</f>
        <v>No</v>
      </c>
      <c r="P690" t="s">
        <v>6274</v>
      </c>
      <c r="Q690" t="s">
        <v>6275</v>
      </c>
      <c r="R690" t="s">
        <v>6276</v>
      </c>
      <c r="S690" t="s">
        <v>6277</v>
      </c>
      <c r="T690" t="s">
        <v>6278</v>
      </c>
      <c r="U690" t="s">
        <v>6279</v>
      </c>
      <c r="V690" t="s">
        <v>6280</v>
      </c>
      <c r="W690" t="s">
        <v>6281</v>
      </c>
    </row>
    <row r="691" spans="1:23" x14ac:dyDescent="0.25">
      <c r="A691" t="s">
        <v>6282</v>
      </c>
      <c r="B691" t="s">
        <v>6283</v>
      </c>
      <c r="C691" t="str">
        <f>TRIM(LEFT(Table1_1[[#This Row],[product_name]], FIND(" ",Table1_1[[#This Row],[product_name]],FIND(" ",Table1_1[[#This Row],[product_name]],FIND(" ",Table1_1[[#This Row],[product_name]])+1)+1)))</f>
        <v>Duracell Chhota Power</v>
      </c>
      <c r="D691" t="s">
        <v>5047</v>
      </c>
      <c r="E691" t="s">
        <v>13077</v>
      </c>
      <c r="F691">
        <v>190</v>
      </c>
      <c r="G691">
        <v>220</v>
      </c>
      <c r="H691" t="str" cm="1">
        <f t="array" ref="H691">_xlfn.IFS(Table1_1[[#This Row],[discounted_price]]&lt;200, "&lt;₹200", Table1_1[[#This Row],[discounted_price]]&lt;=500, "₹200-₹500", Table1_1[[#This Row],[discounted_price]]&gt;500, "&gt;₹500")</f>
        <v>&lt;₹200</v>
      </c>
      <c r="I691" s="1">
        <v>0.14000000000000001</v>
      </c>
      <c r="J6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91" s="1" t="str">
        <f>IF(Table1_1[[#This Row],[discount_percentage]]&gt;= 50%, "Yes", "No")</f>
        <v>No</v>
      </c>
      <c r="L691">
        <v>4.4000000000000004</v>
      </c>
      <c r="M691">
        <v>2866</v>
      </c>
      <c r="N691">
        <f>AVERAGE(Table1_1[[#This Row],[rating]]) + (Table1_1[[#This Row],[rating_count]]/1000)</f>
        <v>7.266</v>
      </c>
      <c r="O691" t="str">
        <f>IF(Table1_1[[#This Row],[rating_count]]&lt;1000, "Yes", "No")</f>
        <v>No</v>
      </c>
      <c r="P691" t="s">
        <v>6284</v>
      </c>
      <c r="Q691" t="s">
        <v>6285</v>
      </c>
      <c r="R691" t="s">
        <v>6286</v>
      </c>
      <c r="S691" t="s">
        <v>6287</v>
      </c>
      <c r="T691" t="s">
        <v>6288</v>
      </c>
      <c r="U691" t="s">
        <v>6289</v>
      </c>
      <c r="V691" t="s">
        <v>6290</v>
      </c>
      <c r="W691" t="s">
        <v>6291</v>
      </c>
    </row>
    <row r="692" spans="1:23" x14ac:dyDescent="0.25">
      <c r="A692" t="s">
        <v>6292</v>
      </c>
      <c r="B692" t="s">
        <v>6293</v>
      </c>
      <c r="C692" t="str">
        <f>TRIM(LEFT(Table1_1[[#This Row],[product_name]], FIND(" ",Table1_1[[#This Row],[product_name]],FIND(" ",Table1_1[[#This Row],[product_name]],FIND(" ",Table1_1[[#This Row],[product_name]])+1)+1)))</f>
        <v>Zebronics Zeb-Transformer Gaming</v>
      </c>
      <c r="D692" t="s">
        <v>5102</v>
      </c>
      <c r="E692" t="s">
        <v>13076</v>
      </c>
      <c r="F692">
        <v>1299</v>
      </c>
      <c r="G692">
        <v>1599</v>
      </c>
      <c r="H692" t="str" cm="1">
        <f t="array" ref="H692">_xlfn.IFS(Table1_1[[#This Row],[discounted_price]]&lt;200, "&lt;₹200", Table1_1[[#This Row],[discounted_price]]&lt;=500, "₹200-₹500", Table1_1[[#This Row],[discounted_price]]&gt;500, "&gt;₹500")</f>
        <v>&gt;₹500</v>
      </c>
      <c r="I692" s="1">
        <v>0.19</v>
      </c>
      <c r="J6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92" s="1" t="str">
        <f>IF(Table1_1[[#This Row],[discount_percentage]]&gt;= 50%, "Yes", "No")</f>
        <v>No</v>
      </c>
      <c r="L692">
        <v>4.3</v>
      </c>
      <c r="M692">
        <v>27223</v>
      </c>
      <c r="N692">
        <f>AVERAGE(Table1_1[[#This Row],[rating]]) + (Table1_1[[#This Row],[rating_count]]/1000)</f>
        <v>31.523</v>
      </c>
      <c r="O692" t="str">
        <f>IF(Table1_1[[#This Row],[rating_count]]&lt;1000, "Yes", "No")</f>
        <v>No</v>
      </c>
      <c r="P692" t="s">
        <v>6294</v>
      </c>
      <c r="Q692" t="s">
        <v>6295</v>
      </c>
      <c r="R692" t="s">
        <v>6296</v>
      </c>
      <c r="S692" t="s">
        <v>6297</v>
      </c>
      <c r="T692" t="s">
        <v>6298</v>
      </c>
      <c r="U692" t="s">
        <v>6299</v>
      </c>
      <c r="V692" t="s">
        <v>6300</v>
      </c>
      <c r="W692" t="s">
        <v>6301</v>
      </c>
    </row>
    <row r="693" spans="1:23" x14ac:dyDescent="0.25">
      <c r="A693" t="s">
        <v>6302</v>
      </c>
      <c r="B693" t="s">
        <v>6303</v>
      </c>
      <c r="C693" t="str">
        <f>TRIM(LEFT(Table1_1[[#This Row],[product_name]], FIND(" ",Table1_1[[#This Row],[product_name]],FIND(" ",Table1_1[[#This Row],[product_name]],FIND(" ",Table1_1[[#This Row],[product_name]])+1)+1)))</f>
        <v>SanDisk Ultra 64</v>
      </c>
      <c r="D693" t="s">
        <v>4834</v>
      </c>
      <c r="E693" t="s">
        <v>13076</v>
      </c>
      <c r="F693">
        <v>729</v>
      </c>
      <c r="G693">
        <v>1650</v>
      </c>
      <c r="H693" t="str" cm="1">
        <f t="array" ref="H693">_xlfn.IFS(Table1_1[[#This Row],[discounted_price]]&lt;200, "&lt;₹200", Table1_1[[#This Row],[discounted_price]]&lt;=500, "₹200-₹500", Table1_1[[#This Row],[discounted_price]]&gt;500, "&gt;₹500")</f>
        <v>&gt;₹500</v>
      </c>
      <c r="I693" s="1">
        <v>0.56000000000000005</v>
      </c>
      <c r="J6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93" s="1" t="str">
        <f>IF(Table1_1[[#This Row],[discount_percentage]]&gt;= 50%, "Yes", "No")</f>
        <v>Yes</v>
      </c>
      <c r="L693">
        <v>4.3</v>
      </c>
      <c r="M693">
        <v>82356</v>
      </c>
      <c r="N693">
        <f>AVERAGE(Table1_1[[#This Row],[rating]]) + (Table1_1[[#This Row],[rating_count]]/1000)</f>
        <v>86.655999999999992</v>
      </c>
      <c r="O693" t="str">
        <f>IF(Table1_1[[#This Row],[rating_count]]&lt;1000, "Yes", "No")</f>
        <v>No</v>
      </c>
      <c r="P693" t="s">
        <v>6304</v>
      </c>
      <c r="Q693" t="s">
        <v>6305</v>
      </c>
      <c r="R693" t="s">
        <v>6306</v>
      </c>
      <c r="S693" t="s">
        <v>6307</v>
      </c>
      <c r="T693" t="s">
        <v>6308</v>
      </c>
      <c r="U693" t="s">
        <v>6309</v>
      </c>
      <c r="V693" t="s">
        <v>6310</v>
      </c>
      <c r="W693" t="s">
        <v>6311</v>
      </c>
    </row>
    <row r="694" spans="1:23" x14ac:dyDescent="0.25">
      <c r="A694" t="s">
        <v>6312</v>
      </c>
      <c r="B694" t="s">
        <v>6313</v>
      </c>
      <c r="C694" t="str">
        <f>TRIM(LEFT(Table1_1[[#This Row],[product_name]], FIND(" ",Table1_1[[#This Row],[product_name]],FIND(" ",Table1_1[[#This Row],[product_name]],FIND(" ",Table1_1[[#This Row],[product_name]])+1)+1)))</f>
        <v>Parker Classic Gold</v>
      </c>
      <c r="D694" t="s">
        <v>6314</v>
      </c>
      <c r="E694" t="s">
        <v>13079</v>
      </c>
      <c r="F694">
        <v>480</v>
      </c>
      <c r="G694">
        <v>600</v>
      </c>
      <c r="H694" t="str" cm="1">
        <f t="array" ref="H694">_xlfn.IFS(Table1_1[[#This Row],[discounted_price]]&lt;200, "&lt;₹200", Table1_1[[#This Row],[discounted_price]]&lt;=500, "₹200-₹500", Table1_1[[#This Row],[discounted_price]]&gt;500, "&gt;₹500")</f>
        <v>₹200-₹500</v>
      </c>
      <c r="I694" s="1">
        <v>0.2</v>
      </c>
      <c r="J6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694" s="1" t="str">
        <f>IF(Table1_1[[#This Row],[discount_percentage]]&gt;= 50%, "Yes", "No")</f>
        <v>No</v>
      </c>
      <c r="L694">
        <v>4.3</v>
      </c>
      <c r="M694">
        <v>5719</v>
      </c>
      <c r="N694">
        <f>AVERAGE(Table1_1[[#This Row],[rating]]) + (Table1_1[[#This Row],[rating_count]]/1000)</f>
        <v>10.019</v>
      </c>
      <c r="O694" t="str">
        <f>IF(Table1_1[[#This Row],[rating_count]]&lt;1000, "Yes", "No")</f>
        <v>No</v>
      </c>
      <c r="P694" t="s">
        <v>6315</v>
      </c>
      <c r="Q694" t="s">
        <v>6316</v>
      </c>
      <c r="R694" t="s">
        <v>6317</v>
      </c>
      <c r="S694" t="s">
        <v>6318</v>
      </c>
      <c r="T694" t="s">
        <v>6319</v>
      </c>
      <c r="U694" t="s">
        <v>6320</v>
      </c>
      <c r="V694" t="s">
        <v>6321</v>
      </c>
      <c r="W694" t="s">
        <v>6322</v>
      </c>
    </row>
    <row r="695" spans="1:23" x14ac:dyDescent="0.25">
      <c r="A695" t="s">
        <v>6326</v>
      </c>
      <c r="B695" t="s">
        <v>6327</v>
      </c>
      <c r="C695" t="str">
        <f>TRIM(LEFT(Table1_1[[#This Row],[product_name]], FIND(" ",Table1_1[[#This Row],[product_name]],FIND(" ",Table1_1[[#This Row],[product_name]],FIND(" ",Table1_1[[#This Row],[product_name]])+1)+1)))</f>
        <v>Tarkan Portable Folding</v>
      </c>
      <c r="D695" t="s">
        <v>4876</v>
      </c>
      <c r="E695" t="s">
        <v>13076</v>
      </c>
      <c r="F695">
        <v>999</v>
      </c>
      <c r="G695">
        <v>2499</v>
      </c>
      <c r="H695" t="str" cm="1">
        <f t="array" ref="H695">_xlfn.IFS(Table1_1[[#This Row],[discounted_price]]&lt;200, "&lt;₹200", Table1_1[[#This Row],[discounted_price]]&lt;=500, "₹200-₹500", Table1_1[[#This Row],[discounted_price]]&gt;500, "&gt;₹500")</f>
        <v>&gt;₹500</v>
      </c>
      <c r="I695" s="1">
        <v>0.6</v>
      </c>
      <c r="J6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95" s="1" t="str">
        <f>IF(Table1_1[[#This Row],[discount_percentage]]&gt;= 50%, "Yes", "No")</f>
        <v>Yes</v>
      </c>
      <c r="L695">
        <v>4.3</v>
      </c>
      <c r="M695">
        <v>1690</v>
      </c>
      <c r="N695">
        <f>AVERAGE(Table1_1[[#This Row],[rating]]) + (Table1_1[[#This Row],[rating_count]]/1000)</f>
        <v>5.99</v>
      </c>
      <c r="O695" t="str">
        <f>IF(Table1_1[[#This Row],[rating_count]]&lt;1000, "Yes", "No")</f>
        <v>No</v>
      </c>
      <c r="P695" t="s">
        <v>6328</v>
      </c>
      <c r="Q695" t="s">
        <v>6329</v>
      </c>
      <c r="R695" t="s">
        <v>6330</v>
      </c>
      <c r="S695" t="s">
        <v>6331</v>
      </c>
      <c r="T695" t="s">
        <v>6332</v>
      </c>
      <c r="U695" t="s">
        <v>6333</v>
      </c>
      <c r="V695" t="s">
        <v>6334</v>
      </c>
      <c r="W695" t="s">
        <v>6335</v>
      </c>
    </row>
    <row r="696" spans="1:23" x14ac:dyDescent="0.25">
      <c r="A696" t="s">
        <v>6338</v>
      </c>
      <c r="B696" t="s">
        <v>6339</v>
      </c>
      <c r="C696" t="str">
        <f>TRIM(LEFT(Table1_1[[#This Row],[product_name]], FIND(" ",Table1_1[[#This Row],[product_name]],FIND(" ",Table1_1[[#This Row],[product_name]],FIND(" ",Table1_1[[#This Row],[product_name]])+1)+1)))</f>
        <v>Quantum RJ45 Ethernet</v>
      </c>
      <c r="D696" t="s">
        <v>6340</v>
      </c>
      <c r="E696" t="s">
        <v>13076</v>
      </c>
      <c r="F696">
        <v>238</v>
      </c>
      <c r="G696">
        <v>699</v>
      </c>
      <c r="H696" t="str" cm="1">
        <f t="array" ref="H696">_xlfn.IFS(Table1_1[[#This Row],[discounted_price]]&lt;200, "&lt;₹200", Table1_1[[#This Row],[discounted_price]]&lt;=500, "₹200-₹500", Table1_1[[#This Row],[discounted_price]]&gt;500, "&gt;₹500")</f>
        <v>₹200-₹500</v>
      </c>
      <c r="I696" s="1">
        <v>0.66</v>
      </c>
      <c r="J6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696" s="1" t="str">
        <f>IF(Table1_1[[#This Row],[discount_percentage]]&gt;= 50%, "Yes", "No")</f>
        <v>Yes</v>
      </c>
      <c r="L696">
        <v>4.4000000000000004</v>
      </c>
      <c r="M696">
        <v>8372</v>
      </c>
      <c r="N696">
        <f>AVERAGE(Table1_1[[#This Row],[rating]]) + (Table1_1[[#This Row],[rating_count]]/1000)</f>
        <v>12.772</v>
      </c>
      <c r="O696" t="str">
        <f>IF(Table1_1[[#This Row],[rating_count]]&lt;1000, "Yes", "No")</f>
        <v>No</v>
      </c>
      <c r="P696" t="s">
        <v>6341</v>
      </c>
      <c r="Q696" t="s">
        <v>6342</v>
      </c>
      <c r="R696" t="s">
        <v>6343</v>
      </c>
      <c r="S696" t="s">
        <v>6344</v>
      </c>
      <c r="T696" t="s">
        <v>6345</v>
      </c>
      <c r="U696" t="s">
        <v>6346</v>
      </c>
      <c r="V696" t="s">
        <v>6347</v>
      </c>
      <c r="W696" t="s">
        <v>6348</v>
      </c>
    </row>
    <row r="697" spans="1:23" x14ac:dyDescent="0.25">
      <c r="A697" t="s">
        <v>6349</v>
      </c>
      <c r="B697" t="s">
        <v>6350</v>
      </c>
      <c r="C697" t="str">
        <f>TRIM(LEFT(Table1_1[[#This Row],[product_name]], FIND(" ",Table1_1[[#This Row],[product_name]],FIND(" ",Table1_1[[#This Row],[product_name]],FIND(" ",Table1_1[[#This Row],[product_name]])+1)+1)))</f>
        <v>HP USB Wireless</v>
      </c>
      <c r="D697" t="s">
        <v>5102</v>
      </c>
      <c r="E697" t="s">
        <v>13076</v>
      </c>
      <c r="F697">
        <v>1349</v>
      </c>
      <c r="G697">
        <v>2198</v>
      </c>
      <c r="H697" t="str" cm="1">
        <f t="array" ref="H697">_xlfn.IFS(Table1_1[[#This Row],[discounted_price]]&lt;200, "&lt;₹200", Table1_1[[#This Row],[discounted_price]]&lt;=500, "₹200-₹500", Table1_1[[#This Row],[discounted_price]]&gt;500, "&gt;₹500")</f>
        <v>&gt;₹500</v>
      </c>
      <c r="I697" s="1">
        <v>0.39</v>
      </c>
      <c r="J6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697" s="1" t="str">
        <f>IF(Table1_1[[#This Row],[discount_percentage]]&gt;= 50%, "Yes", "No")</f>
        <v>No</v>
      </c>
      <c r="L697">
        <v>4</v>
      </c>
      <c r="M697">
        <v>7113</v>
      </c>
      <c r="N697">
        <f>AVERAGE(Table1_1[[#This Row],[rating]]) + (Table1_1[[#This Row],[rating_count]]/1000)</f>
        <v>11.113</v>
      </c>
      <c r="O697" t="str">
        <f>IF(Table1_1[[#This Row],[rating_count]]&lt;1000, "Yes", "No")</f>
        <v>No</v>
      </c>
      <c r="P697" t="s">
        <v>6351</v>
      </c>
      <c r="Q697" t="s">
        <v>6352</v>
      </c>
      <c r="R697" t="s">
        <v>6353</v>
      </c>
      <c r="S697" t="s">
        <v>6354</v>
      </c>
      <c r="T697" t="s">
        <v>6355</v>
      </c>
      <c r="U697" t="s">
        <v>6356</v>
      </c>
      <c r="V697" t="s">
        <v>6357</v>
      </c>
      <c r="W697" t="s">
        <v>6358</v>
      </c>
    </row>
    <row r="698" spans="1:23" x14ac:dyDescent="0.25">
      <c r="A698" t="s">
        <v>6360</v>
      </c>
      <c r="B698" t="s">
        <v>6361</v>
      </c>
      <c r="C698" t="str">
        <f>TRIM(LEFT(Table1_1[[#This Row],[product_name]], FIND(" ",Table1_1[[#This Row],[product_name]],FIND(" ",Table1_1[[#This Row],[product_name]],FIND(" ",Table1_1[[#This Row],[product_name]])+1)+1)))</f>
        <v>HUMBLE Dynamic Lapel</v>
      </c>
      <c r="D698" t="s">
        <v>6139</v>
      </c>
      <c r="E698" t="s">
        <v>13076</v>
      </c>
      <c r="F698">
        <v>199</v>
      </c>
      <c r="G698">
        <v>499</v>
      </c>
      <c r="H698" t="str" cm="1">
        <f t="array" ref="H698">_xlfn.IFS(Table1_1[[#This Row],[discounted_price]]&lt;200, "&lt;₹200", Table1_1[[#This Row],[discounted_price]]&lt;=500, "₹200-₹500", Table1_1[[#This Row],[discounted_price]]&gt;500, "&gt;₹500")</f>
        <v>&lt;₹200</v>
      </c>
      <c r="I698" s="1">
        <v>0.6</v>
      </c>
      <c r="J6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698" s="1" t="str">
        <f>IF(Table1_1[[#This Row],[discount_percentage]]&gt;= 50%, "Yes", "No")</f>
        <v>Yes</v>
      </c>
      <c r="L698">
        <v>3.3</v>
      </c>
      <c r="M698">
        <v>2804</v>
      </c>
      <c r="N698">
        <f>AVERAGE(Table1_1[[#This Row],[rating]]) + (Table1_1[[#This Row],[rating_count]]/1000)</f>
        <v>6.1039999999999992</v>
      </c>
      <c r="O698" t="str">
        <f>IF(Table1_1[[#This Row],[rating_count]]&lt;1000, "Yes", "No")</f>
        <v>No</v>
      </c>
      <c r="P698" t="s">
        <v>6362</v>
      </c>
      <c r="Q698" t="s">
        <v>6363</v>
      </c>
      <c r="R698" t="s">
        <v>6364</v>
      </c>
      <c r="S698" t="s">
        <v>6365</v>
      </c>
      <c r="T698" t="s">
        <v>6366</v>
      </c>
      <c r="U698" t="s">
        <v>6367</v>
      </c>
      <c r="V698" t="s">
        <v>6368</v>
      </c>
      <c r="W698" t="s">
        <v>6369</v>
      </c>
    </row>
    <row r="699" spans="1:23" x14ac:dyDescent="0.25">
      <c r="A699" t="s">
        <v>6370</v>
      </c>
      <c r="B699" t="s">
        <v>6371</v>
      </c>
      <c r="C699" t="str">
        <f>TRIM(LEFT(Table1_1[[#This Row],[product_name]], FIND(" ",Table1_1[[#This Row],[product_name]],FIND(" ",Table1_1[[#This Row],[product_name]],FIND(" ",Table1_1[[#This Row],[product_name]])+1)+1)))</f>
        <v>Boult Audio Omega</v>
      </c>
      <c r="D699" t="s">
        <v>3066</v>
      </c>
      <c r="E699" t="s">
        <v>13077</v>
      </c>
      <c r="F699">
        <v>1999</v>
      </c>
      <c r="G699">
        <v>9999</v>
      </c>
      <c r="H699" t="str" cm="1">
        <f t="array" ref="H699">_xlfn.IFS(Table1_1[[#This Row],[discounted_price]]&lt;200, "&lt;₹200", Table1_1[[#This Row],[discounted_price]]&lt;=500, "₹200-₹500", Table1_1[[#This Row],[discounted_price]]&gt;500, "&gt;₹500")</f>
        <v>&gt;₹500</v>
      </c>
      <c r="I699" s="1">
        <v>0.8</v>
      </c>
      <c r="J6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699" s="1" t="str">
        <f>IF(Table1_1[[#This Row],[discount_percentage]]&gt;= 50%, "Yes", "No")</f>
        <v>Yes</v>
      </c>
      <c r="L699">
        <v>3.7</v>
      </c>
      <c r="M699">
        <v>1986</v>
      </c>
      <c r="N699">
        <f>AVERAGE(Table1_1[[#This Row],[rating]]) + (Table1_1[[#This Row],[rating_count]]/1000)</f>
        <v>5.6859999999999999</v>
      </c>
      <c r="O699" t="str">
        <f>IF(Table1_1[[#This Row],[rating_count]]&lt;1000, "Yes", "No")</f>
        <v>No</v>
      </c>
      <c r="P699" t="s">
        <v>5296</v>
      </c>
      <c r="Q699" t="s">
        <v>6372</v>
      </c>
      <c r="R699" t="s">
        <v>6373</v>
      </c>
      <c r="S699" t="s">
        <v>6374</v>
      </c>
      <c r="T699" t="s">
        <v>6375</v>
      </c>
      <c r="U699" t="s">
        <v>6376</v>
      </c>
      <c r="V699" t="s">
        <v>6377</v>
      </c>
      <c r="W699" t="s">
        <v>6378</v>
      </c>
    </row>
    <row r="700" spans="1:23" x14ac:dyDescent="0.25">
      <c r="A700" t="s">
        <v>6379</v>
      </c>
      <c r="B700" t="s">
        <v>6380</v>
      </c>
      <c r="C700" t="str">
        <f>TRIM(LEFT(Table1_1[[#This Row],[product_name]], FIND(" ",Table1_1[[#This Row],[product_name]],FIND(" ",Table1_1[[#This Row],[product_name]],FIND(" ",Table1_1[[#This Row],[product_name]])+1)+1)))</f>
        <v>STRIFF UPH2W Multi</v>
      </c>
      <c r="D700" t="s">
        <v>3495</v>
      </c>
      <c r="E700" t="s">
        <v>13077</v>
      </c>
      <c r="F700">
        <v>99</v>
      </c>
      <c r="G700">
        <v>499</v>
      </c>
      <c r="H700" t="str" cm="1">
        <f t="array" ref="H700">_xlfn.IFS(Table1_1[[#This Row],[discounted_price]]&lt;200, "&lt;₹200", Table1_1[[#This Row],[discounted_price]]&lt;=500, "₹200-₹500", Table1_1[[#This Row],[discounted_price]]&gt;500, "&gt;₹500")</f>
        <v>&lt;₹200</v>
      </c>
      <c r="I700" s="1">
        <v>0.8</v>
      </c>
      <c r="J7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00" s="1" t="str">
        <f>IF(Table1_1[[#This Row],[discount_percentage]]&gt;= 50%, "Yes", "No")</f>
        <v>Yes</v>
      </c>
      <c r="L700">
        <v>4.0999999999999996</v>
      </c>
      <c r="M700">
        <v>2451</v>
      </c>
      <c r="N700">
        <f>AVERAGE(Table1_1[[#This Row],[rating]]) + (Table1_1[[#This Row],[rating_count]]/1000)</f>
        <v>6.5510000000000002</v>
      </c>
      <c r="O700" t="str">
        <f>IF(Table1_1[[#This Row],[rating_count]]&lt;1000, "Yes", "No")</f>
        <v>No</v>
      </c>
      <c r="P700" t="s">
        <v>3496</v>
      </c>
      <c r="Q700" t="s">
        <v>6381</v>
      </c>
      <c r="R700" t="s">
        <v>6382</v>
      </c>
      <c r="S700" t="s">
        <v>6383</v>
      </c>
      <c r="T700" t="s">
        <v>6384</v>
      </c>
      <c r="U700" t="s">
        <v>6385</v>
      </c>
      <c r="V700" t="s">
        <v>6386</v>
      </c>
      <c r="W700" t="s">
        <v>6387</v>
      </c>
    </row>
    <row r="701" spans="1:23" x14ac:dyDescent="0.25">
      <c r="A701" t="s">
        <v>6388</v>
      </c>
      <c r="B701" t="s">
        <v>6389</v>
      </c>
      <c r="C701" t="str">
        <f>TRIM(LEFT(Table1_1[[#This Row],[product_name]], FIND(" ",Table1_1[[#This Row],[product_name]],FIND(" ",Table1_1[[#This Row],[product_name]],FIND(" ",Table1_1[[#This Row],[product_name]])+1)+1)))</f>
        <v>Amazon Basics Wireless</v>
      </c>
      <c r="D701" t="s">
        <v>4845</v>
      </c>
      <c r="E701" t="s">
        <v>13076</v>
      </c>
      <c r="F701">
        <v>499</v>
      </c>
      <c r="G701">
        <v>1000</v>
      </c>
      <c r="H701" t="str" cm="1">
        <f t="array" ref="H701">_xlfn.IFS(Table1_1[[#This Row],[discounted_price]]&lt;200, "&lt;₹200", Table1_1[[#This Row],[discounted_price]]&lt;=500, "₹200-₹500", Table1_1[[#This Row],[discounted_price]]&gt;500, "&gt;₹500")</f>
        <v>₹200-₹500</v>
      </c>
      <c r="I701" s="1">
        <v>0.5</v>
      </c>
      <c r="J7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01" s="1" t="str">
        <f>IF(Table1_1[[#This Row],[discount_percentage]]&gt;= 50%, "Yes", "No")</f>
        <v>Yes</v>
      </c>
      <c r="L701">
        <v>5</v>
      </c>
      <c r="M701">
        <v>23</v>
      </c>
      <c r="N701">
        <f>AVERAGE(Table1_1[[#This Row],[rating]]) + (Table1_1[[#This Row],[rating_count]]/1000)</f>
        <v>5.0229999999999997</v>
      </c>
      <c r="O701" t="str">
        <f>IF(Table1_1[[#This Row],[rating_count]]&lt;1000, "Yes", "No")</f>
        <v>Yes</v>
      </c>
      <c r="P701" t="s">
        <v>6390</v>
      </c>
      <c r="Q701" t="s">
        <v>6391</v>
      </c>
      <c r="R701" t="s">
        <v>6392</v>
      </c>
      <c r="S701" t="s">
        <v>6393</v>
      </c>
      <c r="T701" t="s">
        <v>6394</v>
      </c>
      <c r="U701" t="s">
        <v>6395</v>
      </c>
      <c r="V701" t="s">
        <v>6396</v>
      </c>
      <c r="W701" t="s">
        <v>6397</v>
      </c>
    </row>
    <row r="702" spans="1:23" x14ac:dyDescent="0.25">
      <c r="A702" t="s">
        <v>6398</v>
      </c>
      <c r="B702" t="s">
        <v>6399</v>
      </c>
      <c r="C702" t="str">
        <f>TRIM(LEFT(Table1_1[[#This Row],[product_name]], FIND(" ",Table1_1[[#This Row],[product_name]],FIND(" ",Table1_1[[#This Row],[product_name]],FIND(" ",Table1_1[[#This Row],[product_name]])+1)+1)))</f>
        <v>Crucial RAM 8GB</v>
      </c>
      <c r="D702" t="s">
        <v>6400</v>
      </c>
      <c r="E702" t="s">
        <v>13076</v>
      </c>
      <c r="F702">
        <v>1792</v>
      </c>
      <c r="G702">
        <v>3500</v>
      </c>
      <c r="H702" t="str" cm="1">
        <f t="array" ref="H702">_xlfn.IFS(Table1_1[[#This Row],[discounted_price]]&lt;200, "&lt;₹200", Table1_1[[#This Row],[discounted_price]]&lt;=500, "₹200-₹500", Table1_1[[#This Row],[discounted_price]]&gt;500, "&gt;₹500")</f>
        <v>&gt;₹500</v>
      </c>
      <c r="I702" s="1">
        <v>0.49</v>
      </c>
      <c r="J7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02" s="1" t="str">
        <f>IF(Table1_1[[#This Row],[discount_percentage]]&gt;= 50%, "Yes", "No")</f>
        <v>No</v>
      </c>
      <c r="L702">
        <v>4.5</v>
      </c>
      <c r="M702">
        <v>26194</v>
      </c>
      <c r="N702">
        <f>AVERAGE(Table1_1[[#This Row],[rating]]) + (Table1_1[[#This Row],[rating_count]]/1000)</f>
        <v>30.693999999999999</v>
      </c>
      <c r="O702" t="str">
        <f>IF(Table1_1[[#This Row],[rating_count]]&lt;1000, "Yes", "No")</f>
        <v>No</v>
      </c>
      <c r="P702" t="s">
        <v>6401</v>
      </c>
      <c r="Q702" t="s">
        <v>6402</v>
      </c>
      <c r="R702" t="s">
        <v>6403</v>
      </c>
      <c r="S702" t="s">
        <v>6404</v>
      </c>
      <c r="T702" t="s">
        <v>6405</v>
      </c>
      <c r="U702" t="s">
        <v>6406</v>
      </c>
      <c r="V702" t="s">
        <v>6407</v>
      </c>
      <c r="W702" t="s">
        <v>6408</v>
      </c>
    </row>
    <row r="703" spans="1:23" x14ac:dyDescent="0.25">
      <c r="A703" t="s">
        <v>6409</v>
      </c>
      <c r="B703" t="s">
        <v>6410</v>
      </c>
      <c r="C703" t="str">
        <f>TRIM(LEFT(Table1_1[[#This Row],[product_name]], FIND(" ",Table1_1[[#This Row],[product_name]],FIND(" ",Table1_1[[#This Row],[product_name]],FIND(" ",Table1_1[[#This Row],[product_name]])+1)+1)))</f>
        <v>APC Back-UPS BX600C-IN</v>
      </c>
      <c r="D703" t="s">
        <v>6411</v>
      </c>
      <c r="E703" t="s">
        <v>13076</v>
      </c>
      <c r="F703">
        <v>3299</v>
      </c>
      <c r="G703">
        <v>4100</v>
      </c>
      <c r="H703" t="str" cm="1">
        <f t="array" ref="H703">_xlfn.IFS(Table1_1[[#This Row],[discounted_price]]&lt;200, "&lt;₹200", Table1_1[[#This Row],[discounted_price]]&lt;=500, "₹200-₹500", Table1_1[[#This Row],[discounted_price]]&gt;500, "&gt;₹500")</f>
        <v>&gt;₹500</v>
      </c>
      <c r="I703" s="1">
        <v>0.2</v>
      </c>
      <c r="J7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703" s="1" t="str">
        <f>IF(Table1_1[[#This Row],[discount_percentage]]&gt;= 50%, "Yes", "No")</f>
        <v>No</v>
      </c>
      <c r="L703">
        <v>3.9</v>
      </c>
      <c r="M703">
        <v>15783</v>
      </c>
      <c r="N703">
        <f>AVERAGE(Table1_1[[#This Row],[rating]]) + (Table1_1[[#This Row],[rating_count]]/1000)</f>
        <v>19.683</v>
      </c>
      <c r="O703" t="str">
        <f>IF(Table1_1[[#This Row],[rating_count]]&lt;1000, "Yes", "No")</f>
        <v>No</v>
      </c>
      <c r="P703" t="s">
        <v>6412</v>
      </c>
      <c r="Q703" t="s">
        <v>6413</v>
      </c>
      <c r="R703" t="s">
        <v>6414</v>
      </c>
      <c r="S703" t="s">
        <v>6415</v>
      </c>
      <c r="T703" t="s">
        <v>6416</v>
      </c>
      <c r="U703" t="s">
        <v>6417</v>
      </c>
      <c r="V703" t="s">
        <v>6418</v>
      </c>
      <c r="W703" t="s">
        <v>6419</v>
      </c>
    </row>
    <row r="704" spans="1:23" x14ac:dyDescent="0.25">
      <c r="A704" t="s">
        <v>6420</v>
      </c>
      <c r="B704" t="s">
        <v>6421</v>
      </c>
      <c r="C704" t="str">
        <f>TRIM(LEFT(Table1_1[[#This Row],[product_name]], FIND(" ",Table1_1[[#This Row],[product_name]],FIND(" ",Table1_1[[#This Row],[product_name]],FIND(" ",Table1_1[[#This Row],[product_name]])+1)+1)))</f>
        <v>Luxor 5 Subject</v>
      </c>
      <c r="D704" t="s">
        <v>6273</v>
      </c>
      <c r="E704" t="s">
        <v>13079</v>
      </c>
      <c r="F704">
        <v>125</v>
      </c>
      <c r="G704">
        <v>180</v>
      </c>
      <c r="H704" t="str" cm="1">
        <f t="array" ref="H704">_xlfn.IFS(Table1_1[[#This Row],[discounted_price]]&lt;200, "&lt;₹200", Table1_1[[#This Row],[discounted_price]]&lt;=500, "₹200-₹500", Table1_1[[#This Row],[discounted_price]]&gt;500, "&gt;₹500")</f>
        <v>&lt;₹200</v>
      </c>
      <c r="I704" s="1">
        <v>0.31</v>
      </c>
      <c r="J7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04" s="1" t="str">
        <f>IF(Table1_1[[#This Row],[discount_percentage]]&gt;= 50%, "Yes", "No")</f>
        <v>No</v>
      </c>
      <c r="L704">
        <v>4.4000000000000004</v>
      </c>
      <c r="M704">
        <v>8053</v>
      </c>
      <c r="N704">
        <f>AVERAGE(Table1_1[[#This Row],[rating]]) + (Table1_1[[#This Row],[rating_count]]/1000)</f>
        <v>12.453000000000001</v>
      </c>
      <c r="O704" t="str">
        <f>IF(Table1_1[[#This Row],[rating_count]]&lt;1000, "Yes", "No")</f>
        <v>No</v>
      </c>
      <c r="P704" t="s">
        <v>6422</v>
      </c>
      <c r="Q704" t="s">
        <v>6423</v>
      </c>
      <c r="R704" t="s">
        <v>6424</v>
      </c>
      <c r="S704" t="s">
        <v>6425</v>
      </c>
      <c r="T704" t="s">
        <v>6426</v>
      </c>
      <c r="U704" t="s">
        <v>6427</v>
      </c>
      <c r="V704" t="s">
        <v>6428</v>
      </c>
      <c r="W704" t="s">
        <v>6429</v>
      </c>
    </row>
    <row r="705" spans="1:23" x14ac:dyDescent="0.25">
      <c r="A705" t="s">
        <v>6430</v>
      </c>
      <c r="B705" t="s">
        <v>6431</v>
      </c>
      <c r="C705" t="str">
        <f>TRIM(LEFT(Table1_1[[#This Row],[product_name]], FIND(" ",Table1_1[[#This Row],[product_name]],FIND(" ",Table1_1[[#This Row],[product_name]],FIND(" ",Table1_1[[#This Row],[product_name]])+1)+1)))</f>
        <v>Zebronics Zeb-Jaguar Wireless</v>
      </c>
      <c r="D705" t="s">
        <v>4845</v>
      </c>
      <c r="E705" t="s">
        <v>13076</v>
      </c>
      <c r="F705">
        <v>399</v>
      </c>
      <c r="G705">
        <v>1190</v>
      </c>
      <c r="H705" t="str" cm="1">
        <f t="array" ref="H705">_xlfn.IFS(Table1_1[[#This Row],[discounted_price]]&lt;200, "&lt;₹200", Table1_1[[#This Row],[discounted_price]]&lt;=500, "₹200-₹500", Table1_1[[#This Row],[discounted_price]]&gt;500, "&gt;₹500")</f>
        <v>₹200-₹500</v>
      </c>
      <c r="I705" s="1">
        <v>0.66</v>
      </c>
      <c r="J7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05" s="1" t="str">
        <f>IF(Table1_1[[#This Row],[discount_percentage]]&gt;= 50%, "Yes", "No")</f>
        <v>Yes</v>
      </c>
      <c r="L705">
        <v>4.0999999999999996</v>
      </c>
      <c r="M705">
        <v>2809</v>
      </c>
      <c r="N705">
        <f>AVERAGE(Table1_1[[#This Row],[rating]]) + (Table1_1[[#This Row],[rating_count]]/1000)</f>
        <v>6.9089999999999998</v>
      </c>
      <c r="O705" t="str">
        <f>IF(Table1_1[[#This Row],[rating_count]]&lt;1000, "Yes", "No")</f>
        <v>No</v>
      </c>
      <c r="P705" t="s">
        <v>6432</v>
      </c>
      <c r="Q705" t="s">
        <v>6433</v>
      </c>
      <c r="R705" t="s">
        <v>6434</v>
      </c>
      <c r="S705" t="s">
        <v>6435</v>
      </c>
      <c r="T705" t="s">
        <v>6436</v>
      </c>
      <c r="U705" t="s">
        <v>6437</v>
      </c>
      <c r="V705" t="s">
        <v>6438</v>
      </c>
      <c r="W705" t="s">
        <v>6439</v>
      </c>
    </row>
    <row r="706" spans="1:23" x14ac:dyDescent="0.25">
      <c r="A706" t="s">
        <v>6440</v>
      </c>
      <c r="B706" t="s">
        <v>6441</v>
      </c>
      <c r="C706" t="str">
        <f>TRIM(LEFT(Table1_1[[#This Row],[product_name]], FIND(" ",Table1_1[[#This Row],[product_name]],FIND(" ",Table1_1[[#This Row],[product_name]],FIND(" ",Table1_1[[#This Row],[product_name]])+1)+1)))</f>
        <v>Boult Audio Truebuds</v>
      </c>
      <c r="D706" t="s">
        <v>3066</v>
      </c>
      <c r="E706" t="s">
        <v>13077</v>
      </c>
      <c r="F706">
        <v>1199</v>
      </c>
      <c r="G706">
        <v>7999</v>
      </c>
      <c r="H706" t="str" cm="1">
        <f t="array" ref="H706">_xlfn.IFS(Table1_1[[#This Row],[discounted_price]]&lt;200, "&lt;₹200", Table1_1[[#This Row],[discounted_price]]&lt;=500, "₹200-₹500", Table1_1[[#This Row],[discounted_price]]&gt;500, "&gt;₹500")</f>
        <v>&gt;₹500</v>
      </c>
      <c r="I706" s="1">
        <v>0.85</v>
      </c>
      <c r="J7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706" s="1" t="str">
        <f>IF(Table1_1[[#This Row],[discount_percentage]]&gt;= 50%, "Yes", "No")</f>
        <v>Yes</v>
      </c>
      <c r="L706">
        <v>3.6</v>
      </c>
      <c r="M706">
        <v>25910</v>
      </c>
      <c r="N706">
        <f>AVERAGE(Table1_1[[#This Row],[rating]]) + (Table1_1[[#This Row],[rating_count]]/1000)</f>
        <v>29.51</v>
      </c>
      <c r="O706" t="str">
        <f>IF(Table1_1[[#This Row],[rating_count]]&lt;1000, "Yes", "No")</f>
        <v>No</v>
      </c>
      <c r="P706" t="s">
        <v>6442</v>
      </c>
      <c r="Q706" t="s">
        <v>6443</v>
      </c>
      <c r="R706" t="s">
        <v>6444</v>
      </c>
      <c r="S706" t="s">
        <v>6445</v>
      </c>
      <c r="T706" t="s">
        <v>6446</v>
      </c>
      <c r="U706" t="s">
        <v>6447</v>
      </c>
      <c r="V706" t="s">
        <v>6448</v>
      </c>
      <c r="W706" t="s">
        <v>6449</v>
      </c>
    </row>
    <row r="707" spans="1:23" x14ac:dyDescent="0.25">
      <c r="A707" t="s">
        <v>6450</v>
      </c>
      <c r="B707" t="s">
        <v>6451</v>
      </c>
      <c r="C707" t="str">
        <f>TRIM(LEFT(Table1_1[[#This Row],[product_name]], FIND(" ",Table1_1[[#This Row],[product_name]],FIND(" ",Table1_1[[#This Row],[product_name]],FIND(" ",Table1_1[[#This Row],[product_name]])+1)+1)))</f>
        <v>Wembley LCD Writing</v>
      </c>
      <c r="D707" t="s">
        <v>4856</v>
      </c>
      <c r="E707" t="s">
        <v>13076</v>
      </c>
      <c r="F707">
        <v>235</v>
      </c>
      <c r="G707">
        <v>1599</v>
      </c>
      <c r="H707" t="str" cm="1">
        <f t="array" ref="H707">_xlfn.IFS(Table1_1[[#This Row],[discounted_price]]&lt;200, "&lt;₹200", Table1_1[[#This Row],[discounted_price]]&lt;=500, "₹200-₹500", Table1_1[[#This Row],[discounted_price]]&gt;500, "&gt;₹500")</f>
        <v>₹200-₹500</v>
      </c>
      <c r="I707" s="1">
        <v>0.85</v>
      </c>
      <c r="J7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707" s="1" t="str">
        <f>IF(Table1_1[[#This Row],[discount_percentage]]&gt;= 50%, "Yes", "No")</f>
        <v>Yes</v>
      </c>
      <c r="L707">
        <v>3.8</v>
      </c>
      <c r="M707">
        <v>1173</v>
      </c>
      <c r="N707">
        <f>AVERAGE(Table1_1[[#This Row],[rating]]) + (Table1_1[[#This Row],[rating_count]]/1000)</f>
        <v>4.9729999999999999</v>
      </c>
      <c r="O707" t="str">
        <f>IF(Table1_1[[#This Row],[rating_count]]&lt;1000, "Yes", "No")</f>
        <v>No</v>
      </c>
      <c r="P707" t="s">
        <v>6452</v>
      </c>
      <c r="Q707" t="s">
        <v>6453</v>
      </c>
      <c r="R707" t="s">
        <v>6454</v>
      </c>
      <c r="S707" t="s">
        <v>6455</v>
      </c>
      <c r="T707" t="s">
        <v>6456</v>
      </c>
      <c r="U707" t="s">
        <v>6457</v>
      </c>
      <c r="V707" t="s">
        <v>6458</v>
      </c>
      <c r="W707" t="s">
        <v>6459</v>
      </c>
    </row>
    <row r="708" spans="1:23" x14ac:dyDescent="0.25">
      <c r="A708" t="s">
        <v>6460</v>
      </c>
      <c r="B708" t="s">
        <v>6461</v>
      </c>
      <c r="C708" t="str">
        <f>TRIM(LEFT(Table1_1[[#This Row],[product_name]], FIND(" ",Table1_1[[#This Row],[product_name]],FIND(" ",Table1_1[[#This Row],[product_name]],FIND(" ",Table1_1[[#This Row],[product_name]])+1)+1)))</f>
        <v>Gizga Essentials Multi-Purpose</v>
      </c>
      <c r="D708" t="s">
        <v>4876</v>
      </c>
      <c r="E708" t="s">
        <v>13076</v>
      </c>
      <c r="F708">
        <v>549</v>
      </c>
      <c r="G708">
        <v>1999</v>
      </c>
      <c r="H708" t="str" cm="1">
        <f t="array" ref="H708">_xlfn.IFS(Table1_1[[#This Row],[discounted_price]]&lt;200, "&lt;₹200", Table1_1[[#This Row],[discounted_price]]&lt;=500, "₹200-₹500", Table1_1[[#This Row],[discounted_price]]&gt;500, "&gt;₹500")</f>
        <v>&gt;₹500</v>
      </c>
      <c r="I708" s="1">
        <v>0.73</v>
      </c>
      <c r="J7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08" s="1" t="str">
        <f>IF(Table1_1[[#This Row],[discount_percentage]]&gt;= 50%, "Yes", "No")</f>
        <v>Yes</v>
      </c>
      <c r="L708">
        <v>3.6</v>
      </c>
      <c r="M708">
        <v>6422</v>
      </c>
      <c r="N708">
        <f>AVERAGE(Table1_1[[#This Row],[rating]]) + (Table1_1[[#This Row],[rating_count]]/1000)</f>
        <v>10.022</v>
      </c>
      <c r="O708" t="str">
        <f>IF(Table1_1[[#This Row],[rating_count]]&lt;1000, "Yes", "No")</f>
        <v>No</v>
      </c>
      <c r="P708" t="s">
        <v>6462</v>
      </c>
      <c r="Q708" t="s">
        <v>6463</v>
      </c>
      <c r="R708" t="s">
        <v>6464</v>
      </c>
      <c r="S708" t="s">
        <v>6465</v>
      </c>
      <c r="T708" t="s">
        <v>6466</v>
      </c>
      <c r="U708" t="s">
        <v>6467</v>
      </c>
      <c r="V708" t="s">
        <v>6468</v>
      </c>
      <c r="W708" t="s">
        <v>6469</v>
      </c>
    </row>
    <row r="709" spans="1:23" x14ac:dyDescent="0.25">
      <c r="A709" t="s">
        <v>6470</v>
      </c>
      <c r="B709" t="s">
        <v>6471</v>
      </c>
      <c r="C709" t="str">
        <f>TRIM(LEFT(Table1_1[[#This Row],[product_name]], FIND(" ",Table1_1[[#This Row],[product_name]],FIND(" ",Table1_1[[#This Row],[product_name]],FIND(" ",Table1_1[[#This Row],[product_name]])+1)+1)))</f>
        <v>E-COSMOS Plug in</v>
      </c>
      <c r="D709" t="s">
        <v>5829</v>
      </c>
      <c r="E709" t="s">
        <v>13076</v>
      </c>
      <c r="F709">
        <v>89</v>
      </c>
      <c r="G709">
        <v>99</v>
      </c>
      <c r="H709" t="str" cm="1">
        <f t="array" ref="H709">_xlfn.IFS(Table1_1[[#This Row],[discounted_price]]&lt;200, "&lt;₹200", Table1_1[[#This Row],[discounted_price]]&lt;=500, "₹200-₹500", Table1_1[[#This Row],[discounted_price]]&gt;500, "&gt;₹500")</f>
        <v>&lt;₹200</v>
      </c>
      <c r="I709" s="1">
        <v>0.1</v>
      </c>
      <c r="J7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09" s="1" t="str">
        <f>IF(Table1_1[[#This Row],[discount_percentage]]&gt;= 50%, "Yes", "No")</f>
        <v>No</v>
      </c>
      <c r="L709">
        <v>4.2</v>
      </c>
      <c r="M709">
        <v>241</v>
      </c>
      <c r="N709">
        <f>AVERAGE(Table1_1[[#This Row],[rating]]) + (Table1_1[[#This Row],[rating_count]]/1000)</f>
        <v>4.4409999999999998</v>
      </c>
      <c r="O709" t="str">
        <f>IF(Table1_1[[#This Row],[rating_count]]&lt;1000, "Yes", "No")</f>
        <v>Yes</v>
      </c>
      <c r="P709" t="s">
        <v>6472</v>
      </c>
      <c r="Q709" t="s">
        <v>6473</v>
      </c>
      <c r="R709" t="s">
        <v>6474</v>
      </c>
      <c r="S709" t="s">
        <v>6475</v>
      </c>
      <c r="T709" t="s">
        <v>6476</v>
      </c>
      <c r="U709" t="s">
        <v>6477</v>
      </c>
      <c r="V709" t="s">
        <v>6478</v>
      </c>
      <c r="W709" t="s">
        <v>6479</v>
      </c>
    </row>
    <row r="710" spans="1:23" x14ac:dyDescent="0.25">
      <c r="A710" t="s">
        <v>6482</v>
      </c>
      <c r="B710" t="s">
        <v>6483</v>
      </c>
      <c r="C710" t="str">
        <f>TRIM(LEFT(Table1_1[[#This Row],[product_name]], FIND(" ",Table1_1[[#This Row],[product_name]],FIND(" ",Table1_1[[#This Row],[product_name]],FIND(" ",Table1_1[[#This Row],[product_name]])+1)+1)))</f>
        <v>Noise Buds VS201</v>
      </c>
      <c r="D710" t="s">
        <v>3066</v>
      </c>
      <c r="E710" t="s">
        <v>13077</v>
      </c>
      <c r="F710">
        <v>1299</v>
      </c>
      <c r="G710">
        <v>2999</v>
      </c>
      <c r="H710" t="str" cm="1">
        <f t="array" ref="H710">_xlfn.IFS(Table1_1[[#This Row],[discounted_price]]&lt;200, "&lt;₹200", Table1_1[[#This Row],[discounted_price]]&lt;=500, "₹200-₹500", Table1_1[[#This Row],[discounted_price]]&gt;500, "&gt;₹500")</f>
        <v>&gt;₹500</v>
      </c>
      <c r="I710" s="1">
        <v>0.56999999999999995</v>
      </c>
      <c r="J7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10" s="1" t="str">
        <f>IF(Table1_1[[#This Row],[discount_percentage]]&gt;= 50%, "Yes", "No")</f>
        <v>Yes</v>
      </c>
      <c r="L710">
        <v>3.8</v>
      </c>
      <c r="M710">
        <v>14629</v>
      </c>
      <c r="N710">
        <f>AVERAGE(Table1_1[[#This Row],[rating]]) + (Table1_1[[#This Row],[rating_count]]/1000)</f>
        <v>18.428999999999998</v>
      </c>
      <c r="O710" t="str">
        <f>IF(Table1_1[[#This Row],[rating_count]]&lt;1000, "Yes", "No")</f>
        <v>No</v>
      </c>
      <c r="P710" t="s">
        <v>6484</v>
      </c>
      <c r="Q710" t="s">
        <v>6485</v>
      </c>
      <c r="R710" t="s">
        <v>6486</v>
      </c>
      <c r="S710" t="s">
        <v>6487</v>
      </c>
      <c r="T710" t="s">
        <v>6488</v>
      </c>
      <c r="U710" t="s">
        <v>6489</v>
      </c>
      <c r="V710" t="s">
        <v>6490</v>
      </c>
      <c r="W710" t="s">
        <v>6491</v>
      </c>
    </row>
    <row r="711" spans="1:23" x14ac:dyDescent="0.25">
      <c r="A711" t="s">
        <v>6492</v>
      </c>
      <c r="B711" t="s">
        <v>6493</v>
      </c>
      <c r="C711" t="str">
        <f>TRIM(LEFT(Table1_1[[#This Row],[product_name]], FIND(" ",Table1_1[[#This Row],[product_name]],FIND(" ",Table1_1[[#This Row],[product_name]],FIND(" ",Table1_1[[#This Row],[product_name]])+1)+1)))</f>
        <v>Lapster Gel Mouse</v>
      </c>
      <c r="D711" t="s">
        <v>5358</v>
      </c>
      <c r="E711" t="s">
        <v>13076</v>
      </c>
      <c r="F711">
        <v>230</v>
      </c>
      <c r="G711">
        <v>999</v>
      </c>
      <c r="H711" t="str" cm="1">
        <f t="array" ref="H711">_xlfn.IFS(Table1_1[[#This Row],[discounted_price]]&lt;200, "&lt;₹200", Table1_1[[#This Row],[discounted_price]]&lt;=500, "₹200-₹500", Table1_1[[#This Row],[discounted_price]]&gt;500, "&gt;₹500")</f>
        <v>₹200-₹500</v>
      </c>
      <c r="I711" s="1">
        <v>0.77</v>
      </c>
      <c r="J7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11" s="1" t="str">
        <f>IF(Table1_1[[#This Row],[discount_percentage]]&gt;= 50%, "Yes", "No")</f>
        <v>Yes</v>
      </c>
      <c r="L711">
        <v>4.2</v>
      </c>
      <c r="M711">
        <v>1528</v>
      </c>
      <c r="N711">
        <f>AVERAGE(Table1_1[[#This Row],[rating]]) + (Table1_1[[#This Row],[rating_count]]/1000)</f>
        <v>5.7279999999999998</v>
      </c>
      <c r="O711" t="str">
        <f>IF(Table1_1[[#This Row],[rating_count]]&lt;1000, "Yes", "No")</f>
        <v>No</v>
      </c>
      <c r="P711" t="s">
        <v>6494</v>
      </c>
      <c r="Q711" t="s">
        <v>6495</v>
      </c>
      <c r="R711" t="s">
        <v>6496</v>
      </c>
      <c r="S711" t="s">
        <v>6497</v>
      </c>
      <c r="T711" t="s">
        <v>6498</v>
      </c>
      <c r="U711" t="s">
        <v>6499</v>
      </c>
      <c r="V711" t="s">
        <v>6500</v>
      </c>
      <c r="W711" t="s">
        <v>6501</v>
      </c>
    </row>
    <row r="712" spans="1:23" x14ac:dyDescent="0.25">
      <c r="A712" t="s">
        <v>6502</v>
      </c>
      <c r="B712" t="s">
        <v>6503</v>
      </c>
      <c r="C712" t="str">
        <f>TRIM(LEFT(Table1_1[[#This Row],[product_name]], FIND(" ",Table1_1[[#This Row],[product_name]],FIND(" ",Table1_1[[#This Row],[product_name]],FIND(" ",Table1_1[[#This Row],[product_name]])+1)+1)))</f>
        <v>Gizga Essentials Earphone</v>
      </c>
      <c r="D712" t="s">
        <v>6504</v>
      </c>
      <c r="E712" t="s">
        <v>13077</v>
      </c>
      <c r="F712">
        <v>119</v>
      </c>
      <c r="G712">
        <v>499</v>
      </c>
      <c r="H712" t="str" cm="1">
        <f t="array" ref="H712">_xlfn.IFS(Table1_1[[#This Row],[discounted_price]]&lt;200, "&lt;₹200", Table1_1[[#This Row],[discounted_price]]&lt;=500, "₹200-₹500", Table1_1[[#This Row],[discounted_price]]&gt;500, "&gt;₹500")</f>
        <v>&lt;₹200</v>
      </c>
      <c r="I712" s="1">
        <v>0.76</v>
      </c>
      <c r="J7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12" s="1" t="str">
        <f>IF(Table1_1[[#This Row],[discount_percentage]]&gt;= 50%, "Yes", "No")</f>
        <v>Yes</v>
      </c>
      <c r="L712">
        <v>4.3</v>
      </c>
      <c r="M712">
        <v>15032</v>
      </c>
      <c r="N712">
        <f>AVERAGE(Table1_1[[#This Row],[rating]]) + (Table1_1[[#This Row],[rating_count]]/1000)</f>
        <v>19.332000000000001</v>
      </c>
      <c r="O712" t="str">
        <f>IF(Table1_1[[#This Row],[rating_count]]&lt;1000, "Yes", "No")</f>
        <v>No</v>
      </c>
      <c r="P712" t="s">
        <v>6505</v>
      </c>
      <c r="Q712" t="s">
        <v>6506</v>
      </c>
      <c r="R712" t="s">
        <v>6507</v>
      </c>
      <c r="S712" t="s">
        <v>6508</v>
      </c>
      <c r="T712" t="s">
        <v>6509</v>
      </c>
      <c r="U712" t="s">
        <v>6510</v>
      </c>
      <c r="V712" t="s">
        <v>6511</v>
      </c>
      <c r="W712" t="s">
        <v>6512</v>
      </c>
    </row>
    <row r="713" spans="1:23" x14ac:dyDescent="0.25">
      <c r="A713" t="s">
        <v>6513</v>
      </c>
      <c r="B713" t="s">
        <v>6514</v>
      </c>
      <c r="C713" t="str">
        <f>TRIM(LEFT(Table1_1[[#This Row],[product_name]], FIND(" ",Table1_1[[#This Row],[product_name]],FIND(" ",Table1_1[[#This Row],[product_name]],FIND(" ",Table1_1[[#This Row],[product_name]])+1)+1)))</f>
        <v>SanDisk Ultra SDHC</v>
      </c>
      <c r="D713" t="s">
        <v>6515</v>
      </c>
      <c r="E713" t="s">
        <v>13077</v>
      </c>
      <c r="F713">
        <v>449</v>
      </c>
      <c r="G713">
        <v>800</v>
      </c>
      <c r="H713" t="str" cm="1">
        <f t="array" ref="H713">_xlfn.IFS(Table1_1[[#This Row],[discounted_price]]&lt;200, "&lt;₹200", Table1_1[[#This Row],[discounted_price]]&lt;=500, "₹200-₹500", Table1_1[[#This Row],[discounted_price]]&gt;500, "&gt;₹500")</f>
        <v>₹200-₹500</v>
      </c>
      <c r="I713" s="1">
        <v>0.44</v>
      </c>
      <c r="J7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13" s="1" t="str">
        <f>IF(Table1_1[[#This Row],[discount_percentage]]&gt;= 50%, "Yes", "No")</f>
        <v>No</v>
      </c>
      <c r="L713">
        <v>4.4000000000000004</v>
      </c>
      <c r="M713">
        <v>69585</v>
      </c>
      <c r="N713">
        <f>AVERAGE(Table1_1[[#This Row],[rating]]) + (Table1_1[[#This Row],[rating_count]]/1000)</f>
        <v>73.984999999999999</v>
      </c>
      <c r="O713" t="str">
        <f>IF(Table1_1[[#This Row],[rating_count]]&lt;1000, "Yes", "No")</f>
        <v>No</v>
      </c>
      <c r="P713" t="s">
        <v>6516</v>
      </c>
      <c r="Q713" t="s">
        <v>6517</v>
      </c>
      <c r="R713" t="s">
        <v>6518</v>
      </c>
      <c r="S713" t="s">
        <v>6519</v>
      </c>
      <c r="T713" t="s">
        <v>6520</v>
      </c>
      <c r="U713" t="s">
        <v>6521</v>
      </c>
      <c r="V713" t="s">
        <v>6522</v>
      </c>
      <c r="W713" t="s">
        <v>6523</v>
      </c>
    </row>
    <row r="714" spans="1:23" x14ac:dyDescent="0.25">
      <c r="A714" t="s">
        <v>6524</v>
      </c>
      <c r="B714" t="s">
        <v>6525</v>
      </c>
      <c r="C714" t="str">
        <f>TRIM(LEFT(Table1_1[[#This Row],[product_name]], FIND(" ",Table1_1[[#This Row],[product_name]],FIND(" ",Table1_1[[#This Row],[product_name]],FIND(" ",Table1_1[[#This Row],[product_name]])+1)+1)))</f>
        <v>DIGITEK¬Æ (DRL-14C) Professional</v>
      </c>
      <c r="D714" t="s">
        <v>6526</v>
      </c>
      <c r="E714" t="s">
        <v>13077</v>
      </c>
      <c r="F714">
        <v>1699</v>
      </c>
      <c r="G714">
        <v>3495</v>
      </c>
      <c r="H714" t="str" cm="1">
        <f t="array" ref="H714">_xlfn.IFS(Table1_1[[#This Row],[discounted_price]]&lt;200, "&lt;₹200", Table1_1[[#This Row],[discounted_price]]&lt;=500, "₹200-₹500", Table1_1[[#This Row],[discounted_price]]&gt;500, "&gt;₹500")</f>
        <v>&gt;₹500</v>
      </c>
      <c r="I714" s="1">
        <v>0.51</v>
      </c>
      <c r="J7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14" s="1" t="str">
        <f>IF(Table1_1[[#This Row],[discount_percentage]]&gt;= 50%, "Yes", "No")</f>
        <v>Yes</v>
      </c>
      <c r="L714">
        <v>4.0999999999999996</v>
      </c>
      <c r="M714">
        <v>14371</v>
      </c>
      <c r="N714">
        <f>AVERAGE(Table1_1[[#This Row],[rating]]) + (Table1_1[[#This Row],[rating_count]]/1000)</f>
        <v>18.471</v>
      </c>
      <c r="O714" t="str">
        <f>IF(Table1_1[[#This Row],[rating_count]]&lt;1000, "Yes", "No")</f>
        <v>No</v>
      </c>
      <c r="P714" t="s">
        <v>6527</v>
      </c>
      <c r="Q714" t="s">
        <v>6528</v>
      </c>
      <c r="R714" t="s">
        <v>6529</v>
      </c>
      <c r="S714" t="s">
        <v>6530</v>
      </c>
      <c r="T714" t="s">
        <v>6531</v>
      </c>
      <c r="U714" t="s">
        <v>6532</v>
      </c>
      <c r="V714" t="s">
        <v>6533</v>
      </c>
      <c r="W714" t="s">
        <v>6534</v>
      </c>
    </row>
    <row r="715" spans="1:23" x14ac:dyDescent="0.25">
      <c r="A715" t="s">
        <v>6535</v>
      </c>
      <c r="B715" t="s">
        <v>6536</v>
      </c>
      <c r="C715" t="str">
        <f>TRIM(LEFT(Table1_1[[#This Row],[product_name]], FIND(" ",Table1_1[[#This Row],[product_name]],FIND(" ",Table1_1[[#This Row],[product_name]],FIND(" ",Table1_1[[#This Row],[product_name]])+1)+1)))</f>
        <v>Classmate Long Notebook</v>
      </c>
      <c r="D715" t="s">
        <v>6273</v>
      </c>
      <c r="E715" t="s">
        <v>13079</v>
      </c>
      <c r="F715">
        <v>561</v>
      </c>
      <c r="G715">
        <v>720</v>
      </c>
      <c r="H715" t="str" cm="1">
        <f t="array" ref="H715">_xlfn.IFS(Table1_1[[#This Row],[discounted_price]]&lt;200, "&lt;₹200", Table1_1[[#This Row],[discounted_price]]&lt;=500, "₹200-₹500", Table1_1[[#This Row],[discounted_price]]&gt;500, "&gt;₹500")</f>
        <v>&gt;₹500</v>
      </c>
      <c r="I715" s="1">
        <v>0.22</v>
      </c>
      <c r="J7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15" s="1" t="str">
        <f>IF(Table1_1[[#This Row],[discount_percentage]]&gt;= 50%, "Yes", "No")</f>
        <v>No</v>
      </c>
      <c r="L715">
        <v>4.4000000000000004</v>
      </c>
      <c r="M715">
        <v>3182</v>
      </c>
      <c r="N715">
        <f>AVERAGE(Table1_1[[#This Row],[rating]]) + (Table1_1[[#This Row],[rating_count]]/1000)</f>
        <v>7.5820000000000007</v>
      </c>
      <c r="O715" t="str">
        <f>IF(Table1_1[[#This Row],[rating_count]]&lt;1000, "Yes", "No")</f>
        <v>No</v>
      </c>
      <c r="P715" t="s">
        <v>6537</v>
      </c>
      <c r="Q715" t="s">
        <v>6538</v>
      </c>
      <c r="R715" t="s">
        <v>6539</v>
      </c>
      <c r="S715" t="s">
        <v>6540</v>
      </c>
      <c r="T715" t="s">
        <v>6541</v>
      </c>
      <c r="U715" t="s">
        <v>6542</v>
      </c>
      <c r="V715" t="s">
        <v>6543</v>
      </c>
      <c r="W715" t="s">
        <v>6544</v>
      </c>
    </row>
    <row r="716" spans="1:23" x14ac:dyDescent="0.25">
      <c r="A716" t="s">
        <v>6545</v>
      </c>
      <c r="B716" t="s">
        <v>6546</v>
      </c>
      <c r="C716" t="str">
        <f>TRIM(LEFT(Table1_1[[#This Row],[product_name]], FIND(" ",Table1_1[[#This Row],[product_name]],FIND(" ",Table1_1[[#This Row],[product_name]],FIND(" ",Table1_1[[#This Row],[product_name]])+1)+1)))</f>
        <v>Lenovo 300 Wired</v>
      </c>
      <c r="D716" t="s">
        <v>4845</v>
      </c>
      <c r="E716" t="s">
        <v>13076</v>
      </c>
      <c r="F716">
        <v>289</v>
      </c>
      <c r="G716">
        <v>590</v>
      </c>
      <c r="H716" t="str" cm="1">
        <f t="array" ref="H716">_xlfn.IFS(Table1_1[[#This Row],[discounted_price]]&lt;200, "&lt;₹200", Table1_1[[#This Row],[discounted_price]]&lt;=500, "₹200-₹500", Table1_1[[#This Row],[discounted_price]]&gt;500, "&gt;₹500")</f>
        <v>₹200-₹500</v>
      </c>
      <c r="I716" s="1">
        <v>0.51</v>
      </c>
      <c r="J7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16" s="1" t="str">
        <f>IF(Table1_1[[#This Row],[discount_percentage]]&gt;= 50%, "Yes", "No")</f>
        <v>Yes</v>
      </c>
      <c r="L716">
        <v>4.4000000000000004</v>
      </c>
      <c r="M716">
        <v>25886</v>
      </c>
      <c r="N716">
        <f>AVERAGE(Table1_1[[#This Row],[rating]]) + (Table1_1[[#This Row],[rating_count]]/1000)</f>
        <v>30.286000000000001</v>
      </c>
      <c r="O716" t="str">
        <f>IF(Table1_1[[#This Row],[rating_count]]&lt;1000, "Yes", "No")</f>
        <v>No</v>
      </c>
      <c r="P716" t="s">
        <v>6547</v>
      </c>
      <c r="Q716" t="s">
        <v>6548</v>
      </c>
      <c r="R716" t="s">
        <v>6549</v>
      </c>
      <c r="S716" t="s">
        <v>6550</v>
      </c>
      <c r="T716" t="s">
        <v>6551</v>
      </c>
      <c r="U716" t="s">
        <v>6552</v>
      </c>
      <c r="V716" t="s">
        <v>6553</v>
      </c>
      <c r="W716" t="s">
        <v>6554</v>
      </c>
    </row>
    <row r="717" spans="1:23" x14ac:dyDescent="0.25">
      <c r="A717" t="s">
        <v>6555</v>
      </c>
      <c r="B717" t="s">
        <v>6556</v>
      </c>
      <c r="C717" t="str">
        <f>TRIM(LEFT(Table1_1[[#This Row],[product_name]], FIND(" ",Table1_1[[#This Row],[product_name]],FIND(" ",Table1_1[[#This Row],[product_name]],FIND(" ",Table1_1[[#This Row],[product_name]])+1)+1)))</f>
        <v>Dyazo 6 Angles</v>
      </c>
      <c r="D717" t="s">
        <v>4901</v>
      </c>
      <c r="E717" t="s">
        <v>13076</v>
      </c>
      <c r="F717">
        <v>599</v>
      </c>
      <c r="G717">
        <v>1999</v>
      </c>
      <c r="H717" t="str" cm="1">
        <f t="array" ref="H717">_xlfn.IFS(Table1_1[[#This Row],[discounted_price]]&lt;200, "&lt;₹200", Table1_1[[#This Row],[discounted_price]]&lt;=500, "₹200-₹500", Table1_1[[#This Row],[discounted_price]]&gt;500, "&gt;₹500")</f>
        <v>&gt;₹500</v>
      </c>
      <c r="I717" s="1">
        <v>0.7</v>
      </c>
      <c r="J7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17" s="1" t="str">
        <f>IF(Table1_1[[#This Row],[discount_percentage]]&gt;= 50%, "Yes", "No")</f>
        <v>Yes</v>
      </c>
      <c r="L717">
        <v>4.4000000000000004</v>
      </c>
      <c r="M717">
        <v>4736</v>
      </c>
      <c r="N717">
        <f>AVERAGE(Table1_1[[#This Row],[rating]]) + (Table1_1[[#This Row],[rating_count]]/1000)</f>
        <v>9.1359999999999992</v>
      </c>
      <c r="O717" t="str">
        <f>IF(Table1_1[[#This Row],[rating_count]]&lt;1000, "Yes", "No")</f>
        <v>No</v>
      </c>
      <c r="P717" t="s">
        <v>6557</v>
      </c>
      <c r="Q717" t="s">
        <v>6558</v>
      </c>
      <c r="R717" t="s">
        <v>6559</v>
      </c>
      <c r="S717" t="s">
        <v>6560</v>
      </c>
      <c r="T717" t="s">
        <v>6561</v>
      </c>
      <c r="U717" t="s">
        <v>6562</v>
      </c>
      <c r="V717" t="s">
        <v>6563</v>
      </c>
      <c r="W717" t="s">
        <v>6564</v>
      </c>
    </row>
    <row r="718" spans="1:23" x14ac:dyDescent="0.25">
      <c r="A718" t="s">
        <v>6565</v>
      </c>
      <c r="B718" t="s">
        <v>6566</v>
      </c>
      <c r="C718" t="str">
        <f>TRIM(LEFT(Table1_1[[#This Row],[product_name]], FIND(" ",Table1_1[[#This Row],[product_name]],FIND(" ",Table1_1[[#This Row],[product_name]],FIND(" ",Table1_1[[#This Row],[product_name]])+1)+1)))</f>
        <v>Western Digital WD</v>
      </c>
      <c r="D718" t="s">
        <v>5122</v>
      </c>
      <c r="E718" t="s">
        <v>13076</v>
      </c>
      <c r="F718">
        <v>5599</v>
      </c>
      <c r="G718">
        <v>7350</v>
      </c>
      <c r="H718" t="str" cm="1">
        <f t="array" ref="H718">_xlfn.IFS(Table1_1[[#This Row],[discounted_price]]&lt;200, "&lt;₹200", Table1_1[[#This Row],[discounted_price]]&lt;=500, "₹200-₹500", Table1_1[[#This Row],[discounted_price]]&gt;500, "&gt;₹500")</f>
        <v>&gt;₹500</v>
      </c>
      <c r="I718" s="1">
        <v>0.24</v>
      </c>
      <c r="J7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18" s="1" t="str">
        <f>IF(Table1_1[[#This Row],[discount_percentage]]&gt;= 50%, "Yes", "No")</f>
        <v>No</v>
      </c>
      <c r="L718">
        <v>4.4000000000000004</v>
      </c>
      <c r="M718">
        <v>73005</v>
      </c>
      <c r="N718">
        <f>AVERAGE(Table1_1[[#This Row],[rating]]) + (Table1_1[[#This Row],[rating_count]]/1000)</f>
        <v>77.405000000000001</v>
      </c>
      <c r="O718" t="str">
        <f>IF(Table1_1[[#This Row],[rating_count]]&lt;1000, "Yes", "No")</f>
        <v>No</v>
      </c>
      <c r="P718" t="s">
        <v>6567</v>
      </c>
      <c r="Q718" t="s">
        <v>6568</v>
      </c>
      <c r="R718" t="s">
        <v>6569</v>
      </c>
      <c r="S718" t="s">
        <v>6570</v>
      </c>
      <c r="T718" t="s">
        <v>6571</v>
      </c>
      <c r="U718" t="s">
        <v>6572</v>
      </c>
      <c r="V718" t="s">
        <v>6573</v>
      </c>
      <c r="W718" t="s">
        <v>6574</v>
      </c>
    </row>
    <row r="719" spans="1:23" x14ac:dyDescent="0.25">
      <c r="A719" t="s">
        <v>6575</v>
      </c>
      <c r="B719" t="s">
        <v>6576</v>
      </c>
      <c r="C719" t="str">
        <f>TRIM(LEFT(Table1_1[[#This Row],[product_name]], FIND(" ",Table1_1[[#This Row],[product_name]],FIND(" ",Table1_1[[#This Row],[product_name]],FIND(" ",Table1_1[[#This Row],[product_name]])+1)+1)))</f>
        <v>Logitech C270 Digital</v>
      </c>
      <c r="D719" t="s">
        <v>6577</v>
      </c>
      <c r="E719" t="s">
        <v>13076</v>
      </c>
      <c r="F719">
        <v>1990</v>
      </c>
      <c r="G719">
        <v>2595</v>
      </c>
      <c r="H719" t="str" cm="1">
        <f t="array" ref="H719">_xlfn.IFS(Table1_1[[#This Row],[discounted_price]]&lt;200, "&lt;₹200", Table1_1[[#This Row],[discounted_price]]&lt;=500, "₹200-₹500", Table1_1[[#This Row],[discounted_price]]&gt;500, "&gt;₹500")</f>
        <v>&gt;₹500</v>
      </c>
      <c r="I719" s="1">
        <v>0.23</v>
      </c>
      <c r="J7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19" s="1" t="str">
        <f>IF(Table1_1[[#This Row],[discount_percentage]]&gt;= 50%, "Yes", "No")</f>
        <v>No</v>
      </c>
      <c r="L719">
        <v>4.3</v>
      </c>
      <c r="M719">
        <v>20398</v>
      </c>
      <c r="N719">
        <f>AVERAGE(Table1_1[[#This Row],[rating]]) + (Table1_1[[#This Row],[rating_count]]/1000)</f>
        <v>24.698</v>
      </c>
      <c r="O719" t="str">
        <f>IF(Table1_1[[#This Row],[rating_count]]&lt;1000, "Yes", "No")</f>
        <v>No</v>
      </c>
      <c r="P719" t="s">
        <v>6578</v>
      </c>
      <c r="Q719" t="s">
        <v>6579</v>
      </c>
      <c r="R719" t="s">
        <v>6580</v>
      </c>
      <c r="S719" t="s">
        <v>6581</v>
      </c>
      <c r="T719" t="s">
        <v>6582</v>
      </c>
      <c r="U719" t="s">
        <v>13054</v>
      </c>
      <c r="V719" t="s">
        <v>6583</v>
      </c>
      <c r="W719" t="s">
        <v>6584</v>
      </c>
    </row>
    <row r="720" spans="1:23" x14ac:dyDescent="0.25">
      <c r="A720" t="s">
        <v>6585</v>
      </c>
      <c r="B720" t="s">
        <v>6586</v>
      </c>
      <c r="C720" t="str">
        <f>TRIM(LEFT(Table1_1[[#This Row],[product_name]], FIND(" ",Table1_1[[#This Row],[product_name]],FIND(" ",Table1_1[[#This Row],[product_name]],FIND(" ",Table1_1[[#This Row],[product_name]])+1)+1)))</f>
        <v>Portronics MPORT 31</v>
      </c>
      <c r="D720" t="s">
        <v>6103</v>
      </c>
      <c r="E720" t="s">
        <v>13076</v>
      </c>
      <c r="F720">
        <v>499</v>
      </c>
      <c r="G720">
        <v>799</v>
      </c>
      <c r="H720" t="str" cm="1">
        <f t="array" ref="H720">_xlfn.IFS(Table1_1[[#This Row],[discounted_price]]&lt;200, "&lt;₹200", Table1_1[[#This Row],[discounted_price]]&lt;=500, "₹200-₹500", Table1_1[[#This Row],[discounted_price]]&gt;500, "&gt;₹500")</f>
        <v>₹200-₹500</v>
      </c>
      <c r="I720" s="1">
        <v>0.38</v>
      </c>
      <c r="J7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20" s="1" t="str">
        <f>IF(Table1_1[[#This Row],[discount_percentage]]&gt;= 50%, "Yes", "No")</f>
        <v>No</v>
      </c>
      <c r="L720">
        <v>4.3</v>
      </c>
      <c r="M720">
        <v>2125</v>
      </c>
      <c r="N720">
        <f>AVERAGE(Table1_1[[#This Row],[rating]]) + (Table1_1[[#This Row],[rating_count]]/1000)</f>
        <v>6.4249999999999998</v>
      </c>
      <c r="O720" t="str">
        <f>IF(Table1_1[[#This Row],[rating_count]]&lt;1000, "Yes", "No")</f>
        <v>No</v>
      </c>
      <c r="P720" t="s">
        <v>6587</v>
      </c>
      <c r="Q720" t="s">
        <v>6588</v>
      </c>
      <c r="R720" t="s">
        <v>6589</v>
      </c>
      <c r="S720" t="s">
        <v>6590</v>
      </c>
      <c r="T720" t="s">
        <v>6591</v>
      </c>
      <c r="U720" t="s">
        <v>6592</v>
      </c>
      <c r="V720" t="s">
        <v>6593</v>
      </c>
      <c r="W720" t="s">
        <v>6594</v>
      </c>
    </row>
    <row r="721" spans="1:23" x14ac:dyDescent="0.25">
      <c r="A721" t="s">
        <v>6595</v>
      </c>
      <c r="B721" t="s">
        <v>6596</v>
      </c>
      <c r="C721" t="str">
        <f>TRIM(LEFT(Table1_1[[#This Row],[product_name]], FIND(" ",Table1_1[[#This Row],[product_name]],FIND(" ",Table1_1[[#This Row],[product_name]],FIND(" ",Table1_1[[#This Row],[product_name]])+1)+1)))</f>
        <v>AirCase Protective Laptop</v>
      </c>
      <c r="D721" t="s">
        <v>6200</v>
      </c>
      <c r="E721" t="s">
        <v>13076</v>
      </c>
      <c r="F721">
        <v>449</v>
      </c>
      <c r="G721">
        <v>999</v>
      </c>
      <c r="H721" t="str" cm="1">
        <f t="array" ref="H721">_xlfn.IFS(Table1_1[[#This Row],[discounted_price]]&lt;200, "&lt;₹200", Table1_1[[#This Row],[discounted_price]]&lt;=500, "₹200-₹500", Table1_1[[#This Row],[discounted_price]]&gt;500, "&gt;₹500")</f>
        <v>₹200-₹500</v>
      </c>
      <c r="I721" s="1">
        <v>0.55000000000000004</v>
      </c>
      <c r="J7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21" s="1" t="str">
        <f>IF(Table1_1[[#This Row],[discount_percentage]]&gt;= 50%, "Yes", "No")</f>
        <v>Yes</v>
      </c>
      <c r="L721">
        <v>4.3</v>
      </c>
      <c r="M721">
        <v>11330</v>
      </c>
      <c r="N721">
        <f>AVERAGE(Table1_1[[#This Row],[rating]]) + (Table1_1[[#This Row],[rating_count]]/1000)</f>
        <v>15.629999999999999</v>
      </c>
      <c r="O721" t="str">
        <f>IF(Table1_1[[#This Row],[rating_count]]&lt;1000, "Yes", "No")</f>
        <v>No</v>
      </c>
      <c r="P721" t="s">
        <v>6597</v>
      </c>
      <c r="Q721" t="s">
        <v>6598</v>
      </c>
      <c r="R721" t="s">
        <v>6599</v>
      </c>
      <c r="S721" t="s">
        <v>6600</v>
      </c>
      <c r="T721" t="s">
        <v>6601</v>
      </c>
      <c r="U721" t="s">
        <v>6602</v>
      </c>
      <c r="V721" t="s">
        <v>6207</v>
      </c>
      <c r="W721" t="s">
        <v>6603</v>
      </c>
    </row>
    <row r="722" spans="1:23" x14ac:dyDescent="0.25">
      <c r="A722" t="s">
        <v>6604</v>
      </c>
      <c r="B722" t="s">
        <v>6605</v>
      </c>
      <c r="C722" t="str">
        <f>TRIM(LEFT(Table1_1[[#This Row],[product_name]], FIND(" ",Table1_1[[#This Row],[product_name]],FIND(" ",Table1_1[[#This Row],[product_name]],FIND(" ",Table1_1[[#This Row],[product_name]])+1)+1)))</f>
        <v>Zinq Five Fan</v>
      </c>
      <c r="D722" t="s">
        <v>6606</v>
      </c>
      <c r="E722" t="s">
        <v>13076</v>
      </c>
      <c r="F722">
        <v>999</v>
      </c>
      <c r="G722">
        <v>1999</v>
      </c>
      <c r="H722" t="str" cm="1">
        <f t="array" ref="H722">_xlfn.IFS(Table1_1[[#This Row],[discounted_price]]&lt;200, "&lt;₹200", Table1_1[[#This Row],[discounted_price]]&lt;=500, "₹200-₹500", Table1_1[[#This Row],[discounted_price]]&gt;500, "&gt;₹500")</f>
        <v>&gt;₹500</v>
      </c>
      <c r="I722" s="1">
        <v>0.5</v>
      </c>
      <c r="J7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22" s="1" t="str">
        <f>IF(Table1_1[[#This Row],[discount_percentage]]&gt;= 50%, "Yes", "No")</f>
        <v>Yes</v>
      </c>
      <c r="L722">
        <v>4.2</v>
      </c>
      <c r="M722">
        <v>27441</v>
      </c>
      <c r="N722">
        <f>AVERAGE(Table1_1[[#This Row],[rating]]) + (Table1_1[[#This Row],[rating_count]]/1000)</f>
        <v>31.640999999999998</v>
      </c>
      <c r="O722" t="str">
        <f>IF(Table1_1[[#This Row],[rating_count]]&lt;1000, "Yes", "No")</f>
        <v>No</v>
      </c>
      <c r="P722" t="s">
        <v>6607</v>
      </c>
      <c r="Q722" t="s">
        <v>6608</v>
      </c>
      <c r="R722" t="s">
        <v>6609</v>
      </c>
      <c r="S722" t="s">
        <v>6610</v>
      </c>
      <c r="T722" t="s">
        <v>6611</v>
      </c>
      <c r="U722" t="s">
        <v>6612</v>
      </c>
      <c r="V722" t="s">
        <v>6613</v>
      </c>
      <c r="W722" t="s">
        <v>6614</v>
      </c>
    </row>
    <row r="723" spans="1:23" x14ac:dyDescent="0.25">
      <c r="A723" t="s">
        <v>6615</v>
      </c>
      <c r="B723" t="s">
        <v>6616</v>
      </c>
      <c r="C723" t="str">
        <f>TRIM(LEFT(Table1_1[[#This Row],[product_name]], FIND(" ",Table1_1[[#This Row],[product_name]],FIND(" ",Table1_1[[#This Row],[product_name]],FIND(" ",Table1_1[[#This Row],[product_name]])+1)+1)))</f>
        <v>Gizga Essentials Webcam</v>
      </c>
      <c r="D723" t="s">
        <v>4450</v>
      </c>
      <c r="E723" t="s">
        <v>13076</v>
      </c>
      <c r="F723">
        <v>69</v>
      </c>
      <c r="G723">
        <v>299</v>
      </c>
      <c r="H723" t="str" cm="1">
        <f t="array" ref="H723">_xlfn.IFS(Table1_1[[#This Row],[discounted_price]]&lt;200, "&lt;₹200", Table1_1[[#This Row],[discounted_price]]&lt;=500, "₹200-₹500", Table1_1[[#This Row],[discounted_price]]&gt;500, "&gt;₹500")</f>
        <v>&lt;₹200</v>
      </c>
      <c r="I723" s="1">
        <v>0.77</v>
      </c>
      <c r="J7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23" s="1" t="str">
        <f>IF(Table1_1[[#This Row],[discount_percentage]]&gt;= 50%, "Yes", "No")</f>
        <v>Yes</v>
      </c>
      <c r="L723">
        <v>4.3</v>
      </c>
      <c r="M723">
        <v>255</v>
      </c>
      <c r="N723">
        <f>AVERAGE(Table1_1[[#This Row],[rating]]) + (Table1_1[[#This Row],[rating_count]]/1000)</f>
        <v>4.5549999999999997</v>
      </c>
      <c r="O723" t="str">
        <f>IF(Table1_1[[#This Row],[rating_count]]&lt;1000, "Yes", "No")</f>
        <v>Yes</v>
      </c>
      <c r="P723" t="s">
        <v>6617</v>
      </c>
      <c r="Q723" t="s">
        <v>6618</v>
      </c>
      <c r="R723" t="s">
        <v>6619</v>
      </c>
      <c r="S723" t="s">
        <v>6620</v>
      </c>
      <c r="T723" t="s">
        <v>6621</v>
      </c>
      <c r="U723" t="s">
        <v>6622</v>
      </c>
      <c r="V723" t="s">
        <v>6623</v>
      </c>
      <c r="W723" t="s">
        <v>6624</v>
      </c>
    </row>
    <row r="724" spans="1:23" x14ac:dyDescent="0.25">
      <c r="A724" t="s">
        <v>6625</v>
      </c>
      <c r="B724" t="s">
        <v>6626</v>
      </c>
      <c r="C724" t="str">
        <f>TRIM(LEFT(Table1_1[[#This Row],[product_name]], FIND(" ",Table1_1[[#This Row],[product_name]],FIND(" ",Table1_1[[#This Row],[product_name]],FIND(" ",Table1_1[[#This Row],[product_name]])+1)+1)))</f>
        <v>HP Z3700 Wireless</v>
      </c>
      <c r="D724" t="s">
        <v>4845</v>
      </c>
      <c r="E724" t="s">
        <v>13076</v>
      </c>
      <c r="F724">
        <v>899</v>
      </c>
      <c r="G724">
        <v>1499</v>
      </c>
      <c r="H724" t="str" cm="1">
        <f t="array" ref="H724">_xlfn.IFS(Table1_1[[#This Row],[discounted_price]]&lt;200, "&lt;₹200", Table1_1[[#This Row],[discounted_price]]&lt;=500, "₹200-₹500", Table1_1[[#This Row],[discounted_price]]&gt;500, "&gt;₹500")</f>
        <v>&gt;₹500</v>
      </c>
      <c r="I724" s="1">
        <v>0.4</v>
      </c>
      <c r="J7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24" s="1" t="str">
        <f>IF(Table1_1[[#This Row],[discount_percentage]]&gt;= 50%, "Yes", "No")</f>
        <v>No</v>
      </c>
      <c r="L724">
        <v>4.2</v>
      </c>
      <c r="M724">
        <v>23174</v>
      </c>
      <c r="N724">
        <f>AVERAGE(Table1_1[[#This Row],[rating]]) + (Table1_1[[#This Row],[rating_count]]/1000)</f>
        <v>27.373999999999999</v>
      </c>
      <c r="O724" t="str">
        <f>IF(Table1_1[[#This Row],[rating_count]]&lt;1000, "Yes", "No")</f>
        <v>No</v>
      </c>
      <c r="P724" t="s">
        <v>6627</v>
      </c>
      <c r="Q724" t="s">
        <v>6628</v>
      </c>
      <c r="R724" t="s">
        <v>6629</v>
      </c>
      <c r="S724" t="s">
        <v>6630</v>
      </c>
      <c r="T724" t="s">
        <v>6631</v>
      </c>
      <c r="U724" t="s">
        <v>6632</v>
      </c>
      <c r="V724" t="s">
        <v>6633</v>
      </c>
      <c r="W724" t="s">
        <v>6634</v>
      </c>
    </row>
    <row r="725" spans="1:23" x14ac:dyDescent="0.25">
      <c r="A725" t="s">
        <v>6635</v>
      </c>
      <c r="B725" t="s">
        <v>6636</v>
      </c>
      <c r="C725" t="str">
        <f>TRIM(LEFT(Table1_1[[#This Row],[product_name]], FIND(" ",Table1_1[[#This Row],[product_name]],FIND(" ",Table1_1[[#This Row],[product_name]],FIND(" ",Table1_1[[#This Row],[product_name]])+1)+1)))</f>
        <v>MAONO AU-400 Lavalier</v>
      </c>
      <c r="D725" t="s">
        <v>5034</v>
      </c>
      <c r="E725" t="s">
        <v>13078</v>
      </c>
      <c r="F725">
        <v>478</v>
      </c>
      <c r="G725">
        <v>699</v>
      </c>
      <c r="H725" t="str" cm="1">
        <f t="array" ref="H725">_xlfn.IFS(Table1_1[[#This Row],[discounted_price]]&lt;200, "&lt;₹200", Table1_1[[#This Row],[discounted_price]]&lt;=500, "₹200-₹500", Table1_1[[#This Row],[discounted_price]]&gt;500, "&gt;₹500")</f>
        <v>₹200-₹500</v>
      </c>
      <c r="I725" s="1">
        <v>0.32</v>
      </c>
      <c r="J7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25" s="1" t="str">
        <f>IF(Table1_1[[#This Row],[discount_percentage]]&gt;= 50%, "Yes", "No")</f>
        <v>No</v>
      </c>
      <c r="L725">
        <v>3.8</v>
      </c>
      <c r="M725">
        <v>20218</v>
      </c>
      <c r="N725">
        <f>AVERAGE(Table1_1[[#This Row],[rating]]) + (Table1_1[[#This Row],[rating_count]]/1000)</f>
        <v>24.018000000000001</v>
      </c>
      <c r="O725" t="str">
        <f>IF(Table1_1[[#This Row],[rating_count]]&lt;1000, "Yes", "No")</f>
        <v>No</v>
      </c>
      <c r="P725" t="s">
        <v>6637</v>
      </c>
      <c r="Q725" t="s">
        <v>6638</v>
      </c>
      <c r="R725" t="s">
        <v>6639</v>
      </c>
      <c r="S725" t="s">
        <v>6640</v>
      </c>
      <c r="T725" t="s">
        <v>6641</v>
      </c>
      <c r="U725" t="s">
        <v>6642</v>
      </c>
      <c r="V725" t="s">
        <v>6643</v>
      </c>
      <c r="W725" t="s">
        <v>6644</v>
      </c>
    </row>
    <row r="726" spans="1:23" x14ac:dyDescent="0.25">
      <c r="A726" t="s">
        <v>6645</v>
      </c>
      <c r="B726" t="s">
        <v>6646</v>
      </c>
      <c r="C726" t="str">
        <f>TRIM(LEFT(Table1_1[[#This Row],[product_name]], FIND(" ",Table1_1[[#This Row],[product_name]],FIND(" ",Table1_1[[#This Row],[product_name]],FIND(" ",Table1_1[[#This Row],[product_name]])+1)+1)))</f>
        <v>TABLE MAGIC Multipurpose</v>
      </c>
      <c r="D726" t="s">
        <v>6647</v>
      </c>
      <c r="E726" t="s">
        <v>13076</v>
      </c>
      <c r="F726">
        <v>1399</v>
      </c>
      <c r="G726">
        <v>2490</v>
      </c>
      <c r="H726" t="str" cm="1">
        <f t="array" ref="H726">_xlfn.IFS(Table1_1[[#This Row],[discounted_price]]&lt;200, "&lt;₹200", Table1_1[[#This Row],[discounted_price]]&lt;=500, "₹200-₹500", Table1_1[[#This Row],[discounted_price]]&gt;500, "&gt;₹500")</f>
        <v>&gt;₹500</v>
      </c>
      <c r="I726" s="1">
        <v>0.44</v>
      </c>
      <c r="J7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26" s="1" t="str">
        <f>IF(Table1_1[[#This Row],[discount_percentage]]&gt;= 50%, "Yes", "No")</f>
        <v>No</v>
      </c>
      <c r="L726">
        <v>4.3</v>
      </c>
      <c r="M726">
        <v>11074</v>
      </c>
      <c r="N726">
        <f>AVERAGE(Table1_1[[#This Row],[rating]]) + (Table1_1[[#This Row],[rating_count]]/1000)</f>
        <v>15.373999999999999</v>
      </c>
      <c r="O726" t="str">
        <f>IF(Table1_1[[#This Row],[rating_count]]&lt;1000, "Yes", "No")</f>
        <v>No</v>
      </c>
      <c r="P726" t="s">
        <v>6648</v>
      </c>
      <c r="Q726" t="s">
        <v>6649</v>
      </c>
      <c r="R726" t="s">
        <v>6650</v>
      </c>
      <c r="S726" t="s">
        <v>6651</v>
      </c>
      <c r="T726" t="s">
        <v>6652</v>
      </c>
      <c r="U726" t="s">
        <v>6653</v>
      </c>
      <c r="V726" t="s">
        <v>6654</v>
      </c>
      <c r="W726" t="s">
        <v>6655</v>
      </c>
    </row>
    <row r="727" spans="1:23" x14ac:dyDescent="0.25">
      <c r="A727" t="s">
        <v>6658</v>
      </c>
      <c r="B727" t="s">
        <v>6659</v>
      </c>
      <c r="C727" t="str">
        <f>TRIM(LEFT(Table1_1[[#This Row],[product_name]], FIND(" ",Table1_1[[#This Row],[product_name]],FIND(" ",Table1_1[[#This Row],[product_name]],FIND(" ",Table1_1[[#This Row],[product_name]])+1)+1)))</f>
        <v>GIZGA Essentials Portable</v>
      </c>
      <c r="D727" t="s">
        <v>6660</v>
      </c>
      <c r="E727" t="s">
        <v>13076</v>
      </c>
      <c r="F727">
        <v>149</v>
      </c>
      <c r="G727">
        <v>499</v>
      </c>
      <c r="H727" t="str" cm="1">
        <f t="array" ref="H727">_xlfn.IFS(Table1_1[[#This Row],[discounted_price]]&lt;200, "&lt;₹200", Table1_1[[#This Row],[discounted_price]]&lt;=500, "₹200-₹500", Table1_1[[#This Row],[discounted_price]]&gt;500, "&gt;₹500")</f>
        <v>&lt;₹200</v>
      </c>
      <c r="I727" s="1">
        <v>0.7</v>
      </c>
      <c r="J7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27" s="1" t="str">
        <f>IF(Table1_1[[#This Row],[discount_percentage]]&gt;= 50%, "Yes", "No")</f>
        <v>Yes</v>
      </c>
      <c r="L727">
        <v>4.0999999999999996</v>
      </c>
      <c r="M727">
        <v>25607</v>
      </c>
      <c r="N727">
        <f>AVERAGE(Table1_1[[#This Row],[rating]]) + (Table1_1[[#This Row],[rating_count]]/1000)</f>
        <v>29.707000000000001</v>
      </c>
      <c r="O727" t="str">
        <f>IF(Table1_1[[#This Row],[rating_count]]&lt;1000, "Yes", "No")</f>
        <v>No</v>
      </c>
      <c r="P727" t="s">
        <v>6661</v>
      </c>
      <c r="Q727" t="s">
        <v>6662</v>
      </c>
      <c r="R727" t="s">
        <v>6663</v>
      </c>
      <c r="S727" t="s">
        <v>6664</v>
      </c>
      <c r="T727" t="s">
        <v>6665</v>
      </c>
      <c r="U727" t="s">
        <v>6666</v>
      </c>
      <c r="V727" t="s">
        <v>6667</v>
      </c>
      <c r="W727" t="s">
        <v>6668</v>
      </c>
    </row>
    <row r="728" spans="1:23" x14ac:dyDescent="0.25">
      <c r="A728" t="s">
        <v>6669</v>
      </c>
      <c r="B728" t="s">
        <v>6670</v>
      </c>
      <c r="C728" t="str">
        <f>TRIM(LEFT(Table1_1[[#This Row],[product_name]], FIND(" ",Table1_1[[#This Row],[product_name]],FIND(" ",Table1_1[[#This Row],[product_name]],FIND(" ",Table1_1[[#This Row],[product_name]])+1)+1)))</f>
        <v>boAt Stone 650</v>
      </c>
      <c r="D728" t="s">
        <v>5515</v>
      </c>
      <c r="E728" t="s">
        <v>13077</v>
      </c>
      <c r="F728">
        <v>1799</v>
      </c>
      <c r="G728">
        <v>4990</v>
      </c>
      <c r="H728" t="str" cm="1">
        <f t="array" ref="H728">_xlfn.IFS(Table1_1[[#This Row],[discounted_price]]&lt;200, "&lt;₹200", Table1_1[[#This Row],[discounted_price]]&lt;=500, "₹200-₹500", Table1_1[[#This Row],[discounted_price]]&gt;500, "&gt;₹500")</f>
        <v>&gt;₹500</v>
      </c>
      <c r="I728" s="1">
        <v>0.64</v>
      </c>
      <c r="J7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28" s="1" t="str">
        <f>IF(Table1_1[[#This Row],[discount_percentage]]&gt;= 50%, "Yes", "No")</f>
        <v>Yes</v>
      </c>
      <c r="L728">
        <v>4.2</v>
      </c>
      <c r="M728">
        <v>41226</v>
      </c>
      <c r="N728">
        <f>AVERAGE(Table1_1[[#This Row],[rating]]) + (Table1_1[[#This Row],[rating_count]]/1000)</f>
        <v>45.426000000000002</v>
      </c>
      <c r="O728" t="str">
        <f>IF(Table1_1[[#This Row],[rating_count]]&lt;1000, "Yes", "No")</f>
        <v>No</v>
      </c>
      <c r="P728" t="s">
        <v>6671</v>
      </c>
      <c r="Q728" t="s">
        <v>6672</v>
      </c>
      <c r="R728" t="s">
        <v>6673</v>
      </c>
      <c r="S728" t="s">
        <v>6674</v>
      </c>
      <c r="T728" t="s">
        <v>6675</v>
      </c>
      <c r="U728" t="s">
        <v>6676</v>
      </c>
      <c r="V728" t="s">
        <v>6677</v>
      </c>
      <c r="W728" t="s">
        <v>6678</v>
      </c>
    </row>
    <row r="729" spans="1:23" x14ac:dyDescent="0.25">
      <c r="A729" t="s">
        <v>6679</v>
      </c>
      <c r="B729" t="s">
        <v>6680</v>
      </c>
      <c r="C729" t="str">
        <f>TRIM(LEFT(Table1_1[[#This Row],[product_name]], FIND(" ",Table1_1[[#This Row],[product_name]],FIND(" ",Table1_1[[#This Row],[product_name]],FIND(" ",Table1_1[[#This Row],[product_name]])+1)+1)))</f>
        <v>ESnipe Mart Worldwide</v>
      </c>
      <c r="D729" t="s">
        <v>6681</v>
      </c>
      <c r="E729" t="s">
        <v>13081</v>
      </c>
      <c r="F729">
        <v>425</v>
      </c>
      <c r="G729">
        <v>999</v>
      </c>
      <c r="H729" t="str" cm="1">
        <f t="array" ref="H729">_xlfn.IFS(Table1_1[[#This Row],[discounted_price]]&lt;200, "&lt;₹200", Table1_1[[#This Row],[discounted_price]]&lt;=500, "₹200-₹500", Table1_1[[#This Row],[discounted_price]]&gt;500, "&gt;₹500")</f>
        <v>₹200-₹500</v>
      </c>
      <c r="I729" s="1">
        <v>0.56999999999999995</v>
      </c>
      <c r="J7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29" s="1" t="str">
        <f>IF(Table1_1[[#This Row],[discount_percentage]]&gt;= 50%, "Yes", "No")</f>
        <v>Yes</v>
      </c>
      <c r="L729">
        <v>4</v>
      </c>
      <c r="M729">
        <v>2581</v>
      </c>
      <c r="N729">
        <f>AVERAGE(Table1_1[[#This Row],[rating]]) + (Table1_1[[#This Row],[rating_count]]/1000)</f>
        <v>6.5809999999999995</v>
      </c>
      <c r="O729" t="str">
        <f>IF(Table1_1[[#This Row],[rating_count]]&lt;1000, "Yes", "No")</f>
        <v>No</v>
      </c>
      <c r="P729" t="s">
        <v>6682</v>
      </c>
      <c r="Q729" t="s">
        <v>6683</v>
      </c>
      <c r="R729" t="s">
        <v>6684</v>
      </c>
      <c r="S729" t="s">
        <v>6685</v>
      </c>
      <c r="T729" t="s">
        <v>6686</v>
      </c>
      <c r="U729" t="s">
        <v>6687</v>
      </c>
      <c r="V729" t="s">
        <v>6688</v>
      </c>
      <c r="W729" t="s">
        <v>6689</v>
      </c>
    </row>
    <row r="730" spans="1:23" x14ac:dyDescent="0.25">
      <c r="A730" t="s">
        <v>6690</v>
      </c>
      <c r="B730" t="s">
        <v>6691</v>
      </c>
      <c r="C730" t="str">
        <f>TRIM(LEFT(Table1_1[[#This Row],[product_name]], FIND(" ",Table1_1[[#This Row],[product_name]],FIND(" ",Table1_1[[#This Row],[product_name]],FIND(" ",Table1_1[[#This Row],[product_name]])+1)+1)))</f>
        <v>boAt Stone 180</v>
      </c>
      <c r="D730" t="s">
        <v>6189</v>
      </c>
      <c r="E730" t="s">
        <v>13077</v>
      </c>
      <c r="F730">
        <v>999</v>
      </c>
      <c r="G730">
        <v>2490</v>
      </c>
      <c r="H730" t="str" cm="1">
        <f t="array" ref="H730">_xlfn.IFS(Table1_1[[#This Row],[discounted_price]]&lt;200, "&lt;₹200", Table1_1[[#This Row],[discounted_price]]&lt;=500, "₹200-₹500", Table1_1[[#This Row],[discounted_price]]&gt;500, "&gt;₹500")</f>
        <v>&gt;₹500</v>
      </c>
      <c r="I730" s="1">
        <v>0.6</v>
      </c>
      <c r="J7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30" s="1" t="str">
        <f>IF(Table1_1[[#This Row],[discount_percentage]]&gt;= 50%, "Yes", "No")</f>
        <v>Yes</v>
      </c>
      <c r="L730">
        <v>4.0999999999999996</v>
      </c>
      <c r="M730">
        <v>18331</v>
      </c>
      <c r="N730">
        <f>AVERAGE(Table1_1[[#This Row],[rating]]) + (Table1_1[[#This Row],[rating_count]]/1000)</f>
        <v>22.430999999999997</v>
      </c>
      <c r="O730" t="str">
        <f>IF(Table1_1[[#This Row],[rating_count]]&lt;1000, "Yes", "No")</f>
        <v>No</v>
      </c>
      <c r="P730" t="s">
        <v>6692</v>
      </c>
      <c r="Q730" t="s">
        <v>6693</v>
      </c>
      <c r="R730" t="s">
        <v>6694</v>
      </c>
      <c r="S730" t="s">
        <v>6695</v>
      </c>
      <c r="T730" t="s">
        <v>6696</v>
      </c>
      <c r="U730" t="s">
        <v>6697</v>
      </c>
      <c r="V730" t="s">
        <v>6698</v>
      </c>
      <c r="W730" t="s">
        <v>6699</v>
      </c>
    </row>
    <row r="731" spans="1:23" x14ac:dyDescent="0.25">
      <c r="A731" t="s">
        <v>6700</v>
      </c>
      <c r="B731" t="s">
        <v>6701</v>
      </c>
      <c r="C731" t="str">
        <f>TRIM(LEFT(Table1_1[[#This Row],[product_name]], FIND(" ",Table1_1[[#This Row],[product_name]],FIND(" ",Table1_1[[#This Row],[product_name]],FIND(" ",Table1_1[[#This Row],[product_name]])+1)+1)))</f>
        <v>Portronics Ruffpad 8.5M</v>
      </c>
      <c r="D731" t="s">
        <v>4856</v>
      </c>
      <c r="E731" t="s">
        <v>13076</v>
      </c>
      <c r="F731">
        <v>378</v>
      </c>
      <c r="G731">
        <v>999</v>
      </c>
      <c r="H731" t="str" cm="1">
        <f t="array" ref="H731">_xlfn.IFS(Table1_1[[#This Row],[discounted_price]]&lt;200, "&lt;₹200", Table1_1[[#This Row],[discounted_price]]&lt;=500, "₹200-₹500", Table1_1[[#This Row],[discounted_price]]&gt;500, "&gt;₹500")</f>
        <v>₹200-₹500</v>
      </c>
      <c r="I731" s="1">
        <v>0.62</v>
      </c>
      <c r="J7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31" s="1" t="str">
        <f>IF(Table1_1[[#This Row],[discount_percentage]]&gt;= 50%, "Yes", "No")</f>
        <v>Yes</v>
      </c>
      <c r="L731">
        <v>4.0999999999999996</v>
      </c>
      <c r="M731">
        <v>1779</v>
      </c>
      <c r="N731">
        <f>AVERAGE(Table1_1[[#This Row],[rating]]) + (Table1_1[[#This Row],[rating_count]]/1000)</f>
        <v>5.8789999999999996</v>
      </c>
      <c r="O731" t="str">
        <f>IF(Table1_1[[#This Row],[rating_count]]&lt;1000, "Yes", "No")</f>
        <v>No</v>
      </c>
      <c r="P731" t="s">
        <v>6702</v>
      </c>
      <c r="Q731" t="s">
        <v>6703</v>
      </c>
      <c r="R731" t="s">
        <v>6704</v>
      </c>
      <c r="S731" t="s">
        <v>6705</v>
      </c>
      <c r="T731" t="s">
        <v>6706</v>
      </c>
      <c r="U731" t="s">
        <v>6707</v>
      </c>
      <c r="V731" t="s">
        <v>6708</v>
      </c>
      <c r="W731" t="s">
        <v>6709</v>
      </c>
    </row>
    <row r="732" spans="1:23" x14ac:dyDescent="0.25">
      <c r="A732" t="s">
        <v>6710</v>
      </c>
      <c r="B732" t="s">
        <v>6711</v>
      </c>
      <c r="C732" t="str">
        <f>TRIM(LEFT(Table1_1[[#This Row],[product_name]], FIND(" ",Table1_1[[#This Row],[product_name]],FIND(" ",Table1_1[[#This Row],[product_name]],FIND(" ",Table1_1[[#This Row],[product_name]])+1)+1)))</f>
        <v>BRUSTRO Copytinta Coloured</v>
      </c>
      <c r="D732" t="s">
        <v>6712</v>
      </c>
      <c r="E732" t="s">
        <v>13079</v>
      </c>
      <c r="F732">
        <v>99</v>
      </c>
      <c r="G732">
        <v>99</v>
      </c>
      <c r="H732" t="str" cm="1">
        <f t="array" ref="H732">_xlfn.IFS(Table1_1[[#This Row],[discounted_price]]&lt;200, "&lt;₹200", Table1_1[[#This Row],[discounted_price]]&lt;=500, "₹200-₹500", Table1_1[[#This Row],[discounted_price]]&gt;500, "&gt;₹500")</f>
        <v>&lt;₹200</v>
      </c>
      <c r="I732" s="1">
        <v>0</v>
      </c>
      <c r="J7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32" s="1" t="str">
        <f>IF(Table1_1[[#This Row],[discount_percentage]]&gt;= 50%, "Yes", "No")</f>
        <v>No</v>
      </c>
      <c r="L732">
        <v>4.3</v>
      </c>
      <c r="M732">
        <v>388</v>
      </c>
      <c r="N732">
        <f>AVERAGE(Table1_1[[#This Row],[rating]]) + (Table1_1[[#This Row],[rating_count]]/1000)</f>
        <v>4.6879999999999997</v>
      </c>
      <c r="O732" t="str">
        <f>IF(Table1_1[[#This Row],[rating_count]]&lt;1000, "Yes", "No")</f>
        <v>Yes</v>
      </c>
      <c r="P732" t="s">
        <v>6713</v>
      </c>
      <c r="Q732" t="s">
        <v>6714</v>
      </c>
      <c r="R732" t="s">
        <v>6715</v>
      </c>
      <c r="S732" t="s">
        <v>6716</v>
      </c>
      <c r="T732" t="s">
        <v>6717</v>
      </c>
      <c r="U732" t="s">
        <v>6718</v>
      </c>
      <c r="V732" t="s">
        <v>6719</v>
      </c>
      <c r="W732" t="s">
        <v>6720</v>
      </c>
    </row>
    <row r="733" spans="1:23" x14ac:dyDescent="0.25">
      <c r="A733" t="s">
        <v>6721</v>
      </c>
      <c r="B733" t="s">
        <v>6722</v>
      </c>
      <c r="C733" t="str">
        <f>TRIM(LEFT(Table1_1[[#This Row],[product_name]], FIND(" ",Table1_1[[#This Row],[product_name]],FIND(" ",Table1_1[[#This Row],[product_name]],FIND(" ",Table1_1[[#This Row],[product_name]])+1)+1)))</f>
        <v>Cuzor 12V Mini</v>
      </c>
      <c r="D733" t="s">
        <v>5443</v>
      </c>
      <c r="E733" t="s">
        <v>13076</v>
      </c>
      <c r="F733">
        <v>1499</v>
      </c>
      <c r="G733">
        <v>2999</v>
      </c>
      <c r="H733" t="str" cm="1">
        <f t="array" ref="H733">_xlfn.IFS(Table1_1[[#This Row],[discounted_price]]&lt;200, "&lt;₹200", Table1_1[[#This Row],[discounted_price]]&lt;=500, "₹200-₹500", Table1_1[[#This Row],[discounted_price]]&gt;500, "&gt;₹500")</f>
        <v>&gt;₹500</v>
      </c>
      <c r="I733" s="1">
        <v>0.5</v>
      </c>
      <c r="J7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33" s="1" t="str">
        <f>IF(Table1_1[[#This Row],[discount_percentage]]&gt;= 50%, "Yes", "No")</f>
        <v>Yes</v>
      </c>
      <c r="L733">
        <v>4.5</v>
      </c>
      <c r="M733">
        <v>8656</v>
      </c>
      <c r="N733">
        <f>AVERAGE(Table1_1[[#This Row],[rating]]) + (Table1_1[[#This Row],[rating_count]]/1000)</f>
        <v>13.156000000000001</v>
      </c>
      <c r="O733" t="str">
        <f>IF(Table1_1[[#This Row],[rating_count]]&lt;1000, "Yes", "No")</f>
        <v>No</v>
      </c>
      <c r="P733" t="s">
        <v>6723</v>
      </c>
      <c r="Q733" t="s">
        <v>6724</v>
      </c>
      <c r="R733" t="s">
        <v>6725</v>
      </c>
      <c r="S733" t="s">
        <v>6726</v>
      </c>
      <c r="T733" t="s">
        <v>6727</v>
      </c>
      <c r="U733" t="s">
        <v>6728</v>
      </c>
      <c r="V733" t="s">
        <v>6729</v>
      </c>
      <c r="W733" t="s">
        <v>6730</v>
      </c>
    </row>
    <row r="734" spans="1:23" x14ac:dyDescent="0.25">
      <c r="A734" t="s">
        <v>6731</v>
      </c>
      <c r="B734" t="s">
        <v>6732</v>
      </c>
      <c r="C734" t="str">
        <f>TRIM(LEFT(Table1_1[[#This Row],[product_name]], FIND(" ",Table1_1[[#This Row],[product_name]],FIND(" ",Table1_1[[#This Row],[product_name]],FIND(" ",Table1_1[[#This Row],[product_name]])+1)+1)))</f>
        <v>Crucial BX500 240GB</v>
      </c>
      <c r="D734" t="s">
        <v>6733</v>
      </c>
      <c r="E734" t="s">
        <v>13076</v>
      </c>
      <c r="F734">
        <v>1815</v>
      </c>
      <c r="G734">
        <v>3100</v>
      </c>
      <c r="H734" t="str" cm="1">
        <f t="array" ref="H734">_xlfn.IFS(Table1_1[[#This Row],[discounted_price]]&lt;200, "&lt;₹200", Table1_1[[#This Row],[discounted_price]]&lt;=500, "₹200-₹500", Table1_1[[#This Row],[discounted_price]]&gt;500, "&gt;₹500")</f>
        <v>&gt;₹500</v>
      </c>
      <c r="I734" s="1">
        <v>0.41</v>
      </c>
      <c r="J7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34" s="1" t="str">
        <f>IF(Table1_1[[#This Row],[discount_percentage]]&gt;= 50%, "Yes", "No")</f>
        <v>No</v>
      </c>
      <c r="L734">
        <v>4.5</v>
      </c>
      <c r="M734">
        <v>92925</v>
      </c>
      <c r="N734">
        <f>AVERAGE(Table1_1[[#This Row],[rating]]) + (Table1_1[[#This Row],[rating_count]]/1000)</f>
        <v>97.424999999999997</v>
      </c>
      <c r="O734" t="str">
        <f>IF(Table1_1[[#This Row],[rating_count]]&lt;1000, "Yes", "No")</f>
        <v>No</v>
      </c>
      <c r="P734" t="s">
        <v>6734</v>
      </c>
      <c r="Q734" t="s">
        <v>6735</v>
      </c>
      <c r="R734" t="s">
        <v>6736</v>
      </c>
      <c r="S734" t="s">
        <v>6737</v>
      </c>
      <c r="T734" t="s">
        <v>6738</v>
      </c>
      <c r="U734" t="s">
        <v>6739</v>
      </c>
      <c r="V734" t="s">
        <v>6740</v>
      </c>
      <c r="W734" t="s">
        <v>6741</v>
      </c>
    </row>
    <row r="735" spans="1:23" x14ac:dyDescent="0.25">
      <c r="A735" t="s">
        <v>6742</v>
      </c>
      <c r="B735" t="s">
        <v>6743</v>
      </c>
      <c r="C735" t="str">
        <f>TRIM(LEFT(Table1_1[[#This Row],[product_name]], FIND(" ",Table1_1[[#This Row],[product_name]],FIND(" ",Table1_1[[#This Row],[product_name]],FIND(" ",Table1_1[[#This Row],[product_name]])+1)+1)))</f>
        <v>Classmate Pulse Spiral</v>
      </c>
      <c r="D735" t="s">
        <v>6273</v>
      </c>
      <c r="E735" t="s">
        <v>13079</v>
      </c>
      <c r="F735">
        <v>67</v>
      </c>
      <c r="G735">
        <v>75</v>
      </c>
      <c r="H735" t="str" cm="1">
        <f t="array" ref="H735">_xlfn.IFS(Table1_1[[#This Row],[discounted_price]]&lt;200, "&lt;₹200", Table1_1[[#This Row],[discounted_price]]&lt;=500, "₹200-₹500", Table1_1[[#This Row],[discounted_price]]&gt;500, "&gt;₹500")</f>
        <v>&lt;₹200</v>
      </c>
      <c r="I735" s="1">
        <v>0.11</v>
      </c>
      <c r="J7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735" s="1" t="str">
        <f>IF(Table1_1[[#This Row],[discount_percentage]]&gt;= 50%, "Yes", "No")</f>
        <v>No</v>
      </c>
      <c r="L735">
        <v>4.0999999999999996</v>
      </c>
      <c r="M735">
        <v>1269</v>
      </c>
      <c r="N735">
        <f>AVERAGE(Table1_1[[#This Row],[rating]]) + (Table1_1[[#This Row],[rating_count]]/1000)</f>
        <v>5.3689999999999998</v>
      </c>
      <c r="O735" t="str">
        <f>IF(Table1_1[[#This Row],[rating_count]]&lt;1000, "Yes", "No")</f>
        <v>No</v>
      </c>
      <c r="P735" t="s">
        <v>6744</v>
      </c>
      <c r="Q735" t="s">
        <v>6745</v>
      </c>
      <c r="R735" t="s">
        <v>6746</v>
      </c>
      <c r="S735" t="s">
        <v>6747</v>
      </c>
      <c r="T735" t="s">
        <v>6748</v>
      </c>
      <c r="U735" t="s">
        <v>6749</v>
      </c>
      <c r="V735" t="s">
        <v>6750</v>
      </c>
      <c r="W735" t="s">
        <v>6751</v>
      </c>
    </row>
    <row r="736" spans="1:23" x14ac:dyDescent="0.25">
      <c r="A736" t="s">
        <v>6752</v>
      </c>
      <c r="B736" t="s">
        <v>6753</v>
      </c>
      <c r="C736" t="str">
        <f>TRIM(LEFT(Table1_1[[#This Row],[product_name]], FIND(" ",Table1_1[[#This Row],[product_name]],FIND(" ",Table1_1[[#This Row],[product_name]],FIND(" ",Table1_1[[#This Row],[product_name]])+1)+1)))</f>
        <v>Portronics My buddy</v>
      </c>
      <c r="D736" t="s">
        <v>4876</v>
      </c>
      <c r="E736" t="s">
        <v>13076</v>
      </c>
      <c r="F736">
        <v>1889</v>
      </c>
      <c r="G736">
        <v>2699</v>
      </c>
      <c r="H736" t="str" cm="1">
        <f t="array" ref="H736">_xlfn.IFS(Table1_1[[#This Row],[discounted_price]]&lt;200, "&lt;₹200", Table1_1[[#This Row],[discounted_price]]&lt;=500, "₹200-₹500", Table1_1[[#This Row],[discounted_price]]&gt;500, "&gt;₹500")</f>
        <v>&gt;₹500</v>
      </c>
      <c r="I736" s="1">
        <v>0.3</v>
      </c>
      <c r="J7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36" s="1" t="str">
        <f>IF(Table1_1[[#This Row],[discount_percentage]]&gt;= 50%, "Yes", "No")</f>
        <v>No</v>
      </c>
      <c r="L736">
        <v>4.3</v>
      </c>
      <c r="M736">
        <v>17394</v>
      </c>
      <c r="N736">
        <f>AVERAGE(Table1_1[[#This Row],[rating]]) + (Table1_1[[#This Row],[rating_count]]/1000)</f>
        <v>21.693999999999999</v>
      </c>
      <c r="O736" t="str">
        <f>IF(Table1_1[[#This Row],[rating_count]]&lt;1000, "Yes", "No")</f>
        <v>No</v>
      </c>
      <c r="P736" t="s">
        <v>6754</v>
      </c>
      <c r="Q736" t="s">
        <v>6755</v>
      </c>
      <c r="R736" t="s">
        <v>6756</v>
      </c>
      <c r="S736" t="s">
        <v>6757</v>
      </c>
      <c r="T736" t="s">
        <v>6758</v>
      </c>
      <c r="U736" t="s">
        <v>6759</v>
      </c>
      <c r="V736" t="s">
        <v>6760</v>
      </c>
      <c r="W736" t="s">
        <v>6761</v>
      </c>
    </row>
    <row r="737" spans="1:23" x14ac:dyDescent="0.25">
      <c r="A737" t="s">
        <v>6762</v>
      </c>
      <c r="B737" t="s">
        <v>6763</v>
      </c>
      <c r="C737" t="str">
        <f>TRIM(LEFT(Table1_1[[#This Row],[product_name]], FIND(" ",Table1_1[[#This Row],[product_name]],FIND(" ",Table1_1[[#This Row],[product_name]],FIND(" ",Table1_1[[#This Row],[product_name]])+1)+1)))</f>
        <v>ZEBRONICS Zeb-Evolve Wireless</v>
      </c>
      <c r="D737" t="s">
        <v>3066</v>
      </c>
      <c r="E737" t="s">
        <v>13077</v>
      </c>
      <c r="F737">
        <v>499</v>
      </c>
      <c r="G737">
        <v>1499</v>
      </c>
      <c r="H737" t="str" cm="1">
        <f t="array" ref="H737">_xlfn.IFS(Table1_1[[#This Row],[discounted_price]]&lt;200, "&lt;₹200", Table1_1[[#This Row],[discounted_price]]&lt;=500, "₹200-₹500", Table1_1[[#This Row],[discounted_price]]&gt;500, "&gt;₹500")</f>
        <v>₹200-₹500</v>
      </c>
      <c r="I737" s="1">
        <v>0.67</v>
      </c>
      <c r="J7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37" s="1" t="str">
        <f>IF(Table1_1[[#This Row],[discount_percentage]]&gt;= 50%, "Yes", "No")</f>
        <v>Yes</v>
      </c>
      <c r="L737">
        <v>3.6</v>
      </c>
      <c r="M737">
        <v>9169</v>
      </c>
      <c r="N737">
        <f>AVERAGE(Table1_1[[#This Row],[rating]]) + (Table1_1[[#This Row],[rating_count]]/1000)</f>
        <v>12.769</v>
      </c>
      <c r="O737" t="str">
        <f>IF(Table1_1[[#This Row],[rating_count]]&lt;1000, "Yes", "No")</f>
        <v>No</v>
      </c>
      <c r="P737" t="s">
        <v>6764</v>
      </c>
      <c r="Q737" t="s">
        <v>6765</v>
      </c>
      <c r="R737" t="s">
        <v>6766</v>
      </c>
      <c r="S737" t="s">
        <v>6767</v>
      </c>
      <c r="T737" t="s">
        <v>6768</v>
      </c>
      <c r="U737" t="s">
        <v>6769</v>
      </c>
      <c r="V737" t="s">
        <v>6770</v>
      </c>
      <c r="W737" t="s">
        <v>6771</v>
      </c>
    </row>
    <row r="738" spans="1:23" x14ac:dyDescent="0.25">
      <c r="A738" t="s">
        <v>6772</v>
      </c>
      <c r="B738" t="s">
        <v>6773</v>
      </c>
      <c r="C738" t="str">
        <f>TRIM(LEFT(Table1_1[[#This Row],[product_name]], FIND(" ",Table1_1[[#This Row],[product_name]],FIND(" ",Table1_1[[#This Row],[product_name]],FIND(" ",Table1_1[[#This Row],[product_name]])+1)+1)))</f>
        <v>INOVERA World Map</v>
      </c>
      <c r="D738" t="s">
        <v>5358</v>
      </c>
      <c r="E738" t="s">
        <v>13076</v>
      </c>
      <c r="F738">
        <v>499</v>
      </c>
      <c r="G738">
        <v>999</v>
      </c>
      <c r="H738" t="str" cm="1">
        <f t="array" ref="H738">_xlfn.IFS(Table1_1[[#This Row],[discounted_price]]&lt;200, "&lt;₹200", Table1_1[[#This Row],[discounted_price]]&lt;=500, "₹200-₹500", Table1_1[[#This Row],[discounted_price]]&gt;500, "&gt;₹500")</f>
        <v>₹200-₹500</v>
      </c>
      <c r="I738" s="1">
        <v>0.5</v>
      </c>
      <c r="J7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38" s="1" t="str">
        <f>IF(Table1_1[[#This Row],[discount_percentage]]&gt;= 50%, "Yes", "No")</f>
        <v>Yes</v>
      </c>
      <c r="L738">
        <v>4.4000000000000004</v>
      </c>
      <c r="M738">
        <v>1030</v>
      </c>
      <c r="N738">
        <f>AVERAGE(Table1_1[[#This Row],[rating]]) + (Table1_1[[#This Row],[rating_count]]/1000)</f>
        <v>5.4300000000000006</v>
      </c>
      <c r="O738" t="str">
        <f>IF(Table1_1[[#This Row],[rating_count]]&lt;1000, "Yes", "No")</f>
        <v>No</v>
      </c>
      <c r="P738" t="s">
        <v>6774</v>
      </c>
      <c r="Q738" t="s">
        <v>6775</v>
      </c>
      <c r="R738" t="s">
        <v>6776</v>
      </c>
      <c r="S738" t="s">
        <v>6777</v>
      </c>
      <c r="T738" t="s">
        <v>6778</v>
      </c>
      <c r="U738" t="s">
        <v>6779</v>
      </c>
      <c r="V738" t="s">
        <v>6780</v>
      </c>
      <c r="W738" t="s">
        <v>6781</v>
      </c>
    </row>
    <row r="739" spans="1:23" x14ac:dyDescent="0.25">
      <c r="A739" t="s">
        <v>6782</v>
      </c>
      <c r="B739" t="s">
        <v>6783</v>
      </c>
      <c r="C739" t="str">
        <f>TRIM(LEFT(Table1_1[[#This Row],[product_name]], FIND(" ",Table1_1[[#This Row],[product_name]],FIND(" ",Table1_1[[#This Row],[product_name]],FIND(" ",Table1_1[[#This Row],[product_name]])+1)+1)))</f>
        <v>Seagate One Touch</v>
      </c>
      <c r="D739" t="s">
        <v>5122</v>
      </c>
      <c r="E739" t="s">
        <v>13076</v>
      </c>
      <c r="F739">
        <v>5799</v>
      </c>
      <c r="G739">
        <v>7999</v>
      </c>
      <c r="H739" t="str" cm="1">
        <f t="array" ref="H739">_xlfn.IFS(Table1_1[[#This Row],[discounted_price]]&lt;200, "&lt;₹200", Table1_1[[#This Row],[discounted_price]]&lt;=500, "₹200-₹500", Table1_1[[#This Row],[discounted_price]]&gt;500, "&gt;₹500")</f>
        <v>&gt;₹500</v>
      </c>
      <c r="I739" s="1">
        <v>0.28000000000000003</v>
      </c>
      <c r="J7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39" s="1" t="str">
        <f>IF(Table1_1[[#This Row],[discount_percentage]]&gt;= 50%, "Yes", "No")</f>
        <v>No</v>
      </c>
      <c r="L739">
        <v>4.5</v>
      </c>
      <c r="M739">
        <v>50273</v>
      </c>
      <c r="N739">
        <f>AVERAGE(Table1_1[[#This Row],[rating]]) + (Table1_1[[#This Row],[rating_count]]/1000)</f>
        <v>54.773000000000003</v>
      </c>
      <c r="O739" t="str">
        <f>IF(Table1_1[[#This Row],[rating_count]]&lt;1000, "Yes", "No")</f>
        <v>No</v>
      </c>
      <c r="P739" t="s">
        <v>6784</v>
      </c>
      <c r="Q739" t="s">
        <v>6785</v>
      </c>
      <c r="R739" t="s">
        <v>6786</v>
      </c>
      <c r="S739" t="s">
        <v>6787</v>
      </c>
      <c r="T739" t="s">
        <v>6788</v>
      </c>
      <c r="U739" t="s">
        <v>6789</v>
      </c>
      <c r="V739" t="s">
        <v>6790</v>
      </c>
      <c r="W739" t="s">
        <v>6791</v>
      </c>
    </row>
    <row r="740" spans="1:23" x14ac:dyDescent="0.25">
      <c r="A740" t="s">
        <v>6792</v>
      </c>
      <c r="B740" t="s">
        <v>6793</v>
      </c>
      <c r="C740" t="str">
        <f>TRIM(LEFT(Table1_1[[#This Row],[product_name]], FIND(" ",Table1_1[[#This Row],[product_name]],FIND(" ",Table1_1[[#This Row],[product_name]],FIND(" ",Table1_1[[#This Row],[product_name]])+1)+1)))</f>
        <v>ZEBRONICS Zeb-Fame 5watts</v>
      </c>
      <c r="D740" t="s">
        <v>6794</v>
      </c>
      <c r="E740" t="s">
        <v>13077</v>
      </c>
      <c r="F740">
        <v>499</v>
      </c>
      <c r="G740">
        <v>799</v>
      </c>
      <c r="H740" t="str" cm="1">
        <f t="array" ref="H740">_xlfn.IFS(Table1_1[[#This Row],[discounted_price]]&lt;200, "&lt;₹200", Table1_1[[#This Row],[discounted_price]]&lt;=500, "₹200-₹500", Table1_1[[#This Row],[discounted_price]]&gt;500, "&gt;₹500")</f>
        <v>₹200-₹500</v>
      </c>
      <c r="I740" s="1">
        <v>0.38</v>
      </c>
      <c r="J7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40" s="1" t="str">
        <f>IF(Table1_1[[#This Row],[discount_percentage]]&gt;= 50%, "Yes", "No")</f>
        <v>No</v>
      </c>
      <c r="L740">
        <v>3.9</v>
      </c>
      <c r="M740">
        <v>6742</v>
      </c>
      <c r="N740">
        <f>AVERAGE(Table1_1[[#This Row],[rating]]) + (Table1_1[[#This Row],[rating_count]]/1000)</f>
        <v>10.641999999999999</v>
      </c>
      <c r="O740" t="str">
        <f>IF(Table1_1[[#This Row],[rating_count]]&lt;1000, "Yes", "No")</f>
        <v>No</v>
      </c>
      <c r="P740" t="s">
        <v>6795</v>
      </c>
      <c r="Q740" t="s">
        <v>6796</v>
      </c>
      <c r="R740" t="s">
        <v>6797</v>
      </c>
      <c r="S740" t="s">
        <v>6798</v>
      </c>
      <c r="T740" t="s">
        <v>6799</v>
      </c>
      <c r="U740" t="s">
        <v>6800</v>
      </c>
      <c r="V740" t="s">
        <v>6801</v>
      </c>
      <c r="W740" t="s">
        <v>6802</v>
      </c>
    </row>
    <row r="741" spans="1:23" x14ac:dyDescent="0.25">
      <c r="A741" t="s">
        <v>6803</v>
      </c>
      <c r="B741" t="s">
        <v>6804</v>
      </c>
      <c r="C741" t="str">
        <f>TRIM(LEFT(Table1_1[[#This Row],[product_name]], FIND(" ",Table1_1[[#This Row],[product_name]],FIND(" ",Table1_1[[#This Row],[product_name]],FIND(" ",Table1_1[[#This Row],[product_name]])+1)+1)))</f>
        <v>TVARA LCD Writing</v>
      </c>
      <c r="D741" t="s">
        <v>4856</v>
      </c>
      <c r="E741" t="s">
        <v>13076</v>
      </c>
      <c r="F741">
        <v>249</v>
      </c>
      <c r="G741">
        <v>600</v>
      </c>
      <c r="H741" t="str" cm="1">
        <f t="array" ref="H741">_xlfn.IFS(Table1_1[[#This Row],[discounted_price]]&lt;200, "&lt;₹200", Table1_1[[#This Row],[discounted_price]]&lt;=500, "₹200-₹500", Table1_1[[#This Row],[discounted_price]]&gt;500, "&gt;₹500")</f>
        <v>₹200-₹500</v>
      </c>
      <c r="I741" s="1">
        <v>0.59</v>
      </c>
      <c r="J7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41" s="1" t="str">
        <f>IF(Table1_1[[#This Row],[discount_percentage]]&gt;= 50%, "Yes", "No")</f>
        <v>Yes</v>
      </c>
      <c r="L741">
        <v>4</v>
      </c>
      <c r="M741">
        <v>1208</v>
      </c>
      <c r="N741">
        <f>AVERAGE(Table1_1[[#This Row],[rating]]) + (Table1_1[[#This Row],[rating_count]]/1000)</f>
        <v>5.2080000000000002</v>
      </c>
      <c r="O741" t="str">
        <f>IF(Table1_1[[#This Row],[rating_count]]&lt;1000, "Yes", "No")</f>
        <v>No</v>
      </c>
      <c r="P741" t="s">
        <v>6805</v>
      </c>
      <c r="Q741" t="s">
        <v>6806</v>
      </c>
      <c r="R741" t="s">
        <v>6807</v>
      </c>
      <c r="S741" t="s">
        <v>6808</v>
      </c>
      <c r="T741" t="s">
        <v>6809</v>
      </c>
      <c r="U741" t="s">
        <v>6810</v>
      </c>
      <c r="V741" t="s">
        <v>6811</v>
      </c>
      <c r="W741" t="s">
        <v>6812</v>
      </c>
    </row>
    <row r="742" spans="1:23" x14ac:dyDescent="0.25">
      <c r="A742" t="s">
        <v>6814</v>
      </c>
      <c r="B742" t="s">
        <v>6815</v>
      </c>
      <c r="C742" t="str">
        <f>TRIM(LEFT(Table1_1[[#This Row],[product_name]], FIND(" ",Table1_1[[#This Row],[product_name]],FIND(" ",Table1_1[[#This Row],[product_name]],FIND(" ",Table1_1[[#This Row],[product_name]])+1)+1)))</f>
        <v>Western Digital WD</v>
      </c>
      <c r="D742" t="s">
        <v>5122</v>
      </c>
      <c r="E742" t="s">
        <v>13076</v>
      </c>
      <c r="F742">
        <v>4449</v>
      </c>
      <c r="G742">
        <v>5734</v>
      </c>
      <c r="H742" t="str" cm="1">
        <f t="array" ref="H742">_xlfn.IFS(Table1_1[[#This Row],[discounted_price]]&lt;200, "&lt;₹200", Table1_1[[#This Row],[discounted_price]]&lt;=500, "₹200-₹500", Table1_1[[#This Row],[discounted_price]]&gt;500, "&gt;₹500")</f>
        <v>&gt;₹500</v>
      </c>
      <c r="I742" s="1">
        <v>0.22</v>
      </c>
      <c r="J7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42" s="1" t="str">
        <f>IF(Table1_1[[#This Row],[discount_percentage]]&gt;= 50%, "Yes", "No")</f>
        <v>No</v>
      </c>
      <c r="L742">
        <v>4.4000000000000004</v>
      </c>
      <c r="M742">
        <v>25006</v>
      </c>
      <c r="N742">
        <f>AVERAGE(Table1_1[[#This Row],[rating]]) + (Table1_1[[#This Row],[rating_count]]/1000)</f>
        <v>29.405999999999999</v>
      </c>
      <c r="O742" t="str">
        <f>IF(Table1_1[[#This Row],[rating_count]]&lt;1000, "Yes", "No")</f>
        <v>No</v>
      </c>
      <c r="P742" t="s">
        <v>6816</v>
      </c>
      <c r="Q742" t="s">
        <v>6817</v>
      </c>
      <c r="R742" t="s">
        <v>6818</v>
      </c>
      <c r="S742" t="s">
        <v>6819</v>
      </c>
      <c r="T742" t="s">
        <v>6820</v>
      </c>
      <c r="U742" t="s">
        <v>13055</v>
      </c>
      <c r="V742" t="s">
        <v>6821</v>
      </c>
      <c r="W742" t="s">
        <v>6822</v>
      </c>
    </row>
    <row r="743" spans="1:23" x14ac:dyDescent="0.25">
      <c r="A743" t="s">
        <v>6823</v>
      </c>
      <c r="B743" t="s">
        <v>6824</v>
      </c>
      <c r="C743" t="str">
        <f>TRIM(LEFT(Table1_1[[#This Row],[product_name]], FIND(" ",Table1_1[[#This Row],[product_name]],FIND(" ",Table1_1[[#This Row],[product_name]],FIND(" ",Table1_1[[#This Row],[product_name]])+1)+1)))</f>
        <v>Redgear MP35 Speed-Type</v>
      </c>
      <c r="D743" t="s">
        <v>6007</v>
      </c>
      <c r="E743" t="s">
        <v>13076</v>
      </c>
      <c r="F743">
        <v>299</v>
      </c>
      <c r="G743">
        <v>550</v>
      </c>
      <c r="H743" t="str" cm="1">
        <f t="array" ref="H743">_xlfn.IFS(Table1_1[[#This Row],[discounted_price]]&lt;200, "&lt;₹200", Table1_1[[#This Row],[discounted_price]]&lt;=500, "₹200-₹500", Table1_1[[#This Row],[discounted_price]]&gt;500, "&gt;₹500")</f>
        <v>₹200-₹500</v>
      </c>
      <c r="I743" s="1">
        <v>0.46</v>
      </c>
      <c r="J7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43" s="1" t="str">
        <f>IF(Table1_1[[#This Row],[discount_percentage]]&gt;= 50%, "Yes", "No")</f>
        <v>No</v>
      </c>
      <c r="L743">
        <v>4.5999999999999996</v>
      </c>
      <c r="M743">
        <v>33434</v>
      </c>
      <c r="N743">
        <f>AVERAGE(Table1_1[[#This Row],[rating]]) + (Table1_1[[#This Row],[rating_count]]/1000)</f>
        <v>38.033999999999999</v>
      </c>
      <c r="O743" t="str">
        <f>IF(Table1_1[[#This Row],[rating_count]]&lt;1000, "Yes", "No")</f>
        <v>No</v>
      </c>
      <c r="P743" t="s">
        <v>6825</v>
      </c>
      <c r="Q743" t="s">
        <v>6826</v>
      </c>
      <c r="R743" t="s">
        <v>6827</v>
      </c>
      <c r="S743" t="s">
        <v>6828</v>
      </c>
      <c r="T743" t="s">
        <v>6829</v>
      </c>
      <c r="U743" t="s">
        <v>6830</v>
      </c>
      <c r="V743" t="s">
        <v>6831</v>
      </c>
      <c r="W743" t="s">
        <v>6832</v>
      </c>
    </row>
    <row r="744" spans="1:23" x14ac:dyDescent="0.25">
      <c r="A744" t="s">
        <v>6833</v>
      </c>
      <c r="B744" t="s">
        <v>6834</v>
      </c>
      <c r="C744" t="str">
        <f>TRIM(LEFT(Table1_1[[#This Row],[product_name]], FIND(" ",Table1_1[[#This Row],[product_name]],FIND(" ",Table1_1[[#This Row],[product_name]],FIND(" ",Table1_1[[#This Row],[product_name]])+1)+1)))</f>
        <v>Lenovo 400 Wireless</v>
      </c>
      <c r="D744" t="s">
        <v>4845</v>
      </c>
      <c r="E744" t="s">
        <v>13076</v>
      </c>
      <c r="F744">
        <v>629</v>
      </c>
      <c r="G744">
        <v>1390</v>
      </c>
      <c r="H744" t="str" cm="1">
        <f t="array" ref="H744">_xlfn.IFS(Table1_1[[#This Row],[discounted_price]]&lt;200, "&lt;₹200", Table1_1[[#This Row],[discounted_price]]&lt;=500, "₹200-₹500", Table1_1[[#This Row],[discounted_price]]&gt;500, "&gt;₹500")</f>
        <v>&gt;₹500</v>
      </c>
      <c r="I744" s="1">
        <v>0.55000000000000004</v>
      </c>
      <c r="J7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44" s="1" t="str">
        <f>IF(Table1_1[[#This Row],[discount_percentage]]&gt;= 50%, "Yes", "No")</f>
        <v>Yes</v>
      </c>
      <c r="L744">
        <v>4.4000000000000004</v>
      </c>
      <c r="M744">
        <v>6301</v>
      </c>
      <c r="N744">
        <f>AVERAGE(Table1_1[[#This Row],[rating]]) + (Table1_1[[#This Row],[rating_count]]/1000)</f>
        <v>10.701000000000001</v>
      </c>
      <c r="O744" t="str">
        <f>IF(Table1_1[[#This Row],[rating_count]]&lt;1000, "Yes", "No")</f>
        <v>No</v>
      </c>
      <c r="P744" t="s">
        <v>6835</v>
      </c>
      <c r="Q744" t="s">
        <v>6836</v>
      </c>
      <c r="R744" t="s">
        <v>6837</v>
      </c>
      <c r="S744" t="s">
        <v>6838</v>
      </c>
      <c r="T744" t="s">
        <v>6839</v>
      </c>
      <c r="U744" t="s">
        <v>6840</v>
      </c>
      <c r="V744" t="s">
        <v>6841</v>
      </c>
      <c r="W744" t="s">
        <v>6842</v>
      </c>
    </row>
    <row r="745" spans="1:23" x14ac:dyDescent="0.25">
      <c r="A745" t="s">
        <v>6843</v>
      </c>
      <c r="B745" t="s">
        <v>6844</v>
      </c>
      <c r="C745" t="str">
        <f>TRIM(LEFT(Table1_1[[#This Row],[product_name]], FIND(" ",Table1_1[[#This Row],[product_name]],FIND(" ",Table1_1[[#This Row],[product_name]],FIND(" ",Table1_1[[#This Row],[product_name]])+1)+1)))</f>
        <v>Logitech K480 Wireless</v>
      </c>
      <c r="D745" t="s">
        <v>5006</v>
      </c>
      <c r="E745" t="s">
        <v>13076</v>
      </c>
      <c r="F745">
        <v>2595</v>
      </c>
      <c r="G745">
        <v>3295</v>
      </c>
      <c r="H745" t="str" cm="1">
        <f t="array" ref="H745">_xlfn.IFS(Table1_1[[#This Row],[discounted_price]]&lt;200, "&lt;₹200", Table1_1[[#This Row],[discounted_price]]&lt;=500, "₹200-₹500", Table1_1[[#This Row],[discounted_price]]&gt;500, "&gt;₹500")</f>
        <v>&gt;₹500</v>
      </c>
      <c r="I745" s="1">
        <v>0.21</v>
      </c>
      <c r="J7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45" s="1" t="str">
        <f>IF(Table1_1[[#This Row],[discount_percentage]]&gt;= 50%, "Yes", "No")</f>
        <v>No</v>
      </c>
      <c r="L745">
        <v>4.4000000000000004</v>
      </c>
      <c r="M745">
        <v>22618</v>
      </c>
      <c r="N745">
        <f>AVERAGE(Table1_1[[#This Row],[rating]]) + (Table1_1[[#This Row],[rating_count]]/1000)</f>
        <v>27.018000000000001</v>
      </c>
      <c r="O745" t="str">
        <f>IF(Table1_1[[#This Row],[rating_count]]&lt;1000, "Yes", "No")</f>
        <v>No</v>
      </c>
      <c r="P745" t="s">
        <v>6845</v>
      </c>
      <c r="Q745" t="s">
        <v>6846</v>
      </c>
      <c r="R745" t="s">
        <v>6847</v>
      </c>
      <c r="S745" t="s">
        <v>6848</v>
      </c>
      <c r="T745" t="s">
        <v>6849</v>
      </c>
      <c r="U745" t="s">
        <v>6850</v>
      </c>
      <c r="V745" t="s">
        <v>6851</v>
      </c>
      <c r="W745" t="s">
        <v>6852</v>
      </c>
    </row>
    <row r="746" spans="1:23" x14ac:dyDescent="0.25">
      <c r="A746" t="s">
        <v>6855</v>
      </c>
      <c r="B746" t="s">
        <v>6856</v>
      </c>
      <c r="C746" t="str">
        <f>TRIM(LEFT(Table1_1[[#This Row],[product_name]], FIND(" ",Table1_1[[#This Row],[product_name]],FIND(" ",Table1_1[[#This Row],[product_name]],FIND(" ",Table1_1[[#This Row],[product_name]])+1)+1)))</f>
        <v>RESONATE RouterUPS CRU12V2A</v>
      </c>
      <c r="D746" t="s">
        <v>5443</v>
      </c>
      <c r="E746" t="s">
        <v>13076</v>
      </c>
      <c r="F746">
        <v>1799</v>
      </c>
      <c r="G746">
        <v>2911</v>
      </c>
      <c r="H746" t="str" cm="1">
        <f t="array" ref="H746">_xlfn.IFS(Table1_1[[#This Row],[discounted_price]]&lt;200, "&lt;₹200", Table1_1[[#This Row],[discounted_price]]&lt;=500, "₹200-₹500", Table1_1[[#This Row],[discounted_price]]&gt;500, "&gt;₹500")</f>
        <v>&gt;₹500</v>
      </c>
      <c r="I746" s="1">
        <v>0.38</v>
      </c>
      <c r="J7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46" s="1" t="str">
        <f>IF(Table1_1[[#This Row],[discount_percentage]]&gt;= 50%, "Yes", "No")</f>
        <v>No</v>
      </c>
      <c r="L746">
        <v>4.3</v>
      </c>
      <c r="M746">
        <v>20342</v>
      </c>
      <c r="N746">
        <f>AVERAGE(Table1_1[[#This Row],[rating]]) + (Table1_1[[#This Row],[rating_count]]/1000)</f>
        <v>24.641999999999999</v>
      </c>
      <c r="O746" t="str">
        <f>IF(Table1_1[[#This Row],[rating_count]]&lt;1000, "Yes", "No")</f>
        <v>No</v>
      </c>
      <c r="P746" t="s">
        <v>6857</v>
      </c>
      <c r="Q746" t="s">
        <v>6858</v>
      </c>
      <c r="R746" t="s">
        <v>6859</v>
      </c>
      <c r="S746" t="s">
        <v>6860</v>
      </c>
      <c r="T746" t="s">
        <v>6861</v>
      </c>
      <c r="U746" t="s">
        <v>6862</v>
      </c>
      <c r="V746" t="s">
        <v>6863</v>
      </c>
      <c r="W746" t="s">
        <v>6864</v>
      </c>
    </row>
    <row r="747" spans="1:23" x14ac:dyDescent="0.25">
      <c r="A747" t="s">
        <v>6865</v>
      </c>
      <c r="B747" t="s">
        <v>6866</v>
      </c>
      <c r="C747" t="str">
        <f>TRIM(LEFT(Table1_1[[#This Row],[product_name]], FIND(" ",Table1_1[[#This Row],[product_name]],FIND(" ",Table1_1[[#This Row],[product_name]],FIND(" ",Table1_1[[#This Row],[product_name]])+1)+1)))</f>
        <v>3M Post-it Sticky</v>
      </c>
      <c r="D747" t="s">
        <v>5755</v>
      </c>
      <c r="E747" t="s">
        <v>13079</v>
      </c>
      <c r="F747">
        <v>90</v>
      </c>
      <c r="G747">
        <v>175</v>
      </c>
      <c r="H747" t="str" cm="1">
        <f t="array" ref="H747">_xlfn.IFS(Table1_1[[#This Row],[discounted_price]]&lt;200, "&lt;₹200", Table1_1[[#This Row],[discounted_price]]&lt;=500, "₹200-₹500", Table1_1[[#This Row],[discounted_price]]&gt;500, "&gt;₹500")</f>
        <v>&lt;₹200</v>
      </c>
      <c r="I747" s="1">
        <v>0.49</v>
      </c>
      <c r="J7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47" s="1" t="str">
        <f>IF(Table1_1[[#This Row],[discount_percentage]]&gt;= 50%, "Yes", "No")</f>
        <v>No</v>
      </c>
      <c r="L747">
        <v>4.4000000000000004</v>
      </c>
      <c r="M747">
        <v>7429</v>
      </c>
      <c r="N747">
        <f>AVERAGE(Table1_1[[#This Row],[rating]]) + (Table1_1[[#This Row],[rating_count]]/1000)</f>
        <v>11.829000000000001</v>
      </c>
      <c r="O747" t="str">
        <f>IF(Table1_1[[#This Row],[rating_count]]&lt;1000, "Yes", "No")</f>
        <v>No</v>
      </c>
      <c r="P747" t="s">
        <v>6867</v>
      </c>
      <c r="Q747" t="s">
        <v>6868</v>
      </c>
      <c r="R747" t="s">
        <v>6869</v>
      </c>
      <c r="S747" t="s">
        <v>6870</v>
      </c>
      <c r="T747" t="s">
        <v>6871</v>
      </c>
      <c r="U747" t="s">
        <v>6872</v>
      </c>
      <c r="V747" t="s">
        <v>6873</v>
      </c>
      <c r="W747" t="s">
        <v>6874</v>
      </c>
    </row>
    <row r="748" spans="1:23" x14ac:dyDescent="0.25">
      <c r="A748" t="s">
        <v>6875</v>
      </c>
      <c r="B748" t="s">
        <v>6876</v>
      </c>
      <c r="C748" t="str">
        <f>TRIM(LEFT(Table1_1[[#This Row],[product_name]], FIND(" ",Table1_1[[#This Row],[product_name]],FIND(" ",Table1_1[[#This Row],[product_name]],FIND(" ",Table1_1[[#This Row],[product_name]])+1)+1)))</f>
        <v>OFIXO Multi-Purpose Laptop</v>
      </c>
      <c r="D748" t="s">
        <v>4876</v>
      </c>
      <c r="E748" t="s">
        <v>13076</v>
      </c>
      <c r="F748">
        <v>599</v>
      </c>
      <c r="G748">
        <v>599</v>
      </c>
      <c r="H748" t="str" cm="1">
        <f t="array" ref="H748">_xlfn.IFS(Table1_1[[#This Row],[discounted_price]]&lt;200, "&lt;₹200", Table1_1[[#This Row],[discounted_price]]&lt;=500, "₹200-₹500", Table1_1[[#This Row],[discounted_price]]&gt;500, "&gt;₹500")</f>
        <v>&gt;₹500</v>
      </c>
      <c r="I748" s="1">
        <v>0</v>
      </c>
      <c r="J7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48" s="1" t="str">
        <f>IF(Table1_1[[#This Row],[discount_percentage]]&gt;= 50%, "Yes", "No")</f>
        <v>No</v>
      </c>
      <c r="L748">
        <v>4</v>
      </c>
      <c r="M748">
        <v>26423</v>
      </c>
      <c r="N748">
        <f>AVERAGE(Table1_1[[#This Row],[rating]]) + (Table1_1[[#This Row],[rating_count]]/1000)</f>
        <v>30.422999999999998</v>
      </c>
      <c r="O748" t="str">
        <f>IF(Table1_1[[#This Row],[rating_count]]&lt;1000, "Yes", "No")</f>
        <v>No</v>
      </c>
      <c r="P748" t="s">
        <v>6877</v>
      </c>
      <c r="Q748" t="s">
        <v>6878</v>
      </c>
      <c r="R748" t="s">
        <v>6879</v>
      </c>
      <c r="S748" t="s">
        <v>6880</v>
      </c>
      <c r="T748" t="s">
        <v>6881</v>
      </c>
      <c r="U748" t="s">
        <v>6882</v>
      </c>
      <c r="V748" t="s">
        <v>6883</v>
      </c>
      <c r="W748" t="s">
        <v>6884</v>
      </c>
    </row>
    <row r="749" spans="1:23" x14ac:dyDescent="0.25">
      <c r="A749" t="s">
        <v>6885</v>
      </c>
      <c r="B749" t="s">
        <v>6886</v>
      </c>
      <c r="C749" t="str">
        <f>TRIM(LEFT(Table1_1[[#This Row],[product_name]], FIND(" ",Table1_1[[#This Row],[product_name]],FIND(" ",Table1_1[[#This Row],[product_name]],FIND(" ",Table1_1[[#This Row],[product_name]])+1)+1)))</f>
        <v>Fire-Boltt Ninja Calling</v>
      </c>
      <c r="D749" t="s">
        <v>2948</v>
      </c>
      <c r="E749" t="s">
        <v>13077</v>
      </c>
      <c r="F749">
        <v>1999</v>
      </c>
      <c r="G749">
        <v>7999</v>
      </c>
      <c r="H749" t="str" cm="1">
        <f t="array" ref="H749">_xlfn.IFS(Table1_1[[#This Row],[discounted_price]]&lt;200, "&lt;₹200", Table1_1[[#This Row],[discounted_price]]&lt;=500, "₹200-₹500", Table1_1[[#This Row],[discounted_price]]&gt;500, "&gt;₹500")</f>
        <v>&gt;₹500</v>
      </c>
      <c r="I749" s="1">
        <v>0.75</v>
      </c>
      <c r="J7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49" s="1" t="str">
        <f>IF(Table1_1[[#This Row],[discount_percentage]]&gt;= 50%, "Yes", "No")</f>
        <v>Yes</v>
      </c>
      <c r="L749">
        <v>4.2</v>
      </c>
      <c r="M749">
        <v>31305</v>
      </c>
      <c r="N749">
        <f>AVERAGE(Table1_1[[#This Row],[rating]]) + (Table1_1[[#This Row],[rating_count]]/1000)</f>
        <v>35.505000000000003</v>
      </c>
      <c r="O749" t="str">
        <f>IF(Table1_1[[#This Row],[rating_count]]&lt;1000, "Yes", "No")</f>
        <v>No</v>
      </c>
      <c r="P749" t="s">
        <v>6887</v>
      </c>
      <c r="Q749" t="s">
        <v>6888</v>
      </c>
      <c r="R749" t="s">
        <v>6889</v>
      </c>
      <c r="S749" t="s">
        <v>6890</v>
      </c>
      <c r="T749" t="s">
        <v>6891</v>
      </c>
      <c r="U749" t="s">
        <v>6892</v>
      </c>
      <c r="V749" t="s">
        <v>6893</v>
      </c>
      <c r="W749" t="s">
        <v>6894</v>
      </c>
    </row>
    <row r="750" spans="1:23" x14ac:dyDescent="0.25">
      <c r="A750" t="s">
        <v>6895</v>
      </c>
      <c r="B750" t="s">
        <v>6896</v>
      </c>
      <c r="C750" t="str">
        <f>TRIM(LEFT(Table1_1[[#This Row],[product_name]], FIND(" ",Table1_1[[#This Row],[product_name]],FIND(" ",Table1_1[[#This Row],[product_name]],FIND(" ",Table1_1[[#This Row],[product_name]])+1)+1)))</f>
        <v>Airtel AMF-311WW Data</v>
      </c>
      <c r="D750" t="s">
        <v>6897</v>
      </c>
      <c r="E750" t="s">
        <v>13076</v>
      </c>
      <c r="F750">
        <v>2099</v>
      </c>
      <c r="G750">
        <v>3250</v>
      </c>
      <c r="H750" t="str" cm="1">
        <f t="array" ref="H750">_xlfn.IFS(Table1_1[[#This Row],[discounted_price]]&lt;200, "&lt;₹200", Table1_1[[#This Row],[discounted_price]]&lt;=500, "₹200-₹500", Table1_1[[#This Row],[discounted_price]]&gt;500, "&gt;₹500")</f>
        <v>&gt;₹500</v>
      </c>
      <c r="I750" s="1">
        <v>0.35</v>
      </c>
      <c r="J7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50" s="1" t="str">
        <f>IF(Table1_1[[#This Row],[discount_percentage]]&gt;= 50%, "Yes", "No")</f>
        <v>No</v>
      </c>
      <c r="L750">
        <v>3.8</v>
      </c>
      <c r="M750">
        <v>11213</v>
      </c>
      <c r="N750">
        <f>AVERAGE(Table1_1[[#This Row],[rating]]) + (Table1_1[[#This Row],[rating_count]]/1000)</f>
        <v>15.012999999999998</v>
      </c>
      <c r="O750" t="str">
        <f>IF(Table1_1[[#This Row],[rating_count]]&lt;1000, "Yes", "No")</f>
        <v>No</v>
      </c>
      <c r="P750" t="s">
        <v>6898</v>
      </c>
      <c r="Q750" t="s">
        <v>6899</v>
      </c>
      <c r="R750" t="s">
        <v>6900</v>
      </c>
      <c r="S750" t="s">
        <v>6901</v>
      </c>
      <c r="T750" t="s">
        <v>6902</v>
      </c>
      <c r="U750" t="s">
        <v>6903</v>
      </c>
      <c r="V750" t="s">
        <v>6904</v>
      </c>
      <c r="W750" t="s">
        <v>6905</v>
      </c>
    </row>
    <row r="751" spans="1:23" x14ac:dyDescent="0.25">
      <c r="A751" t="s">
        <v>6906</v>
      </c>
      <c r="B751" t="s">
        <v>6907</v>
      </c>
      <c r="C751" t="str">
        <f>TRIM(LEFT(Table1_1[[#This Row],[product_name]], FIND(" ",Table1_1[[#This Row],[product_name]],FIND(" ",Table1_1[[#This Row],[product_name]],FIND(" ",Table1_1[[#This Row],[product_name]])+1)+1)))</f>
        <v>Gizga Essentials Laptop</v>
      </c>
      <c r="D751" t="s">
        <v>6908</v>
      </c>
      <c r="E751" t="s">
        <v>13076</v>
      </c>
      <c r="F751">
        <v>179</v>
      </c>
      <c r="G751">
        <v>499</v>
      </c>
      <c r="H751" t="str" cm="1">
        <f t="array" ref="H751">_xlfn.IFS(Table1_1[[#This Row],[discounted_price]]&lt;200, "&lt;₹200", Table1_1[[#This Row],[discounted_price]]&lt;=500, "₹200-₹500", Table1_1[[#This Row],[discounted_price]]&gt;500, "&gt;₹500")</f>
        <v>&lt;₹200</v>
      </c>
      <c r="I751" s="1">
        <v>0.64</v>
      </c>
      <c r="J7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51" s="1" t="str">
        <f>IF(Table1_1[[#This Row],[discount_percentage]]&gt;= 50%, "Yes", "No")</f>
        <v>Yes</v>
      </c>
      <c r="L751">
        <v>4.0999999999999996</v>
      </c>
      <c r="M751">
        <v>10174</v>
      </c>
      <c r="N751">
        <f>AVERAGE(Table1_1[[#This Row],[rating]]) + (Table1_1[[#This Row],[rating_count]]/1000)</f>
        <v>14.273999999999999</v>
      </c>
      <c r="O751" t="str">
        <f>IF(Table1_1[[#This Row],[rating_count]]&lt;1000, "Yes", "No")</f>
        <v>No</v>
      </c>
      <c r="P751" t="s">
        <v>6909</v>
      </c>
      <c r="Q751" t="s">
        <v>6910</v>
      </c>
      <c r="R751" t="s">
        <v>6911</v>
      </c>
      <c r="S751" t="s">
        <v>6912</v>
      </c>
      <c r="T751" t="s">
        <v>6913</v>
      </c>
      <c r="U751" t="s">
        <v>6914</v>
      </c>
      <c r="V751" t="s">
        <v>6915</v>
      </c>
      <c r="W751" t="s">
        <v>6916</v>
      </c>
    </row>
    <row r="752" spans="1:23" x14ac:dyDescent="0.25">
      <c r="A752" t="s">
        <v>6917</v>
      </c>
      <c r="B752" t="s">
        <v>6918</v>
      </c>
      <c r="C752" t="str">
        <f>TRIM(LEFT(Table1_1[[#This Row],[product_name]], FIND(" ",Table1_1[[#This Row],[product_name]],FIND(" ",Table1_1[[#This Row],[product_name]],FIND(" ",Table1_1[[#This Row],[product_name]])+1)+1)))</f>
        <v>Logitech MK270r USB</v>
      </c>
      <c r="D752" t="s">
        <v>5102</v>
      </c>
      <c r="E752" t="s">
        <v>13076</v>
      </c>
      <c r="F752">
        <v>1345</v>
      </c>
      <c r="G752">
        <v>2295</v>
      </c>
      <c r="H752" t="str" cm="1">
        <f t="array" ref="H752">_xlfn.IFS(Table1_1[[#This Row],[discounted_price]]&lt;200, "&lt;₹200", Table1_1[[#This Row],[discounted_price]]&lt;=500, "₹200-₹500", Table1_1[[#This Row],[discounted_price]]&gt;500, "&gt;₹500")</f>
        <v>&gt;₹500</v>
      </c>
      <c r="I752" s="1">
        <v>0.41</v>
      </c>
      <c r="J7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52" s="1" t="str">
        <f>IF(Table1_1[[#This Row],[discount_percentage]]&gt;= 50%, "Yes", "No")</f>
        <v>No</v>
      </c>
      <c r="L752">
        <v>4.2</v>
      </c>
      <c r="M752">
        <v>17413</v>
      </c>
      <c r="N752">
        <f>AVERAGE(Table1_1[[#This Row],[rating]]) + (Table1_1[[#This Row],[rating_count]]/1000)</f>
        <v>21.613</v>
      </c>
      <c r="O752" t="str">
        <f>IF(Table1_1[[#This Row],[rating_count]]&lt;1000, "Yes", "No")</f>
        <v>No</v>
      </c>
      <c r="P752" t="s">
        <v>6919</v>
      </c>
      <c r="Q752" t="s">
        <v>6920</v>
      </c>
      <c r="R752" t="s">
        <v>6921</v>
      </c>
      <c r="S752" t="s">
        <v>6922</v>
      </c>
      <c r="T752" t="s">
        <v>6923</v>
      </c>
      <c r="U752" t="s">
        <v>6924</v>
      </c>
      <c r="V752" t="s">
        <v>6925</v>
      </c>
      <c r="W752" t="s">
        <v>6926</v>
      </c>
    </row>
    <row r="753" spans="1:23" x14ac:dyDescent="0.25">
      <c r="A753" t="s">
        <v>6927</v>
      </c>
      <c r="B753" t="s">
        <v>6928</v>
      </c>
      <c r="C753" t="str">
        <f>TRIM(LEFT(Table1_1[[#This Row],[product_name]], FIND(" ",Table1_1[[#This Row],[product_name]],FIND(" ",Table1_1[[#This Row],[product_name]],FIND(" ",Table1_1[[#This Row],[product_name]])+1)+1)))</f>
        <v>DIGITEK¬Æ (DTR-200MT) (18</v>
      </c>
      <c r="D753" t="s">
        <v>5244</v>
      </c>
      <c r="E753" t="s">
        <v>13077</v>
      </c>
      <c r="F753">
        <v>349</v>
      </c>
      <c r="G753">
        <v>995</v>
      </c>
      <c r="H753" t="str" cm="1">
        <f t="array" ref="H753">_xlfn.IFS(Table1_1[[#This Row],[discounted_price]]&lt;200, "&lt;₹200", Table1_1[[#This Row],[discounted_price]]&lt;=500, "₹200-₹500", Table1_1[[#This Row],[discounted_price]]&gt;500, "&gt;₹500")</f>
        <v>₹200-₹500</v>
      </c>
      <c r="I753" s="1">
        <v>0.65</v>
      </c>
      <c r="J7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53" s="1" t="str">
        <f>IF(Table1_1[[#This Row],[discount_percentage]]&gt;= 50%, "Yes", "No")</f>
        <v>Yes</v>
      </c>
      <c r="L753">
        <v>4.2</v>
      </c>
      <c r="M753">
        <v>6676</v>
      </c>
      <c r="N753">
        <f>AVERAGE(Table1_1[[#This Row],[rating]]) + (Table1_1[[#This Row],[rating_count]]/1000)</f>
        <v>10.876000000000001</v>
      </c>
      <c r="O753" t="str">
        <f>IF(Table1_1[[#This Row],[rating_count]]&lt;1000, "Yes", "No")</f>
        <v>No</v>
      </c>
      <c r="P753" t="s">
        <v>6929</v>
      </c>
      <c r="Q753" t="s">
        <v>6930</v>
      </c>
      <c r="R753" t="s">
        <v>6931</v>
      </c>
      <c r="S753" t="s">
        <v>6932</v>
      </c>
      <c r="T753" t="s">
        <v>6933</v>
      </c>
      <c r="U753" t="s">
        <v>6934</v>
      </c>
      <c r="V753" t="s">
        <v>6935</v>
      </c>
      <c r="W753" t="s">
        <v>6936</v>
      </c>
    </row>
    <row r="754" spans="1:23" x14ac:dyDescent="0.25">
      <c r="A754" t="s">
        <v>6937</v>
      </c>
      <c r="B754" t="s">
        <v>6938</v>
      </c>
      <c r="C754" t="str">
        <f>TRIM(LEFT(Table1_1[[#This Row],[product_name]], FIND(" ",Table1_1[[#This Row],[product_name]],FIND(" ",Table1_1[[#This Row],[product_name]],FIND(" ",Table1_1[[#This Row],[product_name]])+1)+1)))</f>
        <v>FEDUS Cat6 Ethernet</v>
      </c>
      <c r="D754" t="s">
        <v>6340</v>
      </c>
      <c r="E754" t="s">
        <v>13076</v>
      </c>
      <c r="F754">
        <v>287</v>
      </c>
      <c r="G754">
        <v>499</v>
      </c>
      <c r="H754" t="str" cm="1">
        <f t="array" ref="H754">_xlfn.IFS(Table1_1[[#This Row],[discounted_price]]&lt;200, "&lt;₹200", Table1_1[[#This Row],[discounted_price]]&lt;=500, "₹200-₹500", Table1_1[[#This Row],[discounted_price]]&gt;500, "&gt;₹500")</f>
        <v>₹200-₹500</v>
      </c>
      <c r="I754" s="1">
        <v>0.42</v>
      </c>
      <c r="J7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54" s="1" t="str">
        <f>IF(Table1_1[[#This Row],[discount_percentage]]&gt;= 50%, "Yes", "No")</f>
        <v>No</v>
      </c>
      <c r="L754">
        <v>4.4000000000000004</v>
      </c>
      <c r="M754">
        <v>8076</v>
      </c>
      <c r="N754">
        <f>AVERAGE(Table1_1[[#This Row],[rating]]) + (Table1_1[[#This Row],[rating_count]]/1000)</f>
        <v>12.476000000000001</v>
      </c>
      <c r="O754" t="str">
        <f>IF(Table1_1[[#This Row],[rating_count]]&lt;1000, "Yes", "No")</f>
        <v>No</v>
      </c>
      <c r="P754" t="s">
        <v>6939</v>
      </c>
      <c r="Q754" t="s">
        <v>6940</v>
      </c>
      <c r="R754" t="s">
        <v>6941</v>
      </c>
      <c r="S754" t="s">
        <v>6942</v>
      </c>
      <c r="T754" t="s">
        <v>6943</v>
      </c>
      <c r="U754" t="s">
        <v>6944</v>
      </c>
      <c r="V754" t="s">
        <v>6945</v>
      </c>
      <c r="W754" t="s">
        <v>6946</v>
      </c>
    </row>
    <row r="755" spans="1:23" x14ac:dyDescent="0.25">
      <c r="A755" t="s">
        <v>6950</v>
      </c>
      <c r="B755" t="s">
        <v>6951</v>
      </c>
      <c r="C755" t="str">
        <f>TRIM(LEFT(Table1_1[[#This Row],[product_name]], FIND(" ",Table1_1[[#This Row],[product_name]],FIND(" ",Table1_1[[#This Row],[product_name]],FIND(" ",Table1_1[[#This Row],[product_name]])+1)+1)))</f>
        <v>Kingston DataTraveler Exodia</v>
      </c>
      <c r="D755" t="s">
        <v>4834</v>
      </c>
      <c r="E755" t="s">
        <v>13076</v>
      </c>
      <c r="F755">
        <v>349</v>
      </c>
      <c r="G755">
        <v>450</v>
      </c>
      <c r="H755" t="str" cm="1">
        <f t="array" ref="H755">_xlfn.IFS(Table1_1[[#This Row],[discounted_price]]&lt;200, "&lt;₹200", Table1_1[[#This Row],[discounted_price]]&lt;=500, "₹200-₹500", Table1_1[[#This Row],[discounted_price]]&gt;500, "&gt;₹500")</f>
        <v>₹200-₹500</v>
      </c>
      <c r="I755" s="1">
        <v>0.22</v>
      </c>
      <c r="J7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55" s="1" t="str">
        <f>IF(Table1_1[[#This Row],[discount_percentage]]&gt;= 50%, "Yes", "No")</f>
        <v>No</v>
      </c>
      <c r="L755">
        <v>4.0999999999999996</v>
      </c>
      <c r="M755">
        <v>18656</v>
      </c>
      <c r="N755">
        <f>AVERAGE(Table1_1[[#This Row],[rating]]) + (Table1_1[[#This Row],[rating_count]]/1000)</f>
        <v>22.756</v>
      </c>
      <c r="O755" t="str">
        <f>IF(Table1_1[[#This Row],[rating_count]]&lt;1000, "Yes", "No")</f>
        <v>No</v>
      </c>
      <c r="P755" t="s">
        <v>6952</v>
      </c>
      <c r="Q755" t="s">
        <v>6953</v>
      </c>
      <c r="R755" t="s">
        <v>6954</v>
      </c>
      <c r="S755" t="s">
        <v>6955</v>
      </c>
      <c r="T755" t="s">
        <v>6956</v>
      </c>
      <c r="U755" t="s">
        <v>6957</v>
      </c>
      <c r="V755" t="s">
        <v>6958</v>
      </c>
      <c r="W755" t="s">
        <v>6959</v>
      </c>
    </row>
    <row r="756" spans="1:23" x14ac:dyDescent="0.25">
      <c r="A756" t="s">
        <v>6960</v>
      </c>
      <c r="B756" t="s">
        <v>6961</v>
      </c>
      <c r="C756" t="str">
        <f>TRIM(LEFT(Table1_1[[#This Row],[product_name]], FIND(" ",Table1_1[[#This Row],[product_name]],FIND(" ",Table1_1[[#This Row],[product_name]],FIND(" ",Table1_1[[#This Row],[product_name]])+1)+1)))</f>
        <v>Duracell Rechargeable AA</v>
      </c>
      <c r="D756" t="s">
        <v>5047</v>
      </c>
      <c r="E756" t="s">
        <v>13077</v>
      </c>
      <c r="F756">
        <v>879</v>
      </c>
      <c r="G756">
        <v>1109</v>
      </c>
      <c r="H756" t="str" cm="1">
        <f t="array" ref="H756">_xlfn.IFS(Table1_1[[#This Row],[discounted_price]]&lt;200, "&lt;₹200", Table1_1[[#This Row],[discounted_price]]&lt;=500, "₹200-₹500", Table1_1[[#This Row],[discounted_price]]&gt;500, "&gt;₹500")</f>
        <v>&gt;₹500</v>
      </c>
      <c r="I756" s="1">
        <v>0.21</v>
      </c>
      <c r="J7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56" s="1" t="str">
        <f>IF(Table1_1[[#This Row],[discount_percentage]]&gt;= 50%, "Yes", "No")</f>
        <v>No</v>
      </c>
      <c r="L756">
        <v>4.4000000000000004</v>
      </c>
      <c r="M756">
        <v>31599</v>
      </c>
      <c r="N756">
        <f>AVERAGE(Table1_1[[#This Row],[rating]]) + (Table1_1[[#This Row],[rating_count]]/1000)</f>
        <v>35.999000000000002</v>
      </c>
      <c r="O756" t="str">
        <f>IF(Table1_1[[#This Row],[rating_count]]&lt;1000, "Yes", "No")</f>
        <v>No</v>
      </c>
      <c r="P756" t="s">
        <v>6962</v>
      </c>
      <c r="Q756" t="s">
        <v>6963</v>
      </c>
      <c r="R756" t="s">
        <v>6964</v>
      </c>
      <c r="S756" t="s">
        <v>6965</v>
      </c>
      <c r="T756" t="s">
        <v>6966</v>
      </c>
      <c r="U756" t="s">
        <v>6967</v>
      </c>
      <c r="V756" t="s">
        <v>6968</v>
      </c>
      <c r="W756" t="s">
        <v>6969</v>
      </c>
    </row>
    <row r="757" spans="1:23" x14ac:dyDescent="0.25">
      <c r="A757" t="s">
        <v>6971</v>
      </c>
      <c r="B757" t="s">
        <v>6972</v>
      </c>
      <c r="C757" t="str">
        <f>TRIM(LEFT(Table1_1[[#This Row],[product_name]], FIND(" ",Table1_1[[#This Row],[product_name]],FIND(" ",Table1_1[[#This Row],[product_name]],FIND(" ",Table1_1[[#This Row],[product_name]])+1)+1)))</f>
        <v>ENVIE¬Æ (AA10004PLNi-CD) AA</v>
      </c>
      <c r="D757" t="s">
        <v>5647</v>
      </c>
      <c r="E757" t="s">
        <v>13077</v>
      </c>
      <c r="F757">
        <v>250</v>
      </c>
      <c r="G757">
        <v>250</v>
      </c>
      <c r="H757" t="str" cm="1">
        <f t="array" ref="H757">_xlfn.IFS(Table1_1[[#This Row],[discounted_price]]&lt;200, "&lt;₹200", Table1_1[[#This Row],[discounted_price]]&lt;=500, "₹200-₹500", Table1_1[[#This Row],[discounted_price]]&gt;500, "&gt;₹500")</f>
        <v>₹200-₹500</v>
      </c>
      <c r="I757" s="1">
        <v>0</v>
      </c>
      <c r="J7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57" s="1" t="str">
        <f>IF(Table1_1[[#This Row],[discount_percentage]]&gt;= 50%, "Yes", "No")</f>
        <v>No</v>
      </c>
      <c r="L757">
        <v>3.9</v>
      </c>
      <c r="M757">
        <v>13971</v>
      </c>
      <c r="N757">
        <f>AVERAGE(Table1_1[[#This Row],[rating]]) + (Table1_1[[#This Row],[rating_count]]/1000)</f>
        <v>17.870999999999999</v>
      </c>
      <c r="O757" t="str">
        <f>IF(Table1_1[[#This Row],[rating_count]]&lt;1000, "Yes", "No")</f>
        <v>No</v>
      </c>
      <c r="P757" t="s">
        <v>6973</v>
      </c>
      <c r="Q757" t="s">
        <v>6974</v>
      </c>
      <c r="R757" t="s">
        <v>6975</v>
      </c>
      <c r="S757" t="s">
        <v>6976</v>
      </c>
      <c r="T757" t="s">
        <v>6977</v>
      </c>
      <c r="U757" t="s">
        <v>13056</v>
      </c>
      <c r="V757" t="s">
        <v>6978</v>
      </c>
      <c r="W757" t="s">
        <v>6979</v>
      </c>
    </row>
    <row r="758" spans="1:23" x14ac:dyDescent="0.25">
      <c r="A758" t="s">
        <v>6980</v>
      </c>
      <c r="B758" t="s">
        <v>6981</v>
      </c>
      <c r="C758" t="str">
        <f>TRIM(LEFT(Table1_1[[#This Row],[product_name]], FIND(" ",Table1_1[[#This Row],[product_name]],FIND(" ",Table1_1[[#This Row],[product_name]],FIND(" ",Table1_1[[#This Row],[product_name]])+1)+1)))</f>
        <v>ZEBRONICS Zeb-Buds 30</v>
      </c>
      <c r="D758" t="s">
        <v>3066</v>
      </c>
      <c r="E758" t="s">
        <v>13077</v>
      </c>
      <c r="F758">
        <v>199</v>
      </c>
      <c r="G758">
        <v>499</v>
      </c>
      <c r="H758" t="str" cm="1">
        <f t="array" ref="H758">_xlfn.IFS(Table1_1[[#This Row],[discounted_price]]&lt;200, "&lt;₹200", Table1_1[[#This Row],[discounted_price]]&lt;=500, "₹200-₹500", Table1_1[[#This Row],[discounted_price]]&gt;500, "&gt;₹500")</f>
        <v>&lt;₹200</v>
      </c>
      <c r="I758" s="1">
        <v>0.6</v>
      </c>
      <c r="J7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58" s="1" t="str">
        <f>IF(Table1_1[[#This Row],[discount_percentage]]&gt;= 50%, "Yes", "No")</f>
        <v>Yes</v>
      </c>
      <c r="L758">
        <v>3.6</v>
      </c>
      <c r="M758">
        <v>2492</v>
      </c>
      <c r="N758">
        <f>AVERAGE(Table1_1[[#This Row],[rating]]) + (Table1_1[[#This Row],[rating_count]]/1000)</f>
        <v>6.0920000000000005</v>
      </c>
      <c r="O758" t="str">
        <f>IF(Table1_1[[#This Row],[rating_count]]&lt;1000, "Yes", "No")</f>
        <v>No</v>
      </c>
      <c r="P758" t="s">
        <v>6982</v>
      </c>
      <c r="Q758" t="s">
        <v>6983</v>
      </c>
      <c r="R758" t="s">
        <v>6984</v>
      </c>
      <c r="S758" t="s">
        <v>6985</v>
      </c>
      <c r="T758" t="s">
        <v>6986</v>
      </c>
      <c r="U758" t="s">
        <v>6987</v>
      </c>
      <c r="V758" t="s">
        <v>6988</v>
      </c>
      <c r="W758" t="s">
        <v>6989</v>
      </c>
    </row>
    <row r="759" spans="1:23" x14ac:dyDescent="0.25">
      <c r="A759" t="s">
        <v>6994</v>
      </c>
      <c r="B759" t="s">
        <v>6995</v>
      </c>
      <c r="C759" t="str">
        <f>TRIM(LEFT(Table1_1[[#This Row],[product_name]], FIND(" ",Table1_1[[#This Row],[product_name]],FIND(" ",Table1_1[[#This Row],[product_name]],FIND(" ",Table1_1[[#This Row],[product_name]])+1)+1)))</f>
        <v>LAPSTER Accessories Power</v>
      </c>
      <c r="D759" t="s">
        <v>6908</v>
      </c>
      <c r="E759" t="s">
        <v>13076</v>
      </c>
      <c r="F759">
        <v>149</v>
      </c>
      <c r="G759">
        <v>999</v>
      </c>
      <c r="H759" t="str" cm="1">
        <f t="array" ref="H759">_xlfn.IFS(Table1_1[[#This Row],[discounted_price]]&lt;200, "&lt;₹200", Table1_1[[#This Row],[discounted_price]]&lt;=500, "₹200-₹500", Table1_1[[#This Row],[discounted_price]]&gt;500, "&gt;₹500")</f>
        <v>&lt;₹200</v>
      </c>
      <c r="I759" s="1">
        <v>0.85</v>
      </c>
      <c r="J7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759" s="1" t="str">
        <f>IF(Table1_1[[#This Row],[discount_percentage]]&gt;= 50%, "Yes", "No")</f>
        <v>Yes</v>
      </c>
      <c r="L759">
        <v>3.5</v>
      </c>
      <c r="M759">
        <v>2523</v>
      </c>
      <c r="N759">
        <f>AVERAGE(Table1_1[[#This Row],[rating]]) + (Table1_1[[#This Row],[rating_count]]/1000)</f>
        <v>6.0229999999999997</v>
      </c>
      <c r="O759" t="str">
        <f>IF(Table1_1[[#This Row],[rating_count]]&lt;1000, "Yes", "No")</f>
        <v>No</v>
      </c>
      <c r="P759" t="s">
        <v>6996</v>
      </c>
      <c r="Q759" t="s">
        <v>6997</v>
      </c>
      <c r="R759" t="s">
        <v>6998</v>
      </c>
      <c r="S759" t="s">
        <v>6999</v>
      </c>
      <c r="T759" t="s">
        <v>7000</v>
      </c>
      <c r="U759" t="s">
        <v>7001</v>
      </c>
      <c r="V759" t="s">
        <v>7002</v>
      </c>
      <c r="W759" t="s">
        <v>7003</v>
      </c>
    </row>
    <row r="760" spans="1:23" x14ac:dyDescent="0.25">
      <c r="A760" t="s">
        <v>7004</v>
      </c>
      <c r="B760" t="s">
        <v>7005</v>
      </c>
      <c r="C760" t="str">
        <f>TRIM(LEFT(Table1_1[[#This Row],[product_name]], FIND(" ",Table1_1[[#This Row],[product_name]],FIND(" ",Table1_1[[#This Row],[product_name]],FIND(" ",Table1_1[[#This Row],[product_name]])+1)+1)))</f>
        <v>Portronics Ruffpad 12E</v>
      </c>
      <c r="D760" t="s">
        <v>4856</v>
      </c>
      <c r="E760" t="s">
        <v>13076</v>
      </c>
      <c r="F760">
        <v>469</v>
      </c>
      <c r="G760">
        <v>1499</v>
      </c>
      <c r="H760" t="str" cm="1">
        <f t="array" ref="H760">_xlfn.IFS(Table1_1[[#This Row],[discounted_price]]&lt;200, "&lt;₹200", Table1_1[[#This Row],[discounted_price]]&lt;=500, "₹200-₹500", Table1_1[[#This Row],[discounted_price]]&gt;500, "&gt;₹500")</f>
        <v>₹200-₹500</v>
      </c>
      <c r="I760" s="1">
        <v>0.69</v>
      </c>
      <c r="J7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60" s="1" t="str">
        <f>IF(Table1_1[[#This Row],[discount_percentage]]&gt;= 50%, "Yes", "No")</f>
        <v>Yes</v>
      </c>
      <c r="L760">
        <v>4.0999999999999996</v>
      </c>
      <c r="M760">
        <v>352</v>
      </c>
      <c r="N760">
        <f>AVERAGE(Table1_1[[#This Row],[rating]]) + (Table1_1[[#This Row],[rating_count]]/1000)</f>
        <v>4.452</v>
      </c>
      <c r="O760" t="str">
        <f>IF(Table1_1[[#This Row],[rating_count]]&lt;1000, "Yes", "No")</f>
        <v>Yes</v>
      </c>
      <c r="P760" t="s">
        <v>7006</v>
      </c>
      <c r="Q760" t="s">
        <v>7007</v>
      </c>
      <c r="R760" t="s">
        <v>7008</v>
      </c>
      <c r="S760" t="s">
        <v>7009</v>
      </c>
      <c r="T760" t="s">
        <v>7010</v>
      </c>
      <c r="U760" t="s">
        <v>7011</v>
      </c>
      <c r="V760" t="s">
        <v>7012</v>
      </c>
      <c r="W760" t="s">
        <v>7013</v>
      </c>
    </row>
    <row r="761" spans="1:23" x14ac:dyDescent="0.25">
      <c r="A761" t="s">
        <v>7014</v>
      </c>
      <c r="B761" t="s">
        <v>7015</v>
      </c>
      <c r="C761" t="str">
        <f>TRIM(LEFT(Table1_1[[#This Row],[product_name]], FIND(" ",Table1_1[[#This Row],[product_name]],FIND(" ",Table1_1[[#This Row],[product_name]],FIND(" ",Table1_1[[#This Row],[product_name]])+1)+1)))</f>
        <v>Verilux¬Æ USB C</v>
      </c>
      <c r="D761" t="s">
        <v>6103</v>
      </c>
      <c r="E761" t="s">
        <v>13076</v>
      </c>
      <c r="F761">
        <v>1187</v>
      </c>
      <c r="G761">
        <v>1929</v>
      </c>
      <c r="H761" t="str" cm="1">
        <f t="array" ref="H761">_xlfn.IFS(Table1_1[[#This Row],[discounted_price]]&lt;200, "&lt;₹200", Table1_1[[#This Row],[discounted_price]]&lt;=500, "₹200-₹500", Table1_1[[#This Row],[discounted_price]]&gt;500, "&gt;₹500")</f>
        <v>&gt;₹500</v>
      </c>
      <c r="I761" s="1">
        <v>0.38</v>
      </c>
      <c r="J7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61" s="1" t="str">
        <f>IF(Table1_1[[#This Row],[discount_percentage]]&gt;= 50%, "Yes", "No")</f>
        <v>No</v>
      </c>
      <c r="L761">
        <v>4.0999999999999996</v>
      </c>
      <c r="M761">
        <v>1662</v>
      </c>
      <c r="N761">
        <f>AVERAGE(Table1_1[[#This Row],[rating]]) + (Table1_1[[#This Row],[rating_count]]/1000)</f>
        <v>5.7619999999999996</v>
      </c>
      <c r="O761" t="str">
        <f>IF(Table1_1[[#This Row],[rating_count]]&lt;1000, "Yes", "No")</f>
        <v>No</v>
      </c>
      <c r="P761" t="s">
        <v>7016</v>
      </c>
      <c r="Q761" t="s">
        <v>7017</v>
      </c>
      <c r="R761" t="s">
        <v>7018</v>
      </c>
      <c r="S761" t="s">
        <v>7019</v>
      </c>
      <c r="T761" t="s">
        <v>7020</v>
      </c>
      <c r="U761" t="s">
        <v>7021</v>
      </c>
      <c r="V761" t="s">
        <v>7022</v>
      </c>
      <c r="W761" t="s">
        <v>7023</v>
      </c>
    </row>
    <row r="762" spans="1:23" x14ac:dyDescent="0.25">
      <c r="A762" t="s">
        <v>7024</v>
      </c>
      <c r="B762" t="s">
        <v>7025</v>
      </c>
      <c r="C762" t="str">
        <f>TRIM(LEFT(Table1_1[[#This Row],[product_name]], FIND(" ",Table1_1[[#This Row],[product_name]],FIND(" ",Table1_1[[#This Row],[product_name]],FIND(" ",Table1_1[[#This Row],[product_name]])+1)+1)))</f>
        <v>Zebronics Zeb Wonderbar</v>
      </c>
      <c r="D762" t="s">
        <v>7026</v>
      </c>
      <c r="E762" t="s">
        <v>13076</v>
      </c>
      <c r="F762">
        <v>849</v>
      </c>
      <c r="G762">
        <v>1499</v>
      </c>
      <c r="H762" t="str" cm="1">
        <f t="array" ref="H762">_xlfn.IFS(Table1_1[[#This Row],[discounted_price]]&lt;200, "&lt;₹200", Table1_1[[#This Row],[discounted_price]]&lt;=500, "₹200-₹500", Table1_1[[#This Row],[discounted_price]]&gt;500, "&gt;₹500")</f>
        <v>&gt;₹500</v>
      </c>
      <c r="I762" s="1">
        <v>0.43</v>
      </c>
      <c r="J7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62" s="1" t="str">
        <f>IF(Table1_1[[#This Row],[discount_percentage]]&gt;= 50%, "Yes", "No")</f>
        <v>No</v>
      </c>
      <c r="L762">
        <v>4</v>
      </c>
      <c r="M762">
        <v>7352</v>
      </c>
      <c r="N762">
        <f>AVERAGE(Table1_1[[#This Row],[rating]]) + (Table1_1[[#This Row],[rating_count]]/1000)</f>
        <v>11.352</v>
      </c>
      <c r="O762" t="str">
        <f>IF(Table1_1[[#This Row],[rating_count]]&lt;1000, "Yes", "No")</f>
        <v>No</v>
      </c>
      <c r="P762" t="s">
        <v>7027</v>
      </c>
      <c r="Q762" t="s">
        <v>7028</v>
      </c>
      <c r="R762" t="s">
        <v>7029</v>
      </c>
      <c r="S762" t="s">
        <v>7030</v>
      </c>
      <c r="T762" t="s">
        <v>7031</v>
      </c>
      <c r="U762" t="s">
        <v>7032</v>
      </c>
      <c r="V762" t="s">
        <v>7033</v>
      </c>
      <c r="W762" t="s">
        <v>7034</v>
      </c>
    </row>
    <row r="763" spans="1:23" x14ac:dyDescent="0.25">
      <c r="A763" t="s">
        <v>7035</v>
      </c>
      <c r="B763" t="s">
        <v>7036</v>
      </c>
      <c r="C763" t="str">
        <f>TRIM(LEFT(Table1_1[[#This Row],[product_name]], FIND(" ",Table1_1[[#This Row],[product_name]],FIND(" ",Table1_1[[#This Row],[product_name]],FIND(" ",Table1_1[[#This Row],[product_name]])+1)+1)))</f>
        <v>HP Wired Mouse</v>
      </c>
      <c r="D763" t="s">
        <v>4845</v>
      </c>
      <c r="E763" t="s">
        <v>13076</v>
      </c>
      <c r="F763">
        <v>328</v>
      </c>
      <c r="G763">
        <v>399</v>
      </c>
      <c r="H763" t="str" cm="1">
        <f t="array" ref="H763">_xlfn.IFS(Table1_1[[#This Row],[discounted_price]]&lt;200, "&lt;₹200", Table1_1[[#This Row],[discounted_price]]&lt;=500, "₹200-₹500", Table1_1[[#This Row],[discounted_price]]&gt;500, "&gt;₹500")</f>
        <v>₹200-₹500</v>
      </c>
      <c r="I763" s="1">
        <v>0.18</v>
      </c>
      <c r="J7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763" s="1" t="str">
        <f>IF(Table1_1[[#This Row],[discount_percentage]]&gt;= 50%, "Yes", "No")</f>
        <v>No</v>
      </c>
      <c r="L763">
        <v>4.0999999999999996</v>
      </c>
      <c r="M763">
        <v>3441</v>
      </c>
      <c r="N763">
        <f>AVERAGE(Table1_1[[#This Row],[rating]]) + (Table1_1[[#This Row],[rating_count]]/1000)</f>
        <v>7.5409999999999995</v>
      </c>
      <c r="O763" t="str">
        <f>IF(Table1_1[[#This Row],[rating_count]]&lt;1000, "Yes", "No")</f>
        <v>No</v>
      </c>
      <c r="P763" t="s">
        <v>7037</v>
      </c>
      <c r="Q763" t="s">
        <v>7038</v>
      </c>
      <c r="R763" t="s">
        <v>7039</v>
      </c>
      <c r="S763" t="s">
        <v>7040</v>
      </c>
      <c r="T763" t="s">
        <v>7041</v>
      </c>
      <c r="U763" t="s">
        <v>7042</v>
      </c>
      <c r="V763" t="s">
        <v>7043</v>
      </c>
      <c r="W763" t="s">
        <v>7044</v>
      </c>
    </row>
    <row r="764" spans="1:23" x14ac:dyDescent="0.25">
      <c r="A764" t="s">
        <v>7045</v>
      </c>
      <c r="B764" t="s">
        <v>7046</v>
      </c>
      <c r="C764" t="str">
        <f>TRIM(LEFT(Table1_1[[#This Row],[product_name]], FIND(" ",Table1_1[[#This Row],[product_name]],FIND(" ",Table1_1[[#This Row],[product_name]],FIND(" ",Table1_1[[#This Row],[product_name]])+1)+1)))</f>
        <v>Anjaney Enterprise Smart</v>
      </c>
      <c r="D764" t="s">
        <v>4876</v>
      </c>
      <c r="E764" t="s">
        <v>13076</v>
      </c>
      <c r="F764">
        <v>269</v>
      </c>
      <c r="G764">
        <v>699</v>
      </c>
      <c r="H764" t="str" cm="1">
        <f t="array" ref="H764">_xlfn.IFS(Table1_1[[#This Row],[discounted_price]]&lt;200, "&lt;₹200", Table1_1[[#This Row],[discounted_price]]&lt;=500, "₹200-₹500", Table1_1[[#This Row],[discounted_price]]&gt;500, "&gt;₹500")</f>
        <v>₹200-₹500</v>
      </c>
      <c r="I764" s="1">
        <v>0.62</v>
      </c>
      <c r="J7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64" s="1" t="str">
        <f>IF(Table1_1[[#This Row],[discount_percentage]]&gt;= 50%, "Yes", "No")</f>
        <v>Yes</v>
      </c>
      <c r="L764">
        <v>4</v>
      </c>
      <c r="M764">
        <v>93</v>
      </c>
      <c r="N764">
        <f>AVERAGE(Table1_1[[#This Row],[rating]]) + (Table1_1[[#This Row],[rating_count]]/1000)</f>
        <v>4.093</v>
      </c>
      <c r="O764" t="str">
        <f>IF(Table1_1[[#This Row],[rating_count]]&lt;1000, "Yes", "No")</f>
        <v>Yes</v>
      </c>
      <c r="P764" t="s">
        <v>7047</v>
      </c>
      <c r="Q764" t="s">
        <v>7048</v>
      </c>
      <c r="R764" t="s">
        <v>7049</v>
      </c>
      <c r="S764" t="s">
        <v>7050</v>
      </c>
      <c r="T764" t="s">
        <v>7051</v>
      </c>
      <c r="U764" t="s">
        <v>7052</v>
      </c>
      <c r="V764" t="s">
        <v>7053</v>
      </c>
      <c r="W764" t="s">
        <v>7054</v>
      </c>
    </row>
    <row r="765" spans="1:23" x14ac:dyDescent="0.25">
      <c r="A765" t="s">
        <v>7055</v>
      </c>
      <c r="B765" t="s">
        <v>7056</v>
      </c>
      <c r="C765" t="str">
        <f>TRIM(LEFT(Table1_1[[#This Row],[product_name]], FIND(" ",Table1_1[[#This Row],[product_name]],FIND(" ",Table1_1[[#This Row],[product_name]],FIND(" ",Table1_1[[#This Row],[product_name]])+1)+1)))</f>
        <v>ENVIE ECR-20 Charger</v>
      </c>
      <c r="D765" t="s">
        <v>7057</v>
      </c>
      <c r="E765" t="s">
        <v>13077</v>
      </c>
      <c r="F765">
        <v>299</v>
      </c>
      <c r="G765">
        <v>400</v>
      </c>
      <c r="H765" t="str" cm="1">
        <f t="array" ref="H765">_xlfn.IFS(Table1_1[[#This Row],[discounted_price]]&lt;200, "&lt;₹200", Table1_1[[#This Row],[discounted_price]]&lt;=500, "₹200-₹500", Table1_1[[#This Row],[discounted_price]]&gt;500, "&gt;₹500")</f>
        <v>₹200-₹500</v>
      </c>
      <c r="I765" s="1">
        <v>0.25</v>
      </c>
      <c r="J7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65" s="1" t="str">
        <f>IF(Table1_1[[#This Row],[discount_percentage]]&gt;= 50%, "Yes", "No")</f>
        <v>No</v>
      </c>
      <c r="L765">
        <v>3.8</v>
      </c>
      <c r="M765">
        <v>40895</v>
      </c>
      <c r="N765">
        <f>AVERAGE(Table1_1[[#This Row],[rating]]) + (Table1_1[[#This Row],[rating_count]]/1000)</f>
        <v>44.695</v>
      </c>
      <c r="O765" t="str">
        <f>IF(Table1_1[[#This Row],[rating_count]]&lt;1000, "Yes", "No")</f>
        <v>No</v>
      </c>
      <c r="P765" t="s">
        <v>7058</v>
      </c>
      <c r="Q765" t="s">
        <v>7059</v>
      </c>
      <c r="R765" t="s">
        <v>7060</v>
      </c>
      <c r="S765" t="s">
        <v>7061</v>
      </c>
      <c r="T765" t="s">
        <v>7062</v>
      </c>
      <c r="U765" t="s">
        <v>7063</v>
      </c>
      <c r="V765" t="s">
        <v>7064</v>
      </c>
      <c r="W765" t="s">
        <v>7065</v>
      </c>
    </row>
    <row r="766" spans="1:23" x14ac:dyDescent="0.25">
      <c r="A766" t="s">
        <v>7066</v>
      </c>
      <c r="B766" t="s">
        <v>7067</v>
      </c>
      <c r="C766" t="str">
        <f>TRIM(LEFT(Table1_1[[#This Row],[product_name]], FIND(" ",Table1_1[[#This Row],[product_name]],FIND(" ",Table1_1[[#This Row],[product_name]],FIND(" ",Table1_1[[#This Row],[product_name]])+1)+1)))</f>
        <v>ProElite Faux Leather</v>
      </c>
      <c r="D766" t="s">
        <v>7068</v>
      </c>
      <c r="E766" t="s">
        <v>13076</v>
      </c>
      <c r="F766">
        <v>549</v>
      </c>
      <c r="G766">
        <v>1499</v>
      </c>
      <c r="H766" t="str" cm="1">
        <f t="array" ref="H766">_xlfn.IFS(Table1_1[[#This Row],[discounted_price]]&lt;200, "&lt;₹200", Table1_1[[#This Row],[discounted_price]]&lt;=500, "₹200-₹500", Table1_1[[#This Row],[discounted_price]]&gt;500, "&gt;₹500")</f>
        <v>&gt;₹500</v>
      </c>
      <c r="I766" s="1">
        <v>0.63</v>
      </c>
      <c r="J7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66" s="1" t="str">
        <f>IF(Table1_1[[#This Row],[discount_percentage]]&gt;= 50%, "Yes", "No")</f>
        <v>Yes</v>
      </c>
      <c r="L766">
        <v>4.3</v>
      </c>
      <c r="M766">
        <v>11006</v>
      </c>
      <c r="N766">
        <f>AVERAGE(Table1_1[[#This Row],[rating]]) + (Table1_1[[#This Row],[rating_count]]/1000)</f>
        <v>15.306000000000001</v>
      </c>
      <c r="O766" t="str">
        <f>IF(Table1_1[[#This Row],[rating_count]]&lt;1000, "Yes", "No")</f>
        <v>No</v>
      </c>
      <c r="P766" t="s">
        <v>7069</v>
      </c>
      <c r="Q766" t="s">
        <v>7070</v>
      </c>
      <c r="R766" t="s">
        <v>7071</v>
      </c>
      <c r="S766" t="s">
        <v>7072</v>
      </c>
      <c r="T766" t="s">
        <v>7073</v>
      </c>
      <c r="U766" t="s">
        <v>7074</v>
      </c>
      <c r="V766" t="s">
        <v>7075</v>
      </c>
      <c r="W766" t="s">
        <v>7076</v>
      </c>
    </row>
    <row r="767" spans="1:23" x14ac:dyDescent="0.25">
      <c r="A767" t="s">
        <v>7077</v>
      </c>
      <c r="B767" t="s">
        <v>7078</v>
      </c>
      <c r="C767" t="str">
        <f>TRIM(LEFT(Table1_1[[#This Row],[product_name]], FIND(" ",Table1_1[[#This Row],[product_name]],FIND(" ",Table1_1[[#This Row],[product_name]],FIND(" ",Table1_1[[#This Row],[product_name]])+1)+1)))</f>
        <v>Classmate Pulse 6</v>
      </c>
      <c r="D767" t="s">
        <v>5623</v>
      </c>
      <c r="E767" t="s">
        <v>13079</v>
      </c>
      <c r="F767">
        <v>114</v>
      </c>
      <c r="G767">
        <v>120</v>
      </c>
      <c r="H767" t="str" cm="1">
        <f t="array" ref="H767">_xlfn.IFS(Table1_1[[#This Row],[discounted_price]]&lt;200, "&lt;₹200", Table1_1[[#This Row],[discounted_price]]&lt;=500, "₹200-₹500", Table1_1[[#This Row],[discounted_price]]&gt;500, "&gt;₹500")</f>
        <v>&lt;₹200</v>
      </c>
      <c r="I767" s="1">
        <v>0.05</v>
      </c>
      <c r="J7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67" s="1" t="str">
        <f>IF(Table1_1[[#This Row],[discount_percentage]]&gt;= 50%, "Yes", "No")</f>
        <v>No</v>
      </c>
      <c r="L767">
        <v>4.2</v>
      </c>
      <c r="M767">
        <v>8938</v>
      </c>
      <c r="N767">
        <f>AVERAGE(Table1_1[[#This Row],[rating]]) + (Table1_1[[#This Row],[rating_count]]/1000)</f>
        <v>13.138000000000002</v>
      </c>
      <c r="O767" t="str">
        <f>IF(Table1_1[[#This Row],[rating_count]]&lt;1000, "Yes", "No")</f>
        <v>No</v>
      </c>
      <c r="P767" t="s">
        <v>7079</v>
      </c>
      <c r="Q767" t="s">
        <v>7080</v>
      </c>
      <c r="R767" t="s">
        <v>7081</v>
      </c>
      <c r="S767" t="s">
        <v>7082</v>
      </c>
      <c r="T767" t="s">
        <v>7083</v>
      </c>
      <c r="U767" t="s">
        <v>7084</v>
      </c>
      <c r="V767" t="s">
        <v>7085</v>
      </c>
      <c r="W767" t="s">
        <v>7086</v>
      </c>
    </row>
    <row r="768" spans="1:23" x14ac:dyDescent="0.25">
      <c r="A768" t="s">
        <v>7087</v>
      </c>
      <c r="B768" t="s">
        <v>7088</v>
      </c>
      <c r="C768" t="str">
        <f>TRIM(LEFT(Table1_1[[#This Row],[product_name]], FIND(" ",Table1_1[[#This Row],[product_name]],FIND(" ",Table1_1[[#This Row],[product_name]],FIND(" ",Table1_1[[#This Row],[product_name]])+1)+1)))</f>
        <v>Pentonic Multicolor Ball</v>
      </c>
      <c r="D768" t="s">
        <v>7089</v>
      </c>
      <c r="E768" t="s">
        <v>13079</v>
      </c>
      <c r="F768">
        <v>120</v>
      </c>
      <c r="G768">
        <v>120</v>
      </c>
      <c r="H768" t="str" cm="1">
        <f t="array" ref="H768">_xlfn.IFS(Table1_1[[#This Row],[discounted_price]]&lt;200, "&lt;₹200", Table1_1[[#This Row],[discounted_price]]&lt;=500, "₹200-₹500", Table1_1[[#This Row],[discounted_price]]&gt;500, "&gt;₹500")</f>
        <v>&lt;₹200</v>
      </c>
      <c r="I768" s="1">
        <v>0</v>
      </c>
      <c r="J7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68" s="1" t="str">
        <f>IF(Table1_1[[#This Row],[discount_percentage]]&gt;= 50%, "Yes", "No")</f>
        <v>No</v>
      </c>
      <c r="L768">
        <v>4.0999999999999996</v>
      </c>
      <c r="M768">
        <v>4308</v>
      </c>
      <c r="N768">
        <f>AVERAGE(Table1_1[[#This Row],[rating]]) + (Table1_1[[#This Row],[rating_count]]/1000)</f>
        <v>8.4079999999999995</v>
      </c>
      <c r="O768" t="str">
        <f>IF(Table1_1[[#This Row],[rating_count]]&lt;1000, "Yes", "No")</f>
        <v>No</v>
      </c>
      <c r="P768" t="s">
        <v>7090</v>
      </c>
      <c r="Q768" t="s">
        <v>7091</v>
      </c>
      <c r="R768" t="s">
        <v>7092</v>
      </c>
      <c r="S768" t="s">
        <v>7093</v>
      </c>
      <c r="T768" t="s">
        <v>7094</v>
      </c>
      <c r="U768" t="s">
        <v>7095</v>
      </c>
      <c r="V768" t="s">
        <v>7096</v>
      </c>
      <c r="W768" t="s">
        <v>7097</v>
      </c>
    </row>
    <row r="769" spans="1:23" x14ac:dyDescent="0.25">
      <c r="A769" t="s">
        <v>7101</v>
      </c>
      <c r="B769" t="s">
        <v>7102</v>
      </c>
      <c r="C769" t="str">
        <f>TRIM(LEFT(Table1_1[[#This Row],[product_name]], FIND(" ",Table1_1[[#This Row],[product_name]],FIND(" ",Table1_1[[#This Row],[product_name]],FIND(" ",Table1_1[[#This Row],[product_name]])+1)+1)))</f>
        <v>Logitech Pebble M350</v>
      </c>
      <c r="D769" t="s">
        <v>4845</v>
      </c>
      <c r="E769" t="s">
        <v>13076</v>
      </c>
      <c r="F769">
        <v>1490</v>
      </c>
      <c r="G769">
        <v>2295</v>
      </c>
      <c r="H769" t="str" cm="1">
        <f t="array" ref="H769">_xlfn.IFS(Table1_1[[#This Row],[discounted_price]]&lt;200, "&lt;₹200", Table1_1[[#This Row],[discounted_price]]&lt;=500, "₹200-₹500", Table1_1[[#This Row],[discounted_price]]&gt;500, "&gt;₹500")</f>
        <v>&gt;₹500</v>
      </c>
      <c r="I769" s="1">
        <v>0.35</v>
      </c>
      <c r="J7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69" s="1" t="str">
        <f>IF(Table1_1[[#This Row],[discount_percentage]]&gt;= 50%, "Yes", "No")</f>
        <v>No</v>
      </c>
      <c r="L769">
        <v>4.5999999999999996</v>
      </c>
      <c r="M769">
        <v>10652</v>
      </c>
      <c r="N769">
        <f>AVERAGE(Table1_1[[#This Row],[rating]]) + (Table1_1[[#This Row],[rating_count]]/1000)</f>
        <v>15.251999999999999</v>
      </c>
      <c r="O769" t="str">
        <f>IF(Table1_1[[#This Row],[rating_count]]&lt;1000, "Yes", "No")</f>
        <v>No</v>
      </c>
      <c r="P769" t="s">
        <v>7103</v>
      </c>
      <c r="Q769" t="s">
        <v>7104</v>
      </c>
      <c r="R769" t="s">
        <v>7105</v>
      </c>
      <c r="S769" t="s">
        <v>7106</v>
      </c>
      <c r="T769" t="s">
        <v>7107</v>
      </c>
      <c r="U769" t="s">
        <v>7108</v>
      </c>
      <c r="V769" t="s">
        <v>7109</v>
      </c>
      <c r="W769" t="s">
        <v>7110</v>
      </c>
    </row>
    <row r="770" spans="1:23" x14ac:dyDescent="0.25">
      <c r="A770" t="s">
        <v>7111</v>
      </c>
      <c r="B770" t="s">
        <v>7112</v>
      </c>
      <c r="C770" t="str">
        <f>TRIM(LEFT(Table1_1[[#This Row],[product_name]], FIND(" ",Table1_1[[#This Row],[product_name]],FIND(" ",Table1_1[[#This Row],[product_name]],FIND(" ",Table1_1[[#This Row],[product_name]])+1)+1)))</f>
        <v>Apsara Platinum Pencils</v>
      </c>
      <c r="D770" t="s">
        <v>7113</v>
      </c>
      <c r="E770" t="s">
        <v>13080</v>
      </c>
      <c r="F770">
        <v>99</v>
      </c>
      <c r="G770">
        <v>99</v>
      </c>
      <c r="H770" t="str" cm="1">
        <f t="array" ref="H770">_xlfn.IFS(Table1_1[[#This Row],[discounted_price]]&lt;200, "&lt;₹200", Table1_1[[#This Row],[discounted_price]]&lt;=500, "₹200-₹500", Table1_1[[#This Row],[discounted_price]]&gt;500, "&gt;₹500")</f>
        <v>&lt;₹200</v>
      </c>
      <c r="I770" s="1">
        <v>0</v>
      </c>
      <c r="J7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70" s="1" t="str">
        <f>IF(Table1_1[[#This Row],[discount_percentage]]&gt;= 50%, "Yes", "No")</f>
        <v>No</v>
      </c>
      <c r="L770">
        <v>4.3</v>
      </c>
      <c r="M770">
        <v>5036</v>
      </c>
      <c r="N770">
        <f>AVERAGE(Table1_1[[#This Row],[rating]]) + (Table1_1[[#This Row],[rating_count]]/1000)</f>
        <v>9.3359999999999985</v>
      </c>
      <c r="O770" t="str">
        <f>IF(Table1_1[[#This Row],[rating_count]]&lt;1000, "Yes", "No")</f>
        <v>No</v>
      </c>
      <c r="P770" t="s">
        <v>7114</v>
      </c>
      <c r="Q770" t="s">
        <v>7115</v>
      </c>
      <c r="R770" t="s">
        <v>7116</v>
      </c>
      <c r="S770" t="s">
        <v>7117</v>
      </c>
      <c r="T770" t="s">
        <v>7118</v>
      </c>
      <c r="U770" t="s">
        <v>7119</v>
      </c>
      <c r="V770" t="s">
        <v>7120</v>
      </c>
      <c r="W770" t="s">
        <v>7121</v>
      </c>
    </row>
    <row r="771" spans="1:23" x14ac:dyDescent="0.25">
      <c r="A771" t="s">
        <v>7122</v>
      </c>
      <c r="B771" t="s">
        <v>7123</v>
      </c>
      <c r="C771" t="str">
        <f>TRIM(LEFT(Table1_1[[#This Row],[product_name]], FIND(" ",Table1_1[[#This Row],[product_name]],FIND(" ",Table1_1[[#This Row],[product_name]],FIND(" ",Table1_1[[#This Row],[product_name]])+1)+1)))</f>
        <v>Zebronics Zeb-Power Wired</v>
      </c>
      <c r="D771" t="s">
        <v>4845</v>
      </c>
      <c r="E771" t="s">
        <v>13076</v>
      </c>
      <c r="F771">
        <v>149</v>
      </c>
      <c r="G771">
        <v>249</v>
      </c>
      <c r="H771" t="str" cm="1">
        <f t="array" ref="H771">_xlfn.IFS(Table1_1[[#This Row],[discounted_price]]&lt;200, "&lt;₹200", Table1_1[[#This Row],[discounted_price]]&lt;=500, "₹200-₹500", Table1_1[[#This Row],[discounted_price]]&gt;500, "&gt;₹500")</f>
        <v>&lt;₹200</v>
      </c>
      <c r="I771" s="1">
        <v>0.4</v>
      </c>
      <c r="J7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71" s="1" t="str">
        <f>IF(Table1_1[[#This Row],[discount_percentage]]&gt;= 50%, "Yes", "No")</f>
        <v>No</v>
      </c>
      <c r="L771">
        <v>4</v>
      </c>
      <c r="M771">
        <v>5057</v>
      </c>
      <c r="N771">
        <f>AVERAGE(Table1_1[[#This Row],[rating]]) + (Table1_1[[#This Row],[rating_count]]/1000)</f>
        <v>9.0570000000000004</v>
      </c>
      <c r="O771" t="str">
        <f>IF(Table1_1[[#This Row],[rating_count]]&lt;1000, "Yes", "No")</f>
        <v>No</v>
      </c>
      <c r="P771" t="s">
        <v>7124</v>
      </c>
      <c r="Q771" t="s">
        <v>7125</v>
      </c>
      <c r="R771" t="s">
        <v>7126</v>
      </c>
      <c r="S771" t="s">
        <v>7127</v>
      </c>
      <c r="T771" t="s">
        <v>7128</v>
      </c>
      <c r="U771" t="s">
        <v>7129</v>
      </c>
      <c r="V771" t="s">
        <v>7130</v>
      </c>
      <c r="W771" t="s">
        <v>7131</v>
      </c>
    </row>
    <row r="772" spans="1:23" x14ac:dyDescent="0.25">
      <c r="A772" t="s">
        <v>7132</v>
      </c>
      <c r="B772" t="s">
        <v>7133</v>
      </c>
      <c r="C772" t="str">
        <f>TRIM(LEFT(Table1_1[[#This Row],[product_name]], FIND(" ",Table1_1[[#This Row],[product_name]],FIND(" ",Table1_1[[#This Row],[product_name]],FIND(" ",Table1_1[[#This Row],[product_name]])+1)+1)))</f>
        <v>Ant Esports GM320</v>
      </c>
      <c r="D772" t="s">
        <v>5336</v>
      </c>
      <c r="E772" t="s">
        <v>13076</v>
      </c>
      <c r="F772">
        <v>575</v>
      </c>
      <c r="G772">
        <v>2799</v>
      </c>
      <c r="H772" t="str" cm="1">
        <f t="array" ref="H772">_xlfn.IFS(Table1_1[[#This Row],[discounted_price]]&lt;200, "&lt;₹200", Table1_1[[#This Row],[discounted_price]]&lt;=500, "₹200-₹500", Table1_1[[#This Row],[discounted_price]]&gt;500, "&gt;₹500")</f>
        <v>&gt;₹500</v>
      </c>
      <c r="I772" s="1">
        <v>0.79</v>
      </c>
      <c r="J7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72" s="1" t="str">
        <f>IF(Table1_1[[#This Row],[discount_percentage]]&gt;= 50%, "Yes", "No")</f>
        <v>Yes</v>
      </c>
      <c r="L772">
        <v>4.2</v>
      </c>
      <c r="M772">
        <v>8537</v>
      </c>
      <c r="N772">
        <f>AVERAGE(Table1_1[[#This Row],[rating]]) + (Table1_1[[#This Row],[rating_count]]/1000)</f>
        <v>12.737000000000002</v>
      </c>
      <c r="O772" t="str">
        <f>IF(Table1_1[[#This Row],[rating_count]]&lt;1000, "Yes", "No")</f>
        <v>No</v>
      </c>
      <c r="P772" t="s">
        <v>7134</v>
      </c>
      <c r="Q772" t="s">
        <v>7135</v>
      </c>
      <c r="R772" t="s">
        <v>7136</v>
      </c>
      <c r="S772" t="s">
        <v>7137</v>
      </c>
      <c r="T772" t="s">
        <v>7138</v>
      </c>
      <c r="U772" t="s">
        <v>13057</v>
      </c>
      <c r="V772" t="s">
        <v>7139</v>
      </c>
      <c r="W772" t="s">
        <v>7140</v>
      </c>
    </row>
    <row r="773" spans="1:23" x14ac:dyDescent="0.25">
      <c r="A773" t="s">
        <v>7142</v>
      </c>
      <c r="B773" t="s">
        <v>7143</v>
      </c>
      <c r="C773" t="str">
        <f>TRIM(LEFT(Table1_1[[#This Row],[product_name]], FIND(" ",Table1_1[[#This Row],[product_name]],FIND(" ",Table1_1[[#This Row],[product_name]],FIND(" ",Table1_1[[#This Row],[product_name]])+1)+1)))</f>
        <v>Pilot V7 Liquid</v>
      </c>
      <c r="D773" t="s">
        <v>6314</v>
      </c>
      <c r="E773" t="s">
        <v>13079</v>
      </c>
      <c r="F773">
        <v>178</v>
      </c>
      <c r="G773">
        <v>210</v>
      </c>
      <c r="H773" t="str" cm="1">
        <f t="array" ref="H773">_xlfn.IFS(Table1_1[[#This Row],[discounted_price]]&lt;200, "&lt;₹200", Table1_1[[#This Row],[discounted_price]]&lt;=500, "₹200-₹500", Table1_1[[#This Row],[discounted_price]]&gt;500, "&gt;₹500")</f>
        <v>&lt;₹200</v>
      </c>
      <c r="I773" s="1">
        <v>0.15</v>
      </c>
      <c r="J7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773" s="1" t="str">
        <f>IF(Table1_1[[#This Row],[discount_percentage]]&gt;= 50%, "Yes", "No")</f>
        <v>No</v>
      </c>
      <c r="L773">
        <v>4.3</v>
      </c>
      <c r="M773">
        <v>2450</v>
      </c>
      <c r="N773">
        <f>AVERAGE(Table1_1[[#This Row],[rating]]) + (Table1_1[[#This Row],[rating_count]]/1000)</f>
        <v>6.75</v>
      </c>
      <c r="O773" t="str">
        <f>IF(Table1_1[[#This Row],[rating_count]]&lt;1000, "Yes", "No")</f>
        <v>No</v>
      </c>
      <c r="P773" t="s">
        <v>7144</v>
      </c>
      <c r="Q773" t="s">
        <v>7145</v>
      </c>
      <c r="R773" t="s">
        <v>7146</v>
      </c>
      <c r="S773" t="s">
        <v>7147</v>
      </c>
      <c r="T773" t="s">
        <v>7148</v>
      </c>
      <c r="U773" t="s">
        <v>7149</v>
      </c>
      <c r="V773" t="s">
        <v>7150</v>
      </c>
      <c r="W773" t="s">
        <v>7151</v>
      </c>
    </row>
    <row r="774" spans="1:23" x14ac:dyDescent="0.25">
      <c r="A774" t="s">
        <v>7152</v>
      </c>
      <c r="B774" t="s">
        <v>7153</v>
      </c>
      <c r="C774" t="str">
        <f>TRIM(LEFT(Table1_1[[#This Row],[product_name]], FIND(" ",Table1_1[[#This Row],[product_name]],FIND(" ",Table1_1[[#This Row],[product_name]],FIND(" ",Table1_1[[#This Row],[product_name]])+1)+1)))</f>
        <v>boAt Airdopes 191G</v>
      </c>
      <c r="D774" t="s">
        <v>3066</v>
      </c>
      <c r="E774" t="s">
        <v>13077</v>
      </c>
      <c r="F774">
        <v>1599</v>
      </c>
      <c r="G774">
        <v>3490</v>
      </c>
      <c r="H774" t="str" cm="1">
        <f t="array" ref="H774">_xlfn.IFS(Table1_1[[#This Row],[discounted_price]]&lt;200, "&lt;₹200", Table1_1[[#This Row],[discounted_price]]&lt;=500, "₹200-₹500", Table1_1[[#This Row],[discounted_price]]&gt;500, "&gt;₹500")</f>
        <v>&gt;₹500</v>
      </c>
      <c r="I774" s="1">
        <v>0.54</v>
      </c>
      <c r="J7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74" s="1" t="str">
        <f>IF(Table1_1[[#This Row],[discount_percentage]]&gt;= 50%, "Yes", "No")</f>
        <v>Yes</v>
      </c>
      <c r="L774">
        <v>3.7</v>
      </c>
      <c r="M774">
        <v>676</v>
      </c>
      <c r="N774">
        <f>AVERAGE(Table1_1[[#This Row],[rating]]) + (Table1_1[[#This Row],[rating_count]]/1000)</f>
        <v>4.3760000000000003</v>
      </c>
      <c r="O774" t="str">
        <f>IF(Table1_1[[#This Row],[rating_count]]&lt;1000, "Yes", "No")</f>
        <v>Yes</v>
      </c>
      <c r="P774" t="s">
        <v>7154</v>
      </c>
      <c r="Q774" t="s">
        <v>7155</v>
      </c>
      <c r="R774" t="s">
        <v>7156</v>
      </c>
      <c r="S774" t="s">
        <v>7157</v>
      </c>
      <c r="T774" t="s">
        <v>7158</v>
      </c>
      <c r="U774" t="s">
        <v>7159</v>
      </c>
      <c r="V774" t="s">
        <v>7160</v>
      </c>
      <c r="W774" t="s">
        <v>7161</v>
      </c>
    </row>
    <row r="775" spans="1:23" x14ac:dyDescent="0.25">
      <c r="A775" t="s">
        <v>7162</v>
      </c>
      <c r="B775" t="s">
        <v>7163</v>
      </c>
      <c r="C775" t="str">
        <f>TRIM(LEFT(Table1_1[[#This Row],[product_name]], FIND(" ",Table1_1[[#This Row],[product_name]],FIND(" ",Table1_1[[#This Row],[product_name]],FIND(" ",Table1_1[[#This Row],[product_name]])+1)+1)))</f>
        <v>Boult Audio BassBuds</v>
      </c>
      <c r="D775" t="s">
        <v>3066</v>
      </c>
      <c r="E775" t="s">
        <v>13077</v>
      </c>
      <c r="F775">
        <v>499</v>
      </c>
      <c r="G775">
        <v>1299</v>
      </c>
      <c r="H775" t="str" cm="1">
        <f t="array" ref="H775">_xlfn.IFS(Table1_1[[#This Row],[discounted_price]]&lt;200, "&lt;₹200", Table1_1[[#This Row],[discounted_price]]&lt;=500, "₹200-₹500", Table1_1[[#This Row],[discounted_price]]&gt;500, "&gt;₹500")</f>
        <v>₹200-₹500</v>
      </c>
      <c r="I775" s="1">
        <v>0.62</v>
      </c>
      <c r="J7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75" s="1" t="str">
        <f>IF(Table1_1[[#This Row],[discount_percentage]]&gt;= 50%, "Yes", "No")</f>
        <v>Yes</v>
      </c>
      <c r="L775">
        <v>3.9</v>
      </c>
      <c r="M775">
        <v>1173</v>
      </c>
      <c r="N775">
        <f>AVERAGE(Table1_1[[#This Row],[rating]]) + (Table1_1[[#This Row],[rating_count]]/1000)</f>
        <v>5.0730000000000004</v>
      </c>
      <c r="O775" t="str">
        <f>IF(Table1_1[[#This Row],[rating_count]]&lt;1000, "Yes", "No")</f>
        <v>No</v>
      </c>
      <c r="P775" t="s">
        <v>7164</v>
      </c>
      <c r="Q775" t="s">
        <v>7165</v>
      </c>
      <c r="R775" t="s">
        <v>7166</v>
      </c>
      <c r="S775" t="s">
        <v>7167</v>
      </c>
      <c r="T775" t="s">
        <v>7168</v>
      </c>
      <c r="U775" t="s">
        <v>7169</v>
      </c>
      <c r="V775" t="s">
        <v>7170</v>
      </c>
      <c r="W775" t="s">
        <v>7171</v>
      </c>
    </row>
    <row r="776" spans="1:23" x14ac:dyDescent="0.25">
      <c r="A776" t="s">
        <v>7172</v>
      </c>
      <c r="B776" t="s">
        <v>7173</v>
      </c>
      <c r="C776" t="str">
        <f>TRIM(LEFT(Table1_1[[#This Row],[product_name]], FIND(" ",Table1_1[[#This Row],[product_name]],FIND(" ",Table1_1[[#This Row],[product_name]],FIND(" ",Table1_1[[#This Row],[product_name]])+1)+1)))</f>
        <v>IT2M Designer Mouse</v>
      </c>
      <c r="D776" t="s">
        <v>5358</v>
      </c>
      <c r="E776" t="s">
        <v>13076</v>
      </c>
      <c r="F776">
        <v>199</v>
      </c>
      <c r="G776">
        <v>499</v>
      </c>
      <c r="H776" t="str" cm="1">
        <f t="array" ref="H776">_xlfn.IFS(Table1_1[[#This Row],[discounted_price]]&lt;200, "&lt;₹200", Table1_1[[#This Row],[discounted_price]]&lt;=500, "₹200-₹500", Table1_1[[#This Row],[discounted_price]]&gt;500, "&gt;₹500")</f>
        <v>&lt;₹200</v>
      </c>
      <c r="I776" s="1">
        <v>0.6</v>
      </c>
      <c r="J7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76" s="1" t="str">
        <f>IF(Table1_1[[#This Row],[discount_percentage]]&gt;= 50%, "Yes", "No")</f>
        <v>Yes</v>
      </c>
      <c r="L776">
        <v>4.3</v>
      </c>
      <c r="M776">
        <v>9998</v>
      </c>
      <c r="N776">
        <f>AVERAGE(Table1_1[[#This Row],[rating]]) + (Table1_1[[#This Row],[rating_count]]/1000)</f>
        <v>14.297999999999998</v>
      </c>
      <c r="O776" t="str">
        <f>IF(Table1_1[[#This Row],[rating_count]]&lt;1000, "Yes", "No")</f>
        <v>No</v>
      </c>
      <c r="P776" t="s">
        <v>7174</v>
      </c>
      <c r="Q776" t="s">
        <v>7175</v>
      </c>
      <c r="R776" t="s">
        <v>7176</v>
      </c>
      <c r="S776" t="s">
        <v>7177</v>
      </c>
      <c r="T776" t="s">
        <v>7178</v>
      </c>
      <c r="U776" t="s">
        <v>7179</v>
      </c>
      <c r="V776" t="s">
        <v>7180</v>
      </c>
      <c r="W776" t="s">
        <v>7181</v>
      </c>
    </row>
    <row r="777" spans="1:23" x14ac:dyDescent="0.25">
      <c r="A777" t="s">
        <v>7182</v>
      </c>
      <c r="B777" t="s">
        <v>7183</v>
      </c>
      <c r="C777" t="str">
        <f>TRIM(LEFT(Table1_1[[#This Row],[product_name]], FIND(" ",Table1_1[[#This Row],[product_name]],FIND(" ",Table1_1[[#This Row],[product_name]],FIND(" ",Table1_1[[#This Row],[product_name]])+1)+1)))</f>
        <v>Noise ColorFit Ultra</v>
      </c>
      <c r="D777" t="s">
        <v>2948</v>
      </c>
      <c r="E777" t="s">
        <v>13077</v>
      </c>
      <c r="F777">
        <v>2499</v>
      </c>
      <c r="G777">
        <v>5999</v>
      </c>
      <c r="H777" t="str" cm="1">
        <f t="array" ref="H777">_xlfn.IFS(Table1_1[[#This Row],[discounted_price]]&lt;200, "&lt;₹200", Table1_1[[#This Row],[discounted_price]]&lt;=500, "₹200-₹500", Table1_1[[#This Row],[discounted_price]]&gt;500, "&gt;₹500")</f>
        <v>&gt;₹500</v>
      </c>
      <c r="I777" s="1">
        <v>0.57999999999999996</v>
      </c>
      <c r="J7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77" s="1" t="str">
        <f>IF(Table1_1[[#This Row],[discount_percentage]]&gt;= 50%, "Yes", "No")</f>
        <v>Yes</v>
      </c>
      <c r="L777">
        <v>4.0999999999999996</v>
      </c>
      <c r="M777">
        <v>5852</v>
      </c>
      <c r="N777">
        <f>AVERAGE(Table1_1[[#This Row],[rating]]) + (Table1_1[[#This Row],[rating_count]]/1000)</f>
        <v>9.952</v>
      </c>
      <c r="O777" t="str">
        <f>IF(Table1_1[[#This Row],[rating_count]]&lt;1000, "Yes", "No")</f>
        <v>No</v>
      </c>
      <c r="P777" t="s">
        <v>7184</v>
      </c>
      <c r="Q777" t="s">
        <v>7185</v>
      </c>
      <c r="R777" t="s">
        <v>7186</v>
      </c>
      <c r="S777" t="s">
        <v>7187</v>
      </c>
      <c r="T777" t="s">
        <v>7188</v>
      </c>
      <c r="U777" t="s">
        <v>7189</v>
      </c>
      <c r="V777" t="s">
        <v>7190</v>
      </c>
      <c r="W777" t="s">
        <v>7191</v>
      </c>
    </row>
    <row r="778" spans="1:23" x14ac:dyDescent="0.25">
      <c r="A778" t="s">
        <v>7192</v>
      </c>
      <c r="B778" t="s">
        <v>7193</v>
      </c>
      <c r="C778" t="str">
        <f>TRIM(LEFT(Table1_1[[#This Row],[product_name]], FIND(" ",Table1_1[[#This Row],[product_name]],FIND(" ",Table1_1[[#This Row],[product_name]],FIND(" ",Table1_1[[#This Row],[product_name]])+1)+1)))</f>
        <v>Lapster Caddy for</v>
      </c>
      <c r="D778" t="s">
        <v>7194</v>
      </c>
      <c r="E778" t="s">
        <v>13076</v>
      </c>
      <c r="F778">
        <v>199</v>
      </c>
      <c r="G778">
        <v>999</v>
      </c>
      <c r="H778" t="str" cm="1">
        <f t="array" ref="H778">_xlfn.IFS(Table1_1[[#This Row],[discounted_price]]&lt;200, "&lt;₹200", Table1_1[[#This Row],[discounted_price]]&lt;=500, "₹200-₹500", Table1_1[[#This Row],[discounted_price]]&gt;500, "&gt;₹500")</f>
        <v>&lt;₹200</v>
      </c>
      <c r="I778" s="1">
        <v>0.8</v>
      </c>
      <c r="J7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78" s="1" t="str">
        <f>IF(Table1_1[[#This Row],[discount_percentage]]&gt;= 50%, "Yes", "No")</f>
        <v>Yes</v>
      </c>
      <c r="L778">
        <v>4.2</v>
      </c>
      <c r="M778">
        <v>362</v>
      </c>
      <c r="N778">
        <f>AVERAGE(Table1_1[[#This Row],[rating]]) + (Table1_1[[#This Row],[rating_count]]/1000)</f>
        <v>4.5620000000000003</v>
      </c>
      <c r="O778" t="str">
        <f>IF(Table1_1[[#This Row],[rating_count]]&lt;1000, "Yes", "No")</f>
        <v>Yes</v>
      </c>
      <c r="P778" t="s">
        <v>7195</v>
      </c>
      <c r="Q778" t="s">
        <v>7196</v>
      </c>
      <c r="R778" t="s">
        <v>7197</v>
      </c>
      <c r="S778" t="s">
        <v>7198</v>
      </c>
      <c r="T778" t="s">
        <v>7199</v>
      </c>
      <c r="U778" t="s">
        <v>7200</v>
      </c>
      <c r="V778" t="s">
        <v>7201</v>
      </c>
      <c r="W778" t="s">
        <v>7202</v>
      </c>
    </row>
    <row r="779" spans="1:23" x14ac:dyDescent="0.25">
      <c r="A779" t="s">
        <v>7203</v>
      </c>
      <c r="B779" t="s">
        <v>7204</v>
      </c>
      <c r="C779" t="str">
        <f>TRIM(LEFT(Table1_1[[#This Row],[product_name]], FIND(" ",Table1_1[[#This Row],[product_name]],FIND(" ",Table1_1[[#This Row],[product_name]],FIND(" ",Table1_1[[#This Row],[product_name]])+1)+1)))</f>
        <v>SanDisk Extreme SD</v>
      </c>
      <c r="D779" t="s">
        <v>3024</v>
      </c>
      <c r="E779" t="s">
        <v>13077</v>
      </c>
      <c r="F779">
        <v>939</v>
      </c>
      <c r="G779">
        <v>1800</v>
      </c>
      <c r="H779" t="str" cm="1">
        <f t="array" ref="H779">_xlfn.IFS(Table1_1[[#This Row],[discounted_price]]&lt;200, "&lt;₹200", Table1_1[[#This Row],[discounted_price]]&lt;=500, "₹200-₹500", Table1_1[[#This Row],[discounted_price]]&gt;500, "&gt;₹500")</f>
        <v>&gt;₹500</v>
      </c>
      <c r="I779" s="1">
        <v>0.48</v>
      </c>
      <c r="J7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79" s="1" t="str">
        <f>IF(Table1_1[[#This Row],[discount_percentage]]&gt;= 50%, "Yes", "No")</f>
        <v>No</v>
      </c>
      <c r="L779">
        <v>4.5</v>
      </c>
      <c r="M779">
        <v>205052</v>
      </c>
      <c r="N779">
        <f>AVERAGE(Table1_1[[#This Row],[rating]]) + (Table1_1[[#This Row],[rating_count]]/1000)</f>
        <v>209.55199999999999</v>
      </c>
      <c r="O779" t="str">
        <f>IF(Table1_1[[#This Row],[rating_count]]&lt;1000, "Yes", "No")</f>
        <v>No</v>
      </c>
      <c r="P779" t="s">
        <v>7205</v>
      </c>
      <c r="Q779" t="s">
        <v>7206</v>
      </c>
      <c r="R779" t="s">
        <v>7207</v>
      </c>
      <c r="S779" t="s">
        <v>7208</v>
      </c>
      <c r="T779" t="s">
        <v>7209</v>
      </c>
      <c r="U779" t="s">
        <v>7210</v>
      </c>
      <c r="V779" t="s">
        <v>7211</v>
      </c>
      <c r="W779" t="s">
        <v>7212</v>
      </c>
    </row>
    <row r="780" spans="1:23" x14ac:dyDescent="0.25">
      <c r="A780" t="s">
        <v>7213</v>
      </c>
      <c r="B780" t="s">
        <v>7214</v>
      </c>
      <c r="C780" t="str">
        <f>TRIM(LEFT(Table1_1[[#This Row],[product_name]], FIND(" ",Table1_1[[#This Row],[product_name]],FIND(" ",Table1_1[[#This Row],[product_name]],FIND(" ",Table1_1[[#This Row],[product_name]])+1)+1)))</f>
        <v>Fire-Boltt Ring Pro</v>
      </c>
      <c r="D780" t="s">
        <v>2948</v>
      </c>
      <c r="E780" t="s">
        <v>13077</v>
      </c>
      <c r="F780">
        <v>2499</v>
      </c>
      <c r="G780">
        <v>9999</v>
      </c>
      <c r="H780" t="str" cm="1">
        <f t="array" ref="H780">_xlfn.IFS(Table1_1[[#This Row],[discounted_price]]&lt;200, "&lt;₹200", Table1_1[[#This Row],[discounted_price]]&lt;=500, "₹200-₹500", Table1_1[[#This Row],[discounted_price]]&gt;500, "&gt;₹500")</f>
        <v>&gt;₹500</v>
      </c>
      <c r="I780" s="1">
        <v>0.75</v>
      </c>
      <c r="J7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80" s="1" t="str">
        <f>IF(Table1_1[[#This Row],[discount_percentage]]&gt;= 50%, "Yes", "No")</f>
        <v>Yes</v>
      </c>
      <c r="L780">
        <v>4</v>
      </c>
      <c r="M780">
        <v>9090</v>
      </c>
      <c r="N780">
        <f>AVERAGE(Table1_1[[#This Row],[rating]]) + (Table1_1[[#This Row],[rating_count]]/1000)</f>
        <v>13.09</v>
      </c>
      <c r="O780" t="str">
        <f>IF(Table1_1[[#This Row],[rating_count]]&lt;1000, "Yes", "No")</f>
        <v>No</v>
      </c>
      <c r="P780" t="s">
        <v>7215</v>
      </c>
      <c r="Q780" t="s">
        <v>7216</v>
      </c>
      <c r="R780" t="s">
        <v>7217</v>
      </c>
      <c r="S780" t="s">
        <v>7218</v>
      </c>
      <c r="T780" t="s">
        <v>7219</v>
      </c>
      <c r="U780" t="s">
        <v>7220</v>
      </c>
      <c r="V780" t="s">
        <v>7221</v>
      </c>
      <c r="W780" t="s">
        <v>7222</v>
      </c>
    </row>
    <row r="781" spans="1:23" x14ac:dyDescent="0.25">
      <c r="A781" t="s">
        <v>7223</v>
      </c>
      <c r="B781" t="s">
        <v>7224</v>
      </c>
      <c r="C781" t="str">
        <f>TRIM(LEFT(Table1_1[[#This Row],[product_name]], FIND(" ",Table1_1[[#This Row],[product_name]],FIND(" ",Table1_1[[#This Row],[product_name]],FIND(" ",Table1_1[[#This Row],[product_name]])+1)+1)))</f>
        <v>Lenovo 600 Bluetooth</v>
      </c>
      <c r="D781" t="s">
        <v>4845</v>
      </c>
      <c r="E781" t="s">
        <v>13076</v>
      </c>
      <c r="F781">
        <v>1439</v>
      </c>
      <c r="G781">
        <v>2890</v>
      </c>
      <c r="H781" t="str" cm="1">
        <f t="array" ref="H781">_xlfn.IFS(Table1_1[[#This Row],[discounted_price]]&lt;200, "&lt;₹200", Table1_1[[#This Row],[discounted_price]]&lt;=500, "₹200-₹500", Table1_1[[#This Row],[discounted_price]]&gt;500, "&gt;₹500")</f>
        <v>&gt;₹500</v>
      </c>
      <c r="I781" s="1">
        <v>0.5</v>
      </c>
      <c r="J7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81" s="1" t="str">
        <f>IF(Table1_1[[#This Row],[discount_percentage]]&gt;= 50%, "Yes", "No")</f>
        <v>Yes</v>
      </c>
      <c r="L781">
        <v>4.5</v>
      </c>
      <c r="M781">
        <v>4099</v>
      </c>
      <c r="N781">
        <f>AVERAGE(Table1_1[[#This Row],[rating]]) + (Table1_1[[#This Row],[rating_count]]/1000)</f>
        <v>8.5990000000000002</v>
      </c>
      <c r="O781" t="str">
        <f>IF(Table1_1[[#This Row],[rating_count]]&lt;1000, "Yes", "No")</f>
        <v>No</v>
      </c>
      <c r="P781" t="s">
        <v>7225</v>
      </c>
      <c r="Q781" t="s">
        <v>7226</v>
      </c>
      <c r="R781" t="s">
        <v>7227</v>
      </c>
      <c r="S781" t="s">
        <v>7228</v>
      </c>
      <c r="T781" t="s">
        <v>7229</v>
      </c>
      <c r="U781" t="s">
        <v>7230</v>
      </c>
      <c r="V781" t="s">
        <v>7231</v>
      </c>
      <c r="W781" t="s">
        <v>7232</v>
      </c>
    </row>
    <row r="782" spans="1:23" x14ac:dyDescent="0.25">
      <c r="A782" t="s">
        <v>7233</v>
      </c>
      <c r="B782" t="s">
        <v>7234</v>
      </c>
      <c r="C782" t="str">
        <f>TRIM(LEFT(Table1_1[[#This Row],[product_name]], FIND(" ",Table1_1[[#This Row],[product_name]],FIND(" ",Table1_1[[#This Row],[product_name]],FIND(" ",Table1_1[[#This Row],[product_name]])+1)+1)))</f>
        <v>Boult Audio Airbass</v>
      </c>
      <c r="D782" t="s">
        <v>3066</v>
      </c>
      <c r="E782" t="s">
        <v>13077</v>
      </c>
      <c r="F782">
        <v>1099</v>
      </c>
      <c r="G782">
        <v>5999</v>
      </c>
      <c r="H782" t="str" cm="1">
        <f t="array" ref="H782">_xlfn.IFS(Table1_1[[#This Row],[discounted_price]]&lt;200, "&lt;₹200", Table1_1[[#This Row],[discounted_price]]&lt;=500, "₹200-₹500", Table1_1[[#This Row],[discounted_price]]&gt;500, "&gt;₹500")</f>
        <v>&gt;₹500</v>
      </c>
      <c r="I782" s="1">
        <v>0.82</v>
      </c>
      <c r="J7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782" s="1" t="str">
        <f>IF(Table1_1[[#This Row],[discount_percentage]]&gt;= 50%, "Yes", "No")</f>
        <v>Yes</v>
      </c>
      <c r="L782">
        <v>3.5</v>
      </c>
      <c r="M782">
        <v>12966</v>
      </c>
      <c r="N782">
        <f>AVERAGE(Table1_1[[#This Row],[rating]]) + (Table1_1[[#This Row],[rating_count]]/1000)</f>
        <v>16.466000000000001</v>
      </c>
      <c r="O782" t="str">
        <f>IF(Table1_1[[#This Row],[rating_count]]&lt;1000, "Yes", "No")</f>
        <v>No</v>
      </c>
      <c r="P782" t="s">
        <v>5296</v>
      </c>
      <c r="Q782" t="s">
        <v>7235</v>
      </c>
      <c r="R782" t="s">
        <v>7236</v>
      </c>
      <c r="S782" t="s">
        <v>7237</v>
      </c>
      <c r="T782" t="s">
        <v>7238</v>
      </c>
      <c r="U782" t="s">
        <v>7239</v>
      </c>
      <c r="V782" t="s">
        <v>7240</v>
      </c>
      <c r="W782" t="s">
        <v>7241</v>
      </c>
    </row>
    <row r="783" spans="1:23" x14ac:dyDescent="0.25">
      <c r="A783" t="s">
        <v>7242</v>
      </c>
      <c r="B783" t="s">
        <v>7243</v>
      </c>
      <c r="C783" t="str">
        <f>TRIM(LEFT(Table1_1[[#This Row],[product_name]], FIND(" ",Table1_1[[#This Row],[product_name]],FIND(" ",Table1_1[[#This Row],[product_name]],FIND(" ",Table1_1[[#This Row],[product_name]])+1)+1)))</f>
        <v>Classmate Soft Cover</v>
      </c>
      <c r="D783" t="s">
        <v>5623</v>
      </c>
      <c r="E783" t="s">
        <v>13079</v>
      </c>
      <c r="F783">
        <v>157</v>
      </c>
      <c r="G783">
        <v>160</v>
      </c>
      <c r="H783" t="str" cm="1">
        <f t="array" ref="H783">_xlfn.IFS(Table1_1[[#This Row],[discounted_price]]&lt;200, "&lt;₹200", Table1_1[[#This Row],[discounted_price]]&lt;=500, "₹200-₹500", Table1_1[[#This Row],[discounted_price]]&gt;500, "&gt;₹500")</f>
        <v>&lt;₹200</v>
      </c>
      <c r="I783" s="1">
        <v>0.02</v>
      </c>
      <c r="J7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83" s="1" t="str">
        <f>IF(Table1_1[[#This Row],[discount_percentage]]&gt;= 50%, "Yes", "No")</f>
        <v>No</v>
      </c>
      <c r="L783">
        <v>4.5</v>
      </c>
      <c r="M783">
        <v>4428</v>
      </c>
      <c r="N783">
        <f>AVERAGE(Table1_1[[#This Row],[rating]]) + (Table1_1[[#This Row],[rating_count]]/1000)</f>
        <v>8.9280000000000008</v>
      </c>
      <c r="O783" t="str">
        <f>IF(Table1_1[[#This Row],[rating_count]]&lt;1000, "Yes", "No")</f>
        <v>No</v>
      </c>
      <c r="P783" t="s">
        <v>7244</v>
      </c>
      <c r="Q783" t="s">
        <v>7245</v>
      </c>
      <c r="R783" t="s">
        <v>7246</v>
      </c>
      <c r="S783" t="s">
        <v>7247</v>
      </c>
      <c r="T783" t="s">
        <v>7248</v>
      </c>
      <c r="U783" t="s">
        <v>7249</v>
      </c>
      <c r="V783" t="s">
        <v>7250</v>
      </c>
      <c r="W783" t="s">
        <v>7251</v>
      </c>
    </row>
    <row r="784" spans="1:23" x14ac:dyDescent="0.25">
      <c r="A784" t="s">
        <v>7254</v>
      </c>
      <c r="B784" t="s">
        <v>7255</v>
      </c>
      <c r="C784" t="str">
        <f>TRIM(LEFT(Table1_1[[#This Row],[product_name]], FIND(" ",Table1_1[[#This Row],[product_name]],FIND(" ",Table1_1[[#This Row],[product_name]],FIND(" ",Table1_1[[#This Row],[product_name]])+1)+1)))</f>
        <v>LS LAPSTER Quality</v>
      </c>
      <c r="D784" t="s">
        <v>5275</v>
      </c>
      <c r="E784" t="s">
        <v>13076</v>
      </c>
      <c r="F784">
        <v>115</v>
      </c>
      <c r="G784">
        <v>999</v>
      </c>
      <c r="H784" t="str" cm="1">
        <f t="array" ref="H784">_xlfn.IFS(Table1_1[[#This Row],[discounted_price]]&lt;200, "&lt;₹200", Table1_1[[#This Row],[discounted_price]]&lt;=500, "₹200-₹500", Table1_1[[#This Row],[discounted_price]]&gt;500, "&gt;₹500")</f>
        <v>&lt;₹200</v>
      </c>
      <c r="I784" s="1">
        <v>0.88</v>
      </c>
      <c r="J7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784" s="1" t="str">
        <f>IF(Table1_1[[#This Row],[discount_percentage]]&gt;= 50%, "Yes", "No")</f>
        <v>Yes</v>
      </c>
      <c r="L784">
        <v>3.3</v>
      </c>
      <c r="M784">
        <v>5692</v>
      </c>
      <c r="N784">
        <f>AVERAGE(Table1_1[[#This Row],[rating]]) + (Table1_1[[#This Row],[rating_count]]/1000)</f>
        <v>8.9920000000000009</v>
      </c>
      <c r="O784" t="str">
        <f>IF(Table1_1[[#This Row],[rating_count]]&lt;1000, "Yes", "No")</f>
        <v>No</v>
      </c>
      <c r="P784" t="s">
        <v>7256</v>
      </c>
      <c r="Q784" t="s">
        <v>7257</v>
      </c>
      <c r="R784" t="s">
        <v>7258</v>
      </c>
      <c r="S784" t="s">
        <v>7259</v>
      </c>
      <c r="T784" t="s">
        <v>7260</v>
      </c>
      <c r="U784" t="s">
        <v>7261</v>
      </c>
      <c r="V784" t="s">
        <v>7262</v>
      </c>
      <c r="W784" t="s">
        <v>7263</v>
      </c>
    </row>
    <row r="785" spans="1:23" x14ac:dyDescent="0.25">
      <c r="A785" t="s">
        <v>7264</v>
      </c>
      <c r="B785" t="s">
        <v>7265</v>
      </c>
      <c r="C785" t="str">
        <f>TRIM(LEFT(Table1_1[[#This Row],[product_name]], FIND(" ",Table1_1[[#This Row],[product_name]],FIND(" ",Table1_1[[#This Row],[product_name]],FIND(" ",Table1_1[[#This Row],[product_name]])+1)+1)))</f>
        <v>KLAM LCD Writing</v>
      </c>
      <c r="D785" t="s">
        <v>4856</v>
      </c>
      <c r="E785" t="s">
        <v>13076</v>
      </c>
      <c r="F785">
        <v>175</v>
      </c>
      <c r="G785">
        <v>499</v>
      </c>
      <c r="H785" t="str" cm="1">
        <f t="array" ref="H785">_xlfn.IFS(Table1_1[[#This Row],[discounted_price]]&lt;200, "&lt;₹200", Table1_1[[#This Row],[discounted_price]]&lt;=500, "₹200-₹500", Table1_1[[#This Row],[discounted_price]]&gt;500, "&gt;₹500")</f>
        <v>&lt;₹200</v>
      </c>
      <c r="I785" s="1">
        <v>0.65</v>
      </c>
      <c r="J7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85" s="1" t="str">
        <f>IF(Table1_1[[#This Row],[discount_percentage]]&gt;= 50%, "Yes", "No")</f>
        <v>Yes</v>
      </c>
      <c r="L785">
        <v>4.0999999999999996</v>
      </c>
      <c r="M785">
        <v>21</v>
      </c>
      <c r="N785">
        <f>AVERAGE(Table1_1[[#This Row],[rating]]) + (Table1_1[[#This Row],[rating_count]]/1000)</f>
        <v>4.1209999999999996</v>
      </c>
      <c r="O785" t="str">
        <f>IF(Table1_1[[#This Row],[rating_count]]&lt;1000, "Yes", "No")</f>
        <v>Yes</v>
      </c>
      <c r="P785" t="s">
        <v>7266</v>
      </c>
      <c r="Q785" t="s">
        <v>7267</v>
      </c>
      <c r="R785" t="s">
        <v>7268</v>
      </c>
      <c r="S785" t="s">
        <v>7269</v>
      </c>
      <c r="T785" t="s">
        <v>7270</v>
      </c>
      <c r="U785" t="s">
        <v>7271</v>
      </c>
      <c r="V785" t="s">
        <v>7272</v>
      </c>
      <c r="W785" t="s">
        <v>7273</v>
      </c>
    </row>
    <row r="786" spans="1:23" x14ac:dyDescent="0.25">
      <c r="A786" t="s">
        <v>7274</v>
      </c>
      <c r="B786" t="s">
        <v>7275</v>
      </c>
      <c r="C786" t="str">
        <f>TRIM(LEFT(Table1_1[[#This Row],[product_name]], FIND(" ",Table1_1[[#This Row],[product_name]],FIND(" ",Table1_1[[#This Row],[product_name]],FIND(" ",Table1_1[[#This Row],[product_name]])+1)+1)))</f>
        <v>CP PLUS 2MP</v>
      </c>
      <c r="D786" t="s">
        <v>5904</v>
      </c>
      <c r="E786" t="s">
        <v>13077</v>
      </c>
      <c r="F786">
        <v>1999</v>
      </c>
      <c r="G786">
        <v>4700</v>
      </c>
      <c r="H786" t="str" cm="1">
        <f t="array" ref="H786">_xlfn.IFS(Table1_1[[#This Row],[discounted_price]]&lt;200, "&lt;₹200", Table1_1[[#This Row],[discounted_price]]&lt;=500, "₹200-₹500", Table1_1[[#This Row],[discounted_price]]&gt;500, "&gt;₹500")</f>
        <v>&gt;₹500</v>
      </c>
      <c r="I786" s="1">
        <v>0.56999999999999995</v>
      </c>
      <c r="J7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86" s="1" t="str">
        <f>IF(Table1_1[[#This Row],[discount_percentage]]&gt;= 50%, "Yes", "No")</f>
        <v>Yes</v>
      </c>
      <c r="L786">
        <v>3.8</v>
      </c>
      <c r="M786">
        <v>1880</v>
      </c>
      <c r="N786">
        <f>AVERAGE(Table1_1[[#This Row],[rating]]) + (Table1_1[[#This Row],[rating_count]]/1000)</f>
        <v>5.68</v>
      </c>
      <c r="O786" t="str">
        <f>IF(Table1_1[[#This Row],[rating_count]]&lt;1000, "Yes", "No")</f>
        <v>No</v>
      </c>
      <c r="P786" t="s">
        <v>7276</v>
      </c>
      <c r="Q786" t="s">
        <v>7277</v>
      </c>
      <c r="R786" t="s">
        <v>7278</v>
      </c>
      <c r="S786" t="s">
        <v>7279</v>
      </c>
      <c r="T786" t="s">
        <v>7280</v>
      </c>
      <c r="U786" t="s">
        <v>7281</v>
      </c>
      <c r="V786" t="s">
        <v>7282</v>
      </c>
      <c r="W786" t="s">
        <v>7283</v>
      </c>
    </row>
    <row r="787" spans="1:23" x14ac:dyDescent="0.25">
      <c r="A787" t="s">
        <v>7284</v>
      </c>
      <c r="B787" t="s">
        <v>7285</v>
      </c>
      <c r="C787" t="str">
        <f>TRIM(LEFT(Table1_1[[#This Row],[product_name]], FIND(" ",Table1_1[[#This Row],[product_name]],FIND(" ",Table1_1[[#This Row],[product_name]],FIND(" ",Table1_1[[#This Row],[product_name]])+1)+1)))</f>
        <v>HP Deskjet 2331</v>
      </c>
      <c r="D787" t="s">
        <v>7286</v>
      </c>
      <c r="E787" t="s">
        <v>13076</v>
      </c>
      <c r="F787">
        <v>3999</v>
      </c>
      <c r="G787">
        <v>4332.96</v>
      </c>
      <c r="H787" t="str" cm="1">
        <f t="array" ref="H787">_xlfn.IFS(Table1_1[[#This Row],[discounted_price]]&lt;200, "&lt;₹200", Table1_1[[#This Row],[discounted_price]]&lt;=500, "₹200-₹500", Table1_1[[#This Row],[discounted_price]]&gt;500, "&gt;₹500")</f>
        <v>&gt;₹500</v>
      </c>
      <c r="I787" s="1">
        <v>0.08</v>
      </c>
      <c r="J7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87" s="1" t="str">
        <f>IF(Table1_1[[#This Row],[discount_percentage]]&gt;= 50%, "Yes", "No")</f>
        <v>No</v>
      </c>
      <c r="L787">
        <v>3.5</v>
      </c>
      <c r="M787">
        <v>21762</v>
      </c>
      <c r="N787">
        <f>AVERAGE(Table1_1[[#This Row],[rating]]) + (Table1_1[[#This Row],[rating_count]]/1000)</f>
        <v>25.262</v>
      </c>
      <c r="O787" t="str">
        <f>IF(Table1_1[[#This Row],[rating_count]]&lt;1000, "Yes", "No")</f>
        <v>No</v>
      </c>
      <c r="P787" t="s">
        <v>7287</v>
      </c>
      <c r="Q787" t="s">
        <v>7288</v>
      </c>
      <c r="R787" t="s">
        <v>7289</v>
      </c>
      <c r="S787" t="s">
        <v>7290</v>
      </c>
      <c r="T787" t="s">
        <v>7291</v>
      </c>
      <c r="U787" t="s">
        <v>7292</v>
      </c>
      <c r="V787" t="s">
        <v>7293</v>
      </c>
      <c r="W787" t="s">
        <v>7294</v>
      </c>
    </row>
    <row r="788" spans="1:23" x14ac:dyDescent="0.25">
      <c r="A788" t="s">
        <v>7295</v>
      </c>
      <c r="B788" t="s">
        <v>7296</v>
      </c>
      <c r="C788" t="str">
        <f>TRIM(LEFT(Table1_1[[#This Row],[product_name]], FIND(" ",Table1_1[[#This Row],[product_name]],FIND(" ",Table1_1[[#This Row],[product_name]],FIND(" ",Table1_1[[#This Row],[product_name]])+1)+1)))</f>
        <v>D-Link DIR-615 Wi-fi</v>
      </c>
      <c r="D788" t="s">
        <v>5443</v>
      </c>
      <c r="E788" t="s">
        <v>13076</v>
      </c>
      <c r="F788">
        <v>899</v>
      </c>
      <c r="G788">
        <v>1800</v>
      </c>
      <c r="H788" t="str" cm="1">
        <f t="array" ref="H788">_xlfn.IFS(Table1_1[[#This Row],[discounted_price]]&lt;200, "&lt;₹200", Table1_1[[#This Row],[discounted_price]]&lt;=500, "₹200-₹500", Table1_1[[#This Row],[discounted_price]]&gt;500, "&gt;₹500")</f>
        <v>&gt;₹500</v>
      </c>
      <c r="I788" s="1">
        <v>0.5</v>
      </c>
      <c r="J7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88" s="1" t="str">
        <f>IF(Table1_1[[#This Row],[discount_percentage]]&gt;= 50%, "Yes", "No")</f>
        <v>Yes</v>
      </c>
      <c r="L788">
        <v>4.0999999999999996</v>
      </c>
      <c r="M788">
        <v>22375</v>
      </c>
      <c r="N788">
        <f>AVERAGE(Table1_1[[#This Row],[rating]]) + (Table1_1[[#This Row],[rating_count]]/1000)</f>
        <v>26.475000000000001</v>
      </c>
      <c r="O788" t="str">
        <f>IF(Table1_1[[#This Row],[rating_count]]&lt;1000, "Yes", "No")</f>
        <v>No</v>
      </c>
      <c r="P788" t="s">
        <v>7297</v>
      </c>
      <c r="Q788" t="s">
        <v>7298</v>
      </c>
      <c r="R788" t="s">
        <v>7299</v>
      </c>
      <c r="S788" t="s">
        <v>7300</v>
      </c>
      <c r="T788" t="s">
        <v>7301</v>
      </c>
      <c r="U788" t="s">
        <v>7302</v>
      </c>
      <c r="V788" t="s">
        <v>7303</v>
      </c>
      <c r="W788" t="s">
        <v>7304</v>
      </c>
    </row>
    <row r="789" spans="1:23" x14ac:dyDescent="0.25">
      <c r="A789" t="s">
        <v>7305</v>
      </c>
      <c r="B789" t="s">
        <v>7306</v>
      </c>
      <c r="C789" t="str">
        <f>TRIM(LEFT(Table1_1[[#This Row],[product_name]], FIND(" ",Table1_1[[#This Row],[product_name]],FIND(" ",Table1_1[[#This Row],[product_name]],FIND(" ",Table1_1[[#This Row],[product_name]])+1)+1)))</f>
        <v>RPM Euro Games</v>
      </c>
      <c r="D789" t="s">
        <v>5358</v>
      </c>
      <c r="E789" t="s">
        <v>13076</v>
      </c>
      <c r="F789">
        <v>299</v>
      </c>
      <c r="G789">
        <v>990</v>
      </c>
      <c r="H789" t="str" cm="1">
        <f t="array" ref="H789">_xlfn.IFS(Table1_1[[#This Row],[discounted_price]]&lt;200, "&lt;₹200", Table1_1[[#This Row],[discounted_price]]&lt;=500, "₹200-₹500", Table1_1[[#This Row],[discounted_price]]&gt;500, "&gt;₹500")</f>
        <v>₹200-₹500</v>
      </c>
      <c r="I789" s="1">
        <v>0.7</v>
      </c>
      <c r="J7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89" s="1" t="str">
        <f>IF(Table1_1[[#This Row],[discount_percentage]]&gt;= 50%, "Yes", "No")</f>
        <v>Yes</v>
      </c>
      <c r="L789">
        <v>4.5</v>
      </c>
      <c r="M789">
        <v>2453</v>
      </c>
      <c r="N789">
        <f>AVERAGE(Table1_1[[#This Row],[rating]]) + (Table1_1[[#This Row],[rating_count]]/1000)</f>
        <v>6.9529999999999994</v>
      </c>
      <c r="O789" t="str">
        <f>IF(Table1_1[[#This Row],[rating_count]]&lt;1000, "Yes", "No")</f>
        <v>No</v>
      </c>
      <c r="P789" t="s">
        <v>7307</v>
      </c>
      <c r="Q789" t="s">
        <v>7308</v>
      </c>
      <c r="R789" t="s">
        <v>7309</v>
      </c>
      <c r="S789" t="s">
        <v>7310</v>
      </c>
      <c r="T789" t="s">
        <v>7311</v>
      </c>
      <c r="U789" t="s">
        <v>7312</v>
      </c>
      <c r="V789" t="s">
        <v>7313</v>
      </c>
      <c r="W789" t="s">
        <v>7314</v>
      </c>
    </row>
    <row r="790" spans="1:23" x14ac:dyDescent="0.25">
      <c r="A790" t="s">
        <v>7315</v>
      </c>
      <c r="B790" t="s">
        <v>7316</v>
      </c>
      <c r="C790" t="str">
        <f>TRIM(LEFT(Table1_1[[#This Row],[product_name]], FIND(" ",Table1_1[[#This Row],[product_name]],FIND(" ",Table1_1[[#This Row],[product_name]],FIND(" ",Table1_1[[#This Row],[product_name]])+1)+1)))</f>
        <v>Wacom One by</v>
      </c>
      <c r="D790" t="s">
        <v>4856</v>
      </c>
      <c r="E790" t="s">
        <v>13076</v>
      </c>
      <c r="F790">
        <v>3303</v>
      </c>
      <c r="G790">
        <v>4699</v>
      </c>
      <c r="H790" t="str" cm="1">
        <f t="array" ref="H790">_xlfn.IFS(Table1_1[[#This Row],[discounted_price]]&lt;200, "&lt;₹200", Table1_1[[#This Row],[discounted_price]]&lt;=500, "₹200-₹500", Table1_1[[#This Row],[discounted_price]]&gt;500, "&gt;₹500")</f>
        <v>&gt;₹500</v>
      </c>
      <c r="I790" s="1">
        <v>0.3</v>
      </c>
      <c r="J7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90" s="1" t="str">
        <f>IF(Table1_1[[#This Row],[discount_percentage]]&gt;= 50%, "Yes", "No")</f>
        <v>No</v>
      </c>
      <c r="L790">
        <v>4.4000000000000004</v>
      </c>
      <c r="M790">
        <v>13544</v>
      </c>
      <c r="N790">
        <f>AVERAGE(Table1_1[[#This Row],[rating]]) + (Table1_1[[#This Row],[rating_count]]/1000)</f>
        <v>17.944000000000003</v>
      </c>
      <c r="O790" t="str">
        <f>IF(Table1_1[[#This Row],[rating_count]]&lt;1000, "Yes", "No")</f>
        <v>No</v>
      </c>
      <c r="P790" t="s">
        <v>7317</v>
      </c>
      <c r="Q790" t="s">
        <v>7318</v>
      </c>
      <c r="R790" t="s">
        <v>7319</v>
      </c>
      <c r="S790" t="s">
        <v>7320</v>
      </c>
      <c r="T790" t="s">
        <v>7321</v>
      </c>
      <c r="U790" t="s">
        <v>7322</v>
      </c>
      <c r="V790" t="s">
        <v>7323</v>
      </c>
      <c r="W790" t="s">
        <v>7324</v>
      </c>
    </row>
    <row r="791" spans="1:23" x14ac:dyDescent="0.25">
      <c r="A791" t="s">
        <v>7325</v>
      </c>
      <c r="B791" t="s">
        <v>7326</v>
      </c>
      <c r="C791" t="str">
        <f>TRIM(LEFT(Table1_1[[#This Row],[product_name]], FIND(" ",Table1_1[[#This Row],[product_name]],FIND(" ",Table1_1[[#This Row],[product_name]],FIND(" ",Table1_1[[#This Row],[product_name]])+1)+1)))</f>
        <v>Lenovo 300 FHD</v>
      </c>
      <c r="D791" t="s">
        <v>6577</v>
      </c>
      <c r="E791" t="s">
        <v>13076</v>
      </c>
      <c r="F791">
        <v>1890</v>
      </c>
      <c r="G791">
        <v>5490</v>
      </c>
      <c r="H791" t="str" cm="1">
        <f t="array" ref="H791">_xlfn.IFS(Table1_1[[#This Row],[discounted_price]]&lt;200, "&lt;₹200", Table1_1[[#This Row],[discounted_price]]&lt;=500, "₹200-₹500", Table1_1[[#This Row],[discounted_price]]&gt;500, "&gt;₹500")</f>
        <v>&gt;₹500</v>
      </c>
      <c r="I791" s="1">
        <v>0.66</v>
      </c>
      <c r="J7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91" s="1" t="str">
        <f>IF(Table1_1[[#This Row],[discount_percentage]]&gt;= 50%, "Yes", "No")</f>
        <v>Yes</v>
      </c>
      <c r="L791">
        <v>4.0999999999999996</v>
      </c>
      <c r="M791">
        <v>10976</v>
      </c>
      <c r="N791">
        <f>AVERAGE(Table1_1[[#This Row],[rating]]) + (Table1_1[[#This Row],[rating_count]]/1000)</f>
        <v>15.076000000000001</v>
      </c>
      <c r="O791" t="str">
        <f>IF(Table1_1[[#This Row],[rating_count]]&lt;1000, "Yes", "No")</f>
        <v>No</v>
      </c>
      <c r="P791" t="s">
        <v>7327</v>
      </c>
      <c r="Q791" t="s">
        <v>7328</v>
      </c>
      <c r="R791" t="s">
        <v>7329</v>
      </c>
      <c r="S791" t="s">
        <v>7330</v>
      </c>
      <c r="T791" t="s">
        <v>7331</v>
      </c>
      <c r="U791" t="s">
        <v>7332</v>
      </c>
      <c r="V791" t="s">
        <v>7333</v>
      </c>
      <c r="W791" t="s">
        <v>7334</v>
      </c>
    </row>
    <row r="792" spans="1:23" x14ac:dyDescent="0.25">
      <c r="A792" t="s">
        <v>7335</v>
      </c>
      <c r="B792" t="s">
        <v>7336</v>
      </c>
      <c r="C792" t="str">
        <f>TRIM(LEFT(Table1_1[[#This Row],[product_name]], FIND(" ",Table1_1[[#This Row],[product_name]],FIND(" ",Table1_1[[#This Row],[product_name]],FIND(" ",Table1_1[[#This Row],[product_name]])+1)+1)))</f>
        <v>Parker Quink Ink</v>
      </c>
      <c r="D792" t="s">
        <v>6232</v>
      </c>
      <c r="E792" t="s">
        <v>13079</v>
      </c>
      <c r="F792">
        <v>90</v>
      </c>
      <c r="G792">
        <v>100</v>
      </c>
      <c r="H792" t="str" cm="1">
        <f t="array" ref="H792">_xlfn.IFS(Table1_1[[#This Row],[discounted_price]]&lt;200, "&lt;₹200", Table1_1[[#This Row],[discounted_price]]&lt;=500, "₹200-₹500", Table1_1[[#This Row],[discounted_price]]&gt;500, "&gt;₹500")</f>
        <v>&lt;₹200</v>
      </c>
      <c r="I792" s="1">
        <v>0.1</v>
      </c>
      <c r="J7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92" s="1" t="str">
        <f>IF(Table1_1[[#This Row],[discount_percentage]]&gt;= 50%, "Yes", "No")</f>
        <v>No</v>
      </c>
      <c r="L792">
        <v>4.3</v>
      </c>
      <c r="M792">
        <v>3061</v>
      </c>
      <c r="N792">
        <f>AVERAGE(Table1_1[[#This Row],[rating]]) + (Table1_1[[#This Row],[rating_count]]/1000)</f>
        <v>7.3609999999999998</v>
      </c>
      <c r="O792" t="str">
        <f>IF(Table1_1[[#This Row],[rating_count]]&lt;1000, "Yes", "No")</f>
        <v>No</v>
      </c>
      <c r="P792" t="s">
        <v>7337</v>
      </c>
      <c r="Q792" t="s">
        <v>7338</v>
      </c>
      <c r="R792" t="s">
        <v>7339</v>
      </c>
      <c r="S792" t="s">
        <v>7340</v>
      </c>
      <c r="T792" t="s">
        <v>7341</v>
      </c>
      <c r="U792" t="s">
        <v>7342</v>
      </c>
      <c r="V792" t="s">
        <v>7343</v>
      </c>
      <c r="W792" t="s">
        <v>7344</v>
      </c>
    </row>
    <row r="793" spans="1:23" x14ac:dyDescent="0.25">
      <c r="A793" t="s">
        <v>7345</v>
      </c>
      <c r="B793" t="s">
        <v>7346</v>
      </c>
      <c r="C793" t="str">
        <f>TRIM(LEFT(Table1_1[[#This Row],[product_name]], FIND(" ",Table1_1[[#This Row],[product_name]],FIND(" ",Table1_1[[#This Row],[product_name]],FIND(" ",Table1_1[[#This Row],[product_name]])+1)+1)))</f>
        <v>Sony WI-C100 Wireless</v>
      </c>
      <c r="D793" t="s">
        <v>3066</v>
      </c>
      <c r="E793" t="s">
        <v>13077</v>
      </c>
      <c r="F793">
        <v>1599</v>
      </c>
      <c r="G793">
        <v>2790</v>
      </c>
      <c r="H793" t="str" cm="1">
        <f t="array" ref="H793">_xlfn.IFS(Table1_1[[#This Row],[discounted_price]]&lt;200, "&lt;₹200", Table1_1[[#This Row],[discounted_price]]&lt;=500, "₹200-₹500", Table1_1[[#This Row],[discounted_price]]&gt;500, "&gt;₹500")</f>
        <v>&gt;₹500</v>
      </c>
      <c r="I793" s="1">
        <v>0.43</v>
      </c>
      <c r="J7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793" s="1" t="str">
        <f>IF(Table1_1[[#This Row],[discount_percentage]]&gt;= 50%, "Yes", "No")</f>
        <v>No</v>
      </c>
      <c r="L793">
        <v>3.6</v>
      </c>
      <c r="M793">
        <v>2272</v>
      </c>
      <c r="N793">
        <f>AVERAGE(Table1_1[[#This Row],[rating]]) + (Table1_1[[#This Row],[rating_count]]/1000)</f>
        <v>5.8719999999999999</v>
      </c>
      <c r="O793" t="str">
        <f>IF(Table1_1[[#This Row],[rating_count]]&lt;1000, "Yes", "No")</f>
        <v>No</v>
      </c>
      <c r="P793" t="s">
        <v>7347</v>
      </c>
      <c r="Q793" t="s">
        <v>7348</v>
      </c>
      <c r="R793" t="s">
        <v>7349</v>
      </c>
      <c r="S793" t="s">
        <v>7350</v>
      </c>
      <c r="T793" t="s">
        <v>7351</v>
      </c>
      <c r="U793" t="s">
        <v>7352</v>
      </c>
      <c r="V793" t="s">
        <v>7353</v>
      </c>
      <c r="W793" t="s">
        <v>7354</v>
      </c>
    </row>
    <row r="794" spans="1:23" x14ac:dyDescent="0.25">
      <c r="A794" t="s">
        <v>7355</v>
      </c>
      <c r="B794" t="s">
        <v>7356</v>
      </c>
      <c r="C794" t="str">
        <f>TRIM(LEFT(Table1_1[[#This Row],[product_name]], FIND(" ",Table1_1[[#This Row],[product_name]],FIND(" ",Table1_1[[#This Row],[product_name]],FIND(" ",Table1_1[[#This Row],[product_name]])+1)+1)))</f>
        <v>Zebronics, ZEB-NC3300 USB</v>
      </c>
      <c r="D794" t="s">
        <v>6606</v>
      </c>
      <c r="E794" t="s">
        <v>13076</v>
      </c>
      <c r="F794">
        <v>599</v>
      </c>
      <c r="G794">
        <v>999</v>
      </c>
      <c r="H794" t="str" cm="1">
        <f t="array" ref="H794">_xlfn.IFS(Table1_1[[#This Row],[discounted_price]]&lt;200, "&lt;₹200", Table1_1[[#This Row],[discounted_price]]&lt;=500, "₹200-₹500", Table1_1[[#This Row],[discounted_price]]&gt;500, "&gt;₹500")</f>
        <v>&gt;₹500</v>
      </c>
      <c r="I794" s="1">
        <v>0.4</v>
      </c>
      <c r="J7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794" s="1" t="str">
        <f>IF(Table1_1[[#This Row],[discount_percentage]]&gt;= 50%, "Yes", "No")</f>
        <v>No</v>
      </c>
      <c r="L794">
        <v>4</v>
      </c>
      <c r="M794">
        <v>7601</v>
      </c>
      <c r="N794">
        <f>AVERAGE(Table1_1[[#This Row],[rating]]) + (Table1_1[[#This Row],[rating_count]]/1000)</f>
        <v>11.600999999999999</v>
      </c>
      <c r="O794" t="str">
        <f>IF(Table1_1[[#This Row],[rating_count]]&lt;1000, "Yes", "No")</f>
        <v>No</v>
      </c>
      <c r="P794" t="s">
        <v>7357</v>
      </c>
      <c r="Q794" t="s">
        <v>7358</v>
      </c>
      <c r="R794" t="s">
        <v>7359</v>
      </c>
      <c r="S794" t="s">
        <v>7360</v>
      </c>
      <c r="T794" t="s">
        <v>7361</v>
      </c>
      <c r="U794" t="s">
        <v>7362</v>
      </c>
      <c r="V794" t="s">
        <v>7363</v>
      </c>
      <c r="W794" t="s">
        <v>7364</v>
      </c>
    </row>
    <row r="795" spans="1:23" x14ac:dyDescent="0.25">
      <c r="A795" t="s">
        <v>7367</v>
      </c>
      <c r="B795" t="s">
        <v>7368</v>
      </c>
      <c r="C795" t="str">
        <f>TRIM(LEFT(Table1_1[[#This Row],[product_name]], FIND(" ",Table1_1[[#This Row],[product_name]],FIND(" ",Table1_1[[#This Row],[product_name]],FIND(" ",Table1_1[[#This Row],[product_name]])+1)+1)))</f>
        <v>Tukzer Gel Mouse</v>
      </c>
      <c r="D795" t="s">
        <v>5358</v>
      </c>
      <c r="E795" t="s">
        <v>13076</v>
      </c>
      <c r="F795">
        <v>425</v>
      </c>
      <c r="G795">
        <v>899</v>
      </c>
      <c r="H795" t="str" cm="1">
        <f t="array" ref="H795">_xlfn.IFS(Table1_1[[#This Row],[discounted_price]]&lt;200, "&lt;₹200", Table1_1[[#This Row],[discounted_price]]&lt;=500, "₹200-₹500", Table1_1[[#This Row],[discounted_price]]&gt;500, "&gt;₹500")</f>
        <v>₹200-₹500</v>
      </c>
      <c r="I795" s="1">
        <v>0.53</v>
      </c>
      <c r="J7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795" s="1" t="str">
        <f>IF(Table1_1[[#This Row],[discount_percentage]]&gt;= 50%, "Yes", "No")</f>
        <v>Yes</v>
      </c>
      <c r="L795">
        <v>4.5</v>
      </c>
      <c r="M795">
        <v>4219</v>
      </c>
      <c r="N795">
        <f>AVERAGE(Table1_1[[#This Row],[rating]]) + (Table1_1[[#This Row],[rating_count]]/1000)</f>
        <v>8.7190000000000012</v>
      </c>
      <c r="O795" t="str">
        <f>IF(Table1_1[[#This Row],[rating_count]]&lt;1000, "Yes", "No")</f>
        <v>No</v>
      </c>
      <c r="P795" t="s">
        <v>7369</v>
      </c>
      <c r="Q795" t="s">
        <v>7370</v>
      </c>
      <c r="R795" t="s">
        <v>7371</v>
      </c>
      <c r="S795" t="s">
        <v>7372</v>
      </c>
      <c r="T795" t="s">
        <v>7373</v>
      </c>
      <c r="U795" t="s">
        <v>7374</v>
      </c>
      <c r="V795" t="s">
        <v>7375</v>
      </c>
      <c r="W795" t="s">
        <v>7376</v>
      </c>
    </row>
    <row r="796" spans="1:23" x14ac:dyDescent="0.25">
      <c r="A796" t="s">
        <v>7377</v>
      </c>
      <c r="B796" t="s">
        <v>7378</v>
      </c>
      <c r="C796" t="str">
        <f>TRIM(LEFT(Table1_1[[#This Row],[product_name]], FIND(" ",Table1_1[[#This Row],[product_name]],FIND(" ",Table1_1[[#This Row],[product_name]],FIND(" ",Table1_1[[#This Row],[product_name]])+1)+1)))</f>
        <v>Infinity (JBL Glide</v>
      </c>
      <c r="D796" t="s">
        <v>4425</v>
      </c>
      <c r="E796" t="s">
        <v>13077</v>
      </c>
      <c r="F796">
        <v>1499</v>
      </c>
      <c r="G796">
        <v>3999</v>
      </c>
      <c r="H796" t="str" cm="1">
        <f t="array" ref="H796">_xlfn.IFS(Table1_1[[#This Row],[discounted_price]]&lt;200, "&lt;₹200", Table1_1[[#This Row],[discounted_price]]&lt;=500, "₹200-₹500", Table1_1[[#This Row],[discounted_price]]&gt;500, "&gt;₹500")</f>
        <v>&gt;₹500</v>
      </c>
      <c r="I796" s="1">
        <v>0.63</v>
      </c>
      <c r="J7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796" s="1" t="str">
        <f>IF(Table1_1[[#This Row],[discount_percentage]]&gt;= 50%, "Yes", "No")</f>
        <v>Yes</v>
      </c>
      <c r="L796">
        <v>4.2</v>
      </c>
      <c r="M796">
        <v>42775</v>
      </c>
      <c r="N796">
        <f>AVERAGE(Table1_1[[#This Row],[rating]]) + (Table1_1[[#This Row],[rating_count]]/1000)</f>
        <v>46.975000000000001</v>
      </c>
      <c r="O796" t="str">
        <f>IF(Table1_1[[#This Row],[rating_count]]&lt;1000, "Yes", "No")</f>
        <v>No</v>
      </c>
      <c r="P796" t="s">
        <v>7379</v>
      </c>
      <c r="Q796" t="s">
        <v>7380</v>
      </c>
      <c r="R796" t="s">
        <v>7381</v>
      </c>
      <c r="S796" t="s">
        <v>7382</v>
      </c>
      <c r="T796" t="s">
        <v>7383</v>
      </c>
      <c r="U796" t="s">
        <v>13058</v>
      </c>
      <c r="V796" t="s">
        <v>7384</v>
      </c>
      <c r="W796" t="s">
        <v>7385</v>
      </c>
    </row>
    <row r="797" spans="1:23" x14ac:dyDescent="0.25">
      <c r="A797" t="s">
        <v>7386</v>
      </c>
      <c r="B797" t="s">
        <v>7387</v>
      </c>
      <c r="C797" t="str">
        <f>TRIM(LEFT(Table1_1[[#This Row],[product_name]], FIND(" ",Table1_1[[#This Row],[product_name]],FIND(" ",Table1_1[[#This Row],[product_name]],FIND(" ",Table1_1[[#This Row],[product_name]])+1)+1)))</f>
        <v>Robustrion Smart Trifold</v>
      </c>
      <c r="D797" t="s">
        <v>7068</v>
      </c>
      <c r="E797" t="s">
        <v>13076</v>
      </c>
      <c r="F797">
        <v>549</v>
      </c>
      <c r="G797">
        <v>2499</v>
      </c>
      <c r="H797" t="str" cm="1">
        <f t="array" ref="H797">_xlfn.IFS(Table1_1[[#This Row],[discounted_price]]&lt;200, "&lt;₹200", Table1_1[[#This Row],[discounted_price]]&lt;=500, "₹200-₹500", Table1_1[[#This Row],[discounted_price]]&gt;500, "&gt;₹500")</f>
        <v>&gt;₹500</v>
      </c>
      <c r="I797" s="1">
        <v>0.78</v>
      </c>
      <c r="J7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797" s="1" t="str">
        <f>IF(Table1_1[[#This Row],[discount_percentage]]&gt;= 50%, "Yes", "No")</f>
        <v>Yes</v>
      </c>
      <c r="L797">
        <v>4.3</v>
      </c>
      <c r="M797">
        <v>5556</v>
      </c>
      <c r="N797">
        <f>AVERAGE(Table1_1[[#This Row],[rating]]) + (Table1_1[[#This Row],[rating_count]]/1000)</f>
        <v>9.8559999999999999</v>
      </c>
      <c r="O797" t="str">
        <f>IF(Table1_1[[#This Row],[rating_count]]&lt;1000, "Yes", "No")</f>
        <v>No</v>
      </c>
      <c r="P797" t="s">
        <v>7388</v>
      </c>
      <c r="Q797" t="s">
        <v>7389</v>
      </c>
      <c r="R797" t="s">
        <v>7390</v>
      </c>
      <c r="S797" t="s">
        <v>7391</v>
      </c>
      <c r="T797" t="s">
        <v>7392</v>
      </c>
      <c r="U797" t="s">
        <v>7393</v>
      </c>
      <c r="V797" t="s">
        <v>7394</v>
      </c>
      <c r="W797" t="s">
        <v>7395</v>
      </c>
    </row>
    <row r="798" spans="1:23" x14ac:dyDescent="0.25">
      <c r="A798" t="s">
        <v>7397</v>
      </c>
      <c r="B798" t="s">
        <v>7398</v>
      </c>
      <c r="C798" t="str">
        <f>TRIM(LEFT(Table1_1[[#This Row],[product_name]], FIND(" ",Table1_1[[#This Row],[product_name]],FIND(" ",Table1_1[[#This Row],[product_name]],FIND(" ",Table1_1[[#This Row],[product_name]])+1)+1)))</f>
        <v>Logitech M331 Silent</v>
      </c>
      <c r="D798" t="s">
        <v>4845</v>
      </c>
      <c r="E798" t="s">
        <v>13076</v>
      </c>
      <c r="F798">
        <v>1295</v>
      </c>
      <c r="G798">
        <v>1645</v>
      </c>
      <c r="H798" t="str" cm="1">
        <f t="array" ref="H798">_xlfn.IFS(Table1_1[[#This Row],[discounted_price]]&lt;200, "&lt;₹200", Table1_1[[#This Row],[discounted_price]]&lt;=500, "₹200-₹500", Table1_1[[#This Row],[discounted_price]]&gt;500, "&gt;₹500")</f>
        <v>&gt;₹500</v>
      </c>
      <c r="I798" s="1">
        <v>0.21</v>
      </c>
      <c r="J7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798" s="1" t="str">
        <f>IF(Table1_1[[#This Row],[discount_percentage]]&gt;= 50%, "Yes", "No")</f>
        <v>No</v>
      </c>
      <c r="L798">
        <v>4.5999999999999996</v>
      </c>
      <c r="M798">
        <v>12375</v>
      </c>
      <c r="N798">
        <f>AVERAGE(Table1_1[[#This Row],[rating]]) + (Table1_1[[#This Row],[rating_count]]/1000)</f>
        <v>16.975000000000001</v>
      </c>
      <c r="O798" t="str">
        <f>IF(Table1_1[[#This Row],[rating_count]]&lt;1000, "Yes", "No")</f>
        <v>No</v>
      </c>
      <c r="P798" t="s">
        <v>7399</v>
      </c>
      <c r="Q798" t="s">
        <v>7400</v>
      </c>
      <c r="R798" t="s">
        <v>7401</v>
      </c>
      <c r="S798" t="s">
        <v>7402</v>
      </c>
      <c r="T798" t="s">
        <v>7403</v>
      </c>
      <c r="U798" t="s">
        <v>7404</v>
      </c>
      <c r="V798" t="s">
        <v>7405</v>
      </c>
      <c r="W798" t="s">
        <v>7406</v>
      </c>
    </row>
    <row r="799" spans="1:23" x14ac:dyDescent="0.25">
      <c r="A799" t="s">
        <v>7407</v>
      </c>
      <c r="B799" t="s">
        <v>7408</v>
      </c>
      <c r="C799" t="str">
        <f>TRIM(LEFT(Table1_1[[#This Row],[product_name]], FIND(" ",Table1_1[[#This Row],[product_name]],FIND(" ",Table1_1[[#This Row],[product_name]],FIND(" ",Table1_1[[#This Row],[product_name]])+1)+1)))</f>
        <v>Camel Artist Acrylic</v>
      </c>
      <c r="D799" t="s">
        <v>5347</v>
      </c>
      <c r="E799" t="s">
        <v>13080</v>
      </c>
      <c r="F799">
        <v>310</v>
      </c>
      <c r="G799">
        <v>310</v>
      </c>
      <c r="H799" t="str" cm="1">
        <f t="array" ref="H799">_xlfn.IFS(Table1_1[[#This Row],[discounted_price]]&lt;200, "&lt;₹200", Table1_1[[#This Row],[discounted_price]]&lt;=500, "₹200-₹500", Table1_1[[#This Row],[discounted_price]]&gt;500, "&gt;₹500")</f>
        <v>₹200-₹500</v>
      </c>
      <c r="I799" s="1">
        <v>0</v>
      </c>
      <c r="J7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799" s="1" t="str">
        <f>IF(Table1_1[[#This Row],[discount_percentage]]&gt;= 50%, "Yes", "No")</f>
        <v>No</v>
      </c>
      <c r="L799">
        <v>4.5</v>
      </c>
      <c r="M799">
        <v>5882</v>
      </c>
      <c r="N799">
        <f>AVERAGE(Table1_1[[#This Row],[rating]]) + (Table1_1[[#This Row],[rating_count]]/1000)</f>
        <v>10.382</v>
      </c>
      <c r="O799" t="str">
        <f>IF(Table1_1[[#This Row],[rating_count]]&lt;1000, "Yes", "No")</f>
        <v>No</v>
      </c>
      <c r="P799" t="s">
        <v>7409</v>
      </c>
      <c r="Q799" t="s">
        <v>7410</v>
      </c>
      <c r="R799" t="s">
        <v>7411</v>
      </c>
      <c r="S799" t="s">
        <v>7412</v>
      </c>
      <c r="T799" t="s">
        <v>7413</v>
      </c>
      <c r="U799" t="s">
        <v>7414</v>
      </c>
      <c r="V799" t="s">
        <v>7415</v>
      </c>
      <c r="W799" t="s">
        <v>7416</v>
      </c>
    </row>
    <row r="800" spans="1:23" x14ac:dyDescent="0.25">
      <c r="A800" t="s">
        <v>7419</v>
      </c>
      <c r="B800" t="s">
        <v>7420</v>
      </c>
      <c r="C800" t="str">
        <f>TRIM(LEFT(Table1_1[[#This Row],[product_name]], FIND(" ",Table1_1[[#This Row],[product_name]],FIND(" ",Table1_1[[#This Row],[product_name]],FIND(" ",Table1_1[[#This Row],[product_name]])+1)+1)))</f>
        <v>Portronics Key2 Combo</v>
      </c>
      <c r="D800" t="s">
        <v>5102</v>
      </c>
      <c r="E800" t="s">
        <v>13076</v>
      </c>
      <c r="F800">
        <v>1149</v>
      </c>
      <c r="G800">
        <v>1499</v>
      </c>
      <c r="H800" t="str" cm="1">
        <f t="array" ref="H800">_xlfn.IFS(Table1_1[[#This Row],[discounted_price]]&lt;200, "&lt;₹200", Table1_1[[#This Row],[discounted_price]]&lt;=500, "₹200-₹500", Table1_1[[#This Row],[discounted_price]]&gt;500, "&gt;₹500")</f>
        <v>&gt;₹500</v>
      </c>
      <c r="I800" s="1">
        <v>0.23</v>
      </c>
      <c r="J8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00" s="1" t="str">
        <f>IF(Table1_1[[#This Row],[discount_percentage]]&gt;= 50%, "Yes", "No")</f>
        <v>No</v>
      </c>
      <c r="L800">
        <v>4.0999999999999996</v>
      </c>
      <c r="M800">
        <v>10443</v>
      </c>
      <c r="N800">
        <f>AVERAGE(Table1_1[[#This Row],[rating]]) + (Table1_1[[#This Row],[rating_count]]/1000)</f>
        <v>14.542999999999999</v>
      </c>
      <c r="O800" t="str">
        <f>IF(Table1_1[[#This Row],[rating_count]]&lt;1000, "Yes", "No")</f>
        <v>No</v>
      </c>
      <c r="P800" t="s">
        <v>7421</v>
      </c>
      <c r="Q800" t="s">
        <v>7422</v>
      </c>
      <c r="R800" t="s">
        <v>7423</v>
      </c>
      <c r="S800" t="s">
        <v>7424</v>
      </c>
      <c r="T800" t="s">
        <v>7425</v>
      </c>
      <c r="U800" t="s">
        <v>7426</v>
      </c>
      <c r="V800" t="s">
        <v>7427</v>
      </c>
      <c r="W800" t="s">
        <v>7428</v>
      </c>
    </row>
    <row r="801" spans="1:23" x14ac:dyDescent="0.25">
      <c r="A801" t="s">
        <v>7429</v>
      </c>
      <c r="B801" t="s">
        <v>7430</v>
      </c>
      <c r="C801" t="str">
        <f>TRIM(LEFT(Table1_1[[#This Row],[product_name]], FIND(" ",Table1_1[[#This Row],[product_name]],FIND(" ",Table1_1[[#This Row],[product_name]],FIND(" ",Table1_1[[#This Row],[product_name]])+1)+1)))</f>
        <v>SupCares Laptop Stand</v>
      </c>
      <c r="D801" t="s">
        <v>4876</v>
      </c>
      <c r="E801" t="s">
        <v>13076</v>
      </c>
      <c r="F801">
        <v>499</v>
      </c>
      <c r="G801">
        <v>1299</v>
      </c>
      <c r="H801" t="str" cm="1">
        <f t="array" ref="H801">_xlfn.IFS(Table1_1[[#This Row],[discounted_price]]&lt;200, "&lt;₹200", Table1_1[[#This Row],[discounted_price]]&lt;=500, "₹200-₹500", Table1_1[[#This Row],[discounted_price]]&gt;500, "&gt;₹500")</f>
        <v>₹200-₹500</v>
      </c>
      <c r="I801" s="1">
        <v>0.62</v>
      </c>
      <c r="J8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01" s="1" t="str">
        <f>IF(Table1_1[[#This Row],[discount_percentage]]&gt;= 50%, "Yes", "No")</f>
        <v>Yes</v>
      </c>
      <c r="L801">
        <v>4.5</v>
      </c>
      <c r="M801">
        <v>434</v>
      </c>
      <c r="N801">
        <f>AVERAGE(Table1_1[[#This Row],[rating]]) + (Table1_1[[#This Row],[rating_count]]/1000)</f>
        <v>4.9340000000000002</v>
      </c>
      <c r="O801" t="str">
        <f>IF(Table1_1[[#This Row],[rating_count]]&lt;1000, "Yes", "No")</f>
        <v>Yes</v>
      </c>
      <c r="P801" t="s">
        <v>7431</v>
      </c>
      <c r="Q801" t="s">
        <v>7432</v>
      </c>
      <c r="R801" t="s">
        <v>7433</v>
      </c>
      <c r="S801" t="s">
        <v>7434</v>
      </c>
      <c r="T801" t="s">
        <v>7435</v>
      </c>
      <c r="U801" t="s">
        <v>7436</v>
      </c>
      <c r="V801" t="s">
        <v>7437</v>
      </c>
      <c r="W801" t="s">
        <v>7438</v>
      </c>
    </row>
    <row r="802" spans="1:23" x14ac:dyDescent="0.25">
      <c r="A802" t="s">
        <v>7439</v>
      </c>
      <c r="B802" t="s">
        <v>7440</v>
      </c>
      <c r="C802" t="str">
        <f>TRIM(LEFT(Table1_1[[#This Row],[product_name]], FIND(" ",Table1_1[[#This Row],[product_name]],FIND(" ",Table1_1[[#This Row],[product_name]],FIND(" ",Table1_1[[#This Row],[product_name]])+1)+1)))</f>
        <v>ZEBRONICS Zeb-Sound Bomb</v>
      </c>
      <c r="D802" t="s">
        <v>3066</v>
      </c>
      <c r="E802" t="s">
        <v>13077</v>
      </c>
      <c r="F802">
        <v>999</v>
      </c>
      <c r="G802">
        <v>4199</v>
      </c>
      <c r="H802" t="str" cm="1">
        <f t="array" ref="H802">_xlfn.IFS(Table1_1[[#This Row],[discounted_price]]&lt;200, "&lt;₹200", Table1_1[[#This Row],[discounted_price]]&lt;=500, "₹200-₹500", Table1_1[[#This Row],[discounted_price]]&gt;500, "&gt;₹500")</f>
        <v>&gt;₹500</v>
      </c>
      <c r="I802" s="1">
        <v>0.76</v>
      </c>
      <c r="J8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02" s="1" t="str">
        <f>IF(Table1_1[[#This Row],[discount_percentage]]&gt;= 50%, "Yes", "No")</f>
        <v>Yes</v>
      </c>
      <c r="L802">
        <v>3.5</v>
      </c>
      <c r="M802">
        <v>1913</v>
      </c>
      <c r="N802">
        <f>AVERAGE(Table1_1[[#This Row],[rating]]) + (Table1_1[[#This Row],[rating_count]]/1000)</f>
        <v>5.4130000000000003</v>
      </c>
      <c r="O802" t="str">
        <f>IF(Table1_1[[#This Row],[rating_count]]&lt;1000, "Yes", "No")</f>
        <v>No</v>
      </c>
      <c r="P802" t="s">
        <v>7441</v>
      </c>
      <c r="Q802" t="s">
        <v>7442</v>
      </c>
      <c r="R802" t="s">
        <v>7443</v>
      </c>
      <c r="S802" t="s">
        <v>7444</v>
      </c>
      <c r="T802" t="s">
        <v>7445</v>
      </c>
      <c r="U802" t="s">
        <v>7446</v>
      </c>
      <c r="V802" t="s">
        <v>7447</v>
      </c>
      <c r="W802" t="s">
        <v>7448</v>
      </c>
    </row>
    <row r="803" spans="1:23" x14ac:dyDescent="0.25">
      <c r="A803" t="s">
        <v>7449</v>
      </c>
      <c r="B803" t="s">
        <v>7450</v>
      </c>
      <c r="C803" t="str">
        <f>TRIM(LEFT(Table1_1[[#This Row],[product_name]], FIND(" ",Table1_1[[#This Row],[product_name]],FIND(" ",Table1_1[[#This Row],[product_name]],FIND(" ",Table1_1[[#This Row],[product_name]])+1)+1)))</f>
        <v>Western Digital WD</v>
      </c>
      <c r="D803" t="s">
        <v>6733</v>
      </c>
      <c r="E803" t="s">
        <v>13076</v>
      </c>
      <c r="F803">
        <v>1709</v>
      </c>
      <c r="G803">
        <v>4000</v>
      </c>
      <c r="H803" t="str" cm="1">
        <f t="array" ref="H803">_xlfn.IFS(Table1_1[[#This Row],[discounted_price]]&lt;200, "&lt;₹200", Table1_1[[#This Row],[discounted_price]]&lt;=500, "₹200-₹500", Table1_1[[#This Row],[discounted_price]]&gt;500, "&gt;₹500")</f>
        <v>&gt;₹500</v>
      </c>
      <c r="I803" s="1">
        <v>0.56999999999999995</v>
      </c>
      <c r="J8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03" s="1" t="str">
        <f>IF(Table1_1[[#This Row],[discount_percentage]]&gt;= 50%, "Yes", "No")</f>
        <v>Yes</v>
      </c>
      <c r="L803">
        <v>4.4000000000000004</v>
      </c>
      <c r="M803">
        <v>3029</v>
      </c>
      <c r="N803">
        <f>AVERAGE(Table1_1[[#This Row],[rating]]) + (Table1_1[[#This Row],[rating_count]]/1000)</f>
        <v>7.4290000000000003</v>
      </c>
      <c r="O803" t="str">
        <f>IF(Table1_1[[#This Row],[rating_count]]&lt;1000, "Yes", "No")</f>
        <v>No</v>
      </c>
      <c r="P803" t="s">
        <v>7451</v>
      </c>
      <c r="Q803" t="s">
        <v>7452</v>
      </c>
      <c r="R803" t="s">
        <v>7453</v>
      </c>
      <c r="S803" t="s">
        <v>7454</v>
      </c>
      <c r="T803" t="s">
        <v>7455</v>
      </c>
      <c r="U803" t="s">
        <v>7456</v>
      </c>
      <c r="V803" t="s">
        <v>7457</v>
      </c>
      <c r="W803" t="s">
        <v>7458</v>
      </c>
    </row>
    <row r="804" spans="1:23" x14ac:dyDescent="0.25">
      <c r="A804" t="s">
        <v>7459</v>
      </c>
      <c r="B804" t="s">
        <v>7460</v>
      </c>
      <c r="C804" t="str">
        <f>TRIM(LEFT(Table1_1[[#This Row],[product_name]], FIND(" ",Table1_1[[#This Row],[product_name]],FIND(" ",Table1_1[[#This Row],[product_name]],FIND(" ",Table1_1[[#This Row],[product_name]])+1)+1)))</f>
        <v>Classmate Octane Neon-</v>
      </c>
      <c r="D804" t="s">
        <v>5058</v>
      </c>
      <c r="E804" t="s">
        <v>13079</v>
      </c>
      <c r="F804">
        <v>250</v>
      </c>
      <c r="G804">
        <v>250</v>
      </c>
      <c r="H804" t="str" cm="1">
        <f t="array" ref="H804">_xlfn.IFS(Table1_1[[#This Row],[discounted_price]]&lt;200, "&lt;₹200", Table1_1[[#This Row],[discounted_price]]&lt;=500, "₹200-₹500", Table1_1[[#This Row],[discounted_price]]&gt;500, "&gt;₹500")</f>
        <v>₹200-₹500</v>
      </c>
      <c r="I804" s="1">
        <v>0</v>
      </c>
      <c r="J8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04" s="1" t="str">
        <f>IF(Table1_1[[#This Row],[discount_percentage]]&gt;= 50%, "Yes", "No")</f>
        <v>No</v>
      </c>
      <c r="L804">
        <v>4.2</v>
      </c>
      <c r="M804">
        <v>2628</v>
      </c>
      <c r="N804">
        <f>AVERAGE(Table1_1[[#This Row],[rating]]) + (Table1_1[[#This Row],[rating_count]]/1000)</f>
        <v>6.8280000000000003</v>
      </c>
      <c r="O804" t="str">
        <f>IF(Table1_1[[#This Row],[rating_count]]&lt;1000, "Yes", "No")</f>
        <v>No</v>
      </c>
      <c r="P804" t="s">
        <v>7461</v>
      </c>
      <c r="Q804" t="s">
        <v>7462</v>
      </c>
      <c r="R804" t="s">
        <v>7463</v>
      </c>
      <c r="S804" t="s">
        <v>7464</v>
      </c>
      <c r="T804" t="s">
        <v>7465</v>
      </c>
      <c r="U804" t="s">
        <v>7466</v>
      </c>
      <c r="V804" t="s">
        <v>7467</v>
      </c>
      <c r="W804" t="s">
        <v>7468</v>
      </c>
    </row>
    <row r="805" spans="1:23" x14ac:dyDescent="0.25">
      <c r="A805" t="s">
        <v>7470</v>
      </c>
      <c r="B805" t="s">
        <v>7471</v>
      </c>
      <c r="C805" t="str">
        <f>TRIM(LEFT(Table1_1[[#This Row],[product_name]], FIND(" ",Table1_1[[#This Row],[product_name]],FIND(" ",Table1_1[[#This Row],[product_name]],FIND(" ",Table1_1[[#This Row],[product_name]])+1)+1)))</f>
        <v>Classmate Octane Colour</v>
      </c>
      <c r="D805" t="s">
        <v>7472</v>
      </c>
      <c r="E805" t="s">
        <v>13080</v>
      </c>
      <c r="F805">
        <v>90</v>
      </c>
      <c r="G805">
        <v>100</v>
      </c>
      <c r="H805" t="str" cm="1">
        <f t="array" ref="H805">_xlfn.IFS(Table1_1[[#This Row],[discounted_price]]&lt;200, "&lt;₹200", Table1_1[[#This Row],[discounted_price]]&lt;=500, "₹200-₹500", Table1_1[[#This Row],[discounted_price]]&gt;500, "&gt;₹500")</f>
        <v>&lt;₹200</v>
      </c>
      <c r="I805" s="1">
        <v>0.1</v>
      </c>
      <c r="J8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05" s="1" t="str">
        <f>IF(Table1_1[[#This Row],[discount_percentage]]&gt;= 50%, "Yes", "No")</f>
        <v>No</v>
      </c>
      <c r="L805">
        <v>4.4000000000000004</v>
      </c>
      <c r="M805">
        <v>10718</v>
      </c>
      <c r="N805">
        <f>AVERAGE(Table1_1[[#This Row],[rating]]) + (Table1_1[[#This Row],[rating_count]]/1000)</f>
        <v>15.118</v>
      </c>
      <c r="O805" t="str">
        <f>IF(Table1_1[[#This Row],[rating_count]]&lt;1000, "Yes", "No")</f>
        <v>No</v>
      </c>
      <c r="P805" t="s">
        <v>7473</v>
      </c>
      <c r="Q805" t="s">
        <v>7474</v>
      </c>
      <c r="R805" t="s">
        <v>7475</v>
      </c>
      <c r="S805" t="s">
        <v>7476</v>
      </c>
      <c r="T805" t="s">
        <v>7477</v>
      </c>
      <c r="U805" t="s">
        <v>7478</v>
      </c>
      <c r="V805" t="s">
        <v>7479</v>
      </c>
      <c r="W805" t="s">
        <v>7480</v>
      </c>
    </row>
    <row r="806" spans="1:23" x14ac:dyDescent="0.25">
      <c r="A806" t="s">
        <v>7481</v>
      </c>
      <c r="B806" t="s">
        <v>7482</v>
      </c>
      <c r="C806" t="str">
        <f>TRIM(LEFT(Table1_1[[#This Row],[product_name]], FIND(" ",Table1_1[[#This Row],[product_name]],FIND(" ",Table1_1[[#This Row],[product_name]],FIND(" ",Table1_1[[#This Row],[product_name]])+1)+1)))</f>
        <v>Tukzer Stylus Pen,</v>
      </c>
      <c r="D806" t="s">
        <v>3867</v>
      </c>
      <c r="E806" t="s">
        <v>13077</v>
      </c>
      <c r="F806">
        <v>2025</v>
      </c>
      <c r="G806">
        <v>5999</v>
      </c>
      <c r="H806" t="str" cm="1">
        <f t="array" ref="H806">_xlfn.IFS(Table1_1[[#This Row],[discounted_price]]&lt;200, "&lt;₹200", Table1_1[[#This Row],[discounted_price]]&lt;=500, "₹200-₹500", Table1_1[[#This Row],[discounted_price]]&gt;500, "&gt;₹500")</f>
        <v>&gt;₹500</v>
      </c>
      <c r="I806" s="1">
        <v>0.66</v>
      </c>
      <c r="J8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06" s="1" t="str">
        <f>IF(Table1_1[[#This Row],[discount_percentage]]&gt;= 50%, "Yes", "No")</f>
        <v>Yes</v>
      </c>
      <c r="L806">
        <v>4.2</v>
      </c>
      <c r="M806">
        <v>6233</v>
      </c>
      <c r="N806">
        <f>AVERAGE(Table1_1[[#This Row],[rating]]) + (Table1_1[[#This Row],[rating_count]]/1000)</f>
        <v>10.433</v>
      </c>
      <c r="O806" t="str">
        <f>IF(Table1_1[[#This Row],[rating_count]]&lt;1000, "Yes", "No")</f>
        <v>No</v>
      </c>
      <c r="P806" t="s">
        <v>7483</v>
      </c>
      <c r="Q806" t="s">
        <v>7484</v>
      </c>
      <c r="R806" t="s">
        <v>7485</v>
      </c>
      <c r="S806" t="s">
        <v>7486</v>
      </c>
      <c r="T806" t="s">
        <v>7487</v>
      </c>
      <c r="U806" t="s">
        <v>7488</v>
      </c>
      <c r="V806" t="s">
        <v>7489</v>
      </c>
      <c r="W806" t="s">
        <v>7490</v>
      </c>
    </row>
    <row r="807" spans="1:23" x14ac:dyDescent="0.25">
      <c r="A807" t="s">
        <v>7491</v>
      </c>
      <c r="B807" t="s">
        <v>7492</v>
      </c>
      <c r="C807" t="str">
        <f>TRIM(LEFT(Table1_1[[#This Row],[product_name]], FIND(" ",Table1_1[[#This Row],[product_name]],FIND(" ",Table1_1[[#This Row],[product_name]],FIND(" ",Table1_1[[#This Row],[product_name]])+1)+1)))</f>
        <v>Logitech G102 USB</v>
      </c>
      <c r="D807" t="s">
        <v>5336</v>
      </c>
      <c r="E807" t="s">
        <v>13076</v>
      </c>
      <c r="F807">
        <v>1495</v>
      </c>
      <c r="G807">
        <v>1995</v>
      </c>
      <c r="H807" t="str" cm="1">
        <f t="array" ref="H807">_xlfn.IFS(Table1_1[[#This Row],[discounted_price]]&lt;200, "&lt;₹200", Table1_1[[#This Row],[discounted_price]]&lt;=500, "₹200-₹500", Table1_1[[#This Row],[discounted_price]]&gt;500, "&gt;₹500")</f>
        <v>&gt;₹500</v>
      </c>
      <c r="I807" s="1">
        <v>0.25</v>
      </c>
      <c r="J8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07" s="1" t="str">
        <f>IF(Table1_1[[#This Row],[discount_percentage]]&gt;= 50%, "Yes", "No")</f>
        <v>No</v>
      </c>
      <c r="L807">
        <v>4.5</v>
      </c>
      <c r="M807">
        <v>10541</v>
      </c>
      <c r="N807">
        <f>AVERAGE(Table1_1[[#This Row],[rating]]) + (Table1_1[[#This Row],[rating_count]]/1000)</f>
        <v>15.041</v>
      </c>
      <c r="O807" t="str">
        <f>IF(Table1_1[[#This Row],[rating_count]]&lt;1000, "Yes", "No")</f>
        <v>No</v>
      </c>
      <c r="P807" t="s">
        <v>7493</v>
      </c>
      <c r="Q807" t="s">
        <v>7494</v>
      </c>
      <c r="R807" t="s">
        <v>7495</v>
      </c>
      <c r="S807" t="s">
        <v>7496</v>
      </c>
      <c r="T807" t="s">
        <v>7497</v>
      </c>
      <c r="U807" t="s">
        <v>7498</v>
      </c>
      <c r="V807" t="s">
        <v>7499</v>
      </c>
      <c r="W807" t="s">
        <v>7500</v>
      </c>
    </row>
    <row r="808" spans="1:23" x14ac:dyDescent="0.25">
      <c r="A808" t="s">
        <v>7503</v>
      </c>
      <c r="B808" t="s">
        <v>7504</v>
      </c>
      <c r="C808" t="str">
        <f>TRIM(LEFT(Table1_1[[#This Row],[product_name]], FIND(" ",Table1_1[[#This Row],[product_name]],FIND(" ",Table1_1[[#This Row],[product_name]],FIND(" ",Table1_1[[#This Row],[product_name]])+1)+1)))</f>
        <v>Zebronics ZEB-VITA Wireless</v>
      </c>
      <c r="D808" t="s">
        <v>5515</v>
      </c>
      <c r="E808" t="s">
        <v>13077</v>
      </c>
      <c r="F808">
        <v>899</v>
      </c>
      <c r="G808">
        <v>1199</v>
      </c>
      <c r="H808" t="str" cm="1">
        <f t="array" ref="H808">_xlfn.IFS(Table1_1[[#This Row],[discounted_price]]&lt;200, "&lt;₹200", Table1_1[[#This Row],[discounted_price]]&lt;=500, "₹200-₹500", Table1_1[[#This Row],[discounted_price]]&gt;500, "&gt;₹500")</f>
        <v>&gt;₹500</v>
      </c>
      <c r="I808" s="1">
        <v>0.25</v>
      </c>
      <c r="J8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08" s="1" t="str">
        <f>IF(Table1_1[[#This Row],[discount_percentage]]&gt;= 50%, "Yes", "No")</f>
        <v>No</v>
      </c>
      <c r="L808">
        <v>3.8</v>
      </c>
      <c r="M808">
        <v>10751</v>
      </c>
      <c r="N808">
        <f>AVERAGE(Table1_1[[#This Row],[rating]]) + (Table1_1[[#This Row],[rating_count]]/1000)</f>
        <v>14.550999999999998</v>
      </c>
      <c r="O808" t="str">
        <f>IF(Table1_1[[#This Row],[rating_count]]&lt;1000, "Yes", "No")</f>
        <v>No</v>
      </c>
      <c r="P808" t="s">
        <v>7505</v>
      </c>
      <c r="Q808" t="s">
        <v>7506</v>
      </c>
      <c r="R808" t="s">
        <v>7507</v>
      </c>
      <c r="S808" t="s">
        <v>7508</v>
      </c>
      <c r="T808" t="s">
        <v>7509</v>
      </c>
      <c r="U808" t="s">
        <v>7510</v>
      </c>
      <c r="V808" t="s">
        <v>7511</v>
      </c>
      <c r="W808" t="s">
        <v>7512</v>
      </c>
    </row>
    <row r="809" spans="1:23" x14ac:dyDescent="0.25">
      <c r="A809" t="s">
        <v>7513</v>
      </c>
      <c r="B809" t="s">
        <v>7514</v>
      </c>
      <c r="C809" t="str">
        <f>TRIM(LEFT(Table1_1[[#This Row],[product_name]], FIND(" ",Table1_1[[#This Row],[product_name]],FIND(" ",Table1_1[[#This Row],[product_name]],FIND(" ",Table1_1[[#This Row],[product_name]])+1)+1)))</f>
        <v>Lapster USB 3.0</v>
      </c>
      <c r="D809" t="s">
        <v>7515</v>
      </c>
      <c r="E809" t="s">
        <v>13076</v>
      </c>
      <c r="F809">
        <v>349</v>
      </c>
      <c r="G809">
        <v>999</v>
      </c>
      <c r="H809" t="str" cm="1">
        <f t="array" ref="H809">_xlfn.IFS(Table1_1[[#This Row],[discounted_price]]&lt;200, "&lt;₹200", Table1_1[[#This Row],[discounted_price]]&lt;=500, "₹200-₹500", Table1_1[[#This Row],[discounted_price]]&gt;500, "&gt;₹500")</f>
        <v>₹200-₹500</v>
      </c>
      <c r="I809" s="1">
        <v>0.65</v>
      </c>
      <c r="J8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09" s="1" t="str">
        <f>IF(Table1_1[[#This Row],[discount_percentage]]&gt;= 50%, "Yes", "No")</f>
        <v>Yes</v>
      </c>
      <c r="L809">
        <v>3.9</v>
      </c>
      <c r="M809">
        <v>817</v>
      </c>
      <c r="N809">
        <f>AVERAGE(Table1_1[[#This Row],[rating]]) + (Table1_1[[#This Row],[rating_count]]/1000)</f>
        <v>4.7169999999999996</v>
      </c>
      <c r="O809" t="str">
        <f>IF(Table1_1[[#This Row],[rating_count]]&lt;1000, "Yes", "No")</f>
        <v>Yes</v>
      </c>
      <c r="P809" t="s">
        <v>7516</v>
      </c>
      <c r="Q809" t="s">
        <v>7517</v>
      </c>
      <c r="R809" t="s">
        <v>7518</v>
      </c>
      <c r="S809" t="s">
        <v>7519</v>
      </c>
      <c r="T809" t="s">
        <v>7520</v>
      </c>
      <c r="U809" t="s">
        <v>7521</v>
      </c>
      <c r="V809" t="s">
        <v>7522</v>
      </c>
      <c r="W809" t="s">
        <v>7523</v>
      </c>
    </row>
    <row r="810" spans="1:23" x14ac:dyDescent="0.25">
      <c r="A810" t="s">
        <v>7524</v>
      </c>
      <c r="B810" t="s">
        <v>7525</v>
      </c>
      <c r="C810" t="str">
        <f>TRIM(LEFT(Table1_1[[#This Row],[product_name]], FIND(" ",Table1_1[[#This Row],[product_name]],FIND(" ",Table1_1[[#This Row],[product_name]],FIND(" ",Table1_1[[#This Row],[product_name]])+1)+1)))</f>
        <v>URBN 10000 mAh</v>
      </c>
      <c r="D810" t="s">
        <v>2979</v>
      </c>
      <c r="E810" t="s">
        <v>13077</v>
      </c>
      <c r="F810">
        <v>900</v>
      </c>
      <c r="G810">
        <v>2499</v>
      </c>
      <c r="H810" t="str" cm="1">
        <f t="array" ref="H810">_xlfn.IFS(Table1_1[[#This Row],[discounted_price]]&lt;200, "&lt;₹200", Table1_1[[#This Row],[discounted_price]]&lt;=500, "₹200-₹500", Table1_1[[#This Row],[discounted_price]]&gt;500, "&gt;₹500")</f>
        <v>&gt;₹500</v>
      </c>
      <c r="I810" s="1">
        <v>0.64</v>
      </c>
      <c r="J8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10" s="1" t="str">
        <f>IF(Table1_1[[#This Row],[discount_percentage]]&gt;= 50%, "Yes", "No")</f>
        <v>Yes</v>
      </c>
      <c r="L810">
        <v>4</v>
      </c>
      <c r="M810">
        <v>36384</v>
      </c>
      <c r="N810">
        <f>AVERAGE(Table1_1[[#This Row],[rating]]) + (Table1_1[[#This Row],[rating_count]]/1000)</f>
        <v>40.384</v>
      </c>
      <c r="O810" t="str">
        <f>IF(Table1_1[[#This Row],[rating_count]]&lt;1000, "Yes", "No")</f>
        <v>No</v>
      </c>
      <c r="P810" t="s">
        <v>7526</v>
      </c>
      <c r="Q810" t="s">
        <v>4564</v>
      </c>
      <c r="R810" t="s">
        <v>4565</v>
      </c>
      <c r="S810" t="s">
        <v>4566</v>
      </c>
      <c r="T810" t="s">
        <v>4567</v>
      </c>
      <c r="U810" t="s">
        <v>4568</v>
      </c>
      <c r="V810" t="s">
        <v>7527</v>
      </c>
      <c r="W810" t="s">
        <v>7528</v>
      </c>
    </row>
    <row r="811" spans="1:23" x14ac:dyDescent="0.25">
      <c r="A811" t="s">
        <v>7529</v>
      </c>
      <c r="B811" t="s">
        <v>7530</v>
      </c>
      <c r="C811" t="str">
        <f>TRIM(LEFT(Table1_1[[#This Row],[product_name]], FIND(" ",Table1_1[[#This Row],[product_name]],FIND(" ",Table1_1[[#This Row],[product_name]],FIND(" ",Table1_1[[#This Row],[product_name]])+1)+1)))</f>
        <v>Qubo Smart Cam</v>
      </c>
      <c r="D811" t="s">
        <v>5904</v>
      </c>
      <c r="E811" t="s">
        <v>13077</v>
      </c>
      <c r="F811">
        <v>2490</v>
      </c>
      <c r="G811">
        <v>3990</v>
      </c>
      <c r="H811" t="str" cm="1">
        <f t="array" ref="H811">_xlfn.IFS(Table1_1[[#This Row],[discounted_price]]&lt;200, "&lt;₹200", Table1_1[[#This Row],[discounted_price]]&lt;=500, "₹200-₹500", Table1_1[[#This Row],[discounted_price]]&gt;500, "&gt;₹500")</f>
        <v>&gt;₹500</v>
      </c>
      <c r="I811" s="1">
        <v>0.38</v>
      </c>
      <c r="J8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11" s="1" t="str">
        <f>IF(Table1_1[[#This Row],[discount_percentage]]&gt;= 50%, "Yes", "No")</f>
        <v>No</v>
      </c>
      <c r="L811">
        <v>4.0999999999999996</v>
      </c>
      <c r="M811">
        <v>3606</v>
      </c>
      <c r="N811">
        <f>AVERAGE(Table1_1[[#This Row],[rating]]) + (Table1_1[[#This Row],[rating_count]]/1000)</f>
        <v>7.7059999999999995</v>
      </c>
      <c r="O811" t="str">
        <f>IF(Table1_1[[#This Row],[rating_count]]&lt;1000, "Yes", "No")</f>
        <v>No</v>
      </c>
      <c r="P811" t="s">
        <v>7531</v>
      </c>
      <c r="Q811" t="s">
        <v>7532</v>
      </c>
      <c r="R811" t="s">
        <v>7533</v>
      </c>
      <c r="S811" t="s">
        <v>7534</v>
      </c>
      <c r="T811" t="s">
        <v>7535</v>
      </c>
      <c r="U811" t="s">
        <v>7536</v>
      </c>
      <c r="V811" t="s">
        <v>7537</v>
      </c>
      <c r="W811" t="s">
        <v>7538</v>
      </c>
    </row>
    <row r="812" spans="1:23" x14ac:dyDescent="0.25">
      <c r="A812" t="s">
        <v>7539</v>
      </c>
      <c r="B812" t="s">
        <v>7540</v>
      </c>
      <c r="C812" t="str">
        <f>TRIM(LEFT(Table1_1[[#This Row],[product_name]], FIND(" ",Table1_1[[#This Row],[product_name]],FIND(" ",Table1_1[[#This Row],[product_name]],FIND(" ",Table1_1[[#This Row],[product_name]])+1)+1)))</f>
        <v>Duracell CR2025 3V</v>
      </c>
      <c r="D812" t="s">
        <v>5531</v>
      </c>
      <c r="E812" t="s">
        <v>13077</v>
      </c>
      <c r="F812">
        <v>116</v>
      </c>
      <c r="G812">
        <v>200</v>
      </c>
      <c r="H812" t="str" cm="1">
        <f t="array" ref="H812">_xlfn.IFS(Table1_1[[#This Row],[discounted_price]]&lt;200, "&lt;₹200", Table1_1[[#This Row],[discounted_price]]&lt;=500, "₹200-₹500", Table1_1[[#This Row],[discounted_price]]&gt;500, "&gt;₹500")</f>
        <v>&lt;₹200</v>
      </c>
      <c r="I812" s="1">
        <v>0.42</v>
      </c>
      <c r="J8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12" s="1" t="str">
        <f>IF(Table1_1[[#This Row],[discount_percentage]]&gt;= 50%, "Yes", "No")</f>
        <v>No</v>
      </c>
      <c r="L812">
        <v>4.4000000000000004</v>
      </c>
      <c r="M812">
        <v>357</v>
      </c>
      <c r="N812">
        <f>AVERAGE(Table1_1[[#This Row],[rating]]) + (Table1_1[[#This Row],[rating_count]]/1000)</f>
        <v>4.7570000000000006</v>
      </c>
      <c r="O812" t="str">
        <f>IF(Table1_1[[#This Row],[rating_count]]&lt;1000, "Yes", "No")</f>
        <v>Yes</v>
      </c>
      <c r="P812" t="s">
        <v>7541</v>
      </c>
      <c r="Q812" t="s">
        <v>7542</v>
      </c>
      <c r="R812" t="s">
        <v>7543</v>
      </c>
      <c r="S812" t="s">
        <v>7544</v>
      </c>
      <c r="T812" t="s">
        <v>7545</v>
      </c>
      <c r="U812" t="s">
        <v>7546</v>
      </c>
      <c r="V812" t="s">
        <v>7547</v>
      </c>
      <c r="W812" t="s">
        <v>7548</v>
      </c>
    </row>
    <row r="813" spans="1:23" x14ac:dyDescent="0.25">
      <c r="A813" t="s">
        <v>7549</v>
      </c>
      <c r="B813" t="s">
        <v>7550</v>
      </c>
      <c r="C813" t="str">
        <f>TRIM(LEFT(Table1_1[[#This Row],[product_name]], FIND(" ",Table1_1[[#This Row],[product_name]],FIND(" ",Table1_1[[#This Row],[product_name]],FIND(" ",Table1_1[[#This Row],[product_name]])+1)+1)))</f>
        <v>Camel Fabrica Acrylic</v>
      </c>
      <c r="D813" t="s">
        <v>5347</v>
      </c>
      <c r="E813" t="s">
        <v>13080</v>
      </c>
      <c r="F813">
        <v>200</v>
      </c>
      <c r="G813">
        <v>230</v>
      </c>
      <c r="H813" t="str" cm="1">
        <f t="array" ref="H813">_xlfn.IFS(Table1_1[[#This Row],[discounted_price]]&lt;200, "&lt;₹200", Table1_1[[#This Row],[discounted_price]]&lt;=500, "₹200-₹500", Table1_1[[#This Row],[discounted_price]]&gt;500, "&gt;₹500")</f>
        <v>₹200-₹500</v>
      </c>
      <c r="I813" s="1">
        <v>0.13</v>
      </c>
      <c r="J8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13" s="1" t="str">
        <f>IF(Table1_1[[#This Row],[discount_percentage]]&gt;= 50%, "Yes", "No")</f>
        <v>No</v>
      </c>
      <c r="L813">
        <v>4.4000000000000004</v>
      </c>
      <c r="M813">
        <v>10170</v>
      </c>
      <c r="N813">
        <f>AVERAGE(Table1_1[[#This Row],[rating]]) + (Table1_1[[#This Row],[rating_count]]/1000)</f>
        <v>14.57</v>
      </c>
      <c r="O813" t="str">
        <f>IF(Table1_1[[#This Row],[rating_count]]&lt;1000, "Yes", "No")</f>
        <v>No</v>
      </c>
      <c r="P813" t="s">
        <v>7551</v>
      </c>
      <c r="Q813" t="s">
        <v>7552</v>
      </c>
      <c r="R813" t="s">
        <v>7553</v>
      </c>
      <c r="S813" t="s">
        <v>7554</v>
      </c>
      <c r="T813" t="s">
        <v>7555</v>
      </c>
      <c r="U813" t="s">
        <v>7556</v>
      </c>
      <c r="V813" t="s">
        <v>7557</v>
      </c>
      <c r="W813" t="s">
        <v>7558</v>
      </c>
    </row>
    <row r="814" spans="1:23" x14ac:dyDescent="0.25">
      <c r="A814" t="s">
        <v>7559</v>
      </c>
      <c r="B814" t="s">
        <v>7560</v>
      </c>
      <c r="C814" t="str">
        <f>TRIM(LEFT(Table1_1[[#This Row],[product_name]], FIND(" ",Table1_1[[#This Row],[product_name]],FIND(" ",Table1_1[[#This Row],[product_name]],FIND(" ",Table1_1[[#This Row],[product_name]])+1)+1)))</f>
        <v>Lenovo GX20L29764 65W</v>
      </c>
      <c r="D814" t="s">
        <v>6908</v>
      </c>
      <c r="E814" t="s">
        <v>13076</v>
      </c>
      <c r="F814">
        <v>1249</v>
      </c>
      <c r="G814">
        <v>2796</v>
      </c>
      <c r="H814" t="str" cm="1">
        <f t="array" ref="H814">_xlfn.IFS(Table1_1[[#This Row],[discounted_price]]&lt;200, "&lt;₹200", Table1_1[[#This Row],[discounted_price]]&lt;=500, "₹200-₹500", Table1_1[[#This Row],[discounted_price]]&gt;500, "&gt;₹500")</f>
        <v>&gt;₹500</v>
      </c>
      <c r="I814" s="1">
        <v>0.55000000000000004</v>
      </c>
      <c r="J8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14" s="1" t="str">
        <f>IF(Table1_1[[#This Row],[discount_percentage]]&gt;= 50%, "Yes", "No")</f>
        <v>Yes</v>
      </c>
      <c r="L814">
        <v>4.4000000000000004</v>
      </c>
      <c r="M814">
        <v>4598</v>
      </c>
      <c r="N814">
        <f>AVERAGE(Table1_1[[#This Row],[rating]]) + (Table1_1[[#This Row],[rating_count]]/1000)</f>
        <v>8.9980000000000011</v>
      </c>
      <c r="O814" t="str">
        <f>IF(Table1_1[[#This Row],[rating_count]]&lt;1000, "Yes", "No")</f>
        <v>No</v>
      </c>
      <c r="P814" t="s">
        <v>7561</v>
      </c>
      <c r="Q814" t="s">
        <v>7562</v>
      </c>
      <c r="R814" t="s">
        <v>7563</v>
      </c>
      <c r="S814" t="s">
        <v>7564</v>
      </c>
      <c r="T814" t="s">
        <v>7565</v>
      </c>
      <c r="U814" t="s">
        <v>7566</v>
      </c>
      <c r="V814" t="s">
        <v>7567</v>
      </c>
      <c r="W814" t="s">
        <v>7568</v>
      </c>
    </row>
    <row r="815" spans="1:23" x14ac:dyDescent="0.25">
      <c r="A815" t="s">
        <v>7569</v>
      </c>
      <c r="B815" t="s">
        <v>7570</v>
      </c>
      <c r="C815" t="str">
        <f>TRIM(LEFT(Table1_1[[#This Row],[product_name]], FIND(" ",Table1_1[[#This Row],[product_name]],FIND(" ",Table1_1[[#This Row],[product_name]],FIND(" ",Table1_1[[#This Row],[product_name]])+1)+1)))</f>
        <v>Hp Wired On</v>
      </c>
      <c r="D815" t="s">
        <v>7571</v>
      </c>
      <c r="E815" t="s">
        <v>13076</v>
      </c>
      <c r="F815">
        <v>649</v>
      </c>
      <c r="G815">
        <v>999</v>
      </c>
      <c r="H815" t="str" cm="1">
        <f t="array" ref="H815">_xlfn.IFS(Table1_1[[#This Row],[discounted_price]]&lt;200, "&lt;₹200", Table1_1[[#This Row],[discounted_price]]&lt;=500, "₹200-₹500", Table1_1[[#This Row],[discounted_price]]&gt;500, "&gt;₹500")</f>
        <v>&gt;₹500</v>
      </c>
      <c r="I815" s="1">
        <v>0.35</v>
      </c>
      <c r="J8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15" s="1" t="str">
        <f>IF(Table1_1[[#This Row],[discount_percentage]]&gt;= 50%, "Yes", "No")</f>
        <v>No</v>
      </c>
      <c r="L815">
        <v>3.5</v>
      </c>
      <c r="M815">
        <v>7222</v>
      </c>
      <c r="N815">
        <f>AVERAGE(Table1_1[[#This Row],[rating]]) + (Table1_1[[#This Row],[rating_count]]/1000)</f>
        <v>10.722000000000001</v>
      </c>
      <c r="O815" t="str">
        <f>IF(Table1_1[[#This Row],[rating_count]]&lt;1000, "Yes", "No")</f>
        <v>No</v>
      </c>
      <c r="P815" t="s">
        <v>7572</v>
      </c>
      <c r="Q815" t="s">
        <v>7573</v>
      </c>
      <c r="R815" t="s">
        <v>7574</v>
      </c>
      <c r="S815" t="s">
        <v>7575</v>
      </c>
      <c r="T815" t="s">
        <v>7576</v>
      </c>
      <c r="U815" t="s">
        <v>7577</v>
      </c>
      <c r="V815" t="s">
        <v>7578</v>
      </c>
      <c r="W815" t="s">
        <v>7579</v>
      </c>
    </row>
    <row r="816" spans="1:23" x14ac:dyDescent="0.25">
      <c r="A816" t="s">
        <v>7580</v>
      </c>
      <c r="B816" t="s">
        <v>7581</v>
      </c>
      <c r="C816" t="str">
        <f>TRIM(LEFT(Table1_1[[#This Row],[product_name]], FIND(" ",Table1_1[[#This Row],[product_name]],FIND(" ",Table1_1[[#This Row],[product_name]],FIND(" ",Table1_1[[#This Row],[product_name]])+1)+1)))</f>
        <v>Redragon K617 Fizz</v>
      </c>
      <c r="D816" t="s">
        <v>7582</v>
      </c>
      <c r="E816" t="s">
        <v>13076</v>
      </c>
      <c r="F816">
        <v>2649</v>
      </c>
      <c r="G816">
        <v>3499</v>
      </c>
      <c r="H816" t="str" cm="1">
        <f t="array" ref="H816">_xlfn.IFS(Table1_1[[#This Row],[discounted_price]]&lt;200, "&lt;₹200", Table1_1[[#This Row],[discounted_price]]&lt;=500, "₹200-₹500", Table1_1[[#This Row],[discounted_price]]&gt;500, "&gt;₹500")</f>
        <v>&gt;₹500</v>
      </c>
      <c r="I816" s="1">
        <v>0.24</v>
      </c>
      <c r="J8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16" s="1" t="str">
        <f>IF(Table1_1[[#This Row],[discount_percentage]]&gt;= 50%, "Yes", "No")</f>
        <v>No</v>
      </c>
      <c r="L816">
        <v>4.5</v>
      </c>
      <c r="M816">
        <v>1271</v>
      </c>
      <c r="N816">
        <f>AVERAGE(Table1_1[[#This Row],[rating]]) + (Table1_1[[#This Row],[rating_count]]/1000)</f>
        <v>5.7709999999999999</v>
      </c>
      <c r="O816" t="str">
        <f>IF(Table1_1[[#This Row],[rating_count]]&lt;1000, "Yes", "No")</f>
        <v>No</v>
      </c>
      <c r="P816" t="s">
        <v>7583</v>
      </c>
      <c r="Q816" t="s">
        <v>7584</v>
      </c>
      <c r="R816" t="s">
        <v>7585</v>
      </c>
      <c r="S816" t="s">
        <v>7586</v>
      </c>
      <c r="T816" t="s">
        <v>7587</v>
      </c>
      <c r="U816" t="s">
        <v>7588</v>
      </c>
      <c r="V816" t="s">
        <v>7589</v>
      </c>
      <c r="W816" t="s">
        <v>7590</v>
      </c>
    </row>
    <row r="817" spans="1:23" x14ac:dyDescent="0.25">
      <c r="A817" t="s">
        <v>7593</v>
      </c>
      <c r="B817" t="s">
        <v>7594</v>
      </c>
      <c r="C817" t="str">
        <f>TRIM(LEFT(Table1_1[[#This Row],[product_name]], FIND(" ",Table1_1[[#This Row],[product_name]],FIND(" ",Table1_1[[#This Row],[product_name]],FIND(" ",Table1_1[[#This Row],[product_name]])+1)+1)))</f>
        <v>HP GT 53</v>
      </c>
      <c r="D817" t="s">
        <v>5262</v>
      </c>
      <c r="E817" t="s">
        <v>13076</v>
      </c>
      <c r="F817">
        <v>596</v>
      </c>
      <c r="G817">
        <v>723</v>
      </c>
      <c r="H817" t="str" cm="1">
        <f t="array" ref="H817">_xlfn.IFS(Table1_1[[#This Row],[discounted_price]]&lt;200, "&lt;₹200", Table1_1[[#This Row],[discounted_price]]&lt;=500, "₹200-₹500", Table1_1[[#This Row],[discounted_price]]&gt;500, "&gt;₹500")</f>
        <v>&gt;₹500</v>
      </c>
      <c r="I817" s="1">
        <v>0.18</v>
      </c>
      <c r="J8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17" s="1" t="str">
        <f>IF(Table1_1[[#This Row],[discount_percentage]]&gt;= 50%, "Yes", "No")</f>
        <v>No</v>
      </c>
      <c r="L817">
        <v>4.4000000000000004</v>
      </c>
      <c r="M817">
        <v>3219</v>
      </c>
      <c r="N817">
        <f>AVERAGE(Table1_1[[#This Row],[rating]]) + (Table1_1[[#This Row],[rating_count]]/1000)</f>
        <v>7.6189999999999998</v>
      </c>
      <c r="O817" t="str">
        <f>IF(Table1_1[[#This Row],[rating_count]]&lt;1000, "Yes", "No")</f>
        <v>No</v>
      </c>
      <c r="P817" t="s">
        <v>7595</v>
      </c>
      <c r="Q817" t="s">
        <v>7596</v>
      </c>
      <c r="R817" t="s">
        <v>7597</v>
      </c>
      <c r="S817" t="s">
        <v>7598</v>
      </c>
      <c r="T817" t="s">
        <v>7599</v>
      </c>
      <c r="U817" t="s">
        <v>7600</v>
      </c>
      <c r="V817" t="s">
        <v>7601</v>
      </c>
      <c r="W817" t="s">
        <v>7602</v>
      </c>
    </row>
    <row r="818" spans="1:23" x14ac:dyDescent="0.25">
      <c r="A818" t="s">
        <v>7603</v>
      </c>
      <c r="B818" t="s">
        <v>7604</v>
      </c>
      <c r="C818" t="str">
        <f>TRIM(LEFT(Table1_1[[#This Row],[product_name]], FIND(" ",Table1_1[[#This Row],[product_name]],FIND(" ",Table1_1[[#This Row],[product_name]],FIND(" ",Table1_1[[#This Row],[product_name]])+1)+1)))</f>
        <v>Noise ColorFit Ultra</v>
      </c>
      <c r="D818" t="s">
        <v>2948</v>
      </c>
      <c r="E818" t="s">
        <v>13077</v>
      </c>
      <c r="F818">
        <v>2499</v>
      </c>
      <c r="G818">
        <v>5999</v>
      </c>
      <c r="H818" t="str" cm="1">
        <f t="array" ref="H818">_xlfn.IFS(Table1_1[[#This Row],[discounted_price]]&lt;200, "&lt;₹200", Table1_1[[#This Row],[discounted_price]]&lt;=500, "₹200-₹500", Table1_1[[#This Row],[discounted_price]]&gt;500, "&gt;₹500")</f>
        <v>&gt;₹500</v>
      </c>
      <c r="I818" s="1">
        <v>0.57999999999999996</v>
      </c>
      <c r="J8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18" s="1" t="str">
        <f>IF(Table1_1[[#This Row],[discount_percentage]]&gt;= 50%, "Yes", "No")</f>
        <v>Yes</v>
      </c>
      <c r="L818">
        <v>4.0999999999999996</v>
      </c>
      <c r="M818">
        <v>38879</v>
      </c>
      <c r="N818">
        <f>AVERAGE(Table1_1[[#This Row],[rating]]) + (Table1_1[[#This Row],[rating_count]]/1000)</f>
        <v>42.978999999999999</v>
      </c>
      <c r="O818" t="str">
        <f>IF(Table1_1[[#This Row],[rating_count]]&lt;1000, "Yes", "No")</f>
        <v>No</v>
      </c>
      <c r="P818" t="s">
        <v>7605</v>
      </c>
      <c r="Q818" t="s">
        <v>4416</v>
      </c>
      <c r="R818" t="s">
        <v>4417</v>
      </c>
      <c r="S818" t="s">
        <v>4418</v>
      </c>
      <c r="T818" t="s">
        <v>4419</v>
      </c>
      <c r="U818" t="s">
        <v>4420</v>
      </c>
      <c r="V818" t="s">
        <v>7606</v>
      </c>
      <c r="W818" t="s">
        <v>7607</v>
      </c>
    </row>
    <row r="819" spans="1:23" x14ac:dyDescent="0.25">
      <c r="A819" t="s">
        <v>7608</v>
      </c>
      <c r="B819" t="s">
        <v>7609</v>
      </c>
      <c r="C819" t="str">
        <f>TRIM(LEFT(Table1_1[[#This Row],[product_name]], FIND(" ",Table1_1[[#This Row],[product_name]],FIND(" ",Table1_1[[#This Row],[product_name]],FIND(" ",Table1_1[[#This Row],[product_name]])+1)+1)))</f>
        <v>Zebronics Zeb-JUKEBAR 3900,</v>
      </c>
      <c r="D819" t="s">
        <v>7610</v>
      </c>
      <c r="E819" t="s">
        <v>13077</v>
      </c>
      <c r="F819">
        <v>4999</v>
      </c>
      <c r="G819">
        <v>12499</v>
      </c>
      <c r="H819" t="str" cm="1">
        <f t="array" ref="H819">_xlfn.IFS(Table1_1[[#This Row],[discounted_price]]&lt;200, "&lt;₹200", Table1_1[[#This Row],[discounted_price]]&lt;=500, "₹200-₹500", Table1_1[[#This Row],[discounted_price]]&gt;500, "&gt;₹500")</f>
        <v>&gt;₹500</v>
      </c>
      <c r="I819" s="1">
        <v>0.6</v>
      </c>
      <c r="J8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19" s="1" t="str">
        <f>IF(Table1_1[[#This Row],[discount_percentage]]&gt;= 50%, "Yes", "No")</f>
        <v>Yes</v>
      </c>
      <c r="L819">
        <v>4.2</v>
      </c>
      <c r="M819">
        <v>4541</v>
      </c>
      <c r="N819">
        <f>AVERAGE(Table1_1[[#This Row],[rating]]) + (Table1_1[[#This Row],[rating_count]]/1000)</f>
        <v>8.7409999999999997</v>
      </c>
      <c r="O819" t="str">
        <f>IF(Table1_1[[#This Row],[rating_count]]&lt;1000, "Yes", "No")</f>
        <v>No</v>
      </c>
      <c r="P819" t="s">
        <v>7611</v>
      </c>
      <c r="Q819" t="s">
        <v>7612</v>
      </c>
      <c r="R819" t="s">
        <v>7613</v>
      </c>
      <c r="S819" t="s">
        <v>7614</v>
      </c>
      <c r="T819" t="s">
        <v>7615</v>
      </c>
      <c r="U819" t="s">
        <v>7616</v>
      </c>
      <c r="V819" t="s">
        <v>7617</v>
      </c>
      <c r="W819" t="s">
        <v>7618</v>
      </c>
    </row>
    <row r="820" spans="1:23" x14ac:dyDescent="0.25">
      <c r="A820" t="s">
        <v>7619</v>
      </c>
      <c r="B820" t="s">
        <v>7620</v>
      </c>
      <c r="C820" t="str">
        <f>TRIM(LEFT(Table1_1[[#This Row],[product_name]], FIND(" ",Table1_1[[#This Row],[product_name]],FIND(" ",Table1_1[[#This Row],[product_name]],FIND(" ",Table1_1[[#This Row],[product_name]])+1)+1)))</f>
        <v>boAt Bassheads 102</v>
      </c>
      <c r="D820" t="s">
        <v>3066</v>
      </c>
      <c r="E820" t="s">
        <v>13077</v>
      </c>
      <c r="F820">
        <v>399</v>
      </c>
      <c r="G820">
        <v>1290</v>
      </c>
      <c r="H820" t="str" cm="1">
        <f t="array" ref="H820">_xlfn.IFS(Table1_1[[#This Row],[discounted_price]]&lt;200, "&lt;₹200", Table1_1[[#This Row],[discounted_price]]&lt;=500, "₹200-₹500", Table1_1[[#This Row],[discounted_price]]&gt;500, "&gt;₹500")</f>
        <v>₹200-₹500</v>
      </c>
      <c r="I820" s="1">
        <v>0.69</v>
      </c>
      <c r="J8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20" s="1" t="str">
        <f>IF(Table1_1[[#This Row],[discount_percentage]]&gt;= 50%, "Yes", "No")</f>
        <v>Yes</v>
      </c>
      <c r="L820">
        <v>4.2</v>
      </c>
      <c r="M820">
        <v>76042</v>
      </c>
      <c r="N820">
        <f>AVERAGE(Table1_1[[#This Row],[rating]]) + (Table1_1[[#This Row],[rating_count]]/1000)</f>
        <v>80.242000000000004</v>
      </c>
      <c r="O820" t="str">
        <f>IF(Table1_1[[#This Row],[rating_count]]&lt;1000, "Yes", "No")</f>
        <v>No</v>
      </c>
      <c r="P820" t="s">
        <v>7621</v>
      </c>
      <c r="Q820" t="s">
        <v>7622</v>
      </c>
      <c r="R820" t="s">
        <v>7623</v>
      </c>
      <c r="S820" t="s">
        <v>7624</v>
      </c>
      <c r="T820" t="s">
        <v>7625</v>
      </c>
      <c r="U820" t="s">
        <v>7626</v>
      </c>
      <c r="V820" t="s">
        <v>7627</v>
      </c>
      <c r="W820" t="s">
        <v>7628</v>
      </c>
    </row>
    <row r="821" spans="1:23" x14ac:dyDescent="0.25">
      <c r="A821" t="s">
        <v>7629</v>
      </c>
      <c r="B821" t="s">
        <v>7630</v>
      </c>
      <c r="C821" t="str">
        <f>TRIM(LEFT(Table1_1[[#This Row],[product_name]], FIND(" ",Table1_1[[#This Row],[product_name]],FIND(" ",Table1_1[[#This Row],[product_name]],FIND(" ",Table1_1[[#This Row],[product_name]])+1)+1)))</f>
        <v>Duracell CR2016 3V</v>
      </c>
      <c r="D821" t="s">
        <v>5531</v>
      </c>
      <c r="E821" t="s">
        <v>13077</v>
      </c>
      <c r="F821">
        <v>116</v>
      </c>
      <c r="G821">
        <v>200</v>
      </c>
      <c r="H821" t="str" cm="1">
        <f t="array" ref="H821">_xlfn.IFS(Table1_1[[#This Row],[discounted_price]]&lt;200, "&lt;₹200", Table1_1[[#This Row],[discounted_price]]&lt;=500, "₹200-₹500", Table1_1[[#This Row],[discounted_price]]&gt;500, "&gt;₹500")</f>
        <v>&lt;₹200</v>
      </c>
      <c r="I821" s="1">
        <v>0.42</v>
      </c>
      <c r="J8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21" s="1" t="str">
        <f>IF(Table1_1[[#This Row],[discount_percentage]]&gt;= 50%, "Yes", "No")</f>
        <v>No</v>
      </c>
      <c r="L821">
        <v>4.3</v>
      </c>
      <c r="M821">
        <v>485</v>
      </c>
      <c r="N821">
        <f>AVERAGE(Table1_1[[#This Row],[rating]]) + (Table1_1[[#This Row],[rating_count]]/1000)</f>
        <v>4.7850000000000001</v>
      </c>
      <c r="O821" t="str">
        <f>IF(Table1_1[[#This Row],[rating_count]]&lt;1000, "Yes", "No")</f>
        <v>Yes</v>
      </c>
      <c r="P821" t="s">
        <v>7631</v>
      </c>
      <c r="Q821" t="s">
        <v>7632</v>
      </c>
      <c r="R821" t="s">
        <v>7633</v>
      </c>
      <c r="S821" t="s">
        <v>7634</v>
      </c>
      <c r="T821" t="s">
        <v>7635</v>
      </c>
      <c r="U821" t="s">
        <v>7636</v>
      </c>
      <c r="V821" t="s">
        <v>7637</v>
      </c>
      <c r="W821" t="s">
        <v>7638</v>
      </c>
    </row>
    <row r="822" spans="1:23" x14ac:dyDescent="0.25">
      <c r="A822" t="s">
        <v>7639</v>
      </c>
      <c r="B822" t="s">
        <v>7640</v>
      </c>
      <c r="C822" t="str">
        <f>TRIM(LEFT(Table1_1[[#This Row],[product_name]], FIND(" ",Table1_1[[#This Row],[product_name]],FIND(" ",Table1_1[[#This Row],[product_name]],FIND(" ",Table1_1[[#This Row],[product_name]])+1)+1)))</f>
        <v>MI 360¬∞ Home</v>
      </c>
      <c r="D822" t="s">
        <v>5904</v>
      </c>
      <c r="E822" t="s">
        <v>13077</v>
      </c>
      <c r="F822">
        <v>4499</v>
      </c>
      <c r="G822">
        <v>5999</v>
      </c>
      <c r="H822" t="str" cm="1">
        <f t="array" ref="H822">_xlfn.IFS(Table1_1[[#This Row],[discounted_price]]&lt;200, "&lt;₹200", Table1_1[[#This Row],[discounted_price]]&lt;=500, "₹200-₹500", Table1_1[[#This Row],[discounted_price]]&gt;500, "&gt;₹500")</f>
        <v>&gt;₹500</v>
      </c>
      <c r="I822" s="1">
        <v>0.25</v>
      </c>
      <c r="J8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22" s="1" t="str">
        <f>IF(Table1_1[[#This Row],[discount_percentage]]&gt;= 50%, "Yes", "No")</f>
        <v>No</v>
      </c>
      <c r="L822">
        <v>4.3</v>
      </c>
      <c r="M822">
        <v>44696</v>
      </c>
      <c r="N822">
        <f>AVERAGE(Table1_1[[#This Row],[rating]]) + (Table1_1[[#This Row],[rating_count]]/1000)</f>
        <v>48.995999999999995</v>
      </c>
      <c r="O822" t="str">
        <f>IF(Table1_1[[#This Row],[rating_count]]&lt;1000, "Yes", "No")</f>
        <v>No</v>
      </c>
      <c r="P822" t="s">
        <v>7641</v>
      </c>
      <c r="Q822" t="s">
        <v>7642</v>
      </c>
      <c r="R822" t="s">
        <v>7643</v>
      </c>
      <c r="S822" t="s">
        <v>7644</v>
      </c>
      <c r="T822" t="s">
        <v>7645</v>
      </c>
      <c r="U822" t="s">
        <v>7646</v>
      </c>
      <c r="V822" t="s">
        <v>7647</v>
      </c>
      <c r="W822" t="s">
        <v>7648</v>
      </c>
    </row>
    <row r="823" spans="1:23" x14ac:dyDescent="0.25">
      <c r="A823" t="s">
        <v>7649</v>
      </c>
      <c r="B823" t="s">
        <v>7650</v>
      </c>
      <c r="C823" t="str">
        <f>TRIM(LEFT(Table1_1[[#This Row],[product_name]], FIND(" ",Table1_1[[#This Row],[product_name]],FIND(" ",Table1_1[[#This Row],[product_name]],FIND(" ",Table1_1[[#This Row],[product_name]])+1)+1)))</f>
        <v>ZEBRONICS Zeb-100HB 4</v>
      </c>
      <c r="D823" t="s">
        <v>6103</v>
      </c>
      <c r="E823" t="s">
        <v>13076</v>
      </c>
      <c r="F823">
        <v>330</v>
      </c>
      <c r="G823">
        <v>499</v>
      </c>
      <c r="H823" t="str" cm="1">
        <f t="array" ref="H823">_xlfn.IFS(Table1_1[[#This Row],[discounted_price]]&lt;200, "&lt;₹200", Table1_1[[#This Row],[discounted_price]]&lt;=500, "₹200-₹500", Table1_1[[#This Row],[discounted_price]]&gt;500, "&gt;₹500")</f>
        <v>₹200-₹500</v>
      </c>
      <c r="I823" s="1">
        <v>0.34</v>
      </c>
      <c r="J8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23" s="1" t="str">
        <f>IF(Table1_1[[#This Row],[discount_percentage]]&gt;= 50%, "Yes", "No")</f>
        <v>No</v>
      </c>
      <c r="L823">
        <v>3.7</v>
      </c>
      <c r="M823">
        <v>8566</v>
      </c>
      <c r="N823">
        <f>AVERAGE(Table1_1[[#This Row],[rating]]) + (Table1_1[[#This Row],[rating_count]]/1000)</f>
        <v>12.266000000000002</v>
      </c>
      <c r="O823" t="str">
        <f>IF(Table1_1[[#This Row],[rating_count]]&lt;1000, "Yes", "No")</f>
        <v>No</v>
      </c>
      <c r="P823" t="s">
        <v>7651</v>
      </c>
      <c r="Q823" t="s">
        <v>7652</v>
      </c>
      <c r="R823" t="s">
        <v>7653</v>
      </c>
      <c r="S823" t="s">
        <v>7654</v>
      </c>
      <c r="T823" t="s">
        <v>7655</v>
      </c>
      <c r="U823" t="s">
        <v>7656</v>
      </c>
      <c r="V823" t="s">
        <v>7657</v>
      </c>
      <c r="W823" t="s">
        <v>7658</v>
      </c>
    </row>
    <row r="824" spans="1:23" x14ac:dyDescent="0.25">
      <c r="A824" t="s">
        <v>7659</v>
      </c>
      <c r="B824" t="s">
        <v>7660</v>
      </c>
      <c r="C824" t="str">
        <f>TRIM(LEFT(Table1_1[[#This Row],[product_name]], FIND(" ",Table1_1[[#This Row],[product_name]],FIND(" ",Table1_1[[#This Row],[product_name]],FIND(" ",Table1_1[[#This Row],[product_name]])+1)+1)))</f>
        <v>Boult Audio Bass</v>
      </c>
      <c r="D824" t="s">
        <v>5454</v>
      </c>
      <c r="E824" t="s">
        <v>13077</v>
      </c>
      <c r="F824">
        <v>649</v>
      </c>
      <c r="G824">
        <v>2499</v>
      </c>
      <c r="H824" t="str" cm="1">
        <f t="array" ref="H824">_xlfn.IFS(Table1_1[[#This Row],[discounted_price]]&lt;200, "&lt;₹200", Table1_1[[#This Row],[discounted_price]]&lt;=500, "₹200-₹500", Table1_1[[#This Row],[discounted_price]]&gt;500, "&gt;₹500")</f>
        <v>&gt;₹500</v>
      </c>
      <c r="I824" s="1">
        <v>0.74</v>
      </c>
      <c r="J8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24" s="1" t="str">
        <f>IF(Table1_1[[#This Row],[discount_percentage]]&gt;= 50%, "Yes", "No")</f>
        <v>Yes</v>
      </c>
      <c r="L824">
        <v>3.9</v>
      </c>
      <c r="M824">
        <v>13049</v>
      </c>
      <c r="N824">
        <f>AVERAGE(Table1_1[[#This Row],[rating]]) + (Table1_1[[#This Row],[rating_count]]/1000)</f>
        <v>16.948999999999998</v>
      </c>
      <c r="O824" t="str">
        <f>IF(Table1_1[[#This Row],[rating_count]]&lt;1000, "Yes", "No")</f>
        <v>No</v>
      </c>
      <c r="P824" t="s">
        <v>7661</v>
      </c>
      <c r="Q824" t="s">
        <v>7662</v>
      </c>
      <c r="R824" t="s">
        <v>7663</v>
      </c>
      <c r="S824" t="s">
        <v>7664</v>
      </c>
      <c r="T824" t="s">
        <v>7665</v>
      </c>
      <c r="U824" t="s">
        <v>13059</v>
      </c>
      <c r="V824" t="s">
        <v>7666</v>
      </c>
      <c r="W824" t="s">
        <v>7667</v>
      </c>
    </row>
    <row r="825" spans="1:23" x14ac:dyDescent="0.25">
      <c r="A825" t="s">
        <v>7668</v>
      </c>
      <c r="B825" t="s">
        <v>7669</v>
      </c>
      <c r="C825" t="str">
        <f>TRIM(LEFT(Table1_1[[#This Row],[product_name]], FIND(" ",Table1_1[[#This Row],[product_name]],FIND(" ",Table1_1[[#This Row],[product_name]],FIND(" ",Table1_1[[#This Row],[product_name]])+1)+1)))</f>
        <v>ESR Screen Protector</v>
      </c>
      <c r="D825" t="s">
        <v>5996</v>
      </c>
      <c r="E825" t="s">
        <v>13076</v>
      </c>
      <c r="F825">
        <v>1234</v>
      </c>
      <c r="G825">
        <v>1599</v>
      </c>
      <c r="H825" t="str" cm="1">
        <f t="array" ref="H825">_xlfn.IFS(Table1_1[[#This Row],[discounted_price]]&lt;200, "&lt;₹200", Table1_1[[#This Row],[discounted_price]]&lt;=500, "₹200-₹500", Table1_1[[#This Row],[discounted_price]]&gt;500, "&gt;₹500")</f>
        <v>&gt;₹500</v>
      </c>
      <c r="I825" s="1">
        <v>0.23</v>
      </c>
      <c r="J8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25" s="1" t="str">
        <f>IF(Table1_1[[#This Row],[discount_percentage]]&gt;= 50%, "Yes", "No")</f>
        <v>No</v>
      </c>
      <c r="L825">
        <v>4.5</v>
      </c>
      <c r="M825">
        <v>16680</v>
      </c>
      <c r="N825">
        <f>AVERAGE(Table1_1[[#This Row],[rating]]) + (Table1_1[[#This Row],[rating_count]]/1000)</f>
        <v>21.18</v>
      </c>
      <c r="O825" t="str">
        <f>IF(Table1_1[[#This Row],[rating_count]]&lt;1000, "Yes", "No")</f>
        <v>No</v>
      </c>
      <c r="P825" t="s">
        <v>7670</v>
      </c>
      <c r="Q825" t="s">
        <v>7671</v>
      </c>
      <c r="R825" t="s">
        <v>7672</v>
      </c>
      <c r="S825" t="s">
        <v>7673</v>
      </c>
      <c r="T825" t="s">
        <v>7674</v>
      </c>
      <c r="U825" t="s">
        <v>7675</v>
      </c>
      <c r="V825" t="s">
        <v>7676</v>
      </c>
      <c r="W825" t="s">
        <v>7677</v>
      </c>
    </row>
    <row r="826" spans="1:23" x14ac:dyDescent="0.25">
      <c r="A826" t="s">
        <v>7680</v>
      </c>
      <c r="B826" t="s">
        <v>7681</v>
      </c>
      <c r="C826" t="str">
        <f>TRIM(LEFT(Table1_1[[#This Row],[product_name]], FIND(" ",Table1_1[[#This Row],[product_name]],FIND(" ",Table1_1[[#This Row],[product_name]],FIND(" ",Table1_1[[#This Row],[product_name]])+1)+1)))</f>
        <v>Parker Vector Standard</v>
      </c>
      <c r="D826" t="s">
        <v>7089</v>
      </c>
      <c r="E826" t="s">
        <v>13079</v>
      </c>
      <c r="F826">
        <v>272</v>
      </c>
      <c r="G826">
        <v>320</v>
      </c>
      <c r="H826" t="str" cm="1">
        <f t="array" ref="H826">_xlfn.IFS(Table1_1[[#This Row],[discounted_price]]&lt;200, "&lt;₹200", Table1_1[[#This Row],[discounted_price]]&lt;=500, "₹200-₹500", Table1_1[[#This Row],[discounted_price]]&gt;500, "&gt;₹500")</f>
        <v>₹200-₹500</v>
      </c>
      <c r="I826" s="1">
        <v>0.15</v>
      </c>
      <c r="J8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26" s="1" t="str">
        <f>IF(Table1_1[[#This Row],[discount_percentage]]&gt;= 50%, "Yes", "No")</f>
        <v>No</v>
      </c>
      <c r="L826">
        <v>4</v>
      </c>
      <c r="M826">
        <v>3686</v>
      </c>
      <c r="N826">
        <f>AVERAGE(Table1_1[[#This Row],[rating]]) + (Table1_1[[#This Row],[rating_count]]/1000)</f>
        <v>7.6859999999999999</v>
      </c>
      <c r="O826" t="str">
        <f>IF(Table1_1[[#This Row],[rating_count]]&lt;1000, "Yes", "No")</f>
        <v>No</v>
      </c>
      <c r="P826" t="s">
        <v>7682</v>
      </c>
      <c r="Q826" t="s">
        <v>7683</v>
      </c>
      <c r="R826" t="s">
        <v>7684</v>
      </c>
      <c r="S826" t="s">
        <v>7685</v>
      </c>
      <c r="T826" t="s">
        <v>7686</v>
      </c>
      <c r="U826" t="s">
        <v>7687</v>
      </c>
      <c r="V826" t="s">
        <v>7688</v>
      </c>
      <c r="W826" t="s">
        <v>7689</v>
      </c>
    </row>
    <row r="827" spans="1:23" x14ac:dyDescent="0.25">
      <c r="A827" t="s">
        <v>7690</v>
      </c>
      <c r="B827" t="s">
        <v>7691</v>
      </c>
      <c r="C827" t="str">
        <f>TRIM(LEFT(Table1_1[[#This Row],[product_name]], FIND(" ",Table1_1[[#This Row],[product_name]],FIND(" ",Table1_1[[#This Row],[product_name]],FIND(" ",Table1_1[[#This Row],[product_name]])+1)+1)))</f>
        <v>Silicone Rubber Earbuds</v>
      </c>
      <c r="D827" t="s">
        <v>7692</v>
      </c>
      <c r="E827" t="s">
        <v>13077</v>
      </c>
      <c r="F827">
        <v>99</v>
      </c>
      <c r="G827">
        <v>999</v>
      </c>
      <c r="H827" t="str" cm="1">
        <f t="array" ref="H827">_xlfn.IFS(Table1_1[[#This Row],[discounted_price]]&lt;200, "&lt;₹200", Table1_1[[#This Row],[discounted_price]]&lt;=500, "₹200-₹500", Table1_1[[#This Row],[discounted_price]]&gt;500, "&gt;₹500")</f>
        <v>&lt;₹200</v>
      </c>
      <c r="I827" s="1">
        <v>0.9</v>
      </c>
      <c r="J8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827" s="1" t="str">
        <f>IF(Table1_1[[#This Row],[discount_percentage]]&gt;= 50%, "Yes", "No")</f>
        <v>Yes</v>
      </c>
      <c r="L827">
        <v>3.8</v>
      </c>
      <c r="M827">
        <v>594</v>
      </c>
      <c r="N827">
        <f>AVERAGE(Table1_1[[#This Row],[rating]]) + (Table1_1[[#This Row],[rating_count]]/1000)</f>
        <v>4.3940000000000001</v>
      </c>
      <c r="O827" t="str">
        <f>IF(Table1_1[[#This Row],[rating_count]]&lt;1000, "Yes", "No")</f>
        <v>Yes</v>
      </c>
      <c r="P827" t="s">
        <v>7693</v>
      </c>
      <c r="Q827" t="s">
        <v>7694</v>
      </c>
      <c r="R827" t="s">
        <v>7695</v>
      </c>
      <c r="S827" t="s">
        <v>7696</v>
      </c>
      <c r="T827" t="s">
        <v>7697</v>
      </c>
      <c r="U827" t="s">
        <v>7698</v>
      </c>
      <c r="V827" t="s">
        <v>7699</v>
      </c>
      <c r="W827" t="s">
        <v>7700</v>
      </c>
    </row>
    <row r="828" spans="1:23" x14ac:dyDescent="0.25">
      <c r="A828" t="s">
        <v>7701</v>
      </c>
      <c r="B828" t="s">
        <v>7702</v>
      </c>
      <c r="C828" t="str">
        <f>TRIM(LEFT(Table1_1[[#This Row],[product_name]], FIND(" ",Table1_1[[#This Row],[product_name]],FIND(" ",Table1_1[[#This Row],[product_name]],FIND(" ",Table1_1[[#This Row],[product_name]])+1)+1)))</f>
        <v>Canon PIXMA MG2577s</v>
      </c>
      <c r="D828" t="s">
        <v>7703</v>
      </c>
      <c r="E828" t="s">
        <v>13076</v>
      </c>
      <c r="F828">
        <v>3498</v>
      </c>
      <c r="G828">
        <v>3875</v>
      </c>
      <c r="H828" t="str" cm="1">
        <f t="array" ref="H828">_xlfn.IFS(Table1_1[[#This Row],[discounted_price]]&lt;200, "&lt;₹200", Table1_1[[#This Row],[discounted_price]]&lt;=500, "₹200-₹500", Table1_1[[#This Row],[discounted_price]]&gt;500, "&gt;₹500")</f>
        <v>&gt;₹500</v>
      </c>
      <c r="I828" s="1">
        <v>0.1</v>
      </c>
      <c r="J8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28" s="1" t="str">
        <f>IF(Table1_1[[#This Row],[discount_percentage]]&gt;= 50%, "Yes", "No")</f>
        <v>No</v>
      </c>
      <c r="L828">
        <v>3.4</v>
      </c>
      <c r="M828">
        <v>12185</v>
      </c>
      <c r="N828">
        <f>AVERAGE(Table1_1[[#This Row],[rating]]) + (Table1_1[[#This Row],[rating_count]]/1000)</f>
        <v>15.585000000000001</v>
      </c>
      <c r="O828" t="str">
        <f>IF(Table1_1[[#This Row],[rating_count]]&lt;1000, "Yes", "No")</f>
        <v>No</v>
      </c>
      <c r="P828" t="s">
        <v>7704</v>
      </c>
      <c r="Q828" t="s">
        <v>7705</v>
      </c>
      <c r="R828" t="s">
        <v>7706</v>
      </c>
      <c r="S828" t="s">
        <v>7707</v>
      </c>
      <c r="T828" t="s">
        <v>7708</v>
      </c>
      <c r="U828" t="s">
        <v>7709</v>
      </c>
      <c r="V828" t="s">
        <v>7710</v>
      </c>
      <c r="W828" t="s">
        <v>7711</v>
      </c>
    </row>
    <row r="829" spans="1:23" x14ac:dyDescent="0.25">
      <c r="A829" t="s">
        <v>7712</v>
      </c>
      <c r="B829" t="s">
        <v>7713</v>
      </c>
      <c r="C829" t="str">
        <f>TRIM(LEFT(Table1_1[[#This Row],[product_name]], FIND(" ",Table1_1[[#This Row],[product_name]],FIND(" ",Table1_1[[#This Row],[product_name]],FIND(" ",Table1_1[[#This Row],[product_name]])+1)+1)))</f>
        <v>Samsung 24-inch(60.46cm) FHD</v>
      </c>
      <c r="D829" t="s">
        <v>5818</v>
      </c>
      <c r="E829" t="s">
        <v>13076</v>
      </c>
      <c r="F829">
        <v>10099</v>
      </c>
      <c r="G829">
        <v>19110</v>
      </c>
      <c r="H829" t="str" cm="1">
        <f t="array" ref="H829">_xlfn.IFS(Table1_1[[#This Row],[discounted_price]]&lt;200, "&lt;₹200", Table1_1[[#This Row],[discounted_price]]&lt;=500, "₹200-₹500", Table1_1[[#This Row],[discounted_price]]&gt;500, "&gt;₹500")</f>
        <v>&gt;₹500</v>
      </c>
      <c r="I829" s="1">
        <v>0.47</v>
      </c>
      <c r="J8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29" s="1" t="str">
        <f>IF(Table1_1[[#This Row],[discount_percentage]]&gt;= 50%, "Yes", "No")</f>
        <v>No</v>
      </c>
      <c r="L829">
        <v>4.3</v>
      </c>
      <c r="M829">
        <v>2623</v>
      </c>
      <c r="N829">
        <f>AVERAGE(Table1_1[[#This Row],[rating]]) + (Table1_1[[#This Row],[rating_count]]/1000)</f>
        <v>6.923</v>
      </c>
      <c r="O829" t="str">
        <f>IF(Table1_1[[#This Row],[rating_count]]&lt;1000, "Yes", "No")</f>
        <v>No</v>
      </c>
      <c r="P829" t="s">
        <v>7714</v>
      </c>
      <c r="Q829" t="s">
        <v>7715</v>
      </c>
      <c r="R829" t="s">
        <v>7716</v>
      </c>
      <c r="S829" t="s">
        <v>7717</v>
      </c>
      <c r="T829" t="s">
        <v>7718</v>
      </c>
      <c r="U829" t="s">
        <v>7719</v>
      </c>
      <c r="V829" t="s">
        <v>7720</v>
      </c>
      <c r="W829" t="s">
        <v>7721</v>
      </c>
    </row>
    <row r="830" spans="1:23" x14ac:dyDescent="0.25">
      <c r="A830" t="s">
        <v>7722</v>
      </c>
      <c r="B830" t="s">
        <v>7723</v>
      </c>
      <c r="C830" t="str">
        <f>TRIM(LEFT(Table1_1[[#This Row],[product_name]], FIND(" ",Table1_1[[#This Row],[product_name]],FIND(" ",Table1_1[[#This Row],[product_name]],FIND(" ",Table1_1[[#This Row],[product_name]])+1)+1)))</f>
        <v>AirCase Protective Laptop</v>
      </c>
      <c r="D830" t="s">
        <v>6200</v>
      </c>
      <c r="E830" t="s">
        <v>13076</v>
      </c>
      <c r="F830">
        <v>449</v>
      </c>
      <c r="G830">
        <v>999</v>
      </c>
      <c r="H830" t="str" cm="1">
        <f t="array" ref="H830">_xlfn.IFS(Table1_1[[#This Row],[discounted_price]]&lt;200, "&lt;₹200", Table1_1[[#This Row],[discounted_price]]&lt;=500, "₹200-₹500", Table1_1[[#This Row],[discounted_price]]&gt;500, "&gt;₹500")</f>
        <v>₹200-₹500</v>
      </c>
      <c r="I830" s="1">
        <v>0.55000000000000004</v>
      </c>
      <c r="J8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30" s="1" t="str">
        <f>IF(Table1_1[[#This Row],[discount_percentage]]&gt;= 50%, "Yes", "No")</f>
        <v>Yes</v>
      </c>
      <c r="L830">
        <v>4.3</v>
      </c>
      <c r="M830">
        <v>9701</v>
      </c>
      <c r="N830">
        <f>AVERAGE(Table1_1[[#This Row],[rating]]) + (Table1_1[[#This Row],[rating_count]]/1000)</f>
        <v>14.001000000000001</v>
      </c>
      <c r="O830" t="str">
        <f>IF(Table1_1[[#This Row],[rating_count]]&lt;1000, "Yes", "No")</f>
        <v>No</v>
      </c>
      <c r="P830" t="s">
        <v>7724</v>
      </c>
      <c r="Q830" t="s">
        <v>7725</v>
      </c>
      <c r="R830" t="s">
        <v>7726</v>
      </c>
      <c r="S830" t="s">
        <v>7727</v>
      </c>
      <c r="T830" t="s">
        <v>7728</v>
      </c>
      <c r="U830" t="s">
        <v>7729</v>
      </c>
      <c r="V830" t="s">
        <v>7730</v>
      </c>
      <c r="W830" t="s">
        <v>7731</v>
      </c>
    </row>
    <row r="831" spans="1:23" x14ac:dyDescent="0.25">
      <c r="A831" t="s">
        <v>7732</v>
      </c>
      <c r="B831" t="s">
        <v>7733</v>
      </c>
      <c r="C831" t="str">
        <f>TRIM(LEFT(Table1_1[[#This Row],[product_name]], FIND(" ",Table1_1[[#This Row],[product_name]],FIND(" ",Table1_1[[#This Row],[product_name]],FIND(" ",Table1_1[[#This Row],[product_name]])+1)+1)))</f>
        <v>Faber-Castell Connector Pen</v>
      </c>
      <c r="D831" t="s">
        <v>7734</v>
      </c>
      <c r="E831" t="s">
        <v>13082</v>
      </c>
      <c r="F831">
        <v>150</v>
      </c>
      <c r="G831">
        <v>150</v>
      </c>
      <c r="H831" t="str" cm="1">
        <f t="array" ref="H831">_xlfn.IFS(Table1_1[[#This Row],[discounted_price]]&lt;200, "&lt;₹200", Table1_1[[#This Row],[discounted_price]]&lt;=500, "₹200-₹500", Table1_1[[#This Row],[discounted_price]]&gt;500, "&gt;₹500")</f>
        <v>&lt;₹200</v>
      </c>
      <c r="I831" s="1">
        <v>0</v>
      </c>
      <c r="J8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31" s="1" t="str">
        <f>IF(Table1_1[[#This Row],[discount_percentage]]&gt;= 50%, "Yes", "No")</f>
        <v>No</v>
      </c>
      <c r="L831">
        <v>4.3</v>
      </c>
      <c r="M831">
        <v>15867</v>
      </c>
      <c r="N831">
        <f>AVERAGE(Table1_1[[#This Row],[rating]]) + (Table1_1[[#This Row],[rating_count]]/1000)</f>
        <v>20.167000000000002</v>
      </c>
      <c r="O831" t="str">
        <f>IF(Table1_1[[#This Row],[rating_count]]&lt;1000, "Yes", "No")</f>
        <v>No</v>
      </c>
      <c r="P831" t="s">
        <v>7735</v>
      </c>
      <c r="Q831" t="s">
        <v>7736</v>
      </c>
      <c r="R831" t="s">
        <v>7737</v>
      </c>
      <c r="S831" t="s">
        <v>7738</v>
      </c>
      <c r="T831" t="s">
        <v>7739</v>
      </c>
      <c r="U831" t="s">
        <v>7740</v>
      </c>
      <c r="V831" t="s">
        <v>7741</v>
      </c>
      <c r="W831" t="s">
        <v>7742</v>
      </c>
    </row>
    <row r="832" spans="1:23" x14ac:dyDescent="0.25">
      <c r="A832" t="s">
        <v>7744</v>
      </c>
      <c r="B832" t="s">
        <v>7745</v>
      </c>
      <c r="C832" t="str">
        <f>TRIM(LEFT(Table1_1[[#This Row],[product_name]], FIND(" ",Table1_1[[#This Row],[product_name]],FIND(" ",Table1_1[[#This Row],[product_name]],FIND(" ",Table1_1[[#This Row],[product_name]])+1)+1)))</f>
        <v>Zinq UPS for</v>
      </c>
      <c r="D832" t="s">
        <v>5443</v>
      </c>
      <c r="E832" t="s">
        <v>13076</v>
      </c>
      <c r="F832">
        <v>1199</v>
      </c>
      <c r="G832">
        <v>2999</v>
      </c>
      <c r="H832" t="str" cm="1">
        <f t="array" ref="H832">_xlfn.IFS(Table1_1[[#This Row],[discounted_price]]&lt;200, "&lt;₹200", Table1_1[[#This Row],[discounted_price]]&lt;=500, "₹200-₹500", Table1_1[[#This Row],[discounted_price]]&gt;500, "&gt;₹500")</f>
        <v>&gt;₹500</v>
      </c>
      <c r="I832" s="1">
        <v>0.6</v>
      </c>
      <c r="J8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32" s="1" t="str">
        <f>IF(Table1_1[[#This Row],[discount_percentage]]&gt;= 50%, "Yes", "No")</f>
        <v>Yes</v>
      </c>
      <c r="L832">
        <v>4.0999999999999996</v>
      </c>
      <c r="M832">
        <v>10725</v>
      </c>
      <c r="N832">
        <f>AVERAGE(Table1_1[[#This Row],[rating]]) + (Table1_1[[#This Row],[rating_count]]/1000)</f>
        <v>14.824999999999999</v>
      </c>
      <c r="O832" t="str">
        <f>IF(Table1_1[[#This Row],[rating_count]]&lt;1000, "Yes", "No")</f>
        <v>No</v>
      </c>
      <c r="P832" t="s">
        <v>7746</v>
      </c>
      <c r="Q832" t="s">
        <v>7747</v>
      </c>
      <c r="R832" t="s">
        <v>7748</v>
      </c>
      <c r="S832" t="s">
        <v>7749</v>
      </c>
      <c r="T832" t="s">
        <v>7750</v>
      </c>
      <c r="U832" t="s">
        <v>13060</v>
      </c>
      <c r="V832" t="s">
        <v>7751</v>
      </c>
      <c r="W832" t="s">
        <v>7752</v>
      </c>
    </row>
    <row r="833" spans="1:23" x14ac:dyDescent="0.25">
      <c r="A833" t="s">
        <v>7753</v>
      </c>
      <c r="B833" t="s">
        <v>7754</v>
      </c>
      <c r="C833" t="str">
        <f>TRIM(LEFT(Table1_1[[#This Row],[product_name]], FIND(" ",Table1_1[[#This Row],[product_name]],FIND(" ",Table1_1[[#This Row],[product_name]],FIND(" ",Table1_1[[#This Row],[product_name]])+1)+1)))</f>
        <v>SaleOn‚Ñ¢ Portable Storage</v>
      </c>
      <c r="D833" t="s">
        <v>5369</v>
      </c>
      <c r="E833" t="s">
        <v>13076</v>
      </c>
      <c r="F833">
        <v>397</v>
      </c>
      <c r="G833">
        <v>899</v>
      </c>
      <c r="H833" t="str" cm="1">
        <f t="array" ref="H833">_xlfn.IFS(Table1_1[[#This Row],[discounted_price]]&lt;200, "&lt;₹200", Table1_1[[#This Row],[discounted_price]]&lt;=500, "₹200-₹500", Table1_1[[#This Row],[discounted_price]]&gt;500, "&gt;₹500")</f>
        <v>₹200-₹500</v>
      </c>
      <c r="I833" s="1">
        <v>0.56000000000000005</v>
      </c>
      <c r="J8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33" s="1" t="str">
        <f>IF(Table1_1[[#This Row],[discount_percentage]]&gt;= 50%, "Yes", "No")</f>
        <v>Yes</v>
      </c>
      <c r="L833">
        <v>4</v>
      </c>
      <c r="M833">
        <v>3025</v>
      </c>
      <c r="N833">
        <f>AVERAGE(Table1_1[[#This Row],[rating]]) + (Table1_1[[#This Row],[rating_count]]/1000)</f>
        <v>7.0250000000000004</v>
      </c>
      <c r="O833" t="str">
        <f>IF(Table1_1[[#This Row],[rating_count]]&lt;1000, "Yes", "No")</f>
        <v>No</v>
      </c>
      <c r="P833" t="s">
        <v>7755</v>
      </c>
      <c r="Q833" t="s">
        <v>7756</v>
      </c>
      <c r="R833" t="s">
        <v>7757</v>
      </c>
      <c r="S833" t="s">
        <v>7758</v>
      </c>
      <c r="T833" t="s">
        <v>13061</v>
      </c>
      <c r="U833" t="s">
        <v>7759</v>
      </c>
      <c r="V833" t="s">
        <v>7760</v>
      </c>
      <c r="W833" t="s">
        <v>7761</v>
      </c>
    </row>
    <row r="834" spans="1:23" x14ac:dyDescent="0.25">
      <c r="A834" t="s">
        <v>7764</v>
      </c>
      <c r="B834" t="s">
        <v>7765</v>
      </c>
      <c r="C834" t="str">
        <f>TRIM(LEFT(Table1_1[[#This Row],[product_name]], FIND(" ",Table1_1[[#This Row],[product_name]],FIND(" ",Table1_1[[#This Row],[product_name]],FIND(" ",Table1_1[[#This Row],[product_name]])+1)+1)))</f>
        <v>RPM Euro Games</v>
      </c>
      <c r="D834" t="s">
        <v>6007</v>
      </c>
      <c r="E834" t="s">
        <v>13076</v>
      </c>
      <c r="F834">
        <v>699</v>
      </c>
      <c r="G834">
        <v>1490</v>
      </c>
      <c r="H834" t="str" cm="1">
        <f t="array" ref="H834">_xlfn.IFS(Table1_1[[#This Row],[discounted_price]]&lt;200, "&lt;₹200", Table1_1[[#This Row],[discounted_price]]&lt;=500, "₹200-₹500", Table1_1[[#This Row],[discounted_price]]&gt;500, "&gt;₹500")</f>
        <v>&gt;₹500</v>
      </c>
      <c r="I834" s="1">
        <v>0.53</v>
      </c>
      <c r="J8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34" s="1" t="str">
        <f>IF(Table1_1[[#This Row],[discount_percentage]]&gt;= 50%, "Yes", "No")</f>
        <v>Yes</v>
      </c>
      <c r="L834">
        <v>4</v>
      </c>
      <c r="M834">
        <v>5736</v>
      </c>
      <c r="N834">
        <f>AVERAGE(Table1_1[[#This Row],[rating]]) + (Table1_1[[#This Row],[rating_count]]/1000)</f>
        <v>9.7360000000000007</v>
      </c>
      <c r="O834" t="str">
        <f>IF(Table1_1[[#This Row],[rating_count]]&lt;1000, "Yes", "No")</f>
        <v>No</v>
      </c>
      <c r="P834" t="s">
        <v>7766</v>
      </c>
      <c r="Q834" t="s">
        <v>7767</v>
      </c>
      <c r="R834" t="s">
        <v>7768</v>
      </c>
      <c r="S834" t="s">
        <v>7769</v>
      </c>
      <c r="T834" t="s">
        <v>7770</v>
      </c>
      <c r="U834" t="s">
        <v>7771</v>
      </c>
      <c r="V834" t="s">
        <v>7772</v>
      </c>
      <c r="W834" t="s">
        <v>7773</v>
      </c>
    </row>
    <row r="835" spans="1:23" x14ac:dyDescent="0.25">
      <c r="A835" t="s">
        <v>7774</v>
      </c>
      <c r="B835" t="s">
        <v>7775</v>
      </c>
      <c r="C835" t="str">
        <f>TRIM(LEFT(Table1_1[[#This Row],[product_name]], FIND(" ",Table1_1[[#This Row],[product_name]],FIND(" ",Table1_1[[#This Row],[product_name]],FIND(" ",Table1_1[[#This Row],[product_name]])+1)+1)))</f>
        <v>realme Buds Wireless</v>
      </c>
      <c r="D835" t="s">
        <v>3066</v>
      </c>
      <c r="E835" t="s">
        <v>13077</v>
      </c>
      <c r="F835">
        <v>1679</v>
      </c>
      <c r="G835">
        <v>1999</v>
      </c>
      <c r="H835" t="str" cm="1">
        <f t="array" ref="H835">_xlfn.IFS(Table1_1[[#This Row],[discounted_price]]&lt;200, "&lt;₹200", Table1_1[[#This Row],[discounted_price]]&lt;=500, "₹200-₹500", Table1_1[[#This Row],[discounted_price]]&gt;500, "&gt;₹500")</f>
        <v>&gt;₹500</v>
      </c>
      <c r="I835" s="1">
        <v>0.16</v>
      </c>
      <c r="J8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35" s="1" t="str">
        <f>IF(Table1_1[[#This Row],[discount_percentage]]&gt;= 50%, "Yes", "No")</f>
        <v>No</v>
      </c>
      <c r="L835">
        <v>4.0999999999999996</v>
      </c>
      <c r="M835">
        <v>72563</v>
      </c>
      <c r="N835">
        <f>AVERAGE(Table1_1[[#This Row],[rating]]) + (Table1_1[[#This Row],[rating_count]]/1000)</f>
        <v>76.662999999999997</v>
      </c>
      <c r="O835" t="str">
        <f>IF(Table1_1[[#This Row],[rating_count]]&lt;1000, "Yes", "No")</f>
        <v>No</v>
      </c>
      <c r="P835" t="s">
        <v>7776</v>
      </c>
      <c r="Q835" t="s">
        <v>7777</v>
      </c>
      <c r="R835" t="s">
        <v>7778</v>
      </c>
      <c r="S835" t="s">
        <v>7779</v>
      </c>
      <c r="T835" t="s">
        <v>7780</v>
      </c>
      <c r="U835" t="s">
        <v>7781</v>
      </c>
      <c r="V835" t="s">
        <v>7782</v>
      </c>
      <c r="W835" t="s">
        <v>7783</v>
      </c>
    </row>
    <row r="836" spans="1:23" x14ac:dyDescent="0.25">
      <c r="A836" t="s">
        <v>7784</v>
      </c>
      <c r="B836" t="s">
        <v>7785</v>
      </c>
      <c r="C836" t="str">
        <f>TRIM(LEFT(Table1_1[[#This Row],[product_name]], FIND(" ",Table1_1[[#This Row],[product_name]],FIND(" ",Table1_1[[#This Row],[product_name]],FIND(" ",Table1_1[[#This Row],[product_name]])+1)+1)))</f>
        <v>TVARA LCD Writing</v>
      </c>
      <c r="D836" t="s">
        <v>4856</v>
      </c>
      <c r="E836" t="s">
        <v>13076</v>
      </c>
      <c r="F836">
        <v>354</v>
      </c>
      <c r="G836">
        <v>1500</v>
      </c>
      <c r="H836" t="str" cm="1">
        <f t="array" ref="H836">_xlfn.IFS(Table1_1[[#This Row],[discounted_price]]&lt;200, "&lt;₹200", Table1_1[[#This Row],[discounted_price]]&lt;=500, "₹200-₹500", Table1_1[[#This Row],[discounted_price]]&gt;500, "&gt;₹500")</f>
        <v>₹200-₹500</v>
      </c>
      <c r="I836" s="1">
        <v>0.76</v>
      </c>
      <c r="J8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36" s="1" t="str">
        <f>IF(Table1_1[[#This Row],[discount_percentage]]&gt;= 50%, "Yes", "No")</f>
        <v>Yes</v>
      </c>
      <c r="L836">
        <v>4</v>
      </c>
      <c r="M836">
        <v>1026</v>
      </c>
      <c r="N836">
        <f>AVERAGE(Table1_1[[#This Row],[rating]]) + (Table1_1[[#This Row],[rating_count]]/1000)</f>
        <v>5.0259999999999998</v>
      </c>
      <c r="O836" t="str">
        <f>IF(Table1_1[[#This Row],[rating_count]]&lt;1000, "Yes", "No")</f>
        <v>No</v>
      </c>
      <c r="P836" t="s">
        <v>7786</v>
      </c>
      <c r="Q836" t="s">
        <v>7787</v>
      </c>
      <c r="R836" t="s">
        <v>7788</v>
      </c>
      <c r="S836" t="s">
        <v>7789</v>
      </c>
      <c r="T836" t="s">
        <v>7790</v>
      </c>
      <c r="U836" t="s">
        <v>7791</v>
      </c>
      <c r="V836" t="s">
        <v>7792</v>
      </c>
      <c r="W836" t="s">
        <v>7793</v>
      </c>
    </row>
    <row r="837" spans="1:23" x14ac:dyDescent="0.25">
      <c r="A837" t="s">
        <v>7794</v>
      </c>
      <c r="B837" t="s">
        <v>7795</v>
      </c>
      <c r="C837" t="str">
        <f>TRIM(LEFT(Table1_1[[#This Row],[product_name]], FIND(" ",Table1_1[[#This Row],[product_name]],FIND(" ",Table1_1[[#This Row],[product_name]],FIND(" ",Table1_1[[#This Row],[product_name]])+1)+1)))</f>
        <v>Wings Phantom Pro</v>
      </c>
      <c r="D837" t="s">
        <v>7796</v>
      </c>
      <c r="E837" t="s">
        <v>13076</v>
      </c>
      <c r="F837">
        <v>1199</v>
      </c>
      <c r="G837">
        <v>5499</v>
      </c>
      <c r="H837" t="str" cm="1">
        <f t="array" ref="H837">_xlfn.IFS(Table1_1[[#This Row],[discounted_price]]&lt;200, "&lt;₹200", Table1_1[[#This Row],[discounted_price]]&lt;=500, "₹200-₹500", Table1_1[[#This Row],[discounted_price]]&gt;500, "&gt;₹500")</f>
        <v>&gt;₹500</v>
      </c>
      <c r="I837" s="1">
        <v>0.78</v>
      </c>
      <c r="J8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37" s="1" t="str">
        <f>IF(Table1_1[[#This Row],[discount_percentage]]&gt;= 50%, "Yes", "No")</f>
        <v>Yes</v>
      </c>
      <c r="L837">
        <v>3.8</v>
      </c>
      <c r="M837">
        <v>2043</v>
      </c>
      <c r="N837">
        <f>AVERAGE(Table1_1[[#This Row],[rating]]) + (Table1_1[[#This Row],[rating_count]]/1000)</f>
        <v>5.843</v>
      </c>
      <c r="O837" t="str">
        <f>IF(Table1_1[[#This Row],[rating_count]]&lt;1000, "Yes", "No")</f>
        <v>No</v>
      </c>
      <c r="P837" t="s">
        <v>7797</v>
      </c>
      <c r="Q837" t="s">
        <v>7798</v>
      </c>
      <c r="R837" t="s">
        <v>7799</v>
      </c>
      <c r="S837" t="s">
        <v>7800</v>
      </c>
      <c r="T837" t="s">
        <v>7801</v>
      </c>
      <c r="U837" t="s">
        <v>7802</v>
      </c>
      <c r="V837" t="s">
        <v>7803</v>
      </c>
      <c r="W837" t="s">
        <v>7804</v>
      </c>
    </row>
    <row r="838" spans="1:23" x14ac:dyDescent="0.25">
      <c r="A838" t="s">
        <v>7805</v>
      </c>
      <c r="B838" t="s">
        <v>7806</v>
      </c>
      <c r="C838" t="str">
        <f>TRIM(LEFT(Table1_1[[#This Row],[product_name]], FIND(" ",Table1_1[[#This Row],[product_name]],FIND(" ",Table1_1[[#This Row],[product_name]],FIND(" ",Table1_1[[#This Row],[product_name]])+1)+1)))</f>
        <v>Robustrion [Anti-Scratch] &amp;</v>
      </c>
      <c r="D838" t="s">
        <v>5996</v>
      </c>
      <c r="E838" t="s">
        <v>13076</v>
      </c>
      <c r="F838">
        <v>379</v>
      </c>
      <c r="G838">
        <v>1499</v>
      </c>
      <c r="H838" t="str" cm="1">
        <f t="array" ref="H838">_xlfn.IFS(Table1_1[[#This Row],[discounted_price]]&lt;200, "&lt;₹200", Table1_1[[#This Row],[discounted_price]]&lt;=500, "₹200-₹500", Table1_1[[#This Row],[discounted_price]]&gt;500, "&gt;₹500")</f>
        <v>₹200-₹500</v>
      </c>
      <c r="I838" s="1">
        <v>0.75</v>
      </c>
      <c r="J8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38" s="1" t="str">
        <f>IF(Table1_1[[#This Row],[discount_percentage]]&gt;= 50%, "Yes", "No")</f>
        <v>Yes</v>
      </c>
      <c r="L838">
        <v>4.2</v>
      </c>
      <c r="M838">
        <v>4149</v>
      </c>
      <c r="N838">
        <f>AVERAGE(Table1_1[[#This Row],[rating]]) + (Table1_1[[#This Row],[rating_count]]/1000)</f>
        <v>8.3490000000000002</v>
      </c>
      <c r="O838" t="str">
        <f>IF(Table1_1[[#This Row],[rating_count]]&lt;1000, "Yes", "No")</f>
        <v>No</v>
      </c>
      <c r="P838" t="s">
        <v>7807</v>
      </c>
      <c r="Q838" t="s">
        <v>7808</v>
      </c>
      <c r="R838" t="s">
        <v>7809</v>
      </c>
      <c r="S838" t="s">
        <v>7810</v>
      </c>
      <c r="T838" t="s">
        <v>7811</v>
      </c>
      <c r="U838" t="s">
        <v>7812</v>
      </c>
      <c r="V838" t="s">
        <v>7813</v>
      </c>
      <c r="W838" t="s">
        <v>7814</v>
      </c>
    </row>
    <row r="839" spans="1:23" x14ac:dyDescent="0.25">
      <c r="A839" t="s">
        <v>7815</v>
      </c>
      <c r="B839" t="s">
        <v>7816</v>
      </c>
      <c r="C839" t="str">
        <f>TRIM(LEFT(Table1_1[[#This Row],[product_name]], FIND(" ",Table1_1[[#This Row],[product_name]],FIND(" ",Table1_1[[#This Row],[product_name]],FIND(" ",Table1_1[[#This Row],[product_name]])+1)+1)))</f>
        <v>Cablet 2.5 Inch</v>
      </c>
      <c r="D839" t="s">
        <v>5122</v>
      </c>
      <c r="E839" t="s">
        <v>13076</v>
      </c>
      <c r="F839">
        <v>499</v>
      </c>
      <c r="G839">
        <v>775</v>
      </c>
      <c r="H839" t="str" cm="1">
        <f t="array" ref="H839">_xlfn.IFS(Table1_1[[#This Row],[discounted_price]]&lt;200, "&lt;₹200", Table1_1[[#This Row],[discounted_price]]&lt;=500, "₹200-₹500", Table1_1[[#This Row],[discounted_price]]&gt;500, "&gt;₹500")</f>
        <v>₹200-₹500</v>
      </c>
      <c r="I839" s="1">
        <v>0.36</v>
      </c>
      <c r="J8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39" s="1" t="str">
        <f>IF(Table1_1[[#This Row],[discount_percentage]]&gt;= 50%, "Yes", "No")</f>
        <v>No</v>
      </c>
      <c r="L839">
        <v>4.3</v>
      </c>
      <c r="M839">
        <v>74</v>
      </c>
      <c r="N839">
        <f>AVERAGE(Table1_1[[#This Row],[rating]]) + (Table1_1[[#This Row],[rating_count]]/1000)</f>
        <v>4.3739999999999997</v>
      </c>
      <c r="O839" t="str">
        <f>IF(Table1_1[[#This Row],[rating_count]]&lt;1000, "Yes", "No")</f>
        <v>Yes</v>
      </c>
      <c r="P839" t="s">
        <v>7817</v>
      </c>
      <c r="Q839" t="s">
        <v>7818</v>
      </c>
      <c r="R839" t="s">
        <v>7819</v>
      </c>
      <c r="S839" t="s">
        <v>7820</v>
      </c>
      <c r="T839" t="s">
        <v>7821</v>
      </c>
      <c r="U839" t="s">
        <v>7822</v>
      </c>
      <c r="V839" t="s">
        <v>7823</v>
      </c>
      <c r="W839" t="s">
        <v>7824</v>
      </c>
    </row>
    <row r="840" spans="1:23" x14ac:dyDescent="0.25">
      <c r="A840" t="s">
        <v>7825</v>
      </c>
      <c r="B840" t="s">
        <v>7826</v>
      </c>
      <c r="C840" t="str">
        <f>TRIM(LEFT(Table1_1[[#This Row],[product_name]], FIND(" ",Table1_1[[#This Row],[product_name]],FIND(" ",Table1_1[[#This Row],[product_name]],FIND(" ",Table1_1[[#This Row],[product_name]])+1)+1)))</f>
        <v>SanDisk 1TB Extreme</v>
      </c>
      <c r="D840" t="s">
        <v>7827</v>
      </c>
      <c r="E840" t="s">
        <v>13076</v>
      </c>
      <c r="F840">
        <v>10389</v>
      </c>
      <c r="G840">
        <v>32000</v>
      </c>
      <c r="H840" t="str" cm="1">
        <f t="array" ref="H840">_xlfn.IFS(Table1_1[[#This Row],[discounted_price]]&lt;200, "&lt;₹200", Table1_1[[#This Row],[discounted_price]]&lt;=500, "₹200-₹500", Table1_1[[#This Row],[discounted_price]]&gt;500, "&gt;₹500")</f>
        <v>&gt;₹500</v>
      </c>
      <c r="I840" s="1">
        <v>0.68</v>
      </c>
      <c r="J8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40" s="1" t="str">
        <f>IF(Table1_1[[#This Row],[discount_percentage]]&gt;= 50%, "Yes", "No")</f>
        <v>Yes</v>
      </c>
      <c r="L840">
        <v>4.4000000000000004</v>
      </c>
      <c r="M840">
        <v>41398</v>
      </c>
      <c r="N840">
        <f>AVERAGE(Table1_1[[#This Row],[rating]]) + (Table1_1[[#This Row],[rating_count]]/1000)</f>
        <v>45.798000000000002</v>
      </c>
      <c r="O840" t="str">
        <f>IF(Table1_1[[#This Row],[rating_count]]&lt;1000, "Yes", "No")</f>
        <v>No</v>
      </c>
      <c r="P840" t="s">
        <v>7828</v>
      </c>
      <c r="Q840" t="s">
        <v>7829</v>
      </c>
      <c r="R840" t="s">
        <v>7830</v>
      </c>
      <c r="S840" t="s">
        <v>7831</v>
      </c>
      <c r="T840" t="s">
        <v>7832</v>
      </c>
      <c r="U840" t="s">
        <v>7833</v>
      </c>
      <c r="V840" t="s">
        <v>7834</v>
      </c>
      <c r="W840" t="s">
        <v>7835</v>
      </c>
    </row>
    <row r="841" spans="1:23" x14ac:dyDescent="0.25">
      <c r="A841" t="s">
        <v>7836</v>
      </c>
      <c r="B841" t="s">
        <v>7837</v>
      </c>
      <c r="C841" t="str">
        <f>TRIM(LEFT(Table1_1[[#This Row],[product_name]], FIND(" ",Table1_1[[#This Row],[product_name]],FIND(" ",Table1_1[[#This Row],[product_name]],FIND(" ",Table1_1[[#This Row],[product_name]])+1)+1)))</f>
        <v>ZEBRONICS Zeb-Warrior II</v>
      </c>
      <c r="D841" t="s">
        <v>7026</v>
      </c>
      <c r="E841" t="s">
        <v>13076</v>
      </c>
      <c r="F841">
        <v>649</v>
      </c>
      <c r="G841">
        <v>1300</v>
      </c>
      <c r="H841" t="str" cm="1">
        <f t="array" ref="H841">_xlfn.IFS(Table1_1[[#This Row],[discounted_price]]&lt;200, "&lt;₹200", Table1_1[[#This Row],[discounted_price]]&lt;=500, "₹200-₹500", Table1_1[[#This Row],[discounted_price]]&gt;500, "&gt;₹500")</f>
        <v>&gt;₹500</v>
      </c>
      <c r="I841" s="1">
        <v>0.5</v>
      </c>
      <c r="J8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41" s="1" t="str">
        <f>IF(Table1_1[[#This Row],[discount_percentage]]&gt;= 50%, "Yes", "No")</f>
        <v>Yes</v>
      </c>
      <c r="L841">
        <v>4.0999999999999996</v>
      </c>
      <c r="M841">
        <v>5195</v>
      </c>
      <c r="N841">
        <f>AVERAGE(Table1_1[[#This Row],[rating]]) + (Table1_1[[#This Row],[rating_count]]/1000)</f>
        <v>9.2949999999999999</v>
      </c>
      <c r="O841" t="str">
        <f>IF(Table1_1[[#This Row],[rating_count]]&lt;1000, "Yes", "No")</f>
        <v>No</v>
      </c>
      <c r="P841" t="s">
        <v>7838</v>
      </c>
      <c r="Q841" t="s">
        <v>7839</v>
      </c>
      <c r="R841" t="s">
        <v>7840</v>
      </c>
      <c r="S841" t="s">
        <v>7841</v>
      </c>
      <c r="T841" t="s">
        <v>7842</v>
      </c>
      <c r="U841" t="s">
        <v>7843</v>
      </c>
      <c r="V841" t="s">
        <v>7844</v>
      </c>
      <c r="W841" t="s">
        <v>7845</v>
      </c>
    </row>
    <row r="842" spans="1:23" x14ac:dyDescent="0.25">
      <c r="A842" t="s">
        <v>7846</v>
      </c>
      <c r="B842" t="s">
        <v>7847</v>
      </c>
      <c r="C842" t="str">
        <f>TRIM(LEFT(Table1_1[[#This Row],[product_name]], FIND(" ",Table1_1[[#This Row],[product_name]],FIND(" ",Table1_1[[#This Row],[product_name]],FIND(" ",Table1_1[[#This Row],[product_name]])+1)+1)))</f>
        <v>TP-Link UE300C USB</v>
      </c>
      <c r="D842" t="s">
        <v>7848</v>
      </c>
      <c r="E842" t="s">
        <v>13076</v>
      </c>
      <c r="F842">
        <v>1199</v>
      </c>
      <c r="G842">
        <v>1999</v>
      </c>
      <c r="H842" t="str" cm="1">
        <f t="array" ref="H842">_xlfn.IFS(Table1_1[[#This Row],[discounted_price]]&lt;200, "&lt;₹200", Table1_1[[#This Row],[discounted_price]]&lt;=500, "₹200-₹500", Table1_1[[#This Row],[discounted_price]]&gt;500, "&gt;₹500")</f>
        <v>&gt;₹500</v>
      </c>
      <c r="I842" s="1">
        <v>0.4</v>
      </c>
      <c r="J8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42" s="1" t="str">
        <f>IF(Table1_1[[#This Row],[discount_percentage]]&gt;= 50%, "Yes", "No")</f>
        <v>No</v>
      </c>
      <c r="L842">
        <v>4.5</v>
      </c>
      <c r="M842">
        <v>22420</v>
      </c>
      <c r="N842">
        <f>AVERAGE(Table1_1[[#This Row],[rating]]) + (Table1_1[[#This Row],[rating_count]]/1000)</f>
        <v>26.92</v>
      </c>
      <c r="O842" t="str">
        <f>IF(Table1_1[[#This Row],[rating_count]]&lt;1000, "Yes", "No")</f>
        <v>No</v>
      </c>
      <c r="P842" t="s">
        <v>7849</v>
      </c>
      <c r="Q842" t="s">
        <v>900</v>
      </c>
      <c r="R842" t="s">
        <v>901</v>
      </c>
      <c r="S842" t="s">
        <v>902</v>
      </c>
      <c r="T842" t="s">
        <v>903</v>
      </c>
      <c r="U842" t="s">
        <v>904</v>
      </c>
      <c r="V842" t="s">
        <v>7850</v>
      </c>
      <c r="W842" t="s">
        <v>7851</v>
      </c>
    </row>
    <row r="843" spans="1:23" x14ac:dyDescent="0.25">
      <c r="A843" t="s">
        <v>7853</v>
      </c>
      <c r="B843" t="s">
        <v>7854</v>
      </c>
      <c r="C843" t="str">
        <f>TRIM(LEFT(Table1_1[[#This Row],[product_name]], FIND(" ",Table1_1[[#This Row],[product_name]],FIND(" ",Table1_1[[#This Row],[product_name]],FIND(" ",Table1_1[[#This Row],[product_name]])+1)+1)))</f>
        <v>Wecool Moonwalk M1</v>
      </c>
      <c r="D843" t="s">
        <v>3066</v>
      </c>
      <c r="E843" t="s">
        <v>13077</v>
      </c>
      <c r="F843">
        <v>889</v>
      </c>
      <c r="G843">
        <v>1999</v>
      </c>
      <c r="H843" t="str" cm="1">
        <f t="array" ref="H843">_xlfn.IFS(Table1_1[[#This Row],[discounted_price]]&lt;200, "&lt;₹200", Table1_1[[#This Row],[discounted_price]]&lt;=500, "₹200-₹500", Table1_1[[#This Row],[discounted_price]]&gt;500, "&gt;₹500")</f>
        <v>&gt;₹500</v>
      </c>
      <c r="I843" s="1">
        <v>0.56000000000000005</v>
      </c>
      <c r="J8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43" s="1" t="str">
        <f>IF(Table1_1[[#This Row],[discount_percentage]]&gt;= 50%, "Yes", "No")</f>
        <v>Yes</v>
      </c>
      <c r="L843">
        <v>4.2</v>
      </c>
      <c r="M843">
        <v>2284</v>
      </c>
      <c r="N843">
        <f>AVERAGE(Table1_1[[#This Row],[rating]]) + (Table1_1[[#This Row],[rating_count]]/1000)</f>
        <v>6.484</v>
      </c>
      <c r="O843" t="str">
        <f>IF(Table1_1[[#This Row],[rating_count]]&lt;1000, "Yes", "No")</f>
        <v>No</v>
      </c>
      <c r="P843" t="s">
        <v>7855</v>
      </c>
      <c r="Q843" t="s">
        <v>7856</v>
      </c>
      <c r="R843" t="s">
        <v>7857</v>
      </c>
      <c r="S843" t="s">
        <v>7858</v>
      </c>
      <c r="T843" t="s">
        <v>7859</v>
      </c>
      <c r="U843" t="s">
        <v>7860</v>
      </c>
      <c r="V843" t="s">
        <v>7861</v>
      </c>
      <c r="W843" t="s">
        <v>7862</v>
      </c>
    </row>
    <row r="844" spans="1:23" x14ac:dyDescent="0.25">
      <c r="A844" t="s">
        <v>7863</v>
      </c>
      <c r="B844" t="s">
        <v>7864</v>
      </c>
      <c r="C844" t="str">
        <f>TRIM(LEFT(Table1_1[[#This Row],[product_name]], FIND(" ",Table1_1[[#This Row],[product_name]],FIND(" ",Table1_1[[#This Row],[product_name]],FIND(" ",Table1_1[[#This Row],[product_name]])+1)+1)))</f>
        <v>HP 330 Wireless</v>
      </c>
      <c r="D844" t="s">
        <v>5102</v>
      </c>
      <c r="E844" t="s">
        <v>13076</v>
      </c>
      <c r="F844">
        <v>1409</v>
      </c>
      <c r="G844">
        <v>2199</v>
      </c>
      <c r="H844" t="str" cm="1">
        <f t="array" ref="H844">_xlfn.IFS(Table1_1[[#This Row],[discounted_price]]&lt;200, "&lt;₹200", Table1_1[[#This Row],[discounted_price]]&lt;=500, "₹200-₹500", Table1_1[[#This Row],[discounted_price]]&gt;500, "&gt;₹500")</f>
        <v>&gt;₹500</v>
      </c>
      <c r="I844" s="1">
        <v>0.36</v>
      </c>
      <c r="J8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44" s="1" t="str">
        <f>IF(Table1_1[[#This Row],[discount_percentage]]&gt;= 50%, "Yes", "No")</f>
        <v>No</v>
      </c>
      <c r="L844">
        <v>3.9</v>
      </c>
      <c r="M844">
        <v>427</v>
      </c>
      <c r="N844">
        <f>AVERAGE(Table1_1[[#This Row],[rating]]) + (Table1_1[[#This Row],[rating_count]]/1000)</f>
        <v>4.327</v>
      </c>
      <c r="O844" t="str">
        <f>IF(Table1_1[[#This Row],[rating_count]]&lt;1000, "Yes", "No")</f>
        <v>Yes</v>
      </c>
      <c r="P844" t="s">
        <v>7865</v>
      </c>
      <c r="Q844" t="s">
        <v>7866</v>
      </c>
      <c r="R844" t="s">
        <v>7867</v>
      </c>
      <c r="S844" t="s">
        <v>7868</v>
      </c>
      <c r="T844" t="s">
        <v>7869</v>
      </c>
      <c r="U844" t="s">
        <v>7870</v>
      </c>
      <c r="V844" t="s">
        <v>7871</v>
      </c>
      <c r="W844" t="s">
        <v>7872</v>
      </c>
    </row>
    <row r="845" spans="1:23" x14ac:dyDescent="0.25">
      <c r="A845" t="s">
        <v>7873</v>
      </c>
      <c r="B845" t="s">
        <v>7874</v>
      </c>
      <c r="C845" t="str">
        <f>TRIM(LEFT(Table1_1[[#This Row],[product_name]], FIND(" ",Table1_1[[#This Row],[product_name]],FIND(" ",Table1_1[[#This Row],[product_name]],FIND(" ",Table1_1[[#This Row],[product_name]])+1)+1)))</f>
        <v>RC PRINT GI</v>
      </c>
      <c r="D845" t="s">
        <v>7875</v>
      </c>
      <c r="E845" t="s">
        <v>13076</v>
      </c>
      <c r="F845">
        <v>549</v>
      </c>
      <c r="G845">
        <v>1999</v>
      </c>
      <c r="H845" t="str" cm="1">
        <f t="array" ref="H845">_xlfn.IFS(Table1_1[[#This Row],[discounted_price]]&lt;200, "&lt;₹200", Table1_1[[#This Row],[discounted_price]]&lt;=500, "₹200-₹500", Table1_1[[#This Row],[discounted_price]]&gt;500, "&gt;₹500")</f>
        <v>&gt;₹500</v>
      </c>
      <c r="I845" s="1">
        <v>0.73</v>
      </c>
      <c r="J8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45" s="1" t="str">
        <f>IF(Table1_1[[#This Row],[discount_percentage]]&gt;= 50%, "Yes", "No")</f>
        <v>Yes</v>
      </c>
      <c r="L845">
        <v>4.3</v>
      </c>
      <c r="M845">
        <v>1367</v>
      </c>
      <c r="N845">
        <f>AVERAGE(Table1_1[[#This Row],[rating]]) + (Table1_1[[#This Row],[rating_count]]/1000)</f>
        <v>5.6669999999999998</v>
      </c>
      <c r="O845" t="str">
        <f>IF(Table1_1[[#This Row],[rating_count]]&lt;1000, "Yes", "No")</f>
        <v>No</v>
      </c>
      <c r="P845" t="s">
        <v>7876</v>
      </c>
      <c r="Q845" t="s">
        <v>7877</v>
      </c>
      <c r="R845" t="s">
        <v>7878</v>
      </c>
      <c r="S845" t="s">
        <v>7879</v>
      </c>
      <c r="T845" t="s">
        <v>7880</v>
      </c>
      <c r="U845" t="s">
        <v>7881</v>
      </c>
      <c r="V845" t="s">
        <v>7882</v>
      </c>
      <c r="W845" t="s">
        <v>7883</v>
      </c>
    </row>
    <row r="846" spans="1:23" x14ac:dyDescent="0.25">
      <c r="A846" t="s">
        <v>7884</v>
      </c>
      <c r="B846" t="s">
        <v>7885</v>
      </c>
      <c r="C846" t="str">
        <f>TRIM(LEFT(Table1_1[[#This Row],[product_name]], FIND(" ",Table1_1[[#This Row],[product_name]],FIND(" ",Table1_1[[#This Row],[product_name]],FIND(" ",Table1_1[[#This Row],[product_name]])+1)+1)))</f>
        <v>Redgear Cloak Wired</v>
      </c>
      <c r="D846" t="s">
        <v>7796</v>
      </c>
      <c r="E846" t="s">
        <v>13076</v>
      </c>
      <c r="F846">
        <v>749</v>
      </c>
      <c r="G846">
        <v>1799</v>
      </c>
      <c r="H846" t="str" cm="1">
        <f t="array" ref="H846">_xlfn.IFS(Table1_1[[#This Row],[discounted_price]]&lt;200, "&lt;₹200", Table1_1[[#This Row],[discounted_price]]&lt;=500, "₹200-₹500", Table1_1[[#This Row],[discounted_price]]&gt;500, "&gt;₹500")</f>
        <v>&gt;₹500</v>
      </c>
      <c r="I846" s="1">
        <v>0.57999999999999996</v>
      </c>
      <c r="J8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46" s="1" t="str">
        <f>IF(Table1_1[[#This Row],[discount_percentage]]&gt;= 50%, "Yes", "No")</f>
        <v>Yes</v>
      </c>
      <c r="L846">
        <v>4</v>
      </c>
      <c r="M846">
        <v>13199</v>
      </c>
      <c r="N846">
        <f>AVERAGE(Table1_1[[#This Row],[rating]]) + (Table1_1[[#This Row],[rating_count]]/1000)</f>
        <v>17.198999999999998</v>
      </c>
      <c r="O846" t="str">
        <f>IF(Table1_1[[#This Row],[rating_count]]&lt;1000, "Yes", "No")</f>
        <v>No</v>
      </c>
      <c r="P846" t="s">
        <v>7886</v>
      </c>
      <c r="Q846" t="s">
        <v>7887</v>
      </c>
      <c r="R846" t="s">
        <v>7888</v>
      </c>
      <c r="S846" t="s">
        <v>7889</v>
      </c>
      <c r="T846" t="s">
        <v>7890</v>
      </c>
      <c r="U846" t="s">
        <v>13062</v>
      </c>
      <c r="V846" t="s">
        <v>7891</v>
      </c>
      <c r="W846" t="s">
        <v>7892</v>
      </c>
    </row>
    <row r="847" spans="1:23" x14ac:dyDescent="0.25">
      <c r="A847" t="s">
        <v>7895</v>
      </c>
      <c r="B847" t="s">
        <v>7896</v>
      </c>
      <c r="C847" t="str">
        <f>TRIM(LEFT(Table1_1[[#This Row],[product_name]], FIND(" ",Table1_1[[#This Row],[product_name]],FIND(" ",Table1_1[[#This Row],[product_name]],FIND(" ",Table1_1[[#This Row],[product_name]])+1)+1)))</f>
        <v>Wayona Type C</v>
      </c>
      <c r="D847" t="s">
        <v>18</v>
      </c>
      <c r="E847" t="s">
        <v>13076</v>
      </c>
      <c r="F847">
        <v>379</v>
      </c>
      <c r="G847">
        <v>1099</v>
      </c>
      <c r="H847" t="str" cm="1">
        <f t="array" ref="H847">_xlfn.IFS(Table1_1[[#This Row],[discounted_price]]&lt;200, "&lt;₹200", Table1_1[[#This Row],[discounted_price]]&lt;=500, "₹200-₹500", Table1_1[[#This Row],[discounted_price]]&gt;500, "&gt;₹500")</f>
        <v>₹200-₹500</v>
      </c>
      <c r="I847" s="1">
        <v>0.66</v>
      </c>
      <c r="J8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47" s="1" t="str">
        <f>IF(Table1_1[[#This Row],[discount_percentage]]&gt;= 50%, "Yes", "No")</f>
        <v>Yes</v>
      </c>
      <c r="L847">
        <v>4.3</v>
      </c>
      <c r="M847">
        <v>2806</v>
      </c>
      <c r="N847">
        <f>AVERAGE(Table1_1[[#This Row],[rating]]) + (Table1_1[[#This Row],[rating_count]]/1000)</f>
        <v>7.1059999999999999</v>
      </c>
      <c r="O847" t="str">
        <f>IF(Table1_1[[#This Row],[rating_count]]&lt;1000, "Yes", "No")</f>
        <v>No</v>
      </c>
      <c r="P847" t="s">
        <v>7897</v>
      </c>
      <c r="Q847" t="s">
        <v>964</v>
      </c>
      <c r="R847" t="s">
        <v>965</v>
      </c>
      <c r="S847" t="s">
        <v>966</v>
      </c>
      <c r="T847" t="s">
        <v>967</v>
      </c>
      <c r="U847" t="s">
        <v>968</v>
      </c>
      <c r="V847" t="s">
        <v>7898</v>
      </c>
      <c r="W847" t="s">
        <v>7899</v>
      </c>
    </row>
    <row r="848" spans="1:23" x14ac:dyDescent="0.25">
      <c r="A848" t="s">
        <v>7900</v>
      </c>
      <c r="B848" t="s">
        <v>7901</v>
      </c>
      <c r="C848" t="str">
        <f>TRIM(LEFT(Table1_1[[#This Row],[product_name]], FIND(" ",Table1_1[[#This Row],[product_name]],FIND(" ",Table1_1[[#This Row],[product_name]],FIND(" ",Table1_1[[#This Row],[product_name]])+1)+1)))</f>
        <v>Amazfit GTS2 Mini</v>
      </c>
      <c r="D848" t="s">
        <v>2948</v>
      </c>
      <c r="E848" t="s">
        <v>13077</v>
      </c>
      <c r="F848">
        <v>5998</v>
      </c>
      <c r="G848">
        <v>7999</v>
      </c>
      <c r="H848" t="str" cm="1">
        <f t="array" ref="H848">_xlfn.IFS(Table1_1[[#This Row],[discounted_price]]&lt;200, "&lt;₹200", Table1_1[[#This Row],[discounted_price]]&lt;=500, "₹200-₹500", Table1_1[[#This Row],[discounted_price]]&gt;500, "&gt;₹500")</f>
        <v>&gt;₹500</v>
      </c>
      <c r="I848" s="1">
        <v>0.25</v>
      </c>
      <c r="J8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48" s="1" t="str">
        <f>IF(Table1_1[[#This Row],[discount_percentage]]&gt;= 50%, "Yes", "No")</f>
        <v>No</v>
      </c>
      <c r="L848">
        <v>4.2</v>
      </c>
      <c r="M848">
        <v>30355</v>
      </c>
      <c r="N848">
        <f>AVERAGE(Table1_1[[#This Row],[rating]]) + (Table1_1[[#This Row],[rating_count]]/1000)</f>
        <v>34.555</v>
      </c>
      <c r="O848" t="str">
        <f>IF(Table1_1[[#This Row],[rating_count]]&lt;1000, "Yes", "No")</f>
        <v>No</v>
      </c>
      <c r="P848" t="s">
        <v>7902</v>
      </c>
      <c r="Q848" t="s">
        <v>7903</v>
      </c>
      <c r="R848" t="s">
        <v>7904</v>
      </c>
      <c r="S848" t="s">
        <v>7905</v>
      </c>
      <c r="T848" t="s">
        <v>7906</v>
      </c>
      <c r="U848" t="s">
        <v>7907</v>
      </c>
      <c r="V848" t="s">
        <v>7908</v>
      </c>
      <c r="W848" t="s">
        <v>7909</v>
      </c>
    </row>
    <row r="849" spans="1:23" x14ac:dyDescent="0.25">
      <c r="A849" t="s">
        <v>7910</v>
      </c>
      <c r="B849" t="s">
        <v>7911</v>
      </c>
      <c r="C849" t="str">
        <f>TRIM(LEFT(Table1_1[[#This Row],[product_name]], FIND(" ",Table1_1[[#This Row],[product_name]],FIND(" ",Table1_1[[#This Row],[product_name]],FIND(" ",Table1_1[[#This Row],[product_name]])+1)+1)))</f>
        <v>Tabelito¬Æ Polyester Foam,</v>
      </c>
      <c r="D849" t="s">
        <v>6200</v>
      </c>
      <c r="E849" t="s">
        <v>13076</v>
      </c>
      <c r="F849">
        <v>299</v>
      </c>
      <c r="G849">
        <v>1499</v>
      </c>
      <c r="H849" t="str" cm="1">
        <f t="array" ref="H849">_xlfn.IFS(Table1_1[[#This Row],[discounted_price]]&lt;200, "&lt;₹200", Table1_1[[#This Row],[discounted_price]]&lt;=500, "₹200-₹500", Table1_1[[#This Row],[discounted_price]]&gt;500, "&gt;₹500")</f>
        <v>₹200-₹500</v>
      </c>
      <c r="I849" s="1">
        <v>0.8</v>
      </c>
      <c r="J8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49" s="1" t="str">
        <f>IF(Table1_1[[#This Row],[discount_percentage]]&gt;= 50%, "Yes", "No")</f>
        <v>Yes</v>
      </c>
      <c r="L849">
        <v>4.2</v>
      </c>
      <c r="M849">
        <v>2868</v>
      </c>
      <c r="N849">
        <f>AVERAGE(Table1_1[[#This Row],[rating]]) + (Table1_1[[#This Row],[rating_count]]/1000)</f>
        <v>7.0679999999999996</v>
      </c>
      <c r="O849" t="str">
        <f>IF(Table1_1[[#This Row],[rating_count]]&lt;1000, "Yes", "No")</f>
        <v>No</v>
      </c>
      <c r="P849" t="s">
        <v>7912</v>
      </c>
      <c r="Q849" t="s">
        <v>7913</v>
      </c>
      <c r="R849" t="s">
        <v>7914</v>
      </c>
      <c r="S849" t="s">
        <v>7915</v>
      </c>
      <c r="T849" t="s">
        <v>7916</v>
      </c>
      <c r="U849" t="s">
        <v>7917</v>
      </c>
      <c r="V849" t="s">
        <v>7918</v>
      </c>
      <c r="W849" t="s">
        <v>7919</v>
      </c>
    </row>
    <row r="850" spans="1:23" x14ac:dyDescent="0.25">
      <c r="A850" t="s">
        <v>7920</v>
      </c>
      <c r="B850" t="s">
        <v>7921</v>
      </c>
      <c r="C850" t="str">
        <f>TRIM(LEFT(Table1_1[[#This Row],[product_name]], FIND(" ",Table1_1[[#This Row],[product_name]],FIND(" ",Table1_1[[#This Row],[product_name]],FIND(" ",Table1_1[[#This Row],[product_name]])+1)+1)))</f>
        <v>Robustrion Anti-Scratch &amp;</v>
      </c>
      <c r="D850" t="s">
        <v>5996</v>
      </c>
      <c r="E850" t="s">
        <v>13076</v>
      </c>
      <c r="F850">
        <v>379</v>
      </c>
      <c r="G850">
        <v>1499</v>
      </c>
      <c r="H850" t="str" cm="1">
        <f t="array" ref="H850">_xlfn.IFS(Table1_1[[#This Row],[discounted_price]]&lt;200, "&lt;₹200", Table1_1[[#This Row],[discounted_price]]&lt;=500, "₹200-₹500", Table1_1[[#This Row],[discounted_price]]&gt;500, "&gt;₹500")</f>
        <v>₹200-₹500</v>
      </c>
      <c r="I850" s="1">
        <v>0.75</v>
      </c>
      <c r="J8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50" s="1" t="str">
        <f>IF(Table1_1[[#This Row],[discount_percentage]]&gt;= 50%, "Yes", "No")</f>
        <v>Yes</v>
      </c>
      <c r="L850">
        <v>4.0999999999999996</v>
      </c>
      <c r="M850">
        <v>670</v>
      </c>
      <c r="N850">
        <f>AVERAGE(Table1_1[[#This Row],[rating]]) + (Table1_1[[#This Row],[rating_count]]/1000)</f>
        <v>4.7699999999999996</v>
      </c>
      <c r="O850" t="str">
        <f>IF(Table1_1[[#This Row],[rating_count]]&lt;1000, "Yes", "No")</f>
        <v>Yes</v>
      </c>
      <c r="P850" t="s">
        <v>7922</v>
      </c>
      <c r="Q850" t="s">
        <v>7923</v>
      </c>
      <c r="R850" t="s">
        <v>7924</v>
      </c>
      <c r="S850" t="s">
        <v>7925</v>
      </c>
      <c r="T850" t="s">
        <v>7926</v>
      </c>
      <c r="U850" t="s">
        <v>7927</v>
      </c>
      <c r="V850" t="s">
        <v>7928</v>
      </c>
      <c r="W850" t="s">
        <v>7929</v>
      </c>
    </row>
    <row r="851" spans="1:23" x14ac:dyDescent="0.25">
      <c r="A851" t="s">
        <v>7930</v>
      </c>
      <c r="B851" t="s">
        <v>7931</v>
      </c>
      <c r="C851" t="str">
        <f>TRIM(LEFT(Table1_1[[#This Row],[product_name]], FIND(" ",Table1_1[[#This Row],[product_name]],FIND(" ",Table1_1[[#This Row],[product_name]],FIND(" ",Table1_1[[#This Row],[product_name]])+1)+1)))</f>
        <v>Portronics Ruffpad 15</v>
      </c>
      <c r="D851" t="s">
        <v>7932</v>
      </c>
      <c r="E851" t="s">
        <v>13079</v>
      </c>
      <c r="F851">
        <v>1399</v>
      </c>
      <c r="G851">
        <v>2999</v>
      </c>
      <c r="H851" t="str" cm="1">
        <f t="array" ref="H851">_xlfn.IFS(Table1_1[[#This Row],[discounted_price]]&lt;200, "&lt;₹200", Table1_1[[#This Row],[discounted_price]]&lt;=500, "₹200-₹500", Table1_1[[#This Row],[discounted_price]]&gt;500, "&gt;₹500")</f>
        <v>&gt;₹500</v>
      </c>
      <c r="I851" s="1">
        <v>0.53</v>
      </c>
      <c r="J8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51" s="1" t="str">
        <f>IF(Table1_1[[#This Row],[discount_percentage]]&gt;= 50%, "Yes", "No")</f>
        <v>Yes</v>
      </c>
      <c r="L851">
        <v>4.3</v>
      </c>
      <c r="M851">
        <v>3530</v>
      </c>
      <c r="N851">
        <f>AVERAGE(Table1_1[[#This Row],[rating]]) + (Table1_1[[#This Row],[rating_count]]/1000)</f>
        <v>7.83</v>
      </c>
      <c r="O851" t="str">
        <f>IF(Table1_1[[#This Row],[rating_count]]&lt;1000, "Yes", "No")</f>
        <v>No</v>
      </c>
      <c r="P851" t="s">
        <v>7933</v>
      </c>
      <c r="Q851" t="s">
        <v>7934</v>
      </c>
      <c r="R851" t="s">
        <v>7935</v>
      </c>
      <c r="S851" t="s">
        <v>7936</v>
      </c>
      <c r="T851" t="s">
        <v>7937</v>
      </c>
      <c r="U851" t="s">
        <v>7938</v>
      </c>
      <c r="V851" t="s">
        <v>7939</v>
      </c>
      <c r="W851" t="s">
        <v>7940</v>
      </c>
    </row>
    <row r="852" spans="1:23" x14ac:dyDescent="0.25">
      <c r="A852" t="s">
        <v>7941</v>
      </c>
      <c r="B852" t="s">
        <v>7942</v>
      </c>
      <c r="C852" t="str">
        <f>TRIM(LEFT(Table1_1[[#This Row],[product_name]], FIND(" ",Table1_1[[#This Row],[product_name]],FIND(" ",Table1_1[[#This Row],[product_name]],FIND(" ",Table1_1[[#This Row],[product_name]])+1)+1)))</f>
        <v>DIGITEK¬Æ (DLS-9FT) Lightweight</v>
      </c>
      <c r="D852" t="s">
        <v>7943</v>
      </c>
      <c r="E852" t="s">
        <v>13077</v>
      </c>
      <c r="F852">
        <v>699</v>
      </c>
      <c r="G852">
        <v>1299</v>
      </c>
      <c r="H852" t="str" cm="1">
        <f t="array" ref="H852">_xlfn.IFS(Table1_1[[#This Row],[discounted_price]]&lt;200, "&lt;₹200", Table1_1[[#This Row],[discounted_price]]&lt;=500, "₹200-₹500", Table1_1[[#This Row],[discounted_price]]&gt;500, "&gt;₹500")</f>
        <v>&gt;₹500</v>
      </c>
      <c r="I852" s="1">
        <v>0.46</v>
      </c>
      <c r="J8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52" s="1" t="str">
        <f>IF(Table1_1[[#This Row],[discount_percentage]]&gt;= 50%, "Yes", "No")</f>
        <v>No</v>
      </c>
      <c r="L852">
        <v>4.3</v>
      </c>
      <c r="M852">
        <v>6183</v>
      </c>
      <c r="N852">
        <f>AVERAGE(Table1_1[[#This Row],[rating]]) + (Table1_1[[#This Row],[rating_count]]/1000)</f>
        <v>10.483000000000001</v>
      </c>
      <c r="O852" t="str">
        <f>IF(Table1_1[[#This Row],[rating_count]]&lt;1000, "Yes", "No")</f>
        <v>No</v>
      </c>
      <c r="P852" t="s">
        <v>7944</v>
      </c>
      <c r="Q852" t="s">
        <v>7945</v>
      </c>
      <c r="R852" t="s">
        <v>7946</v>
      </c>
      <c r="S852" t="s">
        <v>7947</v>
      </c>
      <c r="T852" t="s">
        <v>7948</v>
      </c>
      <c r="U852" t="s">
        <v>7949</v>
      </c>
      <c r="V852" t="s">
        <v>7950</v>
      </c>
      <c r="W852" t="s">
        <v>7951</v>
      </c>
    </row>
    <row r="853" spans="1:23" x14ac:dyDescent="0.25">
      <c r="A853" t="s">
        <v>7952</v>
      </c>
      <c r="B853" t="s">
        <v>7953</v>
      </c>
      <c r="C853" t="str">
        <f>TRIM(LEFT(Table1_1[[#This Row],[product_name]], FIND(" ",Table1_1[[#This Row],[product_name]],FIND(" ",Table1_1[[#This Row],[product_name]],FIND(" ",Table1_1[[#This Row],[product_name]])+1)+1)))</f>
        <v>Classmate Pulse 1</v>
      </c>
      <c r="D853" t="s">
        <v>6273</v>
      </c>
      <c r="E853" t="s">
        <v>13079</v>
      </c>
      <c r="F853">
        <v>300</v>
      </c>
      <c r="G853">
        <v>300</v>
      </c>
      <c r="H853" t="str" cm="1">
        <f t="array" ref="H853">_xlfn.IFS(Table1_1[[#This Row],[discounted_price]]&lt;200, "&lt;₹200", Table1_1[[#This Row],[discounted_price]]&lt;=500, "₹200-₹500", Table1_1[[#This Row],[discounted_price]]&gt;500, "&gt;₹500")</f>
        <v>₹200-₹500</v>
      </c>
      <c r="I853" s="1">
        <v>0</v>
      </c>
      <c r="J8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53" s="1" t="str">
        <f>IF(Table1_1[[#This Row],[discount_percentage]]&gt;= 50%, "Yes", "No")</f>
        <v>No</v>
      </c>
      <c r="L853">
        <v>4.2</v>
      </c>
      <c r="M853">
        <v>419</v>
      </c>
      <c r="N853">
        <f>AVERAGE(Table1_1[[#This Row],[rating]]) + (Table1_1[[#This Row],[rating_count]]/1000)</f>
        <v>4.6189999999999998</v>
      </c>
      <c r="O853" t="str">
        <f>IF(Table1_1[[#This Row],[rating_count]]&lt;1000, "Yes", "No")</f>
        <v>Yes</v>
      </c>
      <c r="P853" t="s">
        <v>7954</v>
      </c>
      <c r="Q853" t="s">
        <v>7955</v>
      </c>
      <c r="R853" t="s">
        <v>7956</v>
      </c>
      <c r="S853" t="s">
        <v>7957</v>
      </c>
      <c r="T853" t="s">
        <v>7958</v>
      </c>
      <c r="U853" t="s">
        <v>7959</v>
      </c>
      <c r="V853" t="s">
        <v>7960</v>
      </c>
      <c r="W853" t="s">
        <v>7961</v>
      </c>
    </row>
    <row r="854" spans="1:23" x14ac:dyDescent="0.25">
      <c r="A854" t="s">
        <v>7962</v>
      </c>
      <c r="B854" t="s">
        <v>7963</v>
      </c>
      <c r="C854" t="str">
        <f>TRIM(LEFT(Table1_1[[#This Row],[product_name]], FIND(" ",Table1_1[[#This Row],[product_name]],FIND(" ",Table1_1[[#This Row],[product_name]],FIND(" ",Table1_1[[#This Row],[product_name]])+1)+1)))</f>
        <v>Scarters Mouse Pad,</v>
      </c>
      <c r="D854" t="s">
        <v>5358</v>
      </c>
      <c r="E854" t="s">
        <v>13076</v>
      </c>
      <c r="F854">
        <v>999</v>
      </c>
      <c r="G854">
        <v>1995</v>
      </c>
      <c r="H854" t="str" cm="1">
        <f t="array" ref="H854">_xlfn.IFS(Table1_1[[#This Row],[discounted_price]]&lt;200, "&lt;₹200", Table1_1[[#This Row],[discounted_price]]&lt;=500, "₹200-₹500", Table1_1[[#This Row],[discounted_price]]&gt;500, "&gt;₹500")</f>
        <v>&gt;₹500</v>
      </c>
      <c r="I854" s="1">
        <v>0.5</v>
      </c>
      <c r="J8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54" s="1" t="str">
        <f>IF(Table1_1[[#This Row],[discount_percentage]]&gt;= 50%, "Yes", "No")</f>
        <v>Yes</v>
      </c>
      <c r="L854">
        <v>4.5</v>
      </c>
      <c r="M854">
        <v>7317</v>
      </c>
      <c r="N854">
        <f>AVERAGE(Table1_1[[#This Row],[rating]]) + (Table1_1[[#This Row],[rating_count]]/1000)</f>
        <v>11.817</v>
      </c>
      <c r="O854" t="str">
        <f>IF(Table1_1[[#This Row],[rating_count]]&lt;1000, "Yes", "No")</f>
        <v>No</v>
      </c>
      <c r="P854" t="s">
        <v>7964</v>
      </c>
      <c r="Q854" t="s">
        <v>7965</v>
      </c>
      <c r="R854" t="s">
        <v>7966</v>
      </c>
      <c r="S854" t="s">
        <v>7967</v>
      </c>
      <c r="T854" t="s">
        <v>7968</v>
      </c>
      <c r="U854" t="s">
        <v>7969</v>
      </c>
      <c r="V854" t="s">
        <v>7970</v>
      </c>
      <c r="W854" t="s">
        <v>7971</v>
      </c>
    </row>
    <row r="855" spans="1:23" x14ac:dyDescent="0.25">
      <c r="A855" t="s">
        <v>7972</v>
      </c>
      <c r="B855" t="s">
        <v>7973</v>
      </c>
      <c r="C855" t="str">
        <f>TRIM(LEFT(Table1_1[[#This Row],[product_name]], FIND(" ",Table1_1[[#This Row],[product_name]],FIND(" ",Table1_1[[#This Row],[product_name]],FIND(" ",Table1_1[[#This Row],[product_name]])+1)+1)))</f>
        <v>Casio MJ-120D 150</v>
      </c>
      <c r="D855" t="s">
        <v>7974</v>
      </c>
      <c r="E855" t="s">
        <v>13079</v>
      </c>
      <c r="F855">
        <v>535</v>
      </c>
      <c r="G855">
        <v>535</v>
      </c>
      <c r="H855" t="str" cm="1">
        <f t="array" ref="H855">_xlfn.IFS(Table1_1[[#This Row],[discounted_price]]&lt;200, "&lt;₹200", Table1_1[[#This Row],[discounted_price]]&lt;=500, "₹200-₹500", Table1_1[[#This Row],[discounted_price]]&gt;500, "&gt;₹500")</f>
        <v>&gt;₹500</v>
      </c>
      <c r="I855" s="1">
        <v>0</v>
      </c>
      <c r="J8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55" s="1" t="str">
        <f>IF(Table1_1[[#This Row],[discount_percentage]]&gt;= 50%, "Yes", "No")</f>
        <v>No</v>
      </c>
      <c r="L855">
        <v>4.4000000000000004</v>
      </c>
      <c r="M855">
        <v>4426</v>
      </c>
      <c r="N855">
        <f>AVERAGE(Table1_1[[#This Row],[rating]]) + (Table1_1[[#This Row],[rating_count]]/1000)</f>
        <v>8.8260000000000005</v>
      </c>
      <c r="O855" t="str">
        <f>IF(Table1_1[[#This Row],[rating_count]]&lt;1000, "Yes", "No")</f>
        <v>No</v>
      </c>
      <c r="P855" t="s">
        <v>7975</v>
      </c>
      <c r="Q855" t="s">
        <v>7976</v>
      </c>
      <c r="R855" t="s">
        <v>7977</v>
      </c>
      <c r="S855" t="s">
        <v>7978</v>
      </c>
      <c r="T855" t="s">
        <v>7979</v>
      </c>
      <c r="U855" t="s">
        <v>7980</v>
      </c>
      <c r="V855" t="s">
        <v>7981</v>
      </c>
      <c r="W855" t="s">
        <v>7982</v>
      </c>
    </row>
    <row r="856" spans="1:23" x14ac:dyDescent="0.25">
      <c r="A856" t="s">
        <v>7985</v>
      </c>
      <c r="B856" t="s">
        <v>7986</v>
      </c>
      <c r="C856" t="str">
        <f>TRIM(LEFT(Table1_1[[#This Row],[product_name]], FIND(" ",Table1_1[[#This Row],[product_name]],FIND(" ",Table1_1[[#This Row],[product_name]],FIND(" ",Table1_1[[#This Row],[product_name]])+1)+1)))</f>
        <v>Gizga Essentials Laptop</v>
      </c>
      <c r="D856" t="s">
        <v>6200</v>
      </c>
      <c r="E856" t="s">
        <v>13076</v>
      </c>
      <c r="F856">
        <v>269</v>
      </c>
      <c r="G856">
        <v>1099</v>
      </c>
      <c r="H856" t="str" cm="1">
        <f t="array" ref="H856">_xlfn.IFS(Table1_1[[#This Row],[discounted_price]]&lt;200, "&lt;₹200", Table1_1[[#This Row],[discounted_price]]&lt;=500, "₹200-₹500", Table1_1[[#This Row],[discounted_price]]&gt;500, "&gt;₹500")</f>
        <v>₹200-₹500</v>
      </c>
      <c r="I856" s="1">
        <v>0.76</v>
      </c>
      <c r="J8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56" s="1" t="str">
        <f>IF(Table1_1[[#This Row],[discount_percentage]]&gt;= 50%, "Yes", "No")</f>
        <v>Yes</v>
      </c>
      <c r="L856">
        <v>4.0999999999999996</v>
      </c>
      <c r="M856">
        <v>1092</v>
      </c>
      <c r="N856">
        <f>AVERAGE(Table1_1[[#This Row],[rating]]) + (Table1_1[[#This Row],[rating_count]]/1000)</f>
        <v>5.1920000000000002</v>
      </c>
      <c r="O856" t="str">
        <f>IF(Table1_1[[#This Row],[rating_count]]&lt;1000, "Yes", "No")</f>
        <v>No</v>
      </c>
      <c r="P856" t="s">
        <v>7987</v>
      </c>
      <c r="Q856" t="s">
        <v>7988</v>
      </c>
      <c r="R856" t="s">
        <v>7989</v>
      </c>
      <c r="S856" t="s">
        <v>7990</v>
      </c>
      <c r="T856" t="s">
        <v>7991</v>
      </c>
      <c r="U856" t="s">
        <v>7992</v>
      </c>
      <c r="V856" t="s">
        <v>7993</v>
      </c>
      <c r="W856" t="s">
        <v>7994</v>
      </c>
    </row>
    <row r="857" spans="1:23" x14ac:dyDescent="0.25">
      <c r="A857" t="s">
        <v>7995</v>
      </c>
      <c r="B857" t="s">
        <v>7996</v>
      </c>
      <c r="C857" t="str">
        <f>TRIM(LEFT(Table1_1[[#This Row],[product_name]], FIND(" ",Table1_1[[#This Row],[product_name]],FIND(" ",Table1_1[[#This Row],[product_name]],FIND(" ",Table1_1[[#This Row],[product_name]])+1)+1)))</f>
        <v>Parker Vector Camouflage</v>
      </c>
      <c r="D857" t="s">
        <v>7089</v>
      </c>
      <c r="E857" t="s">
        <v>13079</v>
      </c>
      <c r="F857">
        <v>341</v>
      </c>
      <c r="G857">
        <v>450</v>
      </c>
      <c r="H857" t="str" cm="1">
        <f t="array" ref="H857">_xlfn.IFS(Table1_1[[#This Row],[discounted_price]]&lt;200, "&lt;₹200", Table1_1[[#This Row],[discounted_price]]&lt;=500, "₹200-₹500", Table1_1[[#This Row],[discounted_price]]&gt;500, "&gt;₹500")</f>
        <v>₹200-₹500</v>
      </c>
      <c r="I857" s="1">
        <v>0.24</v>
      </c>
      <c r="J8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57" s="1" t="str">
        <f>IF(Table1_1[[#This Row],[discount_percentage]]&gt;= 50%, "Yes", "No")</f>
        <v>No</v>
      </c>
      <c r="L857">
        <v>4.3</v>
      </c>
      <c r="M857">
        <v>2493</v>
      </c>
      <c r="N857">
        <f>AVERAGE(Table1_1[[#This Row],[rating]]) + (Table1_1[[#This Row],[rating_count]]/1000)</f>
        <v>6.7929999999999993</v>
      </c>
      <c r="O857" t="str">
        <f>IF(Table1_1[[#This Row],[rating_count]]&lt;1000, "Yes", "No")</f>
        <v>No</v>
      </c>
      <c r="P857" t="s">
        <v>7997</v>
      </c>
      <c r="Q857" t="s">
        <v>7998</v>
      </c>
      <c r="R857" t="s">
        <v>7999</v>
      </c>
      <c r="S857" t="s">
        <v>8000</v>
      </c>
      <c r="T857" t="s">
        <v>8001</v>
      </c>
      <c r="U857" t="s">
        <v>8002</v>
      </c>
      <c r="V857" t="s">
        <v>8003</v>
      </c>
      <c r="W857" t="s">
        <v>8004</v>
      </c>
    </row>
    <row r="858" spans="1:23" x14ac:dyDescent="0.25">
      <c r="A858" t="s">
        <v>8005</v>
      </c>
      <c r="B858" t="s">
        <v>8006</v>
      </c>
      <c r="C858" t="str">
        <f>TRIM(LEFT(Table1_1[[#This Row],[product_name]], FIND(" ",Table1_1[[#This Row],[product_name]],FIND(" ",Table1_1[[#This Row],[product_name]],FIND(" ",Table1_1[[#This Row],[product_name]])+1)+1)))</f>
        <v>TP-Link AC1200 Archer</v>
      </c>
      <c r="D858" t="s">
        <v>5443</v>
      </c>
      <c r="E858" t="s">
        <v>13076</v>
      </c>
      <c r="F858">
        <v>2499</v>
      </c>
      <c r="G858">
        <v>3999</v>
      </c>
      <c r="H858" t="str" cm="1">
        <f t="array" ref="H858">_xlfn.IFS(Table1_1[[#This Row],[discounted_price]]&lt;200, "&lt;₹200", Table1_1[[#This Row],[discounted_price]]&lt;=500, "₹200-₹500", Table1_1[[#This Row],[discounted_price]]&gt;500, "&gt;₹500")</f>
        <v>&gt;₹500</v>
      </c>
      <c r="I858" s="1">
        <v>0.38</v>
      </c>
      <c r="J8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58" s="1" t="str">
        <f>IF(Table1_1[[#This Row],[discount_percentage]]&gt;= 50%, "Yes", "No")</f>
        <v>No</v>
      </c>
      <c r="L858">
        <v>4.4000000000000004</v>
      </c>
      <c r="M858">
        <v>12679</v>
      </c>
      <c r="N858">
        <f>AVERAGE(Table1_1[[#This Row],[rating]]) + (Table1_1[[#This Row],[rating_count]]/1000)</f>
        <v>17.079000000000001</v>
      </c>
      <c r="O858" t="str">
        <f>IF(Table1_1[[#This Row],[rating_count]]&lt;1000, "Yes", "No")</f>
        <v>No</v>
      </c>
      <c r="P858" t="s">
        <v>8007</v>
      </c>
      <c r="Q858" t="s">
        <v>8008</v>
      </c>
      <c r="R858" t="s">
        <v>8009</v>
      </c>
      <c r="S858" t="s">
        <v>8010</v>
      </c>
      <c r="T858" t="s">
        <v>8011</v>
      </c>
      <c r="U858" t="s">
        <v>8012</v>
      </c>
      <c r="V858" t="s">
        <v>5450</v>
      </c>
      <c r="W858" t="s">
        <v>8013</v>
      </c>
    </row>
    <row r="859" spans="1:23" x14ac:dyDescent="0.25">
      <c r="A859" t="s">
        <v>8016</v>
      </c>
      <c r="B859" t="s">
        <v>8017</v>
      </c>
      <c r="C859" t="str">
        <f>TRIM(LEFT(Table1_1[[#This Row],[product_name]], FIND(" ",Table1_1[[#This Row],[product_name]],FIND(" ",Table1_1[[#This Row],[product_name]],FIND(" ",Table1_1[[#This Row],[product_name]])+1)+1)))</f>
        <v>HP Deskjet 2723</v>
      </c>
      <c r="D859" t="s">
        <v>7286</v>
      </c>
      <c r="E859" t="s">
        <v>13076</v>
      </c>
      <c r="F859">
        <v>5899</v>
      </c>
      <c r="G859">
        <v>7005</v>
      </c>
      <c r="H859" t="str" cm="1">
        <f t="array" ref="H859">_xlfn.IFS(Table1_1[[#This Row],[discounted_price]]&lt;200, "&lt;₹200", Table1_1[[#This Row],[discounted_price]]&lt;=500, "₹200-₹500", Table1_1[[#This Row],[discounted_price]]&gt;500, "&gt;₹500")</f>
        <v>&gt;₹500</v>
      </c>
      <c r="I859" s="1">
        <v>0.16</v>
      </c>
      <c r="J8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59" s="1" t="str">
        <f>IF(Table1_1[[#This Row],[discount_percentage]]&gt;= 50%, "Yes", "No")</f>
        <v>No</v>
      </c>
      <c r="L859">
        <v>3.6</v>
      </c>
      <c r="M859">
        <v>4199</v>
      </c>
      <c r="N859">
        <f>AVERAGE(Table1_1[[#This Row],[rating]]) + (Table1_1[[#This Row],[rating_count]]/1000)</f>
        <v>7.7989999999999995</v>
      </c>
      <c r="O859" t="str">
        <f>IF(Table1_1[[#This Row],[rating_count]]&lt;1000, "Yes", "No")</f>
        <v>No</v>
      </c>
      <c r="P859" t="s">
        <v>8018</v>
      </c>
      <c r="Q859" t="s">
        <v>8019</v>
      </c>
      <c r="R859" t="s">
        <v>8020</v>
      </c>
      <c r="S859" t="s">
        <v>8021</v>
      </c>
      <c r="T859" t="s">
        <v>8022</v>
      </c>
      <c r="U859" t="s">
        <v>8023</v>
      </c>
      <c r="V859" t="s">
        <v>8024</v>
      </c>
      <c r="W859" t="s">
        <v>8025</v>
      </c>
    </row>
    <row r="860" spans="1:23" x14ac:dyDescent="0.25">
      <c r="A860" t="s">
        <v>8028</v>
      </c>
      <c r="B860" t="s">
        <v>8029</v>
      </c>
      <c r="C860" t="str">
        <f>TRIM(LEFT(Table1_1[[#This Row],[product_name]], FIND(" ",Table1_1[[#This Row],[product_name]],FIND(" ",Table1_1[[#This Row],[product_name]],FIND(" ",Table1_1[[#This Row],[product_name]])+1)+1)))</f>
        <v>Xiaomi Mi 4A</v>
      </c>
      <c r="D860" t="s">
        <v>5443</v>
      </c>
      <c r="E860" t="s">
        <v>13076</v>
      </c>
      <c r="F860">
        <v>1565</v>
      </c>
      <c r="G860">
        <v>2999</v>
      </c>
      <c r="H860" t="str" cm="1">
        <f t="array" ref="H860">_xlfn.IFS(Table1_1[[#This Row],[discounted_price]]&lt;200, "&lt;₹200", Table1_1[[#This Row],[discounted_price]]&lt;=500, "₹200-₹500", Table1_1[[#This Row],[discounted_price]]&gt;500, "&gt;₹500")</f>
        <v>&gt;₹500</v>
      </c>
      <c r="I860" s="1">
        <v>0.48</v>
      </c>
      <c r="J8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60" s="1" t="str">
        <f>IF(Table1_1[[#This Row],[discount_percentage]]&gt;= 50%, "Yes", "No")</f>
        <v>No</v>
      </c>
      <c r="L860">
        <v>4</v>
      </c>
      <c r="M860">
        <v>11113</v>
      </c>
      <c r="N860">
        <f>AVERAGE(Table1_1[[#This Row],[rating]]) + (Table1_1[[#This Row],[rating_count]]/1000)</f>
        <v>15.113</v>
      </c>
      <c r="O860" t="str">
        <f>IF(Table1_1[[#This Row],[rating_count]]&lt;1000, "Yes", "No")</f>
        <v>No</v>
      </c>
      <c r="P860" t="s">
        <v>8030</v>
      </c>
      <c r="Q860" t="s">
        <v>8031</v>
      </c>
      <c r="R860" t="s">
        <v>8032</v>
      </c>
      <c r="S860" t="s">
        <v>8033</v>
      </c>
      <c r="T860" t="s">
        <v>8034</v>
      </c>
      <c r="U860" t="s">
        <v>8035</v>
      </c>
      <c r="V860" t="s">
        <v>8036</v>
      </c>
      <c r="W860" t="s">
        <v>8037</v>
      </c>
    </row>
    <row r="861" spans="1:23" x14ac:dyDescent="0.25">
      <c r="A861" t="s">
        <v>8038</v>
      </c>
      <c r="B861" t="s">
        <v>8039</v>
      </c>
      <c r="C861" t="str">
        <f>TRIM(LEFT(Table1_1[[#This Row],[product_name]], FIND(" ",Table1_1[[#This Row],[product_name]],FIND(" ",Table1_1[[#This Row],[product_name]],FIND(" ",Table1_1[[#This Row],[product_name]])+1)+1)))</f>
        <v>SLOVIC¬Æ Tripod Mount</v>
      </c>
      <c r="D861" t="s">
        <v>5166</v>
      </c>
      <c r="E861" t="s">
        <v>13077</v>
      </c>
      <c r="F861">
        <v>326</v>
      </c>
      <c r="G861">
        <v>799</v>
      </c>
      <c r="H861" t="str" cm="1">
        <f t="array" ref="H861">_xlfn.IFS(Table1_1[[#This Row],[discounted_price]]&lt;200, "&lt;₹200", Table1_1[[#This Row],[discounted_price]]&lt;=500, "₹200-₹500", Table1_1[[#This Row],[discounted_price]]&gt;500, "&gt;₹500")</f>
        <v>₹200-₹500</v>
      </c>
      <c r="I861" s="1">
        <v>0.59</v>
      </c>
      <c r="J8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61" s="1" t="str">
        <f>IF(Table1_1[[#This Row],[discount_percentage]]&gt;= 50%, "Yes", "No")</f>
        <v>Yes</v>
      </c>
      <c r="L861">
        <v>4.4000000000000004</v>
      </c>
      <c r="M861">
        <v>10773</v>
      </c>
      <c r="N861">
        <f>AVERAGE(Table1_1[[#This Row],[rating]]) + (Table1_1[[#This Row],[rating_count]]/1000)</f>
        <v>15.173</v>
      </c>
      <c r="O861" t="str">
        <f>IF(Table1_1[[#This Row],[rating_count]]&lt;1000, "Yes", "No")</f>
        <v>No</v>
      </c>
      <c r="P861" t="s">
        <v>8040</v>
      </c>
      <c r="Q861" t="s">
        <v>8041</v>
      </c>
      <c r="R861" t="s">
        <v>8042</v>
      </c>
      <c r="S861" t="s">
        <v>8043</v>
      </c>
      <c r="T861" t="s">
        <v>8044</v>
      </c>
      <c r="U861" t="s">
        <v>8045</v>
      </c>
      <c r="V861" t="s">
        <v>8046</v>
      </c>
      <c r="W861" t="s">
        <v>8047</v>
      </c>
    </row>
    <row r="862" spans="1:23" x14ac:dyDescent="0.25">
      <c r="A862" t="s">
        <v>8051</v>
      </c>
      <c r="B862" t="s">
        <v>8052</v>
      </c>
      <c r="C862" t="str">
        <f>TRIM(LEFT(Table1_1[[#This Row],[product_name]], FIND(" ",Table1_1[[#This Row],[product_name]],FIND(" ",Table1_1[[#This Row],[product_name]],FIND(" ",Table1_1[[#This Row],[product_name]])+1)+1)))</f>
        <v>Orico 2.5"(6.3cm) USB</v>
      </c>
      <c r="D862" t="s">
        <v>5122</v>
      </c>
      <c r="E862" t="s">
        <v>13076</v>
      </c>
      <c r="F862">
        <v>657</v>
      </c>
      <c r="G862">
        <v>999</v>
      </c>
      <c r="H862" t="str" cm="1">
        <f t="array" ref="H862">_xlfn.IFS(Table1_1[[#This Row],[discounted_price]]&lt;200, "&lt;₹200", Table1_1[[#This Row],[discounted_price]]&lt;=500, "₹200-₹500", Table1_1[[#This Row],[discounted_price]]&gt;500, "&gt;₹500")</f>
        <v>&gt;₹500</v>
      </c>
      <c r="I862" s="1">
        <v>0.34</v>
      </c>
      <c r="J8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62" s="1" t="str">
        <f>IF(Table1_1[[#This Row],[discount_percentage]]&gt;= 50%, "Yes", "No")</f>
        <v>No</v>
      </c>
      <c r="L862">
        <v>4.3</v>
      </c>
      <c r="M862">
        <v>13944</v>
      </c>
      <c r="N862">
        <f>AVERAGE(Table1_1[[#This Row],[rating]]) + (Table1_1[[#This Row],[rating_count]]/1000)</f>
        <v>18.244</v>
      </c>
      <c r="O862" t="str">
        <f>IF(Table1_1[[#This Row],[rating_count]]&lt;1000, "Yes", "No")</f>
        <v>No</v>
      </c>
      <c r="P862" t="s">
        <v>8053</v>
      </c>
      <c r="Q862" t="s">
        <v>8054</v>
      </c>
      <c r="R862" t="s">
        <v>8055</v>
      </c>
      <c r="S862" t="s">
        <v>8056</v>
      </c>
      <c r="T862" t="s">
        <v>8057</v>
      </c>
      <c r="U862" t="s">
        <v>8058</v>
      </c>
      <c r="V862" t="s">
        <v>8059</v>
      </c>
      <c r="W862" t="s">
        <v>8060</v>
      </c>
    </row>
    <row r="863" spans="1:23" x14ac:dyDescent="0.25">
      <c r="A863" t="s">
        <v>8061</v>
      </c>
      <c r="B863" t="s">
        <v>8062</v>
      </c>
      <c r="C863" t="str">
        <f>TRIM(LEFT(Table1_1[[#This Row],[product_name]], FIND(" ",Table1_1[[#This Row],[product_name]],FIND(" ",Table1_1[[#This Row],[product_name]],FIND(" ",Table1_1[[#This Row],[product_name]])+1)+1)))</f>
        <v>Logitech G402 Hyperion</v>
      </c>
      <c r="D863" t="s">
        <v>5336</v>
      </c>
      <c r="E863" t="s">
        <v>13076</v>
      </c>
      <c r="F863">
        <v>1995</v>
      </c>
      <c r="G863">
        <v>2895</v>
      </c>
      <c r="H863" t="str" cm="1">
        <f t="array" ref="H863">_xlfn.IFS(Table1_1[[#This Row],[discounted_price]]&lt;200, "&lt;₹200", Table1_1[[#This Row],[discounted_price]]&lt;=500, "₹200-₹500", Table1_1[[#This Row],[discounted_price]]&gt;500, "&gt;₹500")</f>
        <v>&gt;₹500</v>
      </c>
      <c r="I863" s="1">
        <v>0.31</v>
      </c>
      <c r="J8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63" s="1" t="str">
        <f>IF(Table1_1[[#This Row],[discount_percentage]]&gt;= 50%, "Yes", "No")</f>
        <v>No</v>
      </c>
      <c r="L863">
        <v>4.5999999999999996</v>
      </c>
      <c r="M863">
        <v>10760</v>
      </c>
      <c r="N863">
        <f>AVERAGE(Table1_1[[#This Row],[rating]]) + (Table1_1[[#This Row],[rating_count]]/1000)</f>
        <v>15.36</v>
      </c>
      <c r="O863" t="str">
        <f>IF(Table1_1[[#This Row],[rating_count]]&lt;1000, "Yes", "No")</f>
        <v>No</v>
      </c>
      <c r="P863" t="s">
        <v>8063</v>
      </c>
      <c r="Q863" t="s">
        <v>8064</v>
      </c>
      <c r="R863" t="s">
        <v>8065</v>
      </c>
      <c r="S863" t="s">
        <v>8066</v>
      </c>
      <c r="T863" t="s">
        <v>8067</v>
      </c>
      <c r="U863" t="s">
        <v>8068</v>
      </c>
      <c r="V863" t="s">
        <v>8069</v>
      </c>
      <c r="W863" t="s">
        <v>8070</v>
      </c>
    </row>
    <row r="864" spans="1:23" x14ac:dyDescent="0.25">
      <c r="A864" t="s">
        <v>8071</v>
      </c>
      <c r="B864" t="s">
        <v>8072</v>
      </c>
      <c r="C864" t="str">
        <f>TRIM(LEFT(Table1_1[[#This Row],[product_name]], FIND(" ",Table1_1[[#This Row],[product_name]],FIND(" ",Table1_1[[#This Row],[product_name]],FIND(" ",Table1_1[[#This Row],[product_name]])+1)+1)))</f>
        <v>Panasonic Eneloop BQ-CC55N</v>
      </c>
      <c r="D864" t="s">
        <v>5531</v>
      </c>
      <c r="E864" t="s">
        <v>13077</v>
      </c>
      <c r="F864">
        <v>1500</v>
      </c>
      <c r="G864">
        <v>1500</v>
      </c>
      <c r="H864" t="str" cm="1">
        <f t="array" ref="H864">_xlfn.IFS(Table1_1[[#This Row],[discounted_price]]&lt;200, "&lt;₹200", Table1_1[[#This Row],[discounted_price]]&lt;=500, "₹200-₹500", Table1_1[[#This Row],[discounted_price]]&gt;500, "&gt;₹500")</f>
        <v>&gt;₹500</v>
      </c>
      <c r="I864" s="1">
        <v>0</v>
      </c>
      <c r="J8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64" s="1" t="str">
        <f>IF(Table1_1[[#This Row],[discount_percentage]]&gt;= 50%, "Yes", "No")</f>
        <v>No</v>
      </c>
      <c r="L864">
        <v>4.4000000000000004</v>
      </c>
      <c r="M864">
        <v>25996</v>
      </c>
      <c r="N864">
        <f>AVERAGE(Table1_1[[#This Row],[rating]]) + (Table1_1[[#This Row],[rating_count]]/1000)</f>
        <v>30.396000000000001</v>
      </c>
      <c r="O864" t="str">
        <f>IF(Table1_1[[#This Row],[rating_count]]&lt;1000, "Yes", "No")</f>
        <v>No</v>
      </c>
      <c r="P864" t="s">
        <v>8073</v>
      </c>
      <c r="Q864" t="s">
        <v>8074</v>
      </c>
      <c r="R864" t="s">
        <v>8075</v>
      </c>
      <c r="S864" t="s">
        <v>8076</v>
      </c>
      <c r="T864" t="s">
        <v>8077</v>
      </c>
      <c r="U864" t="s">
        <v>8078</v>
      </c>
      <c r="V864" t="s">
        <v>8079</v>
      </c>
      <c r="W864" t="s">
        <v>8080</v>
      </c>
    </row>
    <row r="865" spans="1:23" x14ac:dyDescent="0.25">
      <c r="A865" t="s">
        <v>8081</v>
      </c>
      <c r="B865" t="s">
        <v>8082</v>
      </c>
      <c r="C865" t="str">
        <f>TRIM(LEFT(Table1_1[[#This Row],[product_name]], FIND(" ",Table1_1[[#This Row],[product_name]],FIND(" ",Table1_1[[#This Row],[product_name]],FIND(" ",Table1_1[[#This Row],[product_name]])+1)+1)))</f>
        <v>Logitech K380 Wireless</v>
      </c>
      <c r="D865" t="s">
        <v>5006</v>
      </c>
      <c r="E865" t="s">
        <v>13076</v>
      </c>
      <c r="F865">
        <v>2640</v>
      </c>
      <c r="G865">
        <v>3195</v>
      </c>
      <c r="H865" t="str" cm="1">
        <f t="array" ref="H865">_xlfn.IFS(Table1_1[[#This Row],[discounted_price]]&lt;200, "&lt;₹200", Table1_1[[#This Row],[discounted_price]]&lt;=500, "₹200-₹500", Table1_1[[#This Row],[discounted_price]]&gt;500, "&gt;₹500")</f>
        <v>&gt;₹500</v>
      </c>
      <c r="I865" s="1">
        <v>0.17</v>
      </c>
      <c r="J8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65" s="1" t="str">
        <f>IF(Table1_1[[#This Row],[discount_percentage]]&gt;= 50%, "Yes", "No")</f>
        <v>No</v>
      </c>
      <c r="L865">
        <v>4.5</v>
      </c>
      <c r="M865">
        <v>16146</v>
      </c>
      <c r="N865">
        <f>AVERAGE(Table1_1[[#This Row],[rating]]) + (Table1_1[[#This Row],[rating_count]]/1000)</f>
        <v>20.646000000000001</v>
      </c>
      <c r="O865" t="str">
        <f>IF(Table1_1[[#This Row],[rating_count]]&lt;1000, "Yes", "No")</f>
        <v>No</v>
      </c>
      <c r="P865" t="s">
        <v>8083</v>
      </c>
      <c r="Q865" t="s">
        <v>8084</v>
      </c>
      <c r="R865" t="s">
        <v>8085</v>
      </c>
      <c r="S865" t="s">
        <v>8086</v>
      </c>
      <c r="T865" t="s">
        <v>8087</v>
      </c>
      <c r="U865" t="s">
        <v>8088</v>
      </c>
      <c r="V865" t="s">
        <v>8089</v>
      </c>
      <c r="W865" t="s">
        <v>8090</v>
      </c>
    </row>
    <row r="866" spans="1:23" x14ac:dyDescent="0.25">
      <c r="A866" t="s">
        <v>8091</v>
      </c>
      <c r="B866" t="s">
        <v>8092</v>
      </c>
      <c r="C866" t="str">
        <f>TRIM(LEFT(Table1_1[[#This Row],[product_name]], FIND(" ",Table1_1[[#This Row],[product_name]],FIND(" ",Table1_1[[#This Row],[product_name]],FIND(" ",Table1_1[[#This Row],[product_name]])+1)+1)))</f>
        <v>Canon PIXMA E477</v>
      </c>
      <c r="D866" t="s">
        <v>7286</v>
      </c>
      <c r="E866" t="s">
        <v>13076</v>
      </c>
      <c r="F866">
        <v>5299</v>
      </c>
      <c r="G866">
        <v>6355</v>
      </c>
      <c r="H866" t="str" cm="1">
        <f t="array" ref="H866">_xlfn.IFS(Table1_1[[#This Row],[discounted_price]]&lt;200, "&lt;₹200", Table1_1[[#This Row],[discounted_price]]&lt;=500, "₹200-₹500", Table1_1[[#This Row],[discounted_price]]&gt;500, "&gt;₹500")</f>
        <v>&gt;₹500</v>
      </c>
      <c r="I866" s="1">
        <v>0.17</v>
      </c>
      <c r="J8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66" s="1" t="str">
        <f>IF(Table1_1[[#This Row],[discount_percentage]]&gt;= 50%, "Yes", "No")</f>
        <v>No</v>
      </c>
      <c r="L866">
        <v>3.9</v>
      </c>
      <c r="M866">
        <v>8280</v>
      </c>
      <c r="N866">
        <f>AVERAGE(Table1_1[[#This Row],[rating]]) + (Table1_1[[#This Row],[rating_count]]/1000)</f>
        <v>12.18</v>
      </c>
      <c r="O866" t="str">
        <f>IF(Table1_1[[#This Row],[rating_count]]&lt;1000, "Yes", "No")</f>
        <v>No</v>
      </c>
      <c r="P866" t="s">
        <v>8093</v>
      </c>
      <c r="Q866" t="s">
        <v>8094</v>
      </c>
      <c r="R866" t="s">
        <v>8095</v>
      </c>
      <c r="S866" t="s">
        <v>8096</v>
      </c>
      <c r="T866" t="s">
        <v>8097</v>
      </c>
      <c r="U866" t="s">
        <v>8098</v>
      </c>
      <c r="V866" t="s">
        <v>8099</v>
      </c>
      <c r="W866" t="s">
        <v>8100</v>
      </c>
    </row>
    <row r="867" spans="1:23" x14ac:dyDescent="0.25">
      <c r="A867" t="s">
        <v>8102</v>
      </c>
      <c r="B867" t="s">
        <v>8103</v>
      </c>
      <c r="C867" t="str">
        <f>TRIM(LEFT(Table1_1[[#This Row],[product_name]], FIND(" ",Table1_1[[#This Row],[product_name]],FIND(" ",Table1_1[[#This Row],[product_name]],FIND(" ",Table1_1[[#This Row],[product_name]])+1)+1)))</f>
        <v>Redgear Cosmo 7,1</v>
      </c>
      <c r="D867" t="s">
        <v>7796</v>
      </c>
      <c r="E867" t="s">
        <v>13076</v>
      </c>
      <c r="F867">
        <v>1990</v>
      </c>
      <c r="G867">
        <v>2999</v>
      </c>
      <c r="H867" t="str" cm="1">
        <f t="array" ref="H867">_xlfn.IFS(Table1_1[[#This Row],[discounted_price]]&lt;200, "&lt;₹200", Table1_1[[#This Row],[discounted_price]]&lt;=500, "₹200-₹500", Table1_1[[#This Row],[discounted_price]]&gt;500, "&gt;₹500")</f>
        <v>&gt;₹500</v>
      </c>
      <c r="I867" s="1">
        <v>0.34</v>
      </c>
      <c r="J8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67" s="1" t="str">
        <f>IF(Table1_1[[#This Row],[discount_percentage]]&gt;= 50%, "Yes", "No")</f>
        <v>No</v>
      </c>
      <c r="L867">
        <v>4.3</v>
      </c>
      <c r="M867">
        <v>14237</v>
      </c>
      <c r="N867">
        <f>AVERAGE(Table1_1[[#This Row],[rating]]) + (Table1_1[[#This Row],[rating_count]]/1000)</f>
        <v>18.536999999999999</v>
      </c>
      <c r="O867" t="str">
        <f>IF(Table1_1[[#This Row],[rating_count]]&lt;1000, "Yes", "No")</f>
        <v>No</v>
      </c>
      <c r="P867" t="s">
        <v>8104</v>
      </c>
      <c r="Q867" t="s">
        <v>8105</v>
      </c>
      <c r="R867" t="s">
        <v>8106</v>
      </c>
      <c r="S867" t="s">
        <v>8107</v>
      </c>
      <c r="T867" t="s">
        <v>8108</v>
      </c>
      <c r="U867" t="s">
        <v>13063</v>
      </c>
      <c r="V867" t="s">
        <v>8109</v>
      </c>
      <c r="W867" t="s">
        <v>8110</v>
      </c>
    </row>
    <row r="868" spans="1:23" x14ac:dyDescent="0.25">
      <c r="A868" t="s">
        <v>8111</v>
      </c>
      <c r="B868" t="s">
        <v>8112</v>
      </c>
      <c r="C868" t="str">
        <f>TRIM(LEFT(Table1_1[[#This Row],[product_name]], FIND(" ",Table1_1[[#This Row],[product_name]],FIND(" ",Table1_1[[#This Row],[product_name]],FIND(" ",Table1_1[[#This Row],[product_name]])+1)+1)))</f>
        <v>Belkin Essential Series</v>
      </c>
      <c r="D868" t="s">
        <v>8113</v>
      </c>
      <c r="E868" t="s">
        <v>13077</v>
      </c>
      <c r="F868">
        <v>1289</v>
      </c>
      <c r="G868">
        <v>1499</v>
      </c>
      <c r="H868" t="str" cm="1">
        <f t="array" ref="H868">_xlfn.IFS(Table1_1[[#This Row],[discounted_price]]&lt;200, "&lt;₹200", Table1_1[[#This Row],[discounted_price]]&lt;=500, "₹200-₹500", Table1_1[[#This Row],[discounted_price]]&gt;500, "&gt;₹500")</f>
        <v>&gt;₹500</v>
      </c>
      <c r="I868" s="1">
        <v>0.14000000000000001</v>
      </c>
      <c r="J8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68" s="1" t="str">
        <f>IF(Table1_1[[#This Row],[discount_percentage]]&gt;= 50%, "Yes", "No")</f>
        <v>No</v>
      </c>
      <c r="L868">
        <v>4.5</v>
      </c>
      <c r="M868">
        <v>20668</v>
      </c>
      <c r="N868">
        <f>AVERAGE(Table1_1[[#This Row],[rating]]) + (Table1_1[[#This Row],[rating_count]]/1000)</f>
        <v>25.167999999999999</v>
      </c>
      <c r="O868" t="str">
        <f>IF(Table1_1[[#This Row],[rating_count]]&lt;1000, "Yes", "No")</f>
        <v>No</v>
      </c>
      <c r="P868" t="s">
        <v>8114</v>
      </c>
      <c r="Q868" t="s">
        <v>8115</v>
      </c>
      <c r="R868" t="s">
        <v>8116</v>
      </c>
      <c r="S868" t="s">
        <v>8117</v>
      </c>
      <c r="T868" t="s">
        <v>8118</v>
      </c>
      <c r="U868" t="s">
        <v>8119</v>
      </c>
      <c r="V868" t="s">
        <v>8120</v>
      </c>
      <c r="W868" t="s">
        <v>8121</v>
      </c>
    </row>
    <row r="869" spans="1:23" x14ac:dyDescent="0.25">
      <c r="A869" t="s">
        <v>8122</v>
      </c>
      <c r="B869" t="s">
        <v>8123</v>
      </c>
      <c r="C869" t="str">
        <f>TRIM(LEFT(Table1_1[[#This Row],[product_name]], FIND(" ",Table1_1[[#This Row],[product_name]],FIND(" ",Table1_1[[#This Row],[product_name]],FIND(" ",Table1_1[[#This Row],[product_name]])+1)+1)))</f>
        <v>Classmate Long Book</v>
      </c>
      <c r="D869" t="s">
        <v>6273</v>
      </c>
      <c r="E869" t="s">
        <v>13079</v>
      </c>
      <c r="F869">
        <v>165</v>
      </c>
      <c r="G869">
        <v>165</v>
      </c>
      <c r="H869" t="str" cm="1">
        <f t="array" ref="H869">_xlfn.IFS(Table1_1[[#This Row],[discounted_price]]&lt;200, "&lt;₹200", Table1_1[[#This Row],[discounted_price]]&lt;=500, "₹200-₹500", Table1_1[[#This Row],[discounted_price]]&gt;500, "&gt;₹500")</f>
        <v>&lt;₹200</v>
      </c>
      <c r="I869" s="1">
        <v>0</v>
      </c>
      <c r="J8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69" s="1" t="str">
        <f>IF(Table1_1[[#This Row],[discount_percentage]]&gt;= 50%, "Yes", "No")</f>
        <v>No</v>
      </c>
      <c r="L869">
        <v>4.5</v>
      </c>
      <c r="M869">
        <v>1674</v>
      </c>
      <c r="N869">
        <f>AVERAGE(Table1_1[[#This Row],[rating]]) + (Table1_1[[#This Row],[rating_count]]/1000)</f>
        <v>6.1739999999999995</v>
      </c>
      <c r="O869" t="str">
        <f>IF(Table1_1[[#This Row],[rating_count]]&lt;1000, "Yes", "No")</f>
        <v>No</v>
      </c>
      <c r="P869" t="s">
        <v>8124</v>
      </c>
      <c r="Q869" t="s">
        <v>8125</v>
      </c>
      <c r="R869" t="s">
        <v>8126</v>
      </c>
      <c r="S869" t="s">
        <v>8127</v>
      </c>
      <c r="T869" t="s">
        <v>8128</v>
      </c>
      <c r="U869" t="s">
        <v>8129</v>
      </c>
      <c r="V869" t="s">
        <v>8130</v>
      </c>
      <c r="W869" t="s">
        <v>8131</v>
      </c>
    </row>
    <row r="870" spans="1:23" x14ac:dyDescent="0.25">
      <c r="A870" t="s">
        <v>8132</v>
      </c>
      <c r="B870" t="s">
        <v>8133</v>
      </c>
      <c r="C870" t="str">
        <f>TRIM(LEFT(Table1_1[[#This Row],[product_name]], FIND(" ",Table1_1[[#This Row],[product_name]],FIND(" ",Table1_1[[#This Row],[product_name]],FIND(" ",Table1_1[[#This Row],[product_name]])+1)+1)))</f>
        <v>Artis AR-45W-MG2 45</v>
      </c>
      <c r="D870" t="s">
        <v>6908</v>
      </c>
      <c r="E870" t="s">
        <v>13076</v>
      </c>
      <c r="F870">
        <v>1699</v>
      </c>
      <c r="G870">
        <v>3499</v>
      </c>
      <c r="H870" t="str" cm="1">
        <f t="array" ref="H870">_xlfn.IFS(Table1_1[[#This Row],[discounted_price]]&lt;200, "&lt;₹200", Table1_1[[#This Row],[discounted_price]]&lt;=500, "₹200-₹500", Table1_1[[#This Row],[discounted_price]]&gt;500, "&gt;₹500")</f>
        <v>&gt;₹500</v>
      </c>
      <c r="I870" s="1">
        <v>0.51</v>
      </c>
      <c r="J8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70" s="1" t="str">
        <f>IF(Table1_1[[#This Row],[discount_percentage]]&gt;= 50%, "Yes", "No")</f>
        <v>Yes</v>
      </c>
      <c r="L870">
        <v>3.6</v>
      </c>
      <c r="M870">
        <v>7689</v>
      </c>
      <c r="N870">
        <f>AVERAGE(Table1_1[[#This Row],[rating]]) + (Table1_1[[#This Row],[rating_count]]/1000)</f>
        <v>11.289</v>
      </c>
      <c r="O870" t="str">
        <f>IF(Table1_1[[#This Row],[rating_count]]&lt;1000, "Yes", "No")</f>
        <v>No</v>
      </c>
      <c r="P870" t="s">
        <v>8134</v>
      </c>
      <c r="Q870" t="s">
        <v>8135</v>
      </c>
      <c r="R870" t="s">
        <v>8136</v>
      </c>
      <c r="S870" t="s">
        <v>8137</v>
      </c>
      <c r="T870" t="s">
        <v>8138</v>
      </c>
      <c r="U870" t="s">
        <v>8139</v>
      </c>
      <c r="V870" t="s">
        <v>8140</v>
      </c>
      <c r="W870" t="s">
        <v>8141</v>
      </c>
    </row>
    <row r="871" spans="1:23" x14ac:dyDescent="0.25">
      <c r="A871" t="s">
        <v>8142</v>
      </c>
      <c r="B871" t="s">
        <v>8143</v>
      </c>
      <c r="C871" t="str">
        <f>TRIM(LEFT(Table1_1[[#This Row],[product_name]], FIND(" ",Table1_1[[#This Row],[product_name]],FIND(" ",Table1_1[[#This Row],[product_name]],FIND(" ",Table1_1[[#This Row],[product_name]])+1)+1)))</f>
        <v>Imou 360¬∞ 1080P</v>
      </c>
      <c r="D871" t="s">
        <v>5904</v>
      </c>
      <c r="E871" t="s">
        <v>13077</v>
      </c>
      <c r="F871">
        <v>2299</v>
      </c>
      <c r="G871">
        <v>7500</v>
      </c>
      <c r="H871" t="str" cm="1">
        <f t="array" ref="H871">_xlfn.IFS(Table1_1[[#This Row],[discounted_price]]&lt;200, "&lt;₹200", Table1_1[[#This Row],[discounted_price]]&lt;=500, "₹200-₹500", Table1_1[[#This Row],[discounted_price]]&gt;500, "&gt;₹500")</f>
        <v>&gt;₹500</v>
      </c>
      <c r="I871" s="1">
        <v>0.69</v>
      </c>
      <c r="J8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71" s="1" t="str">
        <f>IF(Table1_1[[#This Row],[discount_percentage]]&gt;= 50%, "Yes", "No")</f>
        <v>Yes</v>
      </c>
      <c r="L871">
        <v>4.0999999999999996</v>
      </c>
      <c r="M871">
        <v>5554</v>
      </c>
      <c r="N871">
        <f>AVERAGE(Table1_1[[#This Row],[rating]]) + (Table1_1[[#This Row],[rating_count]]/1000)</f>
        <v>9.6539999999999999</v>
      </c>
      <c r="O871" t="str">
        <f>IF(Table1_1[[#This Row],[rating_count]]&lt;1000, "Yes", "No")</f>
        <v>No</v>
      </c>
      <c r="P871" t="s">
        <v>8144</v>
      </c>
      <c r="Q871" t="s">
        <v>8145</v>
      </c>
      <c r="R871" t="s">
        <v>8146</v>
      </c>
      <c r="S871" t="s">
        <v>8147</v>
      </c>
      <c r="T871" t="s">
        <v>8148</v>
      </c>
      <c r="U871" t="s">
        <v>8149</v>
      </c>
      <c r="V871" t="s">
        <v>8150</v>
      </c>
      <c r="W871" t="s">
        <v>8151</v>
      </c>
    </row>
    <row r="872" spans="1:23" x14ac:dyDescent="0.25">
      <c r="A872" t="s">
        <v>8153</v>
      </c>
      <c r="B872" t="s">
        <v>8154</v>
      </c>
      <c r="C872" t="str">
        <f>TRIM(LEFT(Table1_1[[#This Row],[product_name]], FIND(" ",Table1_1[[#This Row],[product_name]],FIND(" ",Table1_1[[#This Row],[product_name]],FIND(" ",Table1_1[[#This Row],[product_name]])+1)+1)))</f>
        <v>E-COSMOS 5V 1.2W</v>
      </c>
      <c r="D872" t="s">
        <v>5829</v>
      </c>
      <c r="E872" t="s">
        <v>13076</v>
      </c>
      <c r="F872">
        <v>39</v>
      </c>
      <c r="G872">
        <v>39</v>
      </c>
      <c r="H872" t="str" cm="1">
        <f t="array" ref="H872">_xlfn.IFS(Table1_1[[#This Row],[discounted_price]]&lt;200, "&lt;₹200", Table1_1[[#This Row],[discounted_price]]&lt;=500, "₹200-₹500", Table1_1[[#This Row],[discounted_price]]&gt;500, "&gt;₹500")</f>
        <v>&lt;₹200</v>
      </c>
      <c r="I872" s="1">
        <v>0</v>
      </c>
      <c r="J8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72" s="1" t="str">
        <f>IF(Table1_1[[#This Row],[discount_percentage]]&gt;= 50%, "Yes", "No")</f>
        <v>No</v>
      </c>
      <c r="L872">
        <v>3.8</v>
      </c>
      <c r="M872">
        <v>3344</v>
      </c>
      <c r="N872">
        <f>AVERAGE(Table1_1[[#This Row],[rating]]) + (Table1_1[[#This Row],[rating_count]]/1000)</f>
        <v>7.1440000000000001</v>
      </c>
      <c r="O872" t="str">
        <f>IF(Table1_1[[#This Row],[rating_count]]&lt;1000, "Yes", "No")</f>
        <v>No</v>
      </c>
      <c r="P872" t="s">
        <v>8155</v>
      </c>
      <c r="Q872" t="s">
        <v>8156</v>
      </c>
      <c r="R872" t="s">
        <v>8157</v>
      </c>
      <c r="S872" t="s">
        <v>8158</v>
      </c>
      <c r="T872" t="s">
        <v>8159</v>
      </c>
      <c r="U872" t="s">
        <v>8160</v>
      </c>
      <c r="V872" t="s">
        <v>8161</v>
      </c>
      <c r="W872" t="s">
        <v>8162</v>
      </c>
    </row>
    <row r="873" spans="1:23" x14ac:dyDescent="0.25">
      <c r="A873" t="s">
        <v>8163</v>
      </c>
      <c r="B873" t="s">
        <v>8164</v>
      </c>
      <c r="C873" t="str">
        <f>TRIM(LEFT(Table1_1[[#This Row],[product_name]], FIND(" ",Table1_1[[#This Row],[product_name]],FIND(" ",Table1_1[[#This Row],[product_name]],FIND(" ",Table1_1[[#This Row],[product_name]])+1)+1)))</f>
        <v>Xiaomi Pad 5|</v>
      </c>
      <c r="D873" t="s">
        <v>8165</v>
      </c>
      <c r="E873" t="s">
        <v>13076</v>
      </c>
      <c r="F873">
        <v>26999</v>
      </c>
      <c r="G873">
        <v>37999</v>
      </c>
      <c r="H873" t="str" cm="1">
        <f t="array" ref="H873">_xlfn.IFS(Table1_1[[#This Row],[discounted_price]]&lt;200, "&lt;₹200", Table1_1[[#This Row],[discounted_price]]&lt;=500, "₹200-₹500", Table1_1[[#This Row],[discounted_price]]&gt;500, "&gt;₹500")</f>
        <v>&gt;₹500</v>
      </c>
      <c r="I873" s="1">
        <v>0.28999999999999998</v>
      </c>
      <c r="J8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73" s="1" t="str">
        <f>IF(Table1_1[[#This Row],[discount_percentage]]&gt;= 50%, "Yes", "No")</f>
        <v>No</v>
      </c>
      <c r="L873">
        <v>4.5999999999999996</v>
      </c>
      <c r="M873">
        <v>2886</v>
      </c>
      <c r="N873">
        <f>AVERAGE(Table1_1[[#This Row],[rating]]) + (Table1_1[[#This Row],[rating_count]]/1000)</f>
        <v>7.4859999999999998</v>
      </c>
      <c r="O873" t="str">
        <f>IF(Table1_1[[#This Row],[rating_count]]&lt;1000, "Yes", "No")</f>
        <v>No</v>
      </c>
      <c r="P873" t="s">
        <v>8166</v>
      </c>
      <c r="Q873" t="s">
        <v>8167</v>
      </c>
      <c r="R873" t="s">
        <v>8168</v>
      </c>
      <c r="S873" t="s">
        <v>8169</v>
      </c>
      <c r="T873" t="s">
        <v>8170</v>
      </c>
      <c r="U873" t="s">
        <v>8171</v>
      </c>
      <c r="V873" t="s">
        <v>8172</v>
      </c>
      <c r="W873" t="s">
        <v>8173</v>
      </c>
    </row>
    <row r="874" spans="1:23" x14ac:dyDescent="0.25">
      <c r="A874" t="s">
        <v>8174</v>
      </c>
      <c r="B874" t="s">
        <v>8175</v>
      </c>
      <c r="C874" t="str">
        <f>TRIM(LEFT(Table1_1[[#This Row],[product_name]], FIND(" ",Table1_1[[#This Row],[product_name]],FIND(" ",Table1_1[[#This Row],[product_name]],FIND(" ",Table1_1[[#This Row],[product_name]])+1)+1)))</f>
        <v>Sennheiser CX 80S</v>
      </c>
      <c r="D874" t="s">
        <v>3066</v>
      </c>
      <c r="E874" t="s">
        <v>13077</v>
      </c>
      <c r="F874">
        <v>1490</v>
      </c>
      <c r="G874">
        <v>1990</v>
      </c>
      <c r="H874" t="str" cm="1">
        <f t="array" ref="H874">_xlfn.IFS(Table1_1[[#This Row],[discounted_price]]&lt;200, "&lt;₹200", Table1_1[[#This Row],[discounted_price]]&lt;=500, "₹200-₹500", Table1_1[[#This Row],[discounted_price]]&gt;500, "&gt;₹500")</f>
        <v>&gt;₹500</v>
      </c>
      <c r="I874" s="1">
        <v>0.25</v>
      </c>
      <c r="J8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74" s="1" t="str">
        <f>IF(Table1_1[[#This Row],[discount_percentage]]&gt;= 50%, "Yes", "No")</f>
        <v>No</v>
      </c>
      <c r="L874">
        <v>4.0999999999999996</v>
      </c>
      <c r="M874">
        <v>98250</v>
      </c>
      <c r="N874">
        <f>AVERAGE(Table1_1[[#This Row],[rating]]) + (Table1_1[[#This Row],[rating_count]]/1000)</f>
        <v>102.35</v>
      </c>
      <c r="O874" t="str">
        <f>IF(Table1_1[[#This Row],[rating_count]]&lt;1000, "Yes", "No")</f>
        <v>No</v>
      </c>
      <c r="P874" t="s">
        <v>8176</v>
      </c>
      <c r="Q874" t="s">
        <v>8177</v>
      </c>
      <c r="R874" t="s">
        <v>8178</v>
      </c>
      <c r="S874" t="s">
        <v>8179</v>
      </c>
      <c r="T874" t="s">
        <v>8180</v>
      </c>
      <c r="U874" t="s">
        <v>8181</v>
      </c>
      <c r="V874" t="s">
        <v>8182</v>
      </c>
      <c r="W874" t="s">
        <v>8183</v>
      </c>
    </row>
    <row r="875" spans="1:23" x14ac:dyDescent="0.25">
      <c r="A875" t="s">
        <v>8184</v>
      </c>
      <c r="B875" t="s">
        <v>8185</v>
      </c>
      <c r="C875" t="str">
        <f>TRIM(LEFT(Table1_1[[#This Row],[product_name]], FIND(" ",Table1_1[[#This Row],[product_name]],FIND(" ",Table1_1[[#This Row],[product_name]],FIND(" ",Table1_1[[#This Row],[product_name]])+1)+1)))</f>
        <v>HB Plus Folding</v>
      </c>
      <c r="D875" t="s">
        <v>4876</v>
      </c>
      <c r="E875" t="s">
        <v>13076</v>
      </c>
      <c r="F875">
        <v>398</v>
      </c>
      <c r="G875">
        <v>1949</v>
      </c>
      <c r="H875" t="str" cm="1">
        <f t="array" ref="H875">_xlfn.IFS(Table1_1[[#This Row],[discounted_price]]&lt;200, "&lt;₹200", Table1_1[[#This Row],[discounted_price]]&lt;=500, "₹200-₹500", Table1_1[[#This Row],[discounted_price]]&gt;500, "&gt;₹500")</f>
        <v>₹200-₹500</v>
      </c>
      <c r="I875" s="1">
        <v>0.8</v>
      </c>
      <c r="J8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75" s="1" t="str">
        <f>IF(Table1_1[[#This Row],[discount_percentage]]&gt;= 50%, "Yes", "No")</f>
        <v>Yes</v>
      </c>
      <c r="L875">
        <v>4</v>
      </c>
      <c r="M875">
        <v>75</v>
      </c>
      <c r="N875">
        <f>AVERAGE(Table1_1[[#This Row],[rating]]) + (Table1_1[[#This Row],[rating_count]]/1000)</f>
        <v>4.0750000000000002</v>
      </c>
      <c r="O875" t="str">
        <f>IF(Table1_1[[#This Row],[rating_count]]&lt;1000, "Yes", "No")</f>
        <v>Yes</v>
      </c>
      <c r="P875" t="s">
        <v>8186</v>
      </c>
      <c r="Q875" t="s">
        <v>8187</v>
      </c>
      <c r="R875" t="s">
        <v>8188</v>
      </c>
      <c r="S875" t="s">
        <v>8189</v>
      </c>
      <c r="T875" t="s">
        <v>8190</v>
      </c>
      <c r="U875" t="s">
        <v>8191</v>
      </c>
      <c r="V875" t="s">
        <v>8192</v>
      </c>
      <c r="W875" t="s">
        <v>8193</v>
      </c>
    </row>
    <row r="876" spans="1:23" x14ac:dyDescent="0.25">
      <c r="A876" t="s">
        <v>8197</v>
      </c>
      <c r="B876" t="s">
        <v>8198</v>
      </c>
      <c r="C876" t="str">
        <f>TRIM(LEFT(Table1_1[[#This Row],[product_name]], FIND(" ",Table1_1[[#This Row],[product_name]],FIND(" ",Table1_1[[#This Row],[product_name]],FIND(" ",Table1_1[[#This Row],[product_name]])+1)+1)))</f>
        <v>HP 65W AC</v>
      </c>
      <c r="D876" t="s">
        <v>6908</v>
      </c>
      <c r="E876" t="s">
        <v>13076</v>
      </c>
      <c r="F876">
        <v>770</v>
      </c>
      <c r="G876">
        <v>1547</v>
      </c>
      <c r="H876" t="str" cm="1">
        <f t="array" ref="H876">_xlfn.IFS(Table1_1[[#This Row],[discounted_price]]&lt;200, "&lt;₹200", Table1_1[[#This Row],[discounted_price]]&lt;=500, "₹200-₹500", Table1_1[[#This Row],[discounted_price]]&gt;500, "&gt;₹500")</f>
        <v>&gt;₹500</v>
      </c>
      <c r="I876" s="1">
        <v>0.5</v>
      </c>
      <c r="J8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76" s="1" t="str">
        <f>IF(Table1_1[[#This Row],[discount_percentage]]&gt;= 50%, "Yes", "No")</f>
        <v>Yes</v>
      </c>
      <c r="L876">
        <v>4.3</v>
      </c>
      <c r="M876">
        <v>2585</v>
      </c>
      <c r="N876">
        <f>AVERAGE(Table1_1[[#This Row],[rating]]) + (Table1_1[[#This Row],[rating_count]]/1000)</f>
        <v>6.8849999999999998</v>
      </c>
      <c r="O876" t="str">
        <f>IF(Table1_1[[#This Row],[rating_count]]&lt;1000, "Yes", "No")</f>
        <v>No</v>
      </c>
      <c r="P876" t="s">
        <v>8199</v>
      </c>
      <c r="Q876" t="s">
        <v>8200</v>
      </c>
      <c r="R876" t="s">
        <v>8201</v>
      </c>
      <c r="S876" t="s">
        <v>8202</v>
      </c>
      <c r="T876" t="s">
        <v>8203</v>
      </c>
      <c r="U876" t="s">
        <v>8204</v>
      </c>
      <c r="V876" t="s">
        <v>8205</v>
      </c>
      <c r="W876" t="s">
        <v>8206</v>
      </c>
    </row>
    <row r="877" spans="1:23" x14ac:dyDescent="0.25">
      <c r="A877" t="s">
        <v>8207</v>
      </c>
      <c r="B877" t="s">
        <v>8208</v>
      </c>
      <c r="C877" t="str">
        <f>TRIM(LEFT(Table1_1[[#This Row],[product_name]], FIND(" ",Table1_1[[#This Row],[product_name]],FIND(" ",Table1_1[[#This Row],[product_name]],FIND(" ",Table1_1[[#This Row],[product_name]])+1)+1)))</f>
        <v>Tukzer Fully Foldable</v>
      </c>
      <c r="D877" t="s">
        <v>3495</v>
      </c>
      <c r="E877" t="s">
        <v>13077</v>
      </c>
      <c r="F877">
        <v>279</v>
      </c>
      <c r="G877">
        <v>1299</v>
      </c>
      <c r="H877" t="str" cm="1">
        <f t="array" ref="H877">_xlfn.IFS(Table1_1[[#This Row],[discounted_price]]&lt;200, "&lt;₹200", Table1_1[[#This Row],[discounted_price]]&lt;=500, "₹200-₹500", Table1_1[[#This Row],[discounted_price]]&gt;500, "&gt;₹500")</f>
        <v>₹200-₹500</v>
      </c>
      <c r="I877" s="1">
        <v>0.79</v>
      </c>
      <c r="J8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77" s="1" t="str">
        <f>IF(Table1_1[[#This Row],[discount_percentage]]&gt;= 50%, "Yes", "No")</f>
        <v>Yes</v>
      </c>
      <c r="L877">
        <v>4</v>
      </c>
      <c r="M877">
        <v>5072</v>
      </c>
      <c r="N877">
        <f>AVERAGE(Table1_1[[#This Row],[rating]]) + (Table1_1[[#This Row],[rating_count]]/1000)</f>
        <v>9.0719999999999992</v>
      </c>
      <c r="O877" t="str">
        <f>IF(Table1_1[[#This Row],[rating_count]]&lt;1000, "Yes", "No")</f>
        <v>No</v>
      </c>
      <c r="P877" t="s">
        <v>8209</v>
      </c>
      <c r="Q877" t="s">
        <v>8210</v>
      </c>
      <c r="R877" t="s">
        <v>8211</v>
      </c>
      <c r="S877" t="s">
        <v>8212</v>
      </c>
      <c r="T877" t="s">
        <v>8213</v>
      </c>
      <c r="U877" t="s">
        <v>8214</v>
      </c>
      <c r="V877" t="s">
        <v>8215</v>
      </c>
      <c r="W877" t="s">
        <v>8216</v>
      </c>
    </row>
    <row r="878" spans="1:23" x14ac:dyDescent="0.25">
      <c r="A878" t="s">
        <v>8217</v>
      </c>
      <c r="B878" t="s">
        <v>8218</v>
      </c>
      <c r="C878" t="str">
        <f>TRIM(LEFT(Table1_1[[#This Row],[product_name]], FIND(" ",Table1_1[[#This Row],[product_name]],FIND(" ",Table1_1[[#This Row],[product_name]],FIND(" ",Table1_1[[#This Row],[product_name]])+1)+1)))</f>
        <v>Gizga Essentials Cable</v>
      </c>
      <c r="D878" t="s">
        <v>8219</v>
      </c>
      <c r="E878" t="s">
        <v>13081</v>
      </c>
      <c r="F878">
        <v>249</v>
      </c>
      <c r="G878">
        <v>599</v>
      </c>
      <c r="H878" t="str" cm="1">
        <f t="array" ref="H878">_xlfn.IFS(Table1_1[[#This Row],[discounted_price]]&lt;200, "&lt;₹200", Table1_1[[#This Row],[discounted_price]]&lt;=500, "₹200-₹500", Table1_1[[#This Row],[discounted_price]]&gt;500, "&gt;₹500")</f>
        <v>₹200-₹500</v>
      </c>
      <c r="I878" s="1">
        <v>0.57999999999999996</v>
      </c>
      <c r="J8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78" s="1" t="str">
        <f>IF(Table1_1[[#This Row],[discount_percentage]]&gt;= 50%, "Yes", "No")</f>
        <v>Yes</v>
      </c>
      <c r="L878">
        <v>4.5</v>
      </c>
      <c r="M878">
        <v>5985</v>
      </c>
      <c r="N878">
        <f>AVERAGE(Table1_1[[#This Row],[rating]]) + (Table1_1[[#This Row],[rating_count]]/1000)</f>
        <v>10.484999999999999</v>
      </c>
      <c r="O878" t="str">
        <f>IF(Table1_1[[#This Row],[rating_count]]&lt;1000, "Yes", "No")</f>
        <v>No</v>
      </c>
      <c r="P878" t="s">
        <v>8220</v>
      </c>
      <c r="Q878" t="s">
        <v>8221</v>
      </c>
      <c r="R878" t="s">
        <v>8222</v>
      </c>
      <c r="S878" t="s">
        <v>8223</v>
      </c>
      <c r="T878" t="s">
        <v>8224</v>
      </c>
      <c r="U878" t="s">
        <v>8225</v>
      </c>
      <c r="V878" t="s">
        <v>8226</v>
      </c>
      <c r="W878" t="s">
        <v>8227</v>
      </c>
    </row>
    <row r="879" spans="1:23" x14ac:dyDescent="0.25">
      <c r="A879" t="s">
        <v>8229</v>
      </c>
      <c r="B879" t="s">
        <v>8230</v>
      </c>
      <c r="C879" t="str">
        <f>TRIM(LEFT(Table1_1[[#This Row],[product_name]], FIND(" ",Table1_1[[#This Row],[product_name]],FIND(" ",Table1_1[[#This Row],[product_name]],FIND(" ",Table1_1[[#This Row],[product_name]])+1)+1)))</f>
        <v>Camel Oil Pastel</v>
      </c>
      <c r="D879" t="s">
        <v>8231</v>
      </c>
      <c r="E879" t="s">
        <v>13080</v>
      </c>
      <c r="F879">
        <v>230</v>
      </c>
      <c r="G879">
        <v>230</v>
      </c>
      <c r="H879" t="str" cm="1">
        <f t="array" ref="H879">_xlfn.IFS(Table1_1[[#This Row],[discounted_price]]&lt;200, "&lt;₹200", Table1_1[[#This Row],[discounted_price]]&lt;=500, "₹200-₹500", Table1_1[[#This Row],[discounted_price]]&gt;500, "&gt;₹500")</f>
        <v>₹200-₹500</v>
      </c>
      <c r="I879" s="1">
        <v>0</v>
      </c>
      <c r="J8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79" s="1" t="str">
        <f>IF(Table1_1[[#This Row],[discount_percentage]]&gt;= 50%, "Yes", "No")</f>
        <v>No</v>
      </c>
      <c r="L879">
        <v>4.5</v>
      </c>
      <c r="M879">
        <v>9427</v>
      </c>
      <c r="N879">
        <f>AVERAGE(Table1_1[[#This Row],[rating]]) + (Table1_1[[#This Row],[rating_count]]/1000)</f>
        <v>13.927</v>
      </c>
      <c r="O879" t="str">
        <f>IF(Table1_1[[#This Row],[rating_count]]&lt;1000, "Yes", "No")</f>
        <v>No</v>
      </c>
      <c r="P879" t="s">
        <v>8232</v>
      </c>
      <c r="Q879" t="s">
        <v>8233</v>
      </c>
      <c r="R879" t="s">
        <v>8234</v>
      </c>
      <c r="S879" t="s">
        <v>8235</v>
      </c>
      <c r="T879" t="s">
        <v>8236</v>
      </c>
      <c r="U879" t="s">
        <v>8237</v>
      </c>
      <c r="V879" t="s">
        <v>8238</v>
      </c>
      <c r="W879" t="s">
        <v>8239</v>
      </c>
    </row>
    <row r="880" spans="1:23" x14ac:dyDescent="0.25">
      <c r="A880" t="s">
        <v>8241</v>
      </c>
      <c r="B880" t="s">
        <v>8242</v>
      </c>
      <c r="C880" t="str">
        <f>TRIM(LEFT(Table1_1[[#This Row],[product_name]], FIND(" ",Table1_1[[#This Row],[product_name]],FIND(" ",Table1_1[[#This Row],[product_name]],FIND(" ",Table1_1[[#This Row],[product_name]])+1)+1)))</f>
        <v>HP M270 Backlit</v>
      </c>
      <c r="D880" t="s">
        <v>5336</v>
      </c>
      <c r="E880" t="s">
        <v>13076</v>
      </c>
      <c r="F880">
        <v>599</v>
      </c>
      <c r="G880">
        <v>700</v>
      </c>
      <c r="H880" t="str" cm="1">
        <f t="array" ref="H880">_xlfn.IFS(Table1_1[[#This Row],[discounted_price]]&lt;200, "&lt;₹200", Table1_1[[#This Row],[discounted_price]]&lt;=500, "₹200-₹500", Table1_1[[#This Row],[discounted_price]]&gt;500, "&gt;₹500")</f>
        <v>&gt;₹500</v>
      </c>
      <c r="I880" s="1">
        <v>0.14000000000000001</v>
      </c>
      <c r="J8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80" s="1" t="str">
        <f>IF(Table1_1[[#This Row],[discount_percentage]]&gt;= 50%, "Yes", "No")</f>
        <v>No</v>
      </c>
      <c r="L880">
        <v>4.3</v>
      </c>
      <c r="M880">
        <v>2301</v>
      </c>
      <c r="N880">
        <f>AVERAGE(Table1_1[[#This Row],[rating]]) + (Table1_1[[#This Row],[rating_count]]/1000)</f>
        <v>6.601</v>
      </c>
      <c r="O880" t="str">
        <f>IF(Table1_1[[#This Row],[rating_count]]&lt;1000, "Yes", "No")</f>
        <v>No</v>
      </c>
      <c r="P880" t="s">
        <v>8243</v>
      </c>
      <c r="Q880" t="s">
        <v>8244</v>
      </c>
      <c r="R880" t="s">
        <v>8245</v>
      </c>
      <c r="S880" t="s">
        <v>8246</v>
      </c>
      <c r="T880" t="s">
        <v>8247</v>
      </c>
      <c r="U880" t="s">
        <v>8248</v>
      </c>
      <c r="V880" t="s">
        <v>8249</v>
      </c>
      <c r="W880" t="s">
        <v>8250</v>
      </c>
    </row>
    <row r="881" spans="1:23" x14ac:dyDescent="0.25">
      <c r="A881" t="s">
        <v>8251</v>
      </c>
      <c r="B881" t="s">
        <v>8252</v>
      </c>
      <c r="C881" t="str">
        <f>TRIM(LEFT(Table1_1[[#This Row],[product_name]], FIND(" ",Table1_1[[#This Row],[product_name]],FIND(" ",Table1_1[[#This Row],[product_name]],FIND(" ",Table1_1[[#This Row],[product_name]])+1)+1)))</f>
        <v>Foxin FTC 12A</v>
      </c>
      <c r="D881" t="s">
        <v>8253</v>
      </c>
      <c r="E881" t="s">
        <v>13076</v>
      </c>
      <c r="F881">
        <v>598</v>
      </c>
      <c r="G881">
        <v>1150</v>
      </c>
      <c r="H881" t="str" cm="1">
        <f t="array" ref="H881">_xlfn.IFS(Table1_1[[#This Row],[discounted_price]]&lt;200, "&lt;₹200", Table1_1[[#This Row],[discounted_price]]&lt;=500, "₹200-₹500", Table1_1[[#This Row],[discounted_price]]&gt;500, "&gt;₹500")</f>
        <v>&gt;₹500</v>
      </c>
      <c r="I881" s="1">
        <v>0.48</v>
      </c>
      <c r="J8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81" s="1" t="str">
        <f>IF(Table1_1[[#This Row],[discount_percentage]]&gt;= 50%, "Yes", "No")</f>
        <v>No</v>
      </c>
      <c r="L881">
        <v>4.0999999999999996</v>
      </c>
      <c r="M881">
        <v>2535</v>
      </c>
      <c r="N881">
        <f>AVERAGE(Table1_1[[#This Row],[rating]]) + (Table1_1[[#This Row],[rating_count]]/1000)</f>
        <v>6.6349999999999998</v>
      </c>
      <c r="O881" t="str">
        <f>IF(Table1_1[[#This Row],[rating_count]]&lt;1000, "Yes", "No")</f>
        <v>No</v>
      </c>
      <c r="P881" t="s">
        <v>8254</v>
      </c>
      <c r="Q881" t="s">
        <v>8255</v>
      </c>
      <c r="R881" t="s">
        <v>8256</v>
      </c>
      <c r="S881" t="s">
        <v>8257</v>
      </c>
      <c r="T881" t="s">
        <v>8258</v>
      </c>
      <c r="U881" t="s">
        <v>8259</v>
      </c>
      <c r="V881" t="s">
        <v>8260</v>
      </c>
      <c r="W881" t="s">
        <v>8261</v>
      </c>
    </row>
    <row r="882" spans="1:23" x14ac:dyDescent="0.25">
      <c r="A882" t="s">
        <v>8262</v>
      </c>
      <c r="B882" t="s">
        <v>8263</v>
      </c>
      <c r="C882" t="str">
        <f>TRIM(LEFT(Table1_1[[#This Row],[product_name]], FIND(" ",Table1_1[[#This Row],[product_name]],FIND(" ",Table1_1[[#This Row],[product_name]],FIND(" ",Table1_1[[#This Row],[product_name]])+1)+1)))</f>
        <v>Robustrion [Anti-Scratch] &amp;</v>
      </c>
      <c r="D882" t="s">
        <v>5996</v>
      </c>
      <c r="E882" t="s">
        <v>13076</v>
      </c>
      <c r="F882">
        <v>399</v>
      </c>
      <c r="G882">
        <v>1499</v>
      </c>
      <c r="H882" t="str" cm="1">
        <f t="array" ref="H882">_xlfn.IFS(Table1_1[[#This Row],[discounted_price]]&lt;200, "&lt;₹200", Table1_1[[#This Row],[discounted_price]]&lt;=500, "₹200-₹500", Table1_1[[#This Row],[discounted_price]]&gt;500, "&gt;₹500")</f>
        <v>₹200-₹500</v>
      </c>
      <c r="I882" s="1">
        <v>0.73</v>
      </c>
      <c r="J8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82" s="1" t="str">
        <f>IF(Table1_1[[#This Row],[discount_percentage]]&gt;= 50%, "Yes", "No")</f>
        <v>Yes</v>
      </c>
      <c r="L882">
        <v>4</v>
      </c>
      <c r="M882">
        <v>691</v>
      </c>
      <c r="N882">
        <f>AVERAGE(Table1_1[[#This Row],[rating]]) + (Table1_1[[#This Row],[rating_count]]/1000)</f>
        <v>4.6909999999999998</v>
      </c>
      <c r="O882" t="str">
        <f>IF(Table1_1[[#This Row],[rating_count]]&lt;1000, "Yes", "No")</f>
        <v>Yes</v>
      </c>
      <c r="P882" t="s">
        <v>8264</v>
      </c>
      <c r="Q882" t="s">
        <v>8265</v>
      </c>
      <c r="R882" t="s">
        <v>8266</v>
      </c>
      <c r="S882" t="s">
        <v>8267</v>
      </c>
      <c r="T882" t="s">
        <v>8268</v>
      </c>
      <c r="U882" t="s">
        <v>8269</v>
      </c>
      <c r="V882" t="s">
        <v>8270</v>
      </c>
      <c r="W882" t="s">
        <v>8271</v>
      </c>
    </row>
    <row r="883" spans="1:23" x14ac:dyDescent="0.25">
      <c r="A883" t="s">
        <v>8272</v>
      </c>
      <c r="B883" t="s">
        <v>8273</v>
      </c>
      <c r="C883" t="str">
        <f>TRIM(LEFT(Table1_1[[#This Row],[product_name]], FIND(" ",Table1_1[[#This Row],[product_name]],FIND(" ",Table1_1[[#This Row],[product_name]],FIND(" ",Table1_1[[#This Row],[product_name]])+1)+1)))</f>
        <v>PC SQUARE Laptop</v>
      </c>
      <c r="D883" t="s">
        <v>4876</v>
      </c>
      <c r="E883" t="s">
        <v>13076</v>
      </c>
      <c r="F883">
        <v>499</v>
      </c>
      <c r="G883">
        <v>1299</v>
      </c>
      <c r="H883" t="str" cm="1">
        <f t="array" ref="H883">_xlfn.IFS(Table1_1[[#This Row],[discounted_price]]&lt;200, "&lt;₹200", Table1_1[[#This Row],[discounted_price]]&lt;=500, "₹200-₹500", Table1_1[[#This Row],[discounted_price]]&gt;500, "&gt;₹500")</f>
        <v>₹200-₹500</v>
      </c>
      <c r="I883" s="1">
        <v>0.62</v>
      </c>
      <c r="J8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83" s="1" t="str">
        <f>IF(Table1_1[[#This Row],[discount_percentage]]&gt;= 50%, "Yes", "No")</f>
        <v>Yes</v>
      </c>
      <c r="L883">
        <v>4.0999999999999996</v>
      </c>
      <c r="M883">
        <v>2740</v>
      </c>
      <c r="N883">
        <f>AVERAGE(Table1_1[[#This Row],[rating]]) + (Table1_1[[#This Row],[rating_count]]/1000)</f>
        <v>6.84</v>
      </c>
      <c r="O883" t="str">
        <f>IF(Table1_1[[#This Row],[rating_count]]&lt;1000, "Yes", "No")</f>
        <v>No</v>
      </c>
      <c r="P883" t="s">
        <v>8274</v>
      </c>
      <c r="Q883" t="s">
        <v>8275</v>
      </c>
      <c r="R883" t="s">
        <v>8276</v>
      </c>
      <c r="S883" t="s">
        <v>8277</v>
      </c>
      <c r="T883" t="s">
        <v>8278</v>
      </c>
      <c r="U883" t="s">
        <v>8279</v>
      </c>
      <c r="V883" t="s">
        <v>8280</v>
      </c>
      <c r="W883" t="s">
        <v>8281</v>
      </c>
    </row>
    <row r="884" spans="1:23" x14ac:dyDescent="0.25">
      <c r="A884" t="s">
        <v>8284</v>
      </c>
      <c r="B884" t="s">
        <v>8285</v>
      </c>
      <c r="C884" t="str">
        <f>TRIM(LEFT(Table1_1[[#This Row],[product_name]], FIND(" ",Table1_1[[#This Row],[product_name]],FIND(" ",Table1_1[[#This Row],[product_name]],FIND(" ",Table1_1[[#This Row],[product_name]])+1)+1)))</f>
        <v>Lenovo 130 Wireless</v>
      </c>
      <c r="D884" t="s">
        <v>4845</v>
      </c>
      <c r="E884" t="s">
        <v>13076</v>
      </c>
      <c r="F884">
        <v>579</v>
      </c>
      <c r="G884">
        <v>1090</v>
      </c>
      <c r="H884" t="str" cm="1">
        <f t="array" ref="H884">_xlfn.IFS(Table1_1[[#This Row],[discounted_price]]&lt;200, "&lt;₹200", Table1_1[[#This Row],[discounted_price]]&lt;=500, "₹200-₹500", Table1_1[[#This Row],[discounted_price]]&gt;500, "&gt;₹500")</f>
        <v>&gt;₹500</v>
      </c>
      <c r="I884" s="1">
        <v>0.47</v>
      </c>
      <c r="J8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84" s="1" t="str">
        <f>IF(Table1_1[[#This Row],[discount_percentage]]&gt;= 50%, "Yes", "No")</f>
        <v>No</v>
      </c>
      <c r="L884">
        <v>4.4000000000000004</v>
      </c>
      <c r="M884">
        <v>3482</v>
      </c>
      <c r="N884">
        <f>AVERAGE(Table1_1[[#This Row],[rating]]) + (Table1_1[[#This Row],[rating_count]]/1000)</f>
        <v>7.8820000000000006</v>
      </c>
      <c r="O884" t="str">
        <f>IF(Table1_1[[#This Row],[rating_count]]&lt;1000, "Yes", "No")</f>
        <v>No</v>
      </c>
      <c r="P884" t="s">
        <v>8286</v>
      </c>
      <c r="Q884" t="s">
        <v>8287</v>
      </c>
      <c r="R884" t="s">
        <v>8288</v>
      </c>
      <c r="S884" t="s">
        <v>8289</v>
      </c>
      <c r="T884" t="s">
        <v>8290</v>
      </c>
      <c r="U884" t="s">
        <v>8291</v>
      </c>
      <c r="V884" t="s">
        <v>8292</v>
      </c>
      <c r="W884" t="s">
        <v>8293</v>
      </c>
    </row>
    <row r="885" spans="1:23" x14ac:dyDescent="0.25">
      <c r="A885" t="s">
        <v>8296</v>
      </c>
      <c r="B885" t="s">
        <v>8297</v>
      </c>
      <c r="C885" t="str">
        <f>TRIM(LEFT(Table1_1[[#This Row],[product_name]], FIND(" ",Table1_1[[#This Row],[product_name]],FIND(" ",Table1_1[[#This Row],[product_name]],FIND(" ",Table1_1[[#This Row],[product_name]])+1)+1)))</f>
        <v>Pilot Frixion Clicker</v>
      </c>
      <c r="D885" t="s">
        <v>8298</v>
      </c>
      <c r="E885" t="s">
        <v>13079</v>
      </c>
      <c r="F885">
        <v>90</v>
      </c>
      <c r="G885">
        <v>100</v>
      </c>
      <c r="H885" t="str" cm="1">
        <f t="array" ref="H885">_xlfn.IFS(Table1_1[[#This Row],[discounted_price]]&lt;200, "&lt;₹200", Table1_1[[#This Row],[discounted_price]]&lt;=500, "₹200-₹500", Table1_1[[#This Row],[discounted_price]]&gt;500, "&gt;₹500")</f>
        <v>&lt;₹200</v>
      </c>
      <c r="I885" s="1">
        <v>0.1</v>
      </c>
      <c r="J8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85" s="1" t="str">
        <f>IF(Table1_1[[#This Row],[discount_percentage]]&gt;= 50%, "Yes", "No")</f>
        <v>No</v>
      </c>
      <c r="L885">
        <v>4.0999999999999996</v>
      </c>
      <c r="M885">
        <v>6199</v>
      </c>
      <c r="N885">
        <f>AVERAGE(Table1_1[[#This Row],[rating]]) + (Table1_1[[#This Row],[rating_count]]/1000)</f>
        <v>10.298999999999999</v>
      </c>
      <c r="O885" t="str">
        <f>IF(Table1_1[[#This Row],[rating_count]]&lt;1000, "Yes", "No")</f>
        <v>No</v>
      </c>
      <c r="P885" t="s">
        <v>8299</v>
      </c>
      <c r="Q885" t="s">
        <v>8300</v>
      </c>
      <c r="R885" t="s">
        <v>8301</v>
      </c>
      <c r="S885" t="s">
        <v>8302</v>
      </c>
      <c r="T885" t="s">
        <v>8303</v>
      </c>
      <c r="U885" t="s">
        <v>8304</v>
      </c>
      <c r="V885" t="s">
        <v>8305</v>
      </c>
      <c r="W885" t="s">
        <v>8306</v>
      </c>
    </row>
    <row r="886" spans="1:23" x14ac:dyDescent="0.25">
      <c r="A886" t="s">
        <v>8307</v>
      </c>
      <c r="B886" t="s">
        <v>8308</v>
      </c>
      <c r="C886" t="str">
        <f>TRIM(LEFT(Table1_1[[#This Row],[product_name]], FIND(" ",Table1_1[[#This Row],[product_name]],FIND(" ",Table1_1[[#This Row],[product_name]],FIND(" ",Table1_1[[#This Row],[product_name]])+1)+1)))</f>
        <v>ZEBRONICS Aluminium Alloy</v>
      </c>
      <c r="D886" t="s">
        <v>4876</v>
      </c>
      <c r="E886" t="s">
        <v>13076</v>
      </c>
      <c r="F886">
        <v>899</v>
      </c>
      <c r="G886">
        <v>1999</v>
      </c>
      <c r="H886" t="str" cm="1">
        <f t="array" ref="H886">_xlfn.IFS(Table1_1[[#This Row],[discounted_price]]&lt;200, "&lt;₹200", Table1_1[[#This Row],[discounted_price]]&lt;=500, "₹200-₹500", Table1_1[[#This Row],[discounted_price]]&gt;500, "&gt;₹500")</f>
        <v>&gt;₹500</v>
      </c>
      <c r="I886" s="1">
        <v>0.55000000000000004</v>
      </c>
      <c r="J8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86" s="1" t="str">
        <f>IF(Table1_1[[#This Row],[discount_percentage]]&gt;= 50%, "Yes", "No")</f>
        <v>Yes</v>
      </c>
      <c r="L886">
        <v>4.4000000000000004</v>
      </c>
      <c r="M886">
        <v>1667</v>
      </c>
      <c r="N886">
        <f>AVERAGE(Table1_1[[#This Row],[rating]]) + (Table1_1[[#This Row],[rating_count]]/1000)</f>
        <v>6.0670000000000002</v>
      </c>
      <c r="O886" t="str">
        <f>IF(Table1_1[[#This Row],[rating_count]]&lt;1000, "Yes", "No")</f>
        <v>No</v>
      </c>
      <c r="P886" t="s">
        <v>8309</v>
      </c>
      <c r="Q886" t="s">
        <v>8310</v>
      </c>
      <c r="R886" t="s">
        <v>8311</v>
      </c>
      <c r="S886" t="s">
        <v>8312</v>
      </c>
      <c r="T886" t="s">
        <v>8313</v>
      </c>
      <c r="U886" t="s">
        <v>8314</v>
      </c>
      <c r="V886" t="s">
        <v>8315</v>
      </c>
      <c r="W886" t="s">
        <v>8316</v>
      </c>
    </row>
    <row r="887" spans="1:23" x14ac:dyDescent="0.25">
      <c r="A887" t="s">
        <v>8317</v>
      </c>
      <c r="B887" t="s">
        <v>8318</v>
      </c>
      <c r="C887" t="str">
        <f>TRIM(LEFT(Table1_1[[#This Row],[product_name]], FIND(" ",Table1_1[[#This Row],[product_name]],FIND(" ",Table1_1[[#This Row],[product_name]],FIND(" ",Table1_1[[#This Row],[product_name]])+1)+1)))</f>
        <v>HP K500F Backlit</v>
      </c>
      <c r="D887" t="s">
        <v>7582</v>
      </c>
      <c r="E887" t="s">
        <v>13076</v>
      </c>
      <c r="F887">
        <v>1149</v>
      </c>
      <c r="G887">
        <v>1800</v>
      </c>
      <c r="H887" t="str" cm="1">
        <f t="array" ref="H887">_xlfn.IFS(Table1_1[[#This Row],[discounted_price]]&lt;200, "&lt;₹200", Table1_1[[#This Row],[discounted_price]]&lt;=500, "₹200-₹500", Table1_1[[#This Row],[discounted_price]]&gt;500, "&gt;₹500")</f>
        <v>&gt;₹500</v>
      </c>
      <c r="I887" s="1">
        <v>0.36</v>
      </c>
      <c r="J8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887" s="1" t="str">
        <f>IF(Table1_1[[#This Row],[discount_percentage]]&gt;= 50%, "Yes", "No")</f>
        <v>No</v>
      </c>
      <c r="L887">
        <v>4.3</v>
      </c>
      <c r="M887">
        <v>4723</v>
      </c>
      <c r="N887">
        <f>AVERAGE(Table1_1[[#This Row],[rating]]) + (Table1_1[[#This Row],[rating_count]]/1000)</f>
        <v>9.0229999999999997</v>
      </c>
      <c r="O887" t="str">
        <f>IF(Table1_1[[#This Row],[rating_count]]&lt;1000, "Yes", "No")</f>
        <v>No</v>
      </c>
      <c r="P887" t="s">
        <v>8319</v>
      </c>
      <c r="Q887" t="s">
        <v>8320</v>
      </c>
      <c r="R887" t="s">
        <v>8321</v>
      </c>
      <c r="S887" t="s">
        <v>8322</v>
      </c>
      <c r="T887" t="s">
        <v>8323</v>
      </c>
      <c r="U887" t="s">
        <v>8324</v>
      </c>
      <c r="V887" t="s">
        <v>8325</v>
      </c>
      <c r="W887" t="s">
        <v>8326</v>
      </c>
    </row>
    <row r="888" spans="1:23" x14ac:dyDescent="0.25">
      <c r="A888" t="s">
        <v>8327</v>
      </c>
      <c r="B888" t="s">
        <v>8328</v>
      </c>
      <c r="C888" t="str">
        <f>TRIM(LEFT(Table1_1[[#This Row],[product_name]], FIND(" ",Table1_1[[#This Row],[product_name]],FIND(" ",Table1_1[[#This Row],[product_name]],FIND(" ",Table1_1[[#This Row],[product_name]])+1)+1)))</f>
        <v>GIZGA Club-laptop Neoprene</v>
      </c>
      <c r="D888" t="s">
        <v>6200</v>
      </c>
      <c r="E888" t="s">
        <v>13076</v>
      </c>
      <c r="F888">
        <v>249</v>
      </c>
      <c r="G888">
        <v>499</v>
      </c>
      <c r="H888" t="str" cm="1">
        <f t="array" ref="H888">_xlfn.IFS(Table1_1[[#This Row],[discounted_price]]&lt;200, "&lt;₹200", Table1_1[[#This Row],[discounted_price]]&lt;=500, "₹200-₹500", Table1_1[[#This Row],[discounted_price]]&gt;500, "&gt;₹500")</f>
        <v>₹200-₹500</v>
      </c>
      <c r="I888" s="1">
        <v>0.5</v>
      </c>
      <c r="J8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88" s="1" t="str">
        <f>IF(Table1_1[[#This Row],[discount_percentage]]&gt;= 50%, "Yes", "No")</f>
        <v>Yes</v>
      </c>
      <c r="L888">
        <v>4.2</v>
      </c>
      <c r="M888">
        <v>22860</v>
      </c>
      <c r="N888">
        <f>AVERAGE(Table1_1[[#This Row],[rating]]) + (Table1_1[[#This Row],[rating_count]]/1000)</f>
        <v>27.06</v>
      </c>
      <c r="O888" t="str">
        <f>IF(Table1_1[[#This Row],[rating_count]]&lt;1000, "Yes", "No")</f>
        <v>No</v>
      </c>
      <c r="P888" t="s">
        <v>8329</v>
      </c>
      <c r="Q888" t="s">
        <v>8330</v>
      </c>
      <c r="R888" t="s">
        <v>8331</v>
      </c>
      <c r="S888" t="s">
        <v>8332</v>
      </c>
      <c r="T888" t="s">
        <v>8333</v>
      </c>
      <c r="U888" t="s">
        <v>8334</v>
      </c>
      <c r="V888" t="s">
        <v>8335</v>
      </c>
      <c r="W888" t="s">
        <v>8336</v>
      </c>
    </row>
    <row r="889" spans="1:23" x14ac:dyDescent="0.25">
      <c r="A889" t="s">
        <v>8337</v>
      </c>
      <c r="B889" t="s">
        <v>8338</v>
      </c>
      <c r="C889" t="str">
        <f>TRIM(LEFT(Table1_1[[#This Row],[product_name]], FIND(" ",Table1_1[[#This Row],[product_name]],FIND(" ",Table1_1[[#This Row],[product_name]],FIND(" ",Table1_1[[#This Row],[product_name]])+1)+1)))</f>
        <v>Inventis 5V 1.2W</v>
      </c>
      <c r="D889" t="s">
        <v>5829</v>
      </c>
      <c r="E889" t="s">
        <v>13076</v>
      </c>
      <c r="F889">
        <v>39</v>
      </c>
      <c r="G889">
        <v>39</v>
      </c>
      <c r="H889" t="str" cm="1">
        <f t="array" ref="H889">_xlfn.IFS(Table1_1[[#This Row],[discounted_price]]&lt;200, "&lt;₹200", Table1_1[[#This Row],[discounted_price]]&lt;=500, "₹200-₹500", Table1_1[[#This Row],[discounted_price]]&gt;500, "&gt;₹500")</f>
        <v>&lt;₹200</v>
      </c>
      <c r="I889" s="1">
        <v>0</v>
      </c>
      <c r="J8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89" s="1" t="str">
        <f>IF(Table1_1[[#This Row],[discount_percentage]]&gt;= 50%, "Yes", "No")</f>
        <v>No</v>
      </c>
      <c r="L889">
        <v>3.6</v>
      </c>
      <c r="M889">
        <v>13572</v>
      </c>
      <c r="N889">
        <f>AVERAGE(Table1_1[[#This Row],[rating]]) + (Table1_1[[#This Row],[rating_count]]/1000)</f>
        <v>17.172000000000001</v>
      </c>
      <c r="O889" t="str">
        <f>IF(Table1_1[[#This Row],[rating_count]]&lt;1000, "Yes", "No")</f>
        <v>No</v>
      </c>
      <c r="P889" t="s">
        <v>8155</v>
      </c>
      <c r="Q889" t="s">
        <v>8339</v>
      </c>
      <c r="R889" t="s">
        <v>8340</v>
      </c>
      <c r="S889" t="s">
        <v>8341</v>
      </c>
      <c r="T889" t="s">
        <v>8342</v>
      </c>
      <c r="U889" t="s">
        <v>8343</v>
      </c>
      <c r="V889" t="s">
        <v>8344</v>
      </c>
      <c r="W889" t="s">
        <v>8345</v>
      </c>
    </row>
    <row r="890" spans="1:23" x14ac:dyDescent="0.25">
      <c r="A890" t="s">
        <v>8346</v>
      </c>
      <c r="B890" t="s">
        <v>8347</v>
      </c>
      <c r="C890" t="str">
        <f>TRIM(LEFT(Table1_1[[#This Row],[product_name]], FIND(" ",Table1_1[[#This Row],[product_name]],FIND(" ",Table1_1[[#This Row],[product_name]],FIND(" ",Table1_1[[#This Row],[product_name]])+1)+1)))</f>
        <v>TP-Link TL-WA855RE 300</v>
      </c>
      <c r="D890" t="s">
        <v>5223</v>
      </c>
      <c r="E890" t="s">
        <v>13076</v>
      </c>
      <c r="F890">
        <v>1599</v>
      </c>
      <c r="G890">
        <v>3599</v>
      </c>
      <c r="H890" t="str" cm="1">
        <f t="array" ref="H890">_xlfn.IFS(Table1_1[[#This Row],[discounted_price]]&lt;200, "&lt;₹200", Table1_1[[#This Row],[discounted_price]]&lt;=500, "₹200-₹500", Table1_1[[#This Row],[discounted_price]]&gt;500, "&gt;₹500")</f>
        <v>&gt;₹500</v>
      </c>
      <c r="I890" s="1">
        <v>0.56000000000000005</v>
      </c>
      <c r="J8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90" s="1" t="str">
        <f>IF(Table1_1[[#This Row],[discount_percentage]]&gt;= 50%, "Yes", "No")</f>
        <v>Yes</v>
      </c>
      <c r="L890">
        <v>4.2</v>
      </c>
      <c r="M890">
        <v>16182</v>
      </c>
      <c r="N890">
        <f>AVERAGE(Table1_1[[#This Row],[rating]]) + (Table1_1[[#This Row],[rating_count]]/1000)</f>
        <v>20.381999999999998</v>
      </c>
      <c r="O890" t="str">
        <f>IF(Table1_1[[#This Row],[rating_count]]&lt;1000, "Yes", "No")</f>
        <v>No</v>
      </c>
      <c r="P890" t="s">
        <v>8348</v>
      </c>
      <c r="Q890" t="s">
        <v>8349</v>
      </c>
      <c r="R890" t="s">
        <v>8350</v>
      </c>
      <c r="S890" t="s">
        <v>8351</v>
      </c>
      <c r="T890" t="s">
        <v>8352</v>
      </c>
      <c r="U890" t="s">
        <v>8353</v>
      </c>
      <c r="V890" t="s">
        <v>8354</v>
      </c>
      <c r="W890" t="s">
        <v>8355</v>
      </c>
    </row>
    <row r="891" spans="1:23" x14ac:dyDescent="0.25">
      <c r="A891" t="s">
        <v>8356</v>
      </c>
      <c r="B891" t="s">
        <v>8357</v>
      </c>
      <c r="C891" t="str">
        <f>TRIM(LEFT(Table1_1[[#This Row],[product_name]], FIND(" ",Table1_1[[#This Row],[product_name]],FIND(" ",Table1_1[[#This Row],[product_name]],FIND(" ",Table1_1[[#This Row],[product_name]])+1)+1)))</f>
        <v>boAt Stone 250</v>
      </c>
      <c r="D891" t="s">
        <v>5515</v>
      </c>
      <c r="E891" t="s">
        <v>13077</v>
      </c>
      <c r="F891">
        <v>1199</v>
      </c>
      <c r="G891">
        <v>3990</v>
      </c>
      <c r="H891" t="str" cm="1">
        <f t="array" ref="H891">_xlfn.IFS(Table1_1[[#This Row],[discounted_price]]&lt;200, "&lt;₹200", Table1_1[[#This Row],[discounted_price]]&lt;=500, "₹200-₹500", Table1_1[[#This Row],[discounted_price]]&gt;500, "&gt;₹500")</f>
        <v>&gt;₹500</v>
      </c>
      <c r="I891" s="1">
        <v>0.7</v>
      </c>
      <c r="J8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891" s="1" t="str">
        <f>IF(Table1_1[[#This Row],[discount_percentage]]&gt;= 50%, "Yes", "No")</f>
        <v>Yes</v>
      </c>
      <c r="L891">
        <v>4.2</v>
      </c>
      <c r="M891">
        <v>2908</v>
      </c>
      <c r="N891">
        <f>AVERAGE(Table1_1[[#This Row],[rating]]) + (Table1_1[[#This Row],[rating_count]]/1000)</f>
        <v>7.1080000000000005</v>
      </c>
      <c r="O891" t="str">
        <f>IF(Table1_1[[#This Row],[rating_count]]&lt;1000, "Yes", "No")</f>
        <v>No</v>
      </c>
      <c r="P891" t="s">
        <v>8358</v>
      </c>
      <c r="Q891" t="s">
        <v>8359</v>
      </c>
      <c r="R891" t="s">
        <v>8360</v>
      </c>
      <c r="S891" t="s">
        <v>8361</v>
      </c>
      <c r="T891" t="s">
        <v>8362</v>
      </c>
      <c r="U891" t="s">
        <v>8363</v>
      </c>
      <c r="V891" t="s">
        <v>8364</v>
      </c>
      <c r="W891" t="s">
        <v>8365</v>
      </c>
    </row>
    <row r="892" spans="1:23" x14ac:dyDescent="0.25">
      <c r="A892" t="s">
        <v>8367</v>
      </c>
      <c r="B892" t="s">
        <v>8368</v>
      </c>
      <c r="C892" t="str">
        <f>TRIM(LEFT(Table1_1[[#This Row],[product_name]], FIND(" ",Table1_1[[#This Row],[product_name]],FIND(" ",Table1_1[[#This Row],[product_name]],FIND(" ",Table1_1[[#This Row],[product_name]])+1)+1)))</f>
        <v>Offbeat¬Æ - DASH</v>
      </c>
      <c r="D892" t="s">
        <v>4845</v>
      </c>
      <c r="E892" t="s">
        <v>13076</v>
      </c>
      <c r="F892">
        <v>1099</v>
      </c>
      <c r="G892">
        <v>1499</v>
      </c>
      <c r="H892" t="str" cm="1">
        <f t="array" ref="H892">_xlfn.IFS(Table1_1[[#This Row],[discounted_price]]&lt;200, "&lt;₹200", Table1_1[[#This Row],[discounted_price]]&lt;=500, "₹200-₹500", Table1_1[[#This Row],[discounted_price]]&gt;500, "&gt;₹500")</f>
        <v>&gt;₹500</v>
      </c>
      <c r="I892" s="1">
        <v>0.27</v>
      </c>
      <c r="J8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892" s="1" t="str">
        <f>IF(Table1_1[[#This Row],[discount_percentage]]&gt;= 50%, "Yes", "No")</f>
        <v>No</v>
      </c>
      <c r="L892">
        <v>4.2</v>
      </c>
      <c r="M892">
        <v>2375</v>
      </c>
      <c r="N892">
        <f>AVERAGE(Table1_1[[#This Row],[rating]]) + (Table1_1[[#This Row],[rating_count]]/1000)</f>
        <v>6.5750000000000002</v>
      </c>
      <c r="O892" t="str">
        <f>IF(Table1_1[[#This Row],[rating_count]]&lt;1000, "Yes", "No")</f>
        <v>No</v>
      </c>
      <c r="P892" t="s">
        <v>8369</v>
      </c>
      <c r="Q892" t="s">
        <v>8370</v>
      </c>
      <c r="R892" t="s">
        <v>8371</v>
      </c>
      <c r="S892" t="s">
        <v>8372</v>
      </c>
      <c r="T892" t="s">
        <v>8373</v>
      </c>
      <c r="U892" t="s">
        <v>8374</v>
      </c>
      <c r="V892" t="s">
        <v>8375</v>
      </c>
      <c r="W892" t="s">
        <v>8376</v>
      </c>
    </row>
    <row r="893" spans="1:23" x14ac:dyDescent="0.25">
      <c r="A893" t="s">
        <v>8377</v>
      </c>
      <c r="B893" t="s">
        <v>8378</v>
      </c>
      <c r="C893" t="str">
        <f>TRIM(LEFT(Table1_1[[#This Row],[product_name]], FIND(" ",Table1_1[[#This Row],[product_name]],FIND(" ",Table1_1[[#This Row],[product_name]],FIND(" ",Table1_1[[#This Row],[product_name]])+1)+1)))</f>
        <v>Classmate Drawing Book</v>
      </c>
      <c r="D893" t="s">
        <v>6273</v>
      </c>
      <c r="E893" t="s">
        <v>13079</v>
      </c>
      <c r="F893">
        <v>120</v>
      </c>
      <c r="G893">
        <v>120</v>
      </c>
      <c r="H893" t="str" cm="1">
        <f t="array" ref="H893">_xlfn.IFS(Table1_1[[#This Row],[discounted_price]]&lt;200, "&lt;₹200", Table1_1[[#This Row],[discounted_price]]&lt;=500, "₹200-₹500", Table1_1[[#This Row],[discounted_price]]&gt;500, "&gt;₹500")</f>
        <v>&lt;₹200</v>
      </c>
      <c r="I893" s="1">
        <v>0</v>
      </c>
      <c r="J8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93" s="1" t="str">
        <f>IF(Table1_1[[#This Row],[discount_percentage]]&gt;= 50%, "Yes", "No")</f>
        <v>No</v>
      </c>
      <c r="L893">
        <v>4.5</v>
      </c>
      <c r="M893">
        <v>4951</v>
      </c>
      <c r="N893">
        <f>AVERAGE(Table1_1[[#This Row],[rating]]) + (Table1_1[[#This Row],[rating_count]]/1000)</f>
        <v>9.4510000000000005</v>
      </c>
      <c r="O893" t="str">
        <f>IF(Table1_1[[#This Row],[rating_count]]&lt;1000, "Yes", "No")</f>
        <v>No</v>
      </c>
      <c r="P893" t="s">
        <v>8379</v>
      </c>
      <c r="Q893" t="s">
        <v>8380</v>
      </c>
      <c r="R893" t="s">
        <v>8381</v>
      </c>
      <c r="S893" t="s">
        <v>8382</v>
      </c>
      <c r="T893" t="s">
        <v>8383</v>
      </c>
      <c r="U893" t="s">
        <v>8384</v>
      </c>
      <c r="V893" t="s">
        <v>8385</v>
      </c>
      <c r="W893" t="s">
        <v>8386</v>
      </c>
    </row>
    <row r="894" spans="1:23" x14ac:dyDescent="0.25">
      <c r="A894" t="s">
        <v>8387</v>
      </c>
      <c r="B894" t="s">
        <v>8388</v>
      </c>
      <c r="C894" t="str">
        <f>TRIM(LEFT(Table1_1[[#This Row],[product_name]], FIND(" ",Table1_1[[#This Row],[product_name]],FIND(" ",Table1_1[[#This Row],[product_name]],FIND(" ",Table1_1[[#This Row],[product_name]])+1)+1)))</f>
        <v>HP GK320 Wired</v>
      </c>
      <c r="D894" t="s">
        <v>7582</v>
      </c>
      <c r="E894" t="s">
        <v>13076</v>
      </c>
      <c r="F894">
        <v>1519</v>
      </c>
      <c r="G894">
        <v>3499</v>
      </c>
      <c r="H894" t="str" cm="1">
        <f t="array" ref="H894">_xlfn.IFS(Table1_1[[#This Row],[discounted_price]]&lt;200, "&lt;₹200", Table1_1[[#This Row],[discounted_price]]&lt;=500, "₹200-₹500", Table1_1[[#This Row],[discounted_price]]&gt;500, "&gt;₹500")</f>
        <v>&gt;₹500</v>
      </c>
      <c r="I894" s="1">
        <v>0.56999999999999995</v>
      </c>
      <c r="J8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894" s="1" t="str">
        <f>IF(Table1_1[[#This Row],[discount_percentage]]&gt;= 50%, "Yes", "No")</f>
        <v>Yes</v>
      </c>
      <c r="L894">
        <v>4.3</v>
      </c>
      <c r="M894">
        <v>408</v>
      </c>
      <c r="N894">
        <f>AVERAGE(Table1_1[[#This Row],[rating]]) + (Table1_1[[#This Row],[rating_count]]/1000)</f>
        <v>4.7080000000000002</v>
      </c>
      <c r="O894" t="str">
        <f>IF(Table1_1[[#This Row],[rating_count]]&lt;1000, "Yes", "No")</f>
        <v>Yes</v>
      </c>
      <c r="P894" t="s">
        <v>8389</v>
      </c>
      <c r="Q894" t="s">
        <v>8390</v>
      </c>
      <c r="R894" t="s">
        <v>8391</v>
      </c>
      <c r="S894" t="s">
        <v>8392</v>
      </c>
      <c r="T894" t="s">
        <v>8393</v>
      </c>
      <c r="U894" t="s">
        <v>8394</v>
      </c>
      <c r="V894" t="s">
        <v>8395</v>
      </c>
      <c r="W894" t="s">
        <v>8396</v>
      </c>
    </row>
    <row r="895" spans="1:23" x14ac:dyDescent="0.25">
      <c r="A895" t="s">
        <v>8397</v>
      </c>
      <c r="B895" t="s">
        <v>8398</v>
      </c>
      <c r="C895" t="str">
        <f>TRIM(LEFT(Table1_1[[#This Row],[product_name]], FIND(" ",Table1_1[[#This Row],[product_name]],FIND(" ",Table1_1[[#This Row],[product_name]],FIND(" ",Table1_1[[#This Row],[product_name]])+1)+1)))</f>
        <v>Parker Moments Vector</v>
      </c>
      <c r="D895" t="s">
        <v>8298</v>
      </c>
      <c r="E895" t="s">
        <v>13079</v>
      </c>
      <c r="F895">
        <v>420</v>
      </c>
      <c r="G895">
        <v>420</v>
      </c>
      <c r="H895" t="str" cm="1">
        <f t="array" ref="H895">_xlfn.IFS(Table1_1[[#This Row],[discounted_price]]&lt;200, "&lt;₹200", Table1_1[[#This Row],[discounted_price]]&lt;=500, "₹200-₹500", Table1_1[[#This Row],[discounted_price]]&gt;500, "&gt;₹500")</f>
        <v>₹200-₹500</v>
      </c>
      <c r="I895" s="1">
        <v>0</v>
      </c>
      <c r="J8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95" s="1" t="str">
        <f>IF(Table1_1[[#This Row],[discount_percentage]]&gt;= 50%, "Yes", "No")</f>
        <v>No</v>
      </c>
      <c r="L895">
        <v>4.2</v>
      </c>
      <c r="M895">
        <v>1926</v>
      </c>
      <c r="N895">
        <f>AVERAGE(Table1_1[[#This Row],[rating]]) + (Table1_1[[#This Row],[rating_count]]/1000)</f>
        <v>6.1260000000000003</v>
      </c>
      <c r="O895" t="str">
        <f>IF(Table1_1[[#This Row],[rating_count]]&lt;1000, "Yes", "No")</f>
        <v>No</v>
      </c>
      <c r="P895" t="s">
        <v>8399</v>
      </c>
      <c r="Q895" t="s">
        <v>8400</v>
      </c>
      <c r="R895" t="s">
        <v>8401</v>
      </c>
      <c r="S895" t="s">
        <v>8402</v>
      </c>
      <c r="T895" t="s">
        <v>8403</v>
      </c>
      <c r="U895" t="s">
        <v>8404</v>
      </c>
      <c r="V895" t="s">
        <v>8405</v>
      </c>
      <c r="W895" t="s">
        <v>8406</v>
      </c>
    </row>
    <row r="896" spans="1:23" x14ac:dyDescent="0.25">
      <c r="A896" t="s">
        <v>8407</v>
      </c>
      <c r="B896" t="s">
        <v>8408</v>
      </c>
      <c r="C896" t="str">
        <f>TRIM(LEFT(Table1_1[[#This Row],[product_name]], FIND(" ",Table1_1[[#This Row],[product_name]],FIND(" ",Table1_1[[#This Row],[product_name]],FIND(" ",Table1_1[[#This Row],[product_name]])+1)+1)))</f>
        <v>Camlin Elegante Fountain</v>
      </c>
      <c r="D896" t="s">
        <v>8409</v>
      </c>
      <c r="E896" t="s">
        <v>13079</v>
      </c>
      <c r="F896">
        <v>225</v>
      </c>
      <c r="G896">
        <v>225</v>
      </c>
      <c r="H896" t="str" cm="1">
        <f t="array" ref="H896">_xlfn.IFS(Table1_1[[#This Row],[discounted_price]]&lt;200, "&lt;₹200", Table1_1[[#This Row],[discounted_price]]&lt;=500, "₹200-₹500", Table1_1[[#This Row],[discounted_price]]&gt;500, "&gt;₹500")</f>
        <v>₹200-₹500</v>
      </c>
      <c r="I896" s="1">
        <v>0</v>
      </c>
      <c r="J8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896" s="1" t="str">
        <f>IF(Table1_1[[#This Row],[discount_percentage]]&gt;= 50%, "Yes", "No")</f>
        <v>No</v>
      </c>
      <c r="L896">
        <v>4.0999999999999996</v>
      </c>
      <c r="M896">
        <v>4798</v>
      </c>
      <c r="N896">
        <f>AVERAGE(Table1_1[[#This Row],[rating]]) + (Table1_1[[#This Row],[rating_count]]/1000)</f>
        <v>8.8979999999999997</v>
      </c>
      <c r="O896" t="str">
        <f>IF(Table1_1[[#This Row],[rating_count]]&lt;1000, "Yes", "No")</f>
        <v>No</v>
      </c>
      <c r="P896" t="s">
        <v>8410</v>
      </c>
      <c r="Q896" t="s">
        <v>8411</v>
      </c>
      <c r="R896" t="s">
        <v>8412</v>
      </c>
      <c r="S896" t="s">
        <v>8413</v>
      </c>
      <c r="T896" t="s">
        <v>8414</v>
      </c>
      <c r="U896" t="s">
        <v>8415</v>
      </c>
      <c r="V896" t="s">
        <v>8416</v>
      </c>
      <c r="W896" t="s">
        <v>8417</v>
      </c>
    </row>
    <row r="897" spans="1:23" x14ac:dyDescent="0.25">
      <c r="A897" t="s">
        <v>8418</v>
      </c>
      <c r="B897" t="s">
        <v>8419</v>
      </c>
      <c r="C897" t="str">
        <f>TRIM(LEFT(Table1_1[[#This Row],[product_name]], FIND(" ",Table1_1[[#This Row],[product_name]],FIND(" ",Table1_1[[#This Row],[product_name]],FIND(" ",Table1_1[[#This Row],[product_name]])+1)+1)))</f>
        <v>CARECASE¬Æ Optical Bay</v>
      </c>
      <c r="D897" t="s">
        <v>8420</v>
      </c>
      <c r="E897" t="s">
        <v>13076</v>
      </c>
      <c r="F897">
        <v>199</v>
      </c>
      <c r="G897">
        <v>799</v>
      </c>
      <c r="H897" t="str" cm="1">
        <f t="array" ref="H897">_xlfn.IFS(Table1_1[[#This Row],[discounted_price]]&lt;200, "&lt;₹200", Table1_1[[#This Row],[discounted_price]]&lt;=500, "₹200-₹500", Table1_1[[#This Row],[discounted_price]]&gt;500, "&gt;₹500")</f>
        <v>&lt;₹200</v>
      </c>
      <c r="I897" s="1">
        <v>0.75</v>
      </c>
      <c r="J8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897" s="1" t="str">
        <f>IF(Table1_1[[#This Row],[discount_percentage]]&gt;= 50%, "Yes", "No")</f>
        <v>Yes</v>
      </c>
      <c r="L897">
        <v>4.0999999999999996</v>
      </c>
      <c r="M897">
        <v>7333</v>
      </c>
      <c r="N897">
        <f>AVERAGE(Table1_1[[#This Row],[rating]]) + (Table1_1[[#This Row],[rating_count]]/1000)</f>
        <v>11.433</v>
      </c>
      <c r="O897" t="str">
        <f>IF(Table1_1[[#This Row],[rating_count]]&lt;1000, "Yes", "No")</f>
        <v>No</v>
      </c>
      <c r="P897" t="s">
        <v>8421</v>
      </c>
      <c r="Q897" t="s">
        <v>8422</v>
      </c>
      <c r="R897" t="s">
        <v>8423</v>
      </c>
      <c r="S897" t="s">
        <v>8424</v>
      </c>
      <c r="T897" t="s">
        <v>8425</v>
      </c>
      <c r="U897" t="s">
        <v>8426</v>
      </c>
      <c r="V897" t="s">
        <v>8427</v>
      </c>
      <c r="W897" t="s">
        <v>8428</v>
      </c>
    </row>
    <row r="898" spans="1:23" x14ac:dyDescent="0.25">
      <c r="A898" t="s">
        <v>8431</v>
      </c>
      <c r="B898" t="s">
        <v>8432</v>
      </c>
      <c r="C898" t="str">
        <f>TRIM(LEFT(Table1_1[[#This Row],[product_name]], FIND(" ",Table1_1[[#This Row],[product_name]],FIND(" ",Table1_1[[#This Row],[product_name]],FIND(" ",Table1_1[[#This Row],[product_name]])+1)+1)))</f>
        <v>Canon E4570 All-in-One</v>
      </c>
      <c r="D898" t="s">
        <v>7703</v>
      </c>
      <c r="E898" t="s">
        <v>13076</v>
      </c>
      <c r="F898">
        <v>8349</v>
      </c>
      <c r="G898">
        <v>9625</v>
      </c>
      <c r="H898" t="str" cm="1">
        <f t="array" ref="H898">_xlfn.IFS(Table1_1[[#This Row],[discounted_price]]&lt;200, "&lt;₹200", Table1_1[[#This Row],[discounted_price]]&lt;=500, "₹200-₹500", Table1_1[[#This Row],[discounted_price]]&gt;500, "&gt;₹500")</f>
        <v>&gt;₹500</v>
      </c>
      <c r="I898" s="1">
        <v>0.13</v>
      </c>
      <c r="J8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898" s="1" t="str">
        <f>IF(Table1_1[[#This Row],[discount_percentage]]&gt;= 50%, "Yes", "No")</f>
        <v>No</v>
      </c>
      <c r="L898">
        <v>3.8</v>
      </c>
      <c r="M898">
        <v>3652</v>
      </c>
      <c r="N898">
        <f>AVERAGE(Table1_1[[#This Row],[rating]]) + (Table1_1[[#This Row],[rating_count]]/1000)</f>
        <v>7.452</v>
      </c>
      <c r="O898" t="str">
        <f>IF(Table1_1[[#This Row],[rating_count]]&lt;1000, "Yes", "No")</f>
        <v>No</v>
      </c>
      <c r="P898" t="s">
        <v>8433</v>
      </c>
      <c r="Q898" t="s">
        <v>8434</v>
      </c>
      <c r="R898" t="s">
        <v>8435</v>
      </c>
      <c r="S898" t="s">
        <v>8436</v>
      </c>
      <c r="T898" t="s">
        <v>8437</v>
      </c>
      <c r="U898" t="s">
        <v>8438</v>
      </c>
      <c r="V898" t="s">
        <v>8439</v>
      </c>
      <c r="W898" t="s">
        <v>8440</v>
      </c>
    </row>
    <row r="899" spans="1:23" x14ac:dyDescent="0.25">
      <c r="A899" t="s">
        <v>8441</v>
      </c>
      <c r="B899" t="s">
        <v>8442</v>
      </c>
      <c r="C899" t="str">
        <f>TRIM(LEFT(Table1_1[[#This Row],[product_name]], FIND(" ",Table1_1[[#This Row],[product_name]],FIND(" ",Table1_1[[#This Row],[product_name]],FIND(" ",Table1_1[[#This Row],[product_name]])+1)+1)))</f>
        <v>Crucial P3 500GB</v>
      </c>
      <c r="D899" t="s">
        <v>6733</v>
      </c>
      <c r="E899" t="s">
        <v>13076</v>
      </c>
      <c r="F899">
        <v>3307</v>
      </c>
      <c r="G899">
        <v>6100</v>
      </c>
      <c r="H899" t="str" cm="1">
        <f t="array" ref="H899">_xlfn.IFS(Table1_1[[#This Row],[discounted_price]]&lt;200, "&lt;₹200", Table1_1[[#This Row],[discounted_price]]&lt;=500, "₹200-₹500", Table1_1[[#This Row],[discounted_price]]&gt;500, "&gt;₹500")</f>
        <v>&gt;₹500</v>
      </c>
      <c r="I899" s="1">
        <v>0.46</v>
      </c>
      <c r="J8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899" s="1" t="str">
        <f>IF(Table1_1[[#This Row],[discount_percentage]]&gt;= 50%, "Yes", "No")</f>
        <v>No</v>
      </c>
      <c r="L899">
        <v>4.3</v>
      </c>
      <c r="M899">
        <v>2515</v>
      </c>
      <c r="N899">
        <f>AVERAGE(Table1_1[[#This Row],[rating]]) + (Table1_1[[#This Row],[rating_count]]/1000)</f>
        <v>6.8149999999999995</v>
      </c>
      <c r="O899" t="str">
        <f>IF(Table1_1[[#This Row],[rating_count]]&lt;1000, "Yes", "No")</f>
        <v>No</v>
      </c>
      <c r="P899" t="s">
        <v>8443</v>
      </c>
      <c r="Q899" t="s">
        <v>8444</v>
      </c>
      <c r="R899" t="s">
        <v>8445</v>
      </c>
      <c r="S899" t="s">
        <v>8446</v>
      </c>
      <c r="T899" t="s">
        <v>8447</v>
      </c>
      <c r="U899" t="s">
        <v>8448</v>
      </c>
      <c r="V899" t="s">
        <v>8449</v>
      </c>
      <c r="W899" t="s">
        <v>8450</v>
      </c>
    </row>
    <row r="900" spans="1:23" x14ac:dyDescent="0.25">
      <c r="A900" t="s">
        <v>8453</v>
      </c>
      <c r="B900" t="s">
        <v>8454</v>
      </c>
      <c r="C900" t="str">
        <f>TRIM(LEFT(Table1_1[[#This Row],[product_name]], FIND(" ",Table1_1[[#This Row],[product_name]],FIND(" ",Table1_1[[#This Row],[product_name]],FIND(" ",Table1_1[[#This Row],[product_name]])+1)+1)))</f>
        <v>HP v222w 64GB</v>
      </c>
      <c r="D900" t="s">
        <v>4834</v>
      </c>
      <c r="E900" t="s">
        <v>13076</v>
      </c>
      <c r="F900">
        <v>449</v>
      </c>
      <c r="G900">
        <v>1300</v>
      </c>
      <c r="H900" t="str" cm="1">
        <f t="array" ref="H900">_xlfn.IFS(Table1_1[[#This Row],[discounted_price]]&lt;200, "&lt;₹200", Table1_1[[#This Row],[discounted_price]]&lt;=500, "₹200-₹500", Table1_1[[#This Row],[discounted_price]]&gt;500, "&gt;₹500")</f>
        <v>₹200-₹500</v>
      </c>
      <c r="I900" s="1">
        <v>0.65</v>
      </c>
      <c r="J9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00" s="1" t="str">
        <f>IF(Table1_1[[#This Row],[discount_percentage]]&gt;= 50%, "Yes", "No")</f>
        <v>Yes</v>
      </c>
      <c r="L900">
        <v>4.2</v>
      </c>
      <c r="M900">
        <v>4959</v>
      </c>
      <c r="N900">
        <f>AVERAGE(Table1_1[[#This Row],[rating]]) + (Table1_1[[#This Row],[rating_count]]/1000)</f>
        <v>9.1589999999999989</v>
      </c>
      <c r="O900" t="str">
        <f>IF(Table1_1[[#This Row],[rating_count]]&lt;1000, "Yes", "No")</f>
        <v>No</v>
      </c>
      <c r="P900" t="s">
        <v>8455</v>
      </c>
      <c r="Q900" t="s">
        <v>8456</v>
      </c>
      <c r="R900" t="s">
        <v>8457</v>
      </c>
      <c r="S900" t="s">
        <v>8458</v>
      </c>
      <c r="T900" t="s">
        <v>8459</v>
      </c>
      <c r="U900" t="s">
        <v>8460</v>
      </c>
      <c r="V900" t="s">
        <v>8461</v>
      </c>
      <c r="W900" t="s">
        <v>8462</v>
      </c>
    </row>
    <row r="901" spans="1:23" x14ac:dyDescent="0.25">
      <c r="A901" t="s">
        <v>8463</v>
      </c>
      <c r="B901" t="s">
        <v>8464</v>
      </c>
      <c r="C901" t="str">
        <f>TRIM(LEFT(Table1_1[[#This Row],[product_name]], FIND(" ",Table1_1[[#This Row],[product_name]],FIND(" ",Table1_1[[#This Row],[product_name]],FIND(" ",Table1_1[[#This Row],[product_name]])+1)+1)))</f>
        <v>Duracell Ultra Alkaline</v>
      </c>
      <c r="D901" t="s">
        <v>5047</v>
      </c>
      <c r="E901" t="s">
        <v>13077</v>
      </c>
      <c r="F901">
        <v>380</v>
      </c>
      <c r="G901">
        <v>400</v>
      </c>
      <c r="H901" t="str" cm="1">
        <f t="array" ref="H901">_xlfn.IFS(Table1_1[[#This Row],[discounted_price]]&lt;200, "&lt;₹200", Table1_1[[#This Row],[discounted_price]]&lt;=500, "₹200-₹500", Table1_1[[#This Row],[discounted_price]]&gt;500, "&gt;₹500")</f>
        <v>₹200-₹500</v>
      </c>
      <c r="I901" s="1">
        <v>0.05</v>
      </c>
      <c r="J9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901" s="1" t="str">
        <f>IF(Table1_1[[#This Row],[discount_percentage]]&gt;= 50%, "Yes", "No")</f>
        <v>No</v>
      </c>
      <c r="L901">
        <v>4.4000000000000004</v>
      </c>
      <c r="M901">
        <v>2111</v>
      </c>
      <c r="N901">
        <f>AVERAGE(Table1_1[[#This Row],[rating]]) + (Table1_1[[#This Row],[rating_count]]/1000)</f>
        <v>6.511000000000001</v>
      </c>
      <c r="O901" t="str">
        <f>IF(Table1_1[[#This Row],[rating_count]]&lt;1000, "Yes", "No")</f>
        <v>No</v>
      </c>
      <c r="P901" t="s">
        <v>8465</v>
      </c>
      <c r="Q901" t="s">
        <v>8466</v>
      </c>
      <c r="R901" t="s">
        <v>8467</v>
      </c>
      <c r="S901" t="s">
        <v>8468</v>
      </c>
      <c r="T901" t="s">
        <v>8469</v>
      </c>
      <c r="U901" t="s">
        <v>8470</v>
      </c>
      <c r="V901" t="s">
        <v>8471</v>
      </c>
      <c r="W901" t="s">
        <v>8472</v>
      </c>
    </row>
    <row r="902" spans="1:23" x14ac:dyDescent="0.25">
      <c r="A902" t="s">
        <v>8473</v>
      </c>
      <c r="B902" t="s">
        <v>8474</v>
      </c>
      <c r="C902" t="str">
        <f>TRIM(LEFT(Table1_1[[#This Row],[product_name]], FIND(" ",Table1_1[[#This Row],[product_name]],FIND(" ",Table1_1[[#This Row],[product_name]],FIND(" ",Table1_1[[#This Row],[product_name]])+1)+1)))</f>
        <v>BESTOR¬Æ LCD Writing</v>
      </c>
      <c r="D902" t="s">
        <v>4856</v>
      </c>
      <c r="E902" t="s">
        <v>13076</v>
      </c>
      <c r="F902">
        <v>499</v>
      </c>
      <c r="G902">
        <v>1399</v>
      </c>
      <c r="H902" t="str" cm="1">
        <f t="array" ref="H902">_xlfn.IFS(Table1_1[[#This Row],[discounted_price]]&lt;200, "&lt;₹200", Table1_1[[#This Row],[discounted_price]]&lt;=500, "₹200-₹500", Table1_1[[#This Row],[discounted_price]]&gt;500, "&gt;₹500")</f>
        <v>₹200-₹500</v>
      </c>
      <c r="I902" s="1">
        <v>0.64</v>
      </c>
      <c r="J9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02" s="1" t="str">
        <f>IF(Table1_1[[#This Row],[discount_percentage]]&gt;= 50%, "Yes", "No")</f>
        <v>Yes</v>
      </c>
      <c r="L902">
        <v>3.9</v>
      </c>
      <c r="M902">
        <v>1462</v>
      </c>
      <c r="N902">
        <f>AVERAGE(Table1_1[[#This Row],[rating]]) + (Table1_1[[#This Row],[rating_count]]/1000)</f>
        <v>5.3620000000000001</v>
      </c>
      <c r="O902" t="str">
        <f>IF(Table1_1[[#This Row],[rating_count]]&lt;1000, "Yes", "No")</f>
        <v>No</v>
      </c>
      <c r="P902" t="s">
        <v>8475</v>
      </c>
      <c r="Q902" t="s">
        <v>8476</v>
      </c>
      <c r="R902" t="s">
        <v>8477</v>
      </c>
      <c r="S902" t="s">
        <v>8478</v>
      </c>
      <c r="T902" t="s">
        <v>8479</v>
      </c>
      <c r="U902" t="s">
        <v>8480</v>
      </c>
      <c r="V902" t="s">
        <v>8481</v>
      </c>
      <c r="W902" t="s">
        <v>8482</v>
      </c>
    </row>
    <row r="903" spans="1:23" x14ac:dyDescent="0.25">
      <c r="A903" t="s">
        <v>8483</v>
      </c>
      <c r="B903" t="s">
        <v>8484</v>
      </c>
      <c r="C903" t="str">
        <f>TRIM(LEFT(Table1_1[[#This Row],[product_name]], FIND(" ",Table1_1[[#This Row],[product_name]],FIND(" ",Table1_1[[#This Row],[product_name]],FIND(" ",Table1_1[[#This Row],[product_name]])+1)+1)))</f>
        <v>Lenovo IdeaPad 3</v>
      </c>
      <c r="D903" t="s">
        <v>8485</v>
      </c>
      <c r="E903" t="s">
        <v>13076</v>
      </c>
      <c r="F903">
        <v>37247</v>
      </c>
      <c r="G903">
        <v>59890</v>
      </c>
      <c r="H903" t="str" cm="1">
        <f t="array" ref="H903">_xlfn.IFS(Table1_1[[#This Row],[discounted_price]]&lt;200, "&lt;₹200", Table1_1[[#This Row],[discounted_price]]&lt;=500, "₹200-₹500", Table1_1[[#This Row],[discounted_price]]&gt;500, "&gt;₹500")</f>
        <v>&gt;₹500</v>
      </c>
      <c r="I903" s="1">
        <v>0.38</v>
      </c>
      <c r="J9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03" s="1" t="str">
        <f>IF(Table1_1[[#This Row],[discount_percentage]]&gt;= 50%, "Yes", "No")</f>
        <v>No</v>
      </c>
      <c r="L903">
        <v>4</v>
      </c>
      <c r="M903">
        <v>323</v>
      </c>
      <c r="N903">
        <f>AVERAGE(Table1_1[[#This Row],[rating]]) + (Table1_1[[#This Row],[rating_count]]/1000)</f>
        <v>4.3230000000000004</v>
      </c>
      <c r="O903" t="str">
        <f>IF(Table1_1[[#This Row],[rating_count]]&lt;1000, "Yes", "No")</f>
        <v>Yes</v>
      </c>
      <c r="P903" t="s">
        <v>8486</v>
      </c>
      <c r="Q903" t="s">
        <v>8487</v>
      </c>
      <c r="R903" t="s">
        <v>8488</v>
      </c>
      <c r="S903" t="s">
        <v>8489</v>
      </c>
      <c r="T903" t="s">
        <v>8490</v>
      </c>
      <c r="U903" t="s">
        <v>8491</v>
      </c>
      <c r="V903" t="s">
        <v>8492</v>
      </c>
      <c r="W903" t="s">
        <v>8493</v>
      </c>
    </row>
    <row r="904" spans="1:23" x14ac:dyDescent="0.25">
      <c r="A904" t="s">
        <v>8494</v>
      </c>
      <c r="B904" t="s">
        <v>8495</v>
      </c>
      <c r="C904" t="str">
        <f>TRIM(LEFT(Table1_1[[#This Row],[product_name]], FIND(" ",Table1_1[[#This Row],[product_name]],FIND(" ",Table1_1[[#This Row],[product_name]],FIND(" ",Table1_1[[#This Row],[product_name]])+1)+1)))</f>
        <v>boAt BassHeads 900</v>
      </c>
      <c r="D904" t="s">
        <v>4425</v>
      </c>
      <c r="E904" t="s">
        <v>13077</v>
      </c>
      <c r="F904">
        <v>849</v>
      </c>
      <c r="G904">
        <v>2490</v>
      </c>
      <c r="H904" t="str" cm="1">
        <f t="array" ref="H904">_xlfn.IFS(Table1_1[[#This Row],[discounted_price]]&lt;200, "&lt;₹200", Table1_1[[#This Row],[discounted_price]]&lt;=500, "₹200-₹500", Table1_1[[#This Row],[discounted_price]]&gt;500, "&gt;₹500")</f>
        <v>&gt;₹500</v>
      </c>
      <c r="I904" s="1">
        <v>0.66</v>
      </c>
      <c r="J9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04" s="1" t="str">
        <f>IF(Table1_1[[#This Row],[discount_percentage]]&gt;= 50%, "Yes", "No")</f>
        <v>Yes</v>
      </c>
      <c r="L904">
        <v>4.2</v>
      </c>
      <c r="M904">
        <v>91188</v>
      </c>
      <c r="N904">
        <f>AVERAGE(Table1_1[[#This Row],[rating]]) + (Table1_1[[#This Row],[rating_count]]/1000)</f>
        <v>95.388000000000005</v>
      </c>
      <c r="O904" t="str">
        <f>IF(Table1_1[[#This Row],[rating_count]]&lt;1000, "Yes", "No")</f>
        <v>No</v>
      </c>
      <c r="P904" t="s">
        <v>8496</v>
      </c>
      <c r="Q904" t="s">
        <v>8497</v>
      </c>
      <c r="R904" t="s">
        <v>8498</v>
      </c>
      <c r="S904" t="s">
        <v>8499</v>
      </c>
      <c r="T904" t="s">
        <v>8500</v>
      </c>
      <c r="U904" t="s">
        <v>8501</v>
      </c>
      <c r="V904" t="s">
        <v>8502</v>
      </c>
      <c r="W904" t="s">
        <v>8503</v>
      </c>
    </row>
    <row r="905" spans="1:23" x14ac:dyDescent="0.25">
      <c r="A905" t="s">
        <v>8504</v>
      </c>
      <c r="B905" t="s">
        <v>8505</v>
      </c>
      <c r="C905" t="str">
        <f>TRIM(LEFT(Table1_1[[#This Row],[product_name]], FIND(" ",Table1_1[[#This Row],[product_name]],FIND(" ",Table1_1[[#This Row],[product_name]],FIND(" ",Table1_1[[#This Row],[product_name]])+1)+1)))</f>
        <v>Zebronics Astra 10</v>
      </c>
      <c r="D905" t="s">
        <v>6189</v>
      </c>
      <c r="E905" t="s">
        <v>13077</v>
      </c>
      <c r="F905">
        <v>799</v>
      </c>
      <c r="G905">
        <v>1999</v>
      </c>
      <c r="H905" t="str" cm="1">
        <f t="array" ref="H905">_xlfn.IFS(Table1_1[[#This Row],[discounted_price]]&lt;200, "&lt;₹200", Table1_1[[#This Row],[discounted_price]]&lt;=500, "₹200-₹500", Table1_1[[#This Row],[discounted_price]]&gt;500, "&gt;₹500")</f>
        <v>&gt;₹500</v>
      </c>
      <c r="I905" s="1">
        <v>0.6</v>
      </c>
      <c r="J9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05" s="1" t="str">
        <f>IF(Table1_1[[#This Row],[discount_percentage]]&gt;= 50%, "Yes", "No")</f>
        <v>Yes</v>
      </c>
      <c r="L905">
        <v>3.7</v>
      </c>
      <c r="M905">
        <v>418</v>
      </c>
      <c r="N905">
        <f>AVERAGE(Table1_1[[#This Row],[rating]]) + (Table1_1[[#This Row],[rating_count]]/1000)</f>
        <v>4.1180000000000003</v>
      </c>
      <c r="O905" t="str">
        <f>IF(Table1_1[[#This Row],[rating_count]]&lt;1000, "Yes", "No")</f>
        <v>Yes</v>
      </c>
      <c r="P905" t="s">
        <v>8506</v>
      </c>
      <c r="Q905" t="s">
        <v>8507</v>
      </c>
      <c r="R905" t="s">
        <v>8508</v>
      </c>
      <c r="S905" t="s">
        <v>8509</v>
      </c>
      <c r="T905" t="s">
        <v>8510</v>
      </c>
      <c r="U905" t="s">
        <v>8511</v>
      </c>
      <c r="V905" t="s">
        <v>8512</v>
      </c>
      <c r="W905" t="s">
        <v>8513</v>
      </c>
    </row>
    <row r="906" spans="1:23" x14ac:dyDescent="0.25">
      <c r="A906" t="s">
        <v>8519</v>
      </c>
      <c r="B906" t="s">
        <v>8520</v>
      </c>
      <c r="C906" t="str">
        <f>TRIM(LEFT(Table1_1[[#This Row],[product_name]], FIND(" ",Table1_1[[#This Row],[product_name]],FIND(" ",Table1_1[[#This Row],[product_name]],FIND(" ",Table1_1[[#This Row],[product_name]])+1)+1)))</f>
        <v>SWAPKART Portable Flexible</v>
      </c>
      <c r="D906" t="s">
        <v>5829</v>
      </c>
      <c r="E906" t="s">
        <v>13076</v>
      </c>
      <c r="F906">
        <v>298</v>
      </c>
      <c r="G906">
        <v>999</v>
      </c>
      <c r="H906" t="str" cm="1">
        <f t="array" ref="H906">_xlfn.IFS(Table1_1[[#This Row],[discounted_price]]&lt;200, "&lt;₹200", Table1_1[[#This Row],[discounted_price]]&lt;=500, "₹200-₹500", Table1_1[[#This Row],[discounted_price]]&gt;500, "&gt;₹500")</f>
        <v>₹200-₹500</v>
      </c>
      <c r="I906" s="1">
        <v>0.7</v>
      </c>
      <c r="J9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06" s="1" t="str">
        <f>IF(Table1_1[[#This Row],[discount_percentage]]&gt;= 50%, "Yes", "No")</f>
        <v>Yes</v>
      </c>
      <c r="L906">
        <v>4.3</v>
      </c>
      <c r="M906">
        <v>1552</v>
      </c>
      <c r="N906">
        <f>AVERAGE(Table1_1[[#This Row],[rating]]) + (Table1_1[[#This Row],[rating_count]]/1000)</f>
        <v>5.8520000000000003</v>
      </c>
      <c r="O906" t="str">
        <f>IF(Table1_1[[#This Row],[rating_count]]&lt;1000, "Yes", "No")</f>
        <v>No</v>
      </c>
      <c r="P906" t="s">
        <v>8521</v>
      </c>
      <c r="Q906" t="s">
        <v>8522</v>
      </c>
      <c r="R906" t="s">
        <v>8523</v>
      </c>
      <c r="S906" t="s">
        <v>8524</v>
      </c>
      <c r="T906" t="s">
        <v>8525</v>
      </c>
      <c r="U906" t="s">
        <v>8526</v>
      </c>
      <c r="V906" t="s">
        <v>8527</v>
      </c>
      <c r="W906" t="s">
        <v>8528</v>
      </c>
    </row>
    <row r="907" spans="1:23" x14ac:dyDescent="0.25">
      <c r="A907" t="s">
        <v>8529</v>
      </c>
      <c r="B907" t="s">
        <v>8530</v>
      </c>
      <c r="C907" t="str">
        <f>TRIM(LEFT(Table1_1[[#This Row],[product_name]], FIND(" ",Table1_1[[#This Row],[product_name]],FIND(" ",Table1_1[[#This Row],[product_name]],FIND(" ",Table1_1[[#This Row],[product_name]])+1)+1)))</f>
        <v>Infinity (JBL Fuze</v>
      </c>
      <c r="D907" t="s">
        <v>6189</v>
      </c>
      <c r="E907" t="s">
        <v>13077</v>
      </c>
      <c r="F907">
        <v>1499</v>
      </c>
      <c r="G907">
        <v>2999</v>
      </c>
      <c r="H907" t="str" cm="1">
        <f t="array" ref="H907">_xlfn.IFS(Table1_1[[#This Row],[discounted_price]]&lt;200, "&lt;₹200", Table1_1[[#This Row],[discounted_price]]&lt;=500, "₹200-₹500", Table1_1[[#This Row],[discounted_price]]&gt;500, "&gt;₹500")</f>
        <v>&gt;₹500</v>
      </c>
      <c r="I907" s="1">
        <v>0.5</v>
      </c>
      <c r="J9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07" s="1" t="str">
        <f>IF(Table1_1[[#This Row],[discount_percentage]]&gt;= 50%, "Yes", "No")</f>
        <v>Yes</v>
      </c>
      <c r="L907">
        <v>4.0999999999999996</v>
      </c>
      <c r="M907">
        <v>25262</v>
      </c>
      <c r="N907">
        <f>AVERAGE(Table1_1[[#This Row],[rating]]) + (Table1_1[[#This Row],[rating_count]]/1000)</f>
        <v>29.362000000000002</v>
      </c>
      <c r="O907" t="str">
        <f>IF(Table1_1[[#This Row],[rating_count]]&lt;1000, "Yes", "No")</f>
        <v>No</v>
      </c>
      <c r="P907" t="s">
        <v>8531</v>
      </c>
      <c r="Q907" t="s">
        <v>8532</v>
      </c>
      <c r="R907" t="s">
        <v>8533</v>
      </c>
      <c r="S907" t="s">
        <v>8534</v>
      </c>
      <c r="T907" t="s">
        <v>8535</v>
      </c>
      <c r="U907" t="s">
        <v>8536</v>
      </c>
      <c r="V907" t="s">
        <v>8537</v>
      </c>
      <c r="W907" t="s">
        <v>8538</v>
      </c>
    </row>
    <row r="908" spans="1:23" x14ac:dyDescent="0.25">
      <c r="A908" t="s">
        <v>8539</v>
      </c>
      <c r="B908" t="s">
        <v>8540</v>
      </c>
      <c r="C908" t="str">
        <f>TRIM(LEFT(Table1_1[[#This Row],[product_name]], FIND(" ",Table1_1[[#This Row],[product_name]],FIND(" ",Table1_1[[#This Row],[product_name]],FIND(" ",Table1_1[[#This Row],[product_name]])+1)+1)))</f>
        <v>Pigeon by Stovekraft</v>
      </c>
      <c r="D908" t="s">
        <v>8541</v>
      </c>
      <c r="E908" t="s">
        <v>13080</v>
      </c>
      <c r="F908">
        <v>649</v>
      </c>
      <c r="G908">
        <v>1245</v>
      </c>
      <c r="H908" t="str" cm="1">
        <f t="array" ref="H908">_xlfn.IFS(Table1_1[[#This Row],[discounted_price]]&lt;200, "&lt;₹200", Table1_1[[#This Row],[discounted_price]]&lt;=500, "₹200-₹500", Table1_1[[#This Row],[discounted_price]]&gt;500, "&gt;₹500")</f>
        <v>&gt;₹500</v>
      </c>
      <c r="I908" s="1">
        <v>0.48</v>
      </c>
      <c r="J9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08" s="1" t="str">
        <f>IF(Table1_1[[#This Row],[discount_percentage]]&gt;= 50%, "Yes", "No")</f>
        <v>No</v>
      </c>
      <c r="L908">
        <v>3.9</v>
      </c>
      <c r="M908">
        <v>123365</v>
      </c>
      <c r="N908">
        <f>AVERAGE(Table1_1[[#This Row],[rating]]) + (Table1_1[[#This Row],[rating_count]]/1000)</f>
        <v>127.265</v>
      </c>
      <c r="O908" t="str">
        <f>IF(Table1_1[[#This Row],[rating_count]]&lt;1000, "Yes", "No")</f>
        <v>No</v>
      </c>
      <c r="P908" t="s">
        <v>8542</v>
      </c>
      <c r="Q908" t="s">
        <v>8543</v>
      </c>
      <c r="R908" t="s">
        <v>8544</v>
      </c>
      <c r="S908" t="s">
        <v>8545</v>
      </c>
      <c r="T908" t="s">
        <v>8546</v>
      </c>
      <c r="U908" t="s">
        <v>8547</v>
      </c>
      <c r="V908" t="s">
        <v>8548</v>
      </c>
      <c r="W908" t="s">
        <v>8549</v>
      </c>
    </row>
    <row r="909" spans="1:23" x14ac:dyDescent="0.25">
      <c r="A909" t="s">
        <v>8550</v>
      </c>
      <c r="B909" t="s">
        <v>8551</v>
      </c>
      <c r="C909" t="str">
        <f>TRIM(LEFT(Table1_1[[#This Row],[product_name]], FIND(" ",Table1_1[[#This Row],[product_name]],FIND(" ",Table1_1[[#This Row],[product_name]],FIND(" ",Table1_1[[#This Row],[product_name]])+1)+1)))</f>
        <v>USHA Quartz Room</v>
      </c>
      <c r="D909" t="s">
        <v>8552</v>
      </c>
      <c r="E909" t="s">
        <v>13080</v>
      </c>
      <c r="F909">
        <v>1199</v>
      </c>
      <c r="G909">
        <v>1695</v>
      </c>
      <c r="H909" t="str" cm="1">
        <f t="array" ref="H909">_xlfn.IFS(Table1_1[[#This Row],[discounted_price]]&lt;200, "&lt;₹200", Table1_1[[#This Row],[discounted_price]]&lt;=500, "₹200-₹500", Table1_1[[#This Row],[discounted_price]]&gt;500, "&gt;₹500")</f>
        <v>&gt;₹500</v>
      </c>
      <c r="I909" s="1">
        <v>0.28999999999999998</v>
      </c>
      <c r="J9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09" s="1" t="str">
        <f>IF(Table1_1[[#This Row],[discount_percentage]]&gt;= 50%, "Yes", "No")</f>
        <v>No</v>
      </c>
      <c r="L909">
        <v>3.6</v>
      </c>
      <c r="M909">
        <v>13300</v>
      </c>
      <c r="N909">
        <f>AVERAGE(Table1_1[[#This Row],[rating]]) + (Table1_1[[#This Row],[rating_count]]/1000)</f>
        <v>16.900000000000002</v>
      </c>
      <c r="O909" t="str">
        <f>IF(Table1_1[[#This Row],[rating_count]]&lt;1000, "Yes", "No")</f>
        <v>No</v>
      </c>
      <c r="P909" t="s">
        <v>8553</v>
      </c>
      <c r="Q909" t="s">
        <v>8554</v>
      </c>
      <c r="R909" t="s">
        <v>8555</v>
      </c>
      <c r="S909" t="s">
        <v>8556</v>
      </c>
      <c r="T909" t="s">
        <v>8557</v>
      </c>
      <c r="U909" t="s">
        <v>8558</v>
      </c>
      <c r="V909" t="s">
        <v>8559</v>
      </c>
      <c r="W909" t="s">
        <v>8560</v>
      </c>
    </row>
    <row r="910" spans="1:23" x14ac:dyDescent="0.25">
      <c r="A910" t="s">
        <v>8561</v>
      </c>
      <c r="B910" t="s">
        <v>8562</v>
      </c>
      <c r="C910" t="str">
        <f>TRIM(LEFT(Table1_1[[#This Row],[product_name]], FIND(" ",Table1_1[[#This Row],[product_name]],FIND(" ",Table1_1[[#This Row],[product_name]],FIND(" ",Table1_1[[#This Row],[product_name]])+1)+1)))</f>
        <v>Amazon Brand -</v>
      </c>
      <c r="D910" t="s">
        <v>8563</v>
      </c>
      <c r="E910" t="s">
        <v>13080</v>
      </c>
      <c r="F910">
        <v>1199</v>
      </c>
      <c r="G910">
        <v>2000</v>
      </c>
      <c r="H910" t="str" cm="1">
        <f t="array" ref="H910">_xlfn.IFS(Table1_1[[#This Row],[discounted_price]]&lt;200, "&lt;₹200", Table1_1[[#This Row],[discounted_price]]&lt;=500, "₹200-₹500", Table1_1[[#This Row],[discounted_price]]&gt;500, "&gt;₹500")</f>
        <v>&gt;₹500</v>
      </c>
      <c r="I910" s="1">
        <v>0.4</v>
      </c>
      <c r="J9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10" s="1" t="str">
        <f>IF(Table1_1[[#This Row],[discount_percentage]]&gt;= 50%, "Yes", "No")</f>
        <v>No</v>
      </c>
      <c r="L910">
        <v>4</v>
      </c>
      <c r="M910">
        <v>18543</v>
      </c>
      <c r="N910">
        <f>AVERAGE(Table1_1[[#This Row],[rating]]) + (Table1_1[[#This Row],[rating_count]]/1000)</f>
        <v>22.542999999999999</v>
      </c>
      <c r="O910" t="str">
        <f>IF(Table1_1[[#This Row],[rating_count]]&lt;1000, "Yes", "No")</f>
        <v>No</v>
      </c>
      <c r="P910" t="s">
        <v>8564</v>
      </c>
      <c r="Q910" t="s">
        <v>8565</v>
      </c>
      <c r="R910" t="s">
        <v>8566</v>
      </c>
      <c r="S910" t="s">
        <v>8567</v>
      </c>
      <c r="T910" t="s">
        <v>8568</v>
      </c>
      <c r="U910" t="s">
        <v>8569</v>
      </c>
      <c r="V910" t="s">
        <v>8570</v>
      </c>
      <c r="W910" t="s">
        <v>8571</v>
      </c>
    </row>
    <row r="911" spans="1:23" x14ac:dyDescent="0.25">
      <c r="A911" t="s">
        <v>8572</v>
      </c>
      <c r="B911" t="s">
        <v>8573</v>
      </c>
      <c r="C911" t="str">
        <f>TRIM(LEFT(Table1_1[[#This Row],[product_name]], FIND(" ",Table1_1[[#This Row],[product_name]],FIND(" ",Table1_1[[#This Row],[product_name]],FIND(" ",Table1_1[[#This Row],[product_name]])+1)+1)))</f>
        <v>StyleHouse Lint Remover</v>
      </c>
      <c r="D911" t="s">
        <v>8574</v>
      </c>
      <c r="E911" t="s">
        <v>13080</v>
      </c>
      <c r="F911">
        <v>455</v>
      </c>
      <c r="G911">
        <v>999</v>
      </c>
      <c r="H911" t="str" cm="1">
        <f t="array" ref="H911">_xlfn.IFS(Table1_1[[#This Row],[discounted_price]]&lt;200, "&lt;₹200", Table1_1[[#This Row],[discounted_price]]&lt;=500, "₹200-₹500", Table1_1[[#This Row],[discounted_price]]&gt;500, "&gt;₹500")</f>
        <v>₹200-₹500</v>
      </c>
      <c r="I911" s="1">
        <v>0.54</v>
      </c>
      <c r="J9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11" s="1" t="str">
        <f>IF(Table1_1[[#This Row],[discount_percentage]]&gt;= 50%, "Yes", "No")</f>
        <v>Yes</v>
      </c>
      <c r="L911">
        <v>4.0999999999999996</v>
      </c>
      <c r="M911">
        <v>3578</v>
      </c>
      <c r="N911">
        <f>AVERAGE(Table1_1[[#This Row],[rating]]) + (Table1_1[[#This Row],[rating_count]]/1000)</f>
        <v>7.677999999999999</v>
      </c>
      <c r="O911" t="str">
        <f>IF(Table1_1[[#This Row],[rating_count]]&lt;1000, "Yes", "No")</f>
        <v>No</v>
      </c>
      <c r="P911" t="s">
        <v>8575</v>
      </c>
      <c r="Q911" t="s">
        <v>8576</v>
      </c>
      <c r="R911" t="s">
        <v>8577</v>
      </c>
      <c r="S911" t="s">
        <v>8578</v>
      </c>
      <c r="T911" t="s">
        <v>8579</v>
      </c>
      <c r="U911" t="s">
        <v>8580</v>
      </c>
      <c r="V911" t="s">
        <v>8581</v>
      </c>
      <c r="W911" t="s">
        <v>8582</v>
      </c>
    </row>
    <row r="912" spans="1:23" x14ac:dyDescent="0.25">
      <c r="A912" t="s">
        <v>8583</v>
      </c>
      <c r="B912" t="s">
        <v>8584</v>
      </c>
      <c r="C912" t="str">
        <f>TRIM(LEFT(Table1_1[[#This Row],[product_name]], FIND(" ",Table1_1[[#This Row],[product_name]],FIND(" ",Table1_1[[#This Row],[product_name]],FIND(" ",Table1_1[[#This Row],[product_name]])+1)+1)))</f>
        <v>beatXP Kitchen Scale</v>
      </c>
      <c r="D912" t="s">
        <v>8585</v>
      </c>
      <c r="E912" t="s">
        <v>13080</v>
      </c>
      <c r="F912">
        <v>199</v>
      </c>
      <c r="G912">
        <v>1999</v>
      </c>
      <c r="H912" t="str" cm="1">
        <f t="array" ref="H912">_xlfn.IFS(Table1_1[[#This Row],[discounted_price]]&lt;200, "&lt;₹200", Table1_1[[#This Row],[discounted_price]]&lt;=500, "₹200-₹500", Table1_1[[#This Row],[discounted_price]]&gt;500, "&gt;₹500")</f>
        <v>&lt;₹200</v>
      </c>
      <c r="I912" s="1">
        <v>0.9</v>
      </c>
      <c r="J9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912" s="1" t="str">
        <f>IF(Table1_1[[#This Row],[discount_percentage]]&gt;= 50%, "Yes", "No")</f>
        <v>Yes</v>
      </c>
      <c r="L912">
        <v>3.7</v>
      </c>
      <c r="M912">
        <v>2031</v>
      </c>
      <c r="N912">
        <f>AVERAGE(Table1_1[[#This Row],[rating]]) + (Table1_1[[#This Row],[rating_count]]/1000)</f>
        <v>5.7309999999999999</v>
      </c>
      <c r="O912" t="str">
        <f>IF(Table1_1[[#This Row],[rating_count]]&lt;1000, "Yes", "No")</f>
        <v>No</v>
      </c>
      <c r="P912" t="s">
        <v>8586</v>
      </c>
      <c r="Q912" t="s">
        <v>8587</v>
      </c>
      <c r="R912" t="s">
        <v>8588</v>
      </c>
      <c r="S912" t="s">
        <v>8589</v>
      </c>
      <c r="T912" t="s">
        <v>8590</v>
      </c>
      <c r="U912" t="s">
        <v>8591</v>
      </c>
      <c r="V912" t="s">
        <v>8592</v>
      </c>
      <c r="W912" t="s">
        <v>8593</v>
      </c>
    </row>
    <row r="913" spans="1:23" x14ac:dyDescent="0.25">
      <c r="A913" t="s">
        <v>8594</v>
      </c>
      <c r="B913" t="s">
        <v>8595</v>
      </c>
      <c r="C913" t="str">
        <f>TRIM(LEFT(Table1_1[[#This Row],[product_name]], FIND(" ",Table1_1[[#This Row],[product_name]],FIND(" ",Table1_1[[#This Row],[product_name]],FIND(" ",Table1_1[[#This Row],[product_name]])+1)+1)))</f>
        <v>Glun Multipurpose Portable</v>
      </c>
      <c r="D913" t="s">
        <v>8585</v>
      </c>
      <c r="E913" t="s">
        <v>13080</v>
      </c>
      <c r="F913">
        <v>293</v>
      </c>
      <c r="G913">
        <v>499</v>
      </c>
      <c r="H913" t="str" cm="1">
        <f t="array" ref="H913">_xlfn.IFS(Table1_1[[#This Row],[discounted_price]]&lt;200, "&lt;₹200", Table1_1[[#This Row],[discounted_price]]&lt;=500, "₹200-₹500", Table1_1[[#This Row],[discounted_price]]&gt;500, "&gt;₹500")</f>
        <v>₹200-₹500</v>
      </c>
      <c r="I913" s="1">
        <v>0.41</v>
      </c>
      <c r="J9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13" s="1" t="str">
        <f>IF(Table1_1[[#This Row],[discount_percentage]]&gt;= 50%, "Yes", "No")</f>
        <v>No</v>
      </c>
      <c r="L913">
        <v>3.9</v>
      </c>
      <c r="M913">
        <v>44994</v>
      </c>
      <c r="N913">
        <f>AVERAGE(Table1_1[[#This Row],[rating]]) + (Table1_1[[#This Row],[rating_count]]/1000)</f>
        <v>48.893999999999998</v>
      </c>
      <c r="O913" t="str">
        <f>IF(Table1_1[[#This Row],[rating_count]]&lt;1000, "Yes", "No")</f>
        <v>No</v>
      </c>
      <c r="P913" t="s">
        <v>8596</v>
      </c>
      <c r="Q913" t="s">
        <v>8597</v>
      </c>
      <c r="R913" t="s">
        <v>8598</v>
      </c>
      <c r="S913" t="s">
        <v>8599</v>
      </c>
      <c r="T913" t="s">
        <v>8600</v>
      </c>
      <c r="U913" t="s">
        <v>8601</v>
      </c>
      <c r="V913" t="s">
        <v>8602</v>
      </c>
      <c r="W913" t="s">
        <v>8603</v>
      </c>
    </row>
    <row r="914" spans="1:23" x14ac:dyDescent="0.25">
      <c r="A914" t="s">
        <v>8604</v>
      </c>
      <c r="B914" t="s">
        <v>8605</v>
      </c>
      <c r="C914" t="str">
        <f>TRIM(LEFT(Table1_1[[#This Row],[product_name]], FIND(" ",Table1_1[[#This Row],[product_name]],FIND(" ",Table1_1[[#This Row],[product_name]],FIND(" ",Table1_1[[#This Row],[product_name]])+1)+1)))</f>
        <v>Pigeon Polypropylene Mini</v>
      </c>
      <c r="D914" t="s">
        <v>8606</v>
      </c>
      <c r="E914" t="s">
        <v>13080</v>
      </c>
      <c r="F914">
        <v>199</v>
      </c>
      <c r="G914">
        <v>495</v>
      </c>
      <c r="H914" t="str" cm="1">
        <f t="array" ref="H914">_xlfn.IFS(Table1_1[[#This Row],[discounted_price]]&lt;200, "&lt;₹200", Table1_1[[#This Row],[discounted_price]]&lt;=500, "₹200-₹500", Table1_1[[#This Row],[discounted_price]]&gt;500, "&gt;₹500")</f>
        <v>&lt;₹200</v>
      </c>
      <c r="I914" s="1">
        <v>0.6</v>
      </c>
      <c r="J9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14" s="1" t="str">
        <f>IF(Table1_1[[#This Row],[discount_percentage]]&gt;= 50%, "Yes", "No")</f>
        <v>Yes</v>
      </c>
      <c r="L914">
        <v>4.0999999999999996</v>
      </c>
      <c r="M914">
        <v>270563</v>
      </c>
      <c r="N914">
        <f>AVERAGE(Table1_1[[#This Row],[rating]]) + (Table1_1[[#This Row],[rating_count]]/1000)</f>
        <v>274.66300000000001</v>
      </c>
      <c r="O914" t="str">
        <f>IF(Table1_1[[#This Row],[rating_count]]&lt;1000, "Yes", "No")</f>
        <v>No</v>
      </c>
      <c r="P914" t="s">
        <v>8607</v>
      </c>
      <c r="Q914" t="s">
        <v>8608</v>
      </c>
      <c r="R914" t="s">
        <v>8609</v>
      </c>
      <c r="S914" t="s">
        <v>8610</v>
      </c>
      <c r="T914" t="s">
        <v>8611</v>
      </c>
      <c r="U914" t="s">
        <v>8612</v>
      </c>
      <c r="V914" t="s">
        <v>8613</v>
      </c>
      <c r="W914" t="s">
        <v>8614</v>
      </c>
    </row>
    <row r="915" spans="1:23" x14ac:dyDescent="0.25">
      <c r="A915" t="s">
        <v>8615</v>
      </c>
      <c r="B915" t="s">
        <v>8616</v>
      </c>
      <c r="C915" t="str">
        <f>TRIM(LEFT(Table1_1[[#This Row],[product_name]], FIND(" ",Table1_1[[#This Row],[product_name]],FIND(" ",Table1_1[[#This Row],[product_name]],FIND(" ",Table1_1[[#This Row],[product_name]])+1)+1)))</f>
        <v>Prestige 1.5 Litre</v>
      </c>
      <c r="D915" t="s">
        <v>8541</v>
      </c>
      <c r="E915" t="s">
        <v>13080</v>
      </c>
      <c r="F915">
        <v>749</v>
      </c>
      <c r="G915">
        <v>1245</v>
      </c>
      <c r="H915" t="str" cm="1">
        <f t="array" ref="H915">_xlfn.IFS(Table1_1[[#This Row],[discounted_price]]&lt;200, "&lt;₹200", Table1_1[[#This Row],[discounted_price]]&lt;=500, "₹200-₹500", Table1_1[[#This Row],[discounted_price]]&gt;500, "&gt;₹500")</f>
        <v>&gt;₹500</v>
      </c>
      <c r="I915" s="1">
        <v>0.4</v>
      </c>
      <c r="J9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15" s="1" t="str">
        <f>IF(Table1_1[[#This Row],[discount_percentage]]&gt;= 50%, "Yes", "No")</f>
        <v>No</v>
      </c>
      <c r="L915">
        <v>3.9</v>
      </c>
      <c r="M915">
        <v>31783</v>
      </c>
      <c r="N915">
        <f>AVERAGE(Table1_1[[#This Row],[rating]]) + (Table1_1[[#This Row],[rating_count]]/1000)</f>
        <v>35.683</v>
      </c>
      <c r="O915" t="str">
        <f>IF(Table1_1[[#This Row],[rating_count]]&lt;1000, "Yes", "No")</f>
        <v>No</v>
      </c>
      <c r="P915" t="s">
        <v>8617</v>
      </c>
      <c r="Q915" t="s">
        <v>8618</v>
      </c>
      <c r="R915" t="s">
        <v>8619</v>
      </c>
      <c r="S915" t="s">
        <v>8620</v>
      </c>
      <c r="T915" t="s">
        <v>8621</v>
      </c>
      <c r="U915" t="s">
        <v>8622</v>
      </c>
      <c r="V915" t="s">
        <v>8623</v>
      </c>
      <c r="W915" t="s">
        <v>8624</v>
      </c>
    </row>
    <row r="916" spans="1:23" x14ac:dyDescent="0.25">
      <c r="A916" t="s">
        <v>8625</v>
      </c>
      <c r="B916" t="s">
        <v>8626</v>
      </c>
      <c r="C916" t="str">
        <f>TRIM(LEFT(Table1_1[[#This Row],[product_name]], FIND(" ",Table1_1[[#This Row],[product_name]],FIND(" ",Table1_1[[#This Row],[product_name]],FIND(" ",Table1_1[[#This Row],[product_name]])+1)+1)))</f>
        <v>Bajaj RHX-2 800-Watt</v>
      </c>
      <c r="D916" t="s">
        <v>8552</v>
      </c>
      <c r="E916" t="s">
        <v>13080</v>
      </c>
      <c r="F916">
        <v>1399</v>
      </c>
      <c r="G916">
        <v>1549</v>
      </c>
      <c r="H916" t="str" cm="1">
        <f t="array" ref="H916">_xlfn.IFS(Table1_1[[#This Row],[discounted_price]]&lt;200, "&lt;₹200", Table1_1[[#This Row],[discounted_price]]&lt;=500, "₹200-₹500", Table1_1[[#This Row],[discounted_price]]&gt;500, "&gt;₹500")</f>
        <v>&gt;₹500</v>
      </c>
      <c r="I916" s="1">
        <v>0.1</v>
      </c>
      <c r="J9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916" s="1" t="str">
        <f>IF(Table1_1[[#This Row],[discount_percentage]]&gt;= 50%, "Yes", "No")</f>
        <v>No</v>
      </c>
      <c r="L916">
        <v>3.9</v>
      </c>
      <c r="M916">
        <v>2602</v>
      </c>
      <c r="N916">
        <f>AVERAGE(Table1_1[[#This Row],[rating]]) + (Table1_1[[#This Row],[rating_count]]/1000)</f>
        <v>6.5019999999999998</v>
      </c>
      <c r="O916" t="str">
        <f>IF(Table1_1[[#This Row],[rating_count]]&lt;1000, "Yes", "No")</f>
        <v>No</v>
      </c>
      <c r="P916" t="s">
        <v>8627</v>
      </c>
      <c r="Q916" t="s">
        <v>8628</v>
      </c>
      <c r="R916" t="s">
        <v>8629</v>
      </c>
      <c r="S916" t="s">
        <v>8630</v>
      </c>
      <c r="T916" t="s">
        <v>8631</v>
      </c>
      <c r="U916" t="s">
        <v>8632</v>
      </c>
      <c r="V916" t="s">
        <v>8633</v>
      </c>
      <c r="W916" t="s">
        <v>8634</v>
      </c>
    </row>
    <row r="917" spans="1:23" x14ac:dyDescent="0.25">
      <c r="A917" t="s">
        <v>8635</v>
      </c>
      <c r="B917" t="s">
        <v>8636</v>
      </c>
      <c r="C917" t="str">
        <f>TRIM(LEFT(Table1_1[[#This Row],[product_name]], FIND(" ",Table1_1[[#This Row],[product_name]],FIND(" ",Table1_1[[#This Row],[product_name]],FIND(" ",Table1_1[[#This Row],[product_name]])+1)+1)))</f>
        <v>Prestige Electric Kettle</v>
      </c>
      <c r="D917" t="s">
        <v>8541</v>
      </c>
      <c r="E917" t="s">
        <v>13080</v>
      </c>
      <c r="F917">
        <v>749</v>
      </c>
      <c r="G917">
        <v>1445</v>
      </c>
      <c r="H917" t="str" cm="1">
        <f t="array" ref="H917">_xlfn.IFS(Table1_1[[#This Row],[discounted_price]]&lt;200, "&lt;₹200", Table1_1[[#This Row],[discounted_price]]&lt;=500, "₹200-₹500", Table1_1[[#This Row],[discounted_price]]&gt;500, "&gt;₹500")</f>
        <v>&gt;₹500</v>
      </c>
      <c r="I917" s="1">
        <v>0.48</v>
      </c>
      <c r="J9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17" s="1" t="str">
        <f>IF(Table1_1[[#This Row],[discount_percentage]]&gt;= 50%, "Yes", "No")</f>
        <v>No</v>
      </c>
      <c r="L917">
        <v>3.9</v>
      </c>
      <c r="M917">
        <v>63350</v>
      </c>
      <c r="N917">
        <f>AVERAGE(Table1_1[[#This Row],[rating]]) + (Table1_1[[#This Row],[rating_count]]/1000)</f>
        <v>67.25</v>
      </c>
      <c r="O917" t="str">
        <f>IF(Table1_1[[#This Row],[rating_count]]&lt;1000, "Yes", "No")</f>
        <v>No</v>
      </c>
      <c r="P917" t="s">
        <v>8637</v>
      </c>
      <c r="Q917" t="s">
        <v>8638</v>
      </c>
      <c r="R917" t="s">
        <v>8639</v>
      </c>
      <c r="S917" t="s">
        <v>8640</v>
      </c>
      <c r="T917" t="s">
        <v>8641</v>
      </c>
      <c r="U917" t="s">
        <v>8642</v>
      </c>
      <c r="V917" t="s">
        <v>8643</v>
      </c>
      <c r="W917" t="s">
        <v>8644</v>
      </c>
    </row>
    <row r="918" spans="1:23" x14ac:dyDescent="0.25">
      <c r="A918" t="s">
        <v>8645</v>
      </c>
      <c r="B918" t="s">
        <v>8646</v>
      </c>
      <c r="C918" t="str">
        <f>TRIM(LEFT(Table1_1[[#This Row],[product_name]], FIND(" ",Table1_1[[#This Row],[product_name]],FIND(" ",Table1_1[[#This Row],[product_name]],FIND(" ",Table1_1[[#This Row],[product_name]])+1)+1)))</f>
        <v>Pigeon by Stovekraft</v>
      </c>
      <c r="D918" t="s">
        <v>8647</v>
      </c>
      <c r="E918" t="s">
        <v>13080</v>
      </c>
      <c r="F918">
        <v>1699</v>
      </c>
      <c r="G918">
        <v>3193</v>
      </c>
      <c r="H918" t="str" cm="1">
        <f t="array" ref="H918">_xlfn.IFS(Table1_1[[#This Row],[discounted_price]]&lt;200, "&lt;₹200", Table1_1[[#This Row],[discounted_price]]&lt;=500, "₹200-₹500", Table1_1[[#This Row],[discounted_price]]&gt;500, "&gt;₹500")</f>
        <v>&gt;₹500</v>
      </c>
      <c r="I918" s="1">
        <v>0.47</v>
      </c>
      <c r="J9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18" s="1" t="str">
        <f>IF(Table1_1[[#This Row],[discount_percentage]]&gt;= 50%, "Yes", "No")</f>
        <v>No</v>
      </c>
      <c r="L918">
        <v>3.8</v>
      </c>
      <c r="M918">
        <v>54032</v>
      </c>
      <c r="N918">
        <f>AVERAGE(Table1_1[[#This Row],[rating]]) + (Table1_1[[#This Row],[rating_count]]/1000)</f>
        <v>57.831999999999994</v>
      </c>
      <c r="O918" t="str">
        <f>IF(Table1_1[[#This Row],[rating_count]]&lt;1000, "Yes", "No")</f>
        <v>No</v>
      </c>
      <c r="P918" t="s">
        <v>8648</v>
      </c>
      <c r="Q918" t="s">
        <v>8649</v>
      </c>
      <c r="R918" t="s">
        <v>8650</v>
      </c>
      <c r="S918" t="s">
        <v>8651</v>
      </c>
      <c r="T918" t="s">
        <v>8652</v>
      </c>
      <c r="U918" t="s">
        <v>8653</v>
      </c>
      <c r="V918" t="s">
        <v>8654</v>
      </c>
      <c r="W918" t="s">
        <v>8655</v>
      </c>
    </row>
    <row r="919" spans="1:23" x14ac:dyDescent="0.25">
      <c r="A919" t="s">
        <v>8656</v>
      </c>
      <c r="B919" t="s">
        <v>8657</v>
      </c>
      <c r="C919" t="str">
        <f>TRIM(LEFT(Table1_1[[#This Row],[product_name]], FIND(" ",Table1_1[[#This Row],[product_name]],FIND(" ",Table1_1[[#This Row],[product_name]],FIND(" ",Table1_1[[#This Row],[product_name]])+1)+1)))</f>
        <v>Prestige PKGSS 1.7L</v>
      </c>
      <c r="D919" t="s">
        <v>8541</v>
      </c>
      <c r="E919" t="s">
        <v>13080</v>
      </c>
      <c r="F919">
        <v>1043</v>
      </c>
      <c r="G919">
        <v>1345</v>
      </c>
      <c r="H919" t="str" cm="1">
        <f t="array" ref="H919">_xlfn.IFS(Table1_1[[#This Row],[discounted_price]]&lt;200, "&lt;₹200", Table1_1[[#This Row],[discounted_price]]&lt;=500, "₹200-₹500", Table1_1[[#This Row],[discounted_price]]&gt;500, "&gt;₹500")</f>
        <v>&gt;₹500</v>
      </c>
      <c r="I919" s="1">
        <v>0.22</v>
      </c>
      <c r="J9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19" s="1" t="str">
        <f>IF(Table1_1[[#This Row],[discount_percentage]]&gt;= 50%, "Yes", "No")</f>
        <v>No</v>
      </c>
      <c r="L919">
        <v>3.8</v>
      </c>
      <c r="M919">
        <v>15592</v>
      </c>
      <c r="N919">
        <f>AVERAGE(Table1_1[[#This Row],[rating]]) + (Table1_1[[#This Row],[rating_count]]/1000)</f>
        <v>19.391999999999999</v>
      </c>
      <c r="O919" t="str">
        <f>IF(Table1_1[[#This Row],[rating_count]]&lt;1000, "Yes", "No")</f>
        <v>No</v>
      </c>
      <c r="P919" t="s">
        <v>8658</v>
      </c>
      <c r="Q919" t="s">
        <v>8659</v>
      </c>
      <c r="R919" t="s">
        <v>8660</v>
      </c>
      <c r="S919" t="s">
        <v>8661</v>
      </c>
      <c r="T919" t="s">
        <v>8662</v>
      </c>
      <c r="U919" t="s">
        <v>8663</v>
      </c>
      <c r="V919" t="s">
        <v>8664</v>
      </c>
      <c r="W919" t="s">
        <v>8665</v>
      </c>
    </row>
    <row r="920" spans="1:23" x14ac:dyDescent="0.25">
      <c r="A920" t="s">
        <v>8666</v>
      </c>
      <c r="B920" t="s">
        <v>8667</v>
      </c>
      <c r="C920" t="str">
        <f>TRIM(LEFT(Table1_1[[#This Row],[product_name]], FIND(" ",Table1_1[[#This Row],[product_name]],FIND(" ",Table1_1[[#This Row],[product_name]],FIND(" ",Table1_1[[#This Row],[product_name]])+1)+1)))</f>
        <v>SHOPTOSHOP Electric Lint</v>
      </c>
      <c r="D920" t="s">
        <v>8574</v>
      </c>
      <c r="E920" t="s">
        <v>13080</v>
      </c>
      <c r="F920">
        <v>499</v>
      </c>
      <c r="G920">
        <v>999</v>
      </c>
      <c r="H920" t="str" cm="1">
        <f t="array" ref="H920">_xlfn.IFS(Table1_1[[#This Row],[discounted_price]]&lt;200, "&lt;₹200", Table1_1[[#This Row],[discounted_price]]&lt;=500, "₹200-₹500", Table1_1[[#This Row],[discounted_price]]&gt;500, "&gt;₹500")</f>
        <v>₹200-₹500</v>
      </c>
      <c r="I920" s="1">
        <v>0.5</v>
      </c>
      <c r="J9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20" s="1" t="str">
        <f>IF(Table1_1[[#This Row],[discount_percentage]]&gt;= 50%, "Yes", "No")</f>
        <v>Yes</v>
      </c>
      <c r="L920">
        <v>4.0999999999999996</v>
      </c>
      <c r="M920">
        <v>4859</v>
      </c>
      <c r="N920">
        <f>AVERAGE(Table1_1[[#This Row],[rating]]) + (Table1_1[[#This Row],[rating_count]]/1000)</f>
        <v>8.9589999999999996</v>
      </c>
      <c r="O920" t="str">
        <f>IF(Table1_1[[#This Row],[rating_count]]&lt;1000, "Yes", "No")</f>
        <v>No</v>
      </c>
      <c r="P920" t="s">
        <v>8668</v>
      </c>
      <c r="Q920" t="s">
        <v>8669</v>
      </c>
      <c r="R920" t="s">
        <v>8670</v>
      </c>
      <c r="S920" t="s">
        <v>8671</v>
      </c>
      <c r="T920" t="s">
        <v>8672</v>
      </c>
      <c r="U920" t="s">
        <v>8673</v>
      </c>
      <c r="V920" t="s">
        <v>8674</v>
      </c>
      <c r="W920" t="s">
        <v>8675</v>
      </c>
    </row>
    <row r="921" spans="1:23" x14ac:dyDescent="0.25">
      <c r="A921" t="s">
        <v>8676</v>
      </c>
      <c r="B921" t="s">
        <v>8677</v>
      </c>
      <c r="C921" t="str">
        <f>TRIM(LEFT(Table1_1[[#This Row],[product_name]], FIND(" ",Table1_1[[#This Row],[product_name]],FIND(" ",Table1_1[[#This Row],[product_name]],FIND(" ",Table1_1[[#This Row],[product_name]])+1)+1)))</f>
        <v>Orpat OEH-1260 2000-Watt</v>
      </c>
      <c r="D921" t="s">
        <v>8563</v>
      </c>
      <c r="E921" t="s">
        <v>13080</v>
      </c>
      <c r="F921">
        <v>1464</v>
      </c>
      <c r="G921">
        <v>1650</v>
      </c>
      <c r="H921" t="str" cm="1">
        <f t="array" ref="H921">_xlfn.IFS(Table1_1[[#This Row],[discounted_price]]&lt;200, "&lt;₹200", Table1_1[[#This Row],[discounted_price]]&lt;=500, "₹200-₹500", Table1_1[[#This Row],[discounted_price]]&gt;500, "&gt;₹500")</f>
        <v>&gt;₹500</v>
      </c>
      <c r="I921" s="1">
        <v>0.11</v>
      </c>
      <c r="J9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21" s="1" t="str">
        <f>IF(Table1_1[[#This Row],[discount_percentage]]&gt;= 50%, "Yes", "No")</f>
        <v>No</v>
      </c>
      <c r="L921">
        <v>4.0999999999999996</v>
      </c>
      <c r="M921">
        <v>14120</v>
      </c>
      <c r="N921">
        <f>AVERAGE(Table1_1[[#This Row],[rating]]) + (Table1_1[[#This Row],[rating_count]]/1000)</f>
        <v>18.22</v>
      </c>
      <c r="O921" t="str">
        <f>IF(Table1_1[[#This Row],[rating_count]]&lt;1000, "Yes", "No")</f>
        <v>No</v>
      </c>
      <c r="P921" t="s">
        <v>8678</v>
      </c>
      <c r="Q921" t="s">
        <v>8679</v>
      </c>
      <c r="R921" t="s">
        <v>8680</v>
      </c>
      <c r="S921" t="s">
        <v>8681</v>
      </c>
      <c r="T921" t="s">
        <v>8682</v>
      </c>
      <c r="U921" t="s">
        <v>8683</v>
      </c>
      <c r="V921" t="s">
        <v>8684</v>
      </c>
      <c r="W921" t="s">
        <v>8685</v>
      </c>
    </row>
    <row r="922" spans="1:23" x14ac:dyDescent="0.25">
      <c r="A922" t="s">
        <v>8686</v>
      </c>
      <c r="B922" t="s">
        <v>8687</v>
      </c>
      <c r="C922" t="str">
        <f>TRIM(LEFT(Table1_1[[#This Row],[product_name]], FIND(" ",Table1_1[[#This Row],[product_name]],FIND(" ",Table1_1[[#This Row],[product_name]],FIND(" ",Table1_1[[#This Row],[product_name]])+1)+1)))</f>
        <v>PRO365 Indo Mocktails/Coffee</v>
      </c>
      <c r="D922" t="s">
        <v>8688</v>
      </c>
      <c r="E922" t="s">
        <v>13080</v>
      </c>
      <c r="F922">
        <v>249</v>
      </c>
      <c r="G922">
        <v>499</v>
      </c>
      <c r="H922" t="str" cm="1">
        <f t="array" ref="H922">_xlfn.IFS(Table1_1[[#This Row],[discounted_price]]&lt;200, "&lt;₹200", Table1_1[[#This Row],[discounted_price]]&lt;=500, "₹200-₹500", Table1_1[[#This Row],[discounted_price]]&gt;500, "&gt;₹500")</f>
        <v>₹200-₹500</v>
      </c>
      <c r="I922" s="1">
        <v>0.5</v>
      </c>
      <c r="J9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22" s="1" t="str">
        <f>IF(Table1_1[[#This Row],[discount_percentage]]&gt;= 50%, "Yes", "No")</f>
        <v>Yes</v>
      </c>
      <c r="L922">
        <v>3.3</v>
      </c>
      <c r="M922">
        <v>8427</v>
      </c>
      <c r="N922">
        <f>AVERAGE(Table1_1[[#This Row],[rating]]) + (Table1_1[[#This Row],[rating_count]]/1000)</f>
        <v>11.727</v>
      </c>
      <c r="O922" t="str">
        <f>IF(Table1_1[[#This Row],[rating_count]]&lt;1000, "Yes", "No")</f>
        <v>No</v>
      </c>
      <c r="P922" t="s">
        <v>8689</v>
      </c>
      <c r="Q922" t="s">
        <v>8690</v>
      </c>
      <c r="R922" t="s">
        <v>8691</v>
      </c>
      <c r="S922" t="s">
        <v>8692</v>
      </c>
      <c r="T922" t="s">
        <v>8693</v>
      </c>
      <c r="U922" t="s">
        <v>8694</v>
      </c>
      <c r="V922" t="s">
        <v>8695</v>
      </c>
      <c r="W922" t="s">
        <v>8696</v>
      </c>
    </row>
    <row r="923" spans="1:23" x14ac:dyDescent="0.25">
      <c r="A923" t="s">
        <v>8697</v>
      </c>
      <c r="B923" t="s">
        <v>8698</v>
      </c>
      <c r="C923" t="str">
        <f>TRIM(LEFT(Table1_1[[#This Row],[product_name]], FIND(" ",Table1_1[[#This Row],[product_name]],FIND(" ",Table1_1[[#This Row],[product_name]],FIND(" ",Table1_1[[#This Row],[product_name]])+1)+1)))</f>
        <v>Bajaj DX-6 1000W</v>
      </c>
      <c r="D923" t="s">
        <v>8699</v>
      </c>
      <c r="E923" t="s">
        <v>13080</v>
      </c>
      <c r="F923">
        <v>625</v>
      </c>
      <c r="G923">
        <v>1400</v>
      </c>
      <c r="H923" t="str" cm="1">
        <f t="array" ref="H923">_xlfn.IFS(Table1_1[[#This Row],[discounted_price]]&lt;200, "&lt;₹200", Table1_1[[#This Row],[discounted_price]]&lt;=500, "₹200-₹500", Table1_1[[#This Row],[discounted_price]]&gt;500, "&gt;₹500")</f>
        <v>&gt;₹500</v>
      </c>
      <c r="I923" s="1">
        <v>0.55000000000000004</v>
      </c>
      <c r="J9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23" s="1" t="str">
        <f>IF(Table1_1[[#This Row],[discount_percentage]]&gt;= 50%, "Yes", "No")</f>
        <v>Yes</v>
      </c>
      <c r="L923">
        <v>4.2</v>
      </c>
      <c r="M923">
        <v>23316</v>
      </c>
      <c r="N923">
        <f>AVERAGE(Table1_1[[#This Row],[rating]]) + (Table1_1[[#This Row],[rating_count]]/1000)</f>
        <v>27.515999999999998</v>
      </c>
      <c r="O923" t="str">
        <f>IF(Table1_1[[#This Row],[rating_count]]&lt;1000, "Yes", "No")</f>
        <v>No</v>
      </c>
      <c r="P923" t="s">
        <v>8700</v>
      </c>
      <c r="Q923" t="s">
        <v>8701</v>
      </c>
      <c r="R923" t="s">
        <v>8702</v>
      </c>
      <c r="S923" t="s">
        <v>8703</v>
      </c>
      <c r="T923" t="s">
        <v>8704</v>
      </c>
      <c r="U923" t="s">
        <v>8705</v>
      </c>
      <c r="V923" t="s">
        <v>8706</v>
      </c>
      <c r="W923" t="s">
        <v>8707</v>
      </c>
    </row>
    <row r="924" spans="1:23" x14ac:dyDescent="0.25">
      <c r="A924" t="s">
        <v>8708</v>
      </c>
      <c r="B924" t="s">
        <v>8709</v>
      </c>
      <c r="C924" t="str">
        <f>TRIM(LEFT(Table1_1[[#This Row],[product_name]], FIND(" ",Table1_1[[#This Row],[product_name]],FIND(" ",Table1_1[[#This Row],[product_name]],FIND(" ",Table1_1[[#This Row],[product_name]])+1)+1)))</f>
        <v>Croma 500W Mixer</v>
      </c>
      <c r="D924" t="s">
        <v>8710</v>
      </c>
      <c r="E924" t="s">
        <v>13080</v>
      </c>
      <c r="F924">
        <v>1290</v>
      </c>
      <c r="G924">
        <v>2500</v>
      </c>
      <c r="H924" t="str" cm="1">
        <f t="array" ref="H924">_xlfn.IFS(Table1_1[[#This Row],[discounted_price]]&lt;200, "&lt;₹200", Table1_1[[#This Row],[discounted_price]]&lt;=500, "₹200-₹500", Table1_1[[#This Row],[discounted_price]]&gt;500, "&gt;₹500")</f>
        <v>&gt;₹500</v>
      </c>
      <c r="I924" s="1">
        <v>0.48</v>
      </c>
      <c r="J9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24" s="1" t="str">
        <f>IF(Table1_1[[#This Row],[discount_percentage]]&gt;= 50%, "Yes", "No")</f>
        <v>No</v>
      </c>
      <c r="L924">
        <v>4</v>
      </c>
      <c r="M924">
        <v>6530</v>
      </c>
      <c r="N924">
        <f>AVERAGE(Table1_1[[#This Row],[rating]]) + (Table1_1[[#This Row],[rating_count]]/1000)</f>
        <v>10.530000000000001</v>
      </c>
      <c r="O924" t="str">
        <f>IF(Table1_1[[#This Row],[rating_count]]&lt;1000, "Yes", "No")</f>
        <v>No</v>
      </c>
      <c r="P924" t="s">
        <v>8711</v>
      </c>
      <c r="Q924" t="s">
        <v>8712</v>
      </c>
      <c r="R924" t="s">
        <v>8713</v>
      </c>
      <c r="S924" t="s">
        <v>8714</v>
      </c>
      <c r="T924" t="s">
        <v>8715</v>
      </c>
      <c r="U924" t="s">
        <v>8716</v>
      </c>
      <c r="V924" t="s">
        <v>8717</v>
      </c>
      <c r="W924" t="s">
        <v>8718</v>
      </c>
    </row>
    <row r="925" spans="1:23" x14ac:dyDescent="0.25">
      <c r="A925" t="s">
        <v>8719</v>
      </c>
      <c r="B925" t="s">
        <v>8720</v>
      </c>
      <c r="C925" t="str">
        <f>TRIM(LEFT(Table1_1[[#This Row],[product_name]], FIND(" ",Table1_1[[#This Row],[product_name]],FIND(" ",Table1_1[[#This Row],[product_name]],FIND(" ",Table1_1[[#This Row],[product_name]])+1)+1)))</f>
        <v>Havells Instanio 3-Litre</v>
      </c>
      <c r="D925" t="s">
        <v>8721</v>
      </c>
      <c r="E925" t="s">
        <v>13080</v>
      </c>
      <c r="F925">
        <v>3600</v>
      </c>
      <c r="G925">
        <v>6190</v>
      </c>
      <c r="H925" t="str" cm="1">
        <f t="array" ref="H925">_xlfn.IFS(Table1_1[[#This Row],[discounted_price]]&lt;200, "&lt;₹200", Table1_1[[#This Row],[discounted_price]]&lt;=500, "₹200-₹500", Table1_1[[#This Row],[discounted_price]]&gt;500, "&gt;₹500")</f>
        <v>&gt;₹500</v>
      </c>
      <c r="I925" s="1">
        <v>0.42</v>
      </c>
      <c r="J9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25" s="1" t="str">
        <f>IF(Table1_1[[#This Row],[discount_percentage]]&gt;= 50%, "Yes", "No")</f>
        <v>No</v>
      </c>
      <c r="L925">
        <v>4.3</v>
      </c>
      <c r="M925">
        <v>11924</v>
      </c>
      <c r="N925">
        <f>AVERAGE(Table1_1[[#This Row],[rating]]) + (Table1_1[[#This Row],[rating_count]]/1000)</f>
        <v>16.224</v>
      </c>
      <c r="O925" t="str">
        <f>IF(Table1_1[[#This Row],[rating_count]]&lt;1000, "Yes", "No")</f>
        <v>No</v>
      </c>
      <c r="P925" t="s">
        <v>8722</v>
      </c>
      <c r="Q925" t="s">
        <v>8723</v>
      </c>
      <c r="R925" t="s">
        <v>8724</v>
      </c>
      <c r="S925" t="s">
        <v>8725</v>
      </c>
      <c r="T925" t="s">
        <v>8726</v>
      </c>
      <c r="U925" t="s">
        <v>8727</v>
      </c>
      <c r="V925" t="s">
        <v>8728</v>
      </c>
      <c r="W925" t="s">
        <v>8729</v>
      </c>
    </row>
    <row r="926" spans="1:23" x14ac:dyDescent="0.25">
      <c r="A926" t="s">
        <v>8730</v>
      </c>
      <c r="B926" t="s">
        <v>8731</v>
      </c>
      <c r="C926" t="str">
        <f>TRIM(LEFT(Table1_1[[#This Row],[product_name]], FIND(" ",Table1_1[[#This Row],[product_name]],FIND(" ",Table1_1[[#This Row],[product_name]],FIND(" ",Table1_1[[#This Row],[product_name]])+1)+1)))</f>
        <v>Morphy Richards OFR</v>
      </c>
      <c r="D926" t="s">
        <v>8732</v>
      </c>
      <c r="E926" t="s">
        <v>13080</v>
      </c>
      <c r="F926">
        <v>6549</v>
      </c>
      <c r="G926">
        <v>13999</v>
      </c>
      <c r="H926" t="str" cm="1">
        <f t="array" ref="H926">_xlfn.IFS(Table1_1[[#This Row],[discounted_price]]&lt;200, "&lt;₹200", Table1_1[[#This Row],[discounted_price]]&lt;=500, "₹200-₹500", Table1_1[[#This Row],[discounted_price]]&gt;500, "&gt;₹500")</f>
        <v>&gt;₹500</v>
      </c>
      <c r="I926" s="1">
        <v>0.53</v>
      </c>
      <c r="J9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26" s="1" t="str">
        <f>IF(Table1_1[[#This Row],[discount_percentage]]&gt;= 50%, "Yes", "No")</f>
        <v>Yes</v>
      </c>
      <c r="L926">
        <v>4</v>
      </c>
      <c r="M926">
        <v>2961</v>
      </c>
      <c r="N926">
        <f>AVERAGE(Table1_1[[#This Row],[rating]]) + (Table1_1[[#This Row],[rating_count]]/1000)</f>
        <v>6.9610000000000003</v>
      </c>
      <c r="O926" t="str">
        <f>IF(Table1_1[[#This Row],[rating_count]]&lt;1000, "Yes", "No")</f>
        <v>No</v>
      </c>
      <c r="P926" t="s">
        <v>8733</v>
      </c>
      <c r="Q926" t="s">
        <v>8734</v>
      </c>
      <c r="R926" t="s">
        <v>8735</v>
      </c>
      <c r="S926" t="s">
        <v>8736</v>
      </c>
      <c r="T926" t="s">
        <v>8737</v>
      </c>
      <c r="U926" t="s">
        <v>8738</v>
      </c>
      <c r="V926" t="s">
        <v>8739</v>
      </c>
      <c r="W926" t="s">
        <v>8740</v>
      </c>
    </row>
    <row r="927" spans="1:23" x14ac:dyDescent="0.25">
      <c r="A927" t="s">
        <v>8741</v>
      </c>
      <c r="B927" t="s">
        <v>8742</v>
      </c>
      <c r="C927" t="str">
        <f>TRIM(LEFT(Table1_1[[#This Row],[product_name]], FIND(" ",Table1_1[[#This Row],[product_name]],FIND(" ",Table1_1[[#This Row],[product_name]],FIND(" ",Table1_1[[#This Row],[product_name]])+1)+1)))</f>
        <v>Havells Aqua Plus</v>
      </c>
      <c r="D927" t="s">
        <v>8541</v>
      </c>
      <c r="E927" t="s">
        <v>13080</v>
      </c>
      <c r="F927">
        <v>1625</v>
      </c>
      <c r="G927">
        <v>2995</v>
      </c>
      <c r="H927" t="str" cm="1">
        <f t="array" ref="H927">_xlfn.IFS(Table1_1[[#This Row],[discounted_price]]&lt;200, "&lt;₹200", Table1_1[[#This Row],[discounted_price]]&lt;=500, "₹200-₹500", Table1_1[[#This Row],[discounted_price]]&gt;500, "&gt;₹500")</f>
        <v>&gt;₹500</v>
      </c>
      <c r="I927" s="1">
        <v>0.46</v>
      </c>
      <c r="J9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27" s="1" t="str">
        <f>IF(Table1_1[[#This Row],[discount_percentage]]&gt;= 50%, "Yes", "No")</f>
        <v>No</v>
      </c>
      <c r="L927">
        <v>4.5</v>
      </c>
      <c r="M927">
        <v>23484</v>
      </c>
      <c r="N927">
        <f>AVERAGE(Table1_1[[#This Row],[rating]]) + (Table1_1[[#This Row],[rating_count]]/1000)</f>
        <v>27.984000000000002</v>
      </c>
      <c r="O927" t="str">
        <f>IF(Table1_1[[#This Row],[rating_count]]&lt;1000, "Yes", "No")</f>
        <v>No</v>
      </c>
      <c r="P927" t="s">
        <v>8743</v>
      </c>
      <c r="Q927" t="s">
        <v>8744</v>
      </c>
      <c r="R927" t="s">
        <v>8745</v>
      </c>
      <c r="S927" t="s">
        <v>8746</v>
      </c>
      <c r="T927" t="s">
        <v>8747</v>
      </c>
      <c r="U927" t="s">
        <v>8748</v>
      </c>
      <c r="V927" t="s">
        <v>8749</v>
      </c>
      <c r="W927" t="s">
        <v>8750</v>
      </c>
    </row>
    <row r="928" spans="1:23" x14ac:dyDescent="0.25">
      <c r="A928" t="s">
        <v>8751</v>
      </c>
      <c r="B928" t="s">
        <v>8752</v>
      </c>
      <c r="C928" t="str">
        <f>TRIM(LEFT(Table1_1[[#This Row],[product_name]], FIND(" ",Table1_1[[#This Row],[product_name]],FIND(" ",Table1_1[[#This Row],[product_name]],FIND(" ",Table1_1[[#This Row],[product_name]])+1)+1)))</f>
        <v>Bajaj Splendora 3</v>
      </c>
      <c r="D928" t="s">
        <v>8721</v>
      </c>
      <c r="E928" t="s">
        <v>13080</v>
      </c>
      <c r="F928">
        <v>2599</v>
      </c>
      <c r="G928">
        <v>5890</v>
      </c>
      <c r="H928" t="str" cm="1">
        <f t="array" ref="H928">_xlfn.IFS(Table1_1[[#This Row],[discounted_price]]&lt;200, "&lt;₹200", Table1_1[[#This Row],[discounted_price]]&lt;=500, "₹200-₹500", Table1_1[[#This Row],[discounted_price]]&gt;500, "&gt;₹500")</f>
        <v>&gt;₹500</v>
      </c>
      <c r="I928" s="1">
        <v>0.56000000000000005</v>
      </c>
      <c r="J9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28" s="1" t="str">
        <f>IF(Table1_1[[#This Row],[discount_percentage]]&gt;= 50%, "Yes", "No")</f>
        <v>Yes</v>
      </c>
      <c r="L928">
        <v>4.0999999999999996</v>
      </c>
      <c r="M928">
        <v>21783</v>
      </c>
      <c r="N928">
        <f>AVERAGE(Table1_1[[#This Row],[rating]]) + (Table1_1[[#This Row],[rating_count]]/1000)</f>
        <v>25.883000000000003</v>
      </c>
      <c r="O928" t="str">
        <f>IF(Table1_1[[#This Row],[rating_count]]&lt;1000, "Yes", "No")</f>
        <v>No</v>
      </c>
      <c r="P928" t="s">
        <v>8753</v>
      </c>
      <c r="Q928" t="s">
        <v>8754</v>
      </c>
      <c r="R928" t="s">
        <v>8755</v>
      </c>
      <c r="S928" t="s">
        <v>8756</v>
      </c>
      <c r="T928" t="s">
        <v>8757</v>
      </c>
      <c r="U928" t="s">
        <v>13064</v>
      </c>
      <c r="V928" t="s">
        <v>8758</v>
      </c>
      <c r="W928" t="s">
        <v>8759</v>
      </c>
    </row>
    <row r="929" spans="1:23" x14ac:dyDescent="0.25">
      <c r="A929" t="s">
        <v>8760</v>
      </c>
      <c r="B929" t="s">
        <v>8761</v>
      </c>
      <c r="C929" t="str">
        <f>TRIM(LEFT(Table1_1[[#This Row],[product_name]], FIND(" ",Table1_1[[#This Row],[product_name]],FIND(" ",Table1_1[[#This Row],[product_name]],FIND(" ",Table1_1[[#This Row],[product_name]])+1)+1)))</f>
        <v>KENT 16052 Elegant</v>
      </c>
      <c r="D929" t="s">
        <v>8762</v>
      </c>
      <c r="E929" t="s">
        <v>13080</v>
      </c>
      <c r="F929">
        <v>1199</v>
      </c>
      <c r="G929">
        <v>2000</v>
      </c>
      <c r="H929" t="str" cm="1">
        <f t="array" ref="H929">_xlfn.IFS(Table1_1[[#This Row],[discounted_price]]&lt;200, "&lt;₹200", Table1_1[[#This Row],[discounted_price]]&lt;=500, "₹200-₹500", Table1_1[[#This Row],[discounted_price]]&gt;500, "&gt;₹500")</f>
        <v>&gt;₹500</v>
      </c>
      <c r="I929" s="1">
        <v>0.4</v>
      </c>
      <c r="J9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29" s="1" t="str">
        <f>IF(Table1_1[[#This Row],[discount_percentage]]&gt;= 50%, "Yes", "No")</f>
        <v>No</v>
      </c>
      <c r="L929">
        <v>4</v>
      </c>
      <c r="M929">
        <v>14030</v>
      </c>
      <c r="N929">
        <f>AVERAGE(Table1_1[[#This Row],[rating]]) + (Table1_1[[#This Row],[rating_count]]/1000)</f>
        <v>18.03</v>
      </c>
      <c r="O929" t="str">
        <f>IF(Table1_1[[#This Row],[rating_count]]&lt;1000, "Yes", "No")</f>
        <v>No</v>
      </c>
      <c r="P929" t="s">
        <v>8763</v>
      </c>
      <c r="Q929" t="s">
        <v>8764</v>
      </c>
      <c r="R929" t="s">
        <v>8765</v>
      </c>
      <c r="S929" t="s">
        <v>8766</v>
      </c>
      <c r="T929" t="s">
        <v>8767</v>
      </c>
      <c r="U929" t="s">
        <v>8768</v>
      </c>
      <c r="V929" t="s">
        <v>8769</v>
      </c>
      <c r="W929" t="s">
        <v>8770</v>
      </c>
    </row>
    <row r="930" spans="1:23" x14ac:dyDescent="0.25">
      <c r="A930" t="s">
        <v>8771</v>
      </c>
      <c r="B930" t="s">
        <v>8772</v>
      </c>
      <c r="C930" t="str">
        <f>TRIM(LEFT(Table1_1[[#This Row],[product_name]], FIND(" ",Table1_1[[#This Row],[product_name]],FIND(" ",Table1_1[[#This Row],[product_name]],FIND(" ",Table1_1[[#This Row],[product_name]])+1)+1)))</f>
        <v>Bajaj New Shakti</v>
      </c>
      <c r="D930" t="s">
        <v>8773</v>
      </c>
      <c r="E930" t="s">
        <v>13080</v>
      </c>
      <c r="F930">
        <v>5499</v>
      </c>
      <c r="G930">
        <v>13150</v>
      </c>
      <c r="H930" t="str" cm="1">
        <f t="array" ref="H930">_xlfn.IFS(Table1_1[[#This Row],[discounted_price]]&lt;200, "&lt;₹200", Table1_1[[#This Row],[discounted_price]]&lt;=500, "₹200-₹500", Table1_1[[#This Row],[discounted_price]]&gt;500, "&gt;₹500")</f>
        <v>&gt;₹500</v>
      </c>
      <c r="I930" s="1">
        <v>0.57999999999999996</v>
      </c>
      <c r="J9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30" s="1" t="str">
        <f>IF(Table1_1[[#This Row],[discount_percentage]]&gt;= 50%, "Yes", "No")</f>
        <v>Yes</v>
      </c>
      <c r="L930">
        <v>4.2</v>
      </c>
      <c r="M930">
        <v>6398</v>
      </c>
      <c r="N930">
        <f>AVERAGE(Table1_1[[#This Row],[rating]]) + (Table1_1[[#This Row],[rating_count]]/1000)</f>
        <v>10.597999999999999</v>
      </c>
      <c r="O930" t="str">
        <f>IF(Table1_1[[#This Row],[rating_count]]&lt;1000, "Yes", "No")</f>
        <v>No</v>
      </c>
      <c r="P930" t="s">
        <v>8774</v>
      </c>
      <c r="Q930" t="s">
        <v>8775</v>
      </c>
      <c r="R930" t="s">
        <v>8776</v>
      </c>
      <c r="S930" t="s">
        <v>8777</v>
      </c>
      <c r="T930" t="s">
        <v>8778</v>
      </c>
      <c r="U930" t="s">
        <v>8779</v>
      </c>
      <c r="V930" t="s">
        <v>8780</v>
      </c>
      <c r="W930" t="s">
        <v>8781</v>
      </c>
    </row>
    <row r="931" spans="1:23" x14ac:dyDescent="0.25">
      <c r="A931" t="s">
        <v>8782</v>
      </c>
      <c r="B931" t="s">
        <v>8783</v>
      </c>
      <c r="C931" t="str">
        <f>TRIM(LEFT(Table1_1[[#This Row],[product_name]], FIND(" ",Table1_1[[#This Row],[product_name]],FIND(" ",Table1_1[[#This Row],[product_name]],FIND(" ",Table1_1[[#This Row],[product_name]])+1)+1)))</f>
        <v>Lifelong LLMG23 Power</v>
      </c>
      <c r="D931" t="s">
        <v>8710</v>
      </c>
      <c r="E931" t="s">
        <v>13080</v>
      </c>
      <c r="F931">
        <v>1299</v>
      </c>
      <c r="G931">
        <v>3500</v>
      </c>
      <c r="H931" t="str" cm="1">
        <f t="array" ref="H931">_xlfn.IFS(Table1_1[[#This Row],[discounted_price]]&lt;200, "&lt;₹200", Table1_1[[#This Row],[discounted_price]]&lt;=500, "₹200-₹500", Table1_1[[#This Row],[discounted_price]]&gt;500, "&gt;₹500")</f>
        <v>&gt;₹500</v>
      </c>
      <c r="I931" s="1">
        <v>0.63</v>
      </c>
      <c r="J9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31" s="1" t="str">
        <f>IF(Table1_1[[#This Row],[discount_percentage]]&gt;= 50%, "Yes", "No")</f>
        <v>Yes</v>
      </c>
      <c r="L931">
        <v>3.8</v>
      </c>
      <c r="M931">
        <v>44050</v>
      </c>
      <c r="N931">
        <f>AVERAGE(Table1_1[[#This Row],[rating]]) + (Table1_1[[#This Row],[rating_count]]/1000)</f>
        <v>47.849999999999994</v>
      </c>
      <c r="O931" t="str">
        <f>IF(Table1_1[[#This Row],[rating_count]]&lt;1000, "Yes", "No")</f>
        <v>No</v>
      </c>
      <c r="P931" t="s">
        <v>8784</v>
      </c>
      <c r="Q931" t="s">
        <v>8785</v>
      </c>
      <c r="R931" t="s">
        <v>8786</v>
      </c>
      <c r="S931" t="s">
        <v>8787</v>
      </c>
      <c r="T931" t="s">
        <v>8788</v>
      </c>
      <c r="U931" t="s">
        <v>8789</v>
      </c>
      <c r="V931" t="s">
        <v>8790</v>
      </c>
      <c r="W931" t="s">
        <v>8791</v>
      </c>
    </row>
    <row r="932" spans="1:23" x14ac:dyDescent="0.25">
      <c r="A932" t="s">
        <v>8792</v>
      </c>
      <c r="B932" t="s">
        <v>8793</v>
      </c>
      <c r="C932" t="str">
        <f>TRIM(LEFT(Table1_1[[#This Row],[product_name]], FIND(" ",Table1_1[[#This Row],[product_name]],FIND(" ",Table1_1[[#This Row],[product_name]],FIND(" ",Table1_1[[#This Row],[product_name]])+1)+1)))</f>
        <v>Bajaj Majesty DX-11</v>
      </c>
      <c r="D932" t="s">
        <v>8699</v>
      </c>
      <c r="E932" t="s">
        <v>13080</v>
      </c>
      <c r="F932">
        <v>599</v>
      </c>
      <c r="G932">
        <v>785</v>
      </c>
      <c r="H932" t="str" cm="1">
        <f t="array" ref="H932">_xlfn.IFS(Table1_1[[#This Row],[discounted_price]]&lt;200, "&lt;₹200", Table1_1[[#This Row],[discounted_price]]&lt;=500, "₹200-₹500", Table1_1[[#This Row],[discounted_price]]&gt;500, "&gt;₹500")</f>
        <v>&gt;₹500</v>
      </c>
      <c r="I932" s="1">
        <v>0.24</v>
      </c>
      <c r="J9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32" s="1" t="str">
        <f>IF(Table1_1[[#This Row],[discount_percentage]]&gt;= 50%, "Yes", "No")</f>
        <v>No</v>
      </c>
      <c r="L932">
        <v>4.2</v>
      </c>
      <c r="M932">
        <v>24247</v>
      </c>
      <c r="N932">
        <f>AVERAGE(Table1_1[[#This Row],[rating]]) + (Table1_1[[#This Row],[rating_count]]/1000)</f>
        <v>28.446999999999999</v>
      </c>
      <c r="O932" t="str">
        <f>IF(Table1_1[[#This Row],[rating_count]]&lt;1000, "Yes", "No")</f>
        <v>No</v>
      </c>
      <c r="P932" t="s">
        <v>8794</v>
      </c>
      <c r="Q932" t="s">
        <v>8795</v>
      </c>
      <c r="R932" t="s">
        <v>8796</v>
      </c>
      <c r="S932" t="s">
        <v>8797</v>
      </c>
      <c r="T932" t="s">
        <v>8798</v>
      </c>
      <c r="U932" t="s">
        <v>8799</v>
      </c>
      <c r="V932" t="s">
        <v>8800</v>
      </c>
      <c r="W932" t="s">
        <v>8801</v>
      </c>
    </row>
    <row r="933" spans="1:23" x14ac:dyDescent="0.25">
      <c r="A933" t="s">
        <v>8802</v>
      </c>
      <c r="B933" t="s">
        <v>8803</v>
      </c>
      <c r="C933" t="str">
        <f>TRIM(LEFT(Table1_1[[#This Row],[product_name]], FIND(" ",Table1_1[[#This Row],[product_name]],FIND(" ",Table1_1[[#This Row],[product_name]],FIND(" ",Table1_1[[#This Row],[product_name]])+1)+1)))</f>
        <v>Bajaj Rex 500W</v>
      </c>
      <c r="D933" t="s">
        <v>8710</v>
      </c>
      <c r="E933" t="s">
        <v>13080</v>
      </c>
      <c r="F933">
        <v>1999</v>
      </c>
      <c r="G933">
        <v>3210</v>
      </c>
      <c r="H933" t="str" cm="1">
        <f t="array" ref="H933">_xlfn.IFS(Table1_1[[#This Row],[discounted_price]]&lt;200, "&lt;₹200", Table1_1[[#This Row],[discounted_price]]&lt;=500, "₹200-₹500", Table1_1[[#This Row],[discounted_price]]&gt;500, "&gt;₹500")</f>
        <v>&gt;₹500</v>
      </c>
      <c r="I933" s="1">
        <v>0.38</v>
      </c>
      <c r="J9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33" s="1" t="str">
        <f>IF(Table1_1[[#This Row],[discount_percentage]]&gt;= 50%, "Yes", "No")</f>
        <v>No</v>
      </c>
      <c r="L933">
        <v>4.2</v>
      </c>
      <c r="M933">
        <v>41349</v>
      </c>
      <c r="N933">
        <f>AVERAGE(Table1_1[[#This Row],[rating]]) + (Table1_1[[#This Row],[rating_count]]/1000)</f>
        <v>45.548999999999999</v>
      </c>
      <c r="O933" t="str">
        <f>IF(Table1_1[[#This Row],[rating_count]]&lt;1000, "Yes", "No")</f>
        <v>No</v>
      </c>
      <c r="P933" t="s">
        <v>8804</v>
      </c>
      <c r="Q933" t="s">
        <v>8805</v>
      </c>
      <c r="R933" t="s">
        <v>8806</v>
      </c>
      <c r="S933" t="s">
        <v>8807</v>
      </c>
      <c r="T933" t="s">
        <v>8808</v>
      </c>
      <c r="U933" t="s">
        <v>8809</v>
      </c>
      <c r="V933" t="s">
        <v>8810</v>
      </c>
      <c r="W933" t="s">
        <v>8811</v>
      </c>
    </row>
    <row r="934" spans="1:23" x14ac:dyDescent="0.25">
      <c r="A934" t="s">
        <v>8812</v>
      </c>
      <c r="B934" t="s">
        <v>8813</v>
      </c>
      <c r="C934" t="str">
        <f>TRIM(LEFT(Table1_1[[#This Row],[product_name]], FIND(" ",Table1_1[[#This Row],[product_name]],FIND(" ",Table1_1[[#This Row],[product_name]],FIND(" ",Table1_1[[#This Row],[product_name]])+1)+1)))</f>
        <v>Lifelong LLEK15 Electric</v>
      </c>
      <c r="D934" t="s">
        <v>8762</v>
      </c>
      <c r="E934" t="s">
        <v>13080</v>
      </c>
      <c r="F934">
        <v>549</v>
      </c>
      <c r="G934">
        <v>1000</v>
      </c>
      <c r="H934" t="str" cm="1">
        <f t="array" ref="H934">_xlfn.IFS(Table1_1[[#This Row],[discounted_price]]&lt;200, "&lt;₹200", Table1_1[[#This Row],[discounted_price]]&lt;=500, "₹200-₹500", Table1_1[[#This Row],[discounted_price]]&gt;500, "&gt;₹500")</f>
        <v>&gt;₹500</v>
      </c>
      <c r="I934" s="1">
        <v>0.45</v>
      </c>
      <c r="J9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34" s="1" t="str">
        <f>IF(Table1_1[[#This Row],[discount_percentage]]&gt;= 50%, "Yes", "No")</f>
        <v>No</v>
      </c>
      <c r="L934">
        <v>3.6</v>
      </c>
      <c r="M934">
        <v>1074</v>
      </c>
      <c r="N934">
        <f>AVERAGE(Table1_1[[#This Row],[rating]]) + (Table1_1[[#This Row],[rating_count]]/1000)</f>
        <v>4.6740000000000004</v>
      </c>
      <c r="O934" t="str">
        <f>IF(Table1_1[[#This Row],[rating_count]]&lt;1000, "Yes", "No")</f>
        <v>No</v>
      </c>
      <c r="P934" t="s">
        <v>8814</v>
      </c>
      <c r="Q934" t="s">
        <v>8815</v>
      </c>
      <c r="R934" t="s">
        <v>8816</v>
      </c>
      <c r="S934" t="s">
        <v>8817</v>
      </c>
      <c r="T934" t="s">
        <v>8818</v>
      </c>
      <c r="U934" t="s">
        <v>8819</v>
      </c>
      <c r="V934" t="s">
        <v>8820</v>
      </c>
      <c r="W934" t="s">
        <v>8821</v>
      </c>
    </row>
    <row r="935" spans="1:23" x14ac:dyDescent="0.25">
      <c r="A935" t="s">
        <v>8822</v>
      </c>
      <c r="B935" t="s">
        <v>8823</v>
      </c>
      <c r="C935" t="str">
        <f>TRIM(LEFT(Table1_1[[#This Row],[product_name]], FIND(" ",Table1_1[[#This Row],[product_name]],FIND(" ",Table1_1[[#This Row],[product_name]],FIND(" ",Table1_1[[#This Row],[product_name]])+1)+1)))</f>
        <v>Lifelong LLQH922 Regalia</v>
      </c>
      <c r="D935" t="s">
        <v>8552</v>
      </c>
      <c r="E935" t="s">
        <v>13080</v>
      </c>
      <c r="F935">
        <v>999</v>
      </c>
      <c r="G935">
        <v>2000</v>
      </c>
      <c r="H935" t="str" cm="1">
        <f t="array" ref="H935">_xlfn.IFS(Table1_1[[#This Row],[discounted_price]]&lt;200, "&lt;₹200", Table1_1[[#This Row],[discounted_price]]&lt;=500, "₹200-₹500", Table1_1[[#This Row],[discounted_price]]&gt;500, "&gt;₹500")</f>
        <v>&gt;₹500</v>
      </c>
      <c r="I935" s="1">
        <v>0.5</v>
      </c>
      <c r="J9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35" s="1" t="str">
        <f>IF(Table1_1[[#This Row],[discount_percentage]]&gt;= 50%, "Yes", "No")</f>
        <v>Yes</v>
      </c>
      <c r="L935">
        <v>3.8</v>
      </c>
      <c r="M935">
        <v>1163</v>
      </c>
      <c r="N935">
        <f>AVERAGE(Table1_1[[#This Row],[rating]]) + (Table1_1[[#This Row],[rating_count]]/1000)</f>
        <v>4.9630000000000001</v>
      </c>
      <c r="O935" t="str">
        <f>IF(Table1_1[[#This Row],[rating_count]]&lt;1000, "Yes", "No")</f>
        <v>No</v>
      </c>
      <c r="P935" t="s">
        <v>8824</v>
      </c>
      <c r="Q935" t="s">
        <v>8825</v>
      </c>
      <c r="R935" t="s">
        <v>8826</v>
      </c>
      <c r="S935" t="s">
        <v>8827</v>
      </c>
      <c r="T935" t="s">
        <v>8828</v>
      </c>
      <c r="U935" t="s">
        <v>8829</v>
      </c>
      <c r="V935" t="s">
        <v>8830</v>
      </c>
      <c r="W935" t="s">
        <v>8831</v>
      </c>
    </row>
    <row r="936" spans="1:23" x14ac:dyDescent="0.25">
      <c r="A936" t="s">
        <v>8832</v>
      </c>
      <c r="B936" t="s">
        <v>8833</v>
      </c>
      <c r="C936" t="str">
        <f>TRIM(LEFT(Table1_1[[#This Row],[product_name]], FIND(" ",Table1_1[[#This Row],[product_name]],FIND(" ",Table1_1[[#This Row],[product_name]],FIND(" ",Table1_1[[#This Row],[product_name]])+1)+1)))</f>
        <v>R B Nova</v>
      </c>
      <c r="D936" t="s">
        <v>8574</v>
      </c>
      <c r="E936" t="s">
        <v>13080</v>
      </c>
      <c r="F936">
        <v>398</v>
      </c>
      <c r="G936">
        <v>1999</v>
      </c>
      <c r="H936" t="str" cm="1">
        <f t="array" ref="H936">_xlfn.IFS(Table1_1[[#This Row],[discounted_price]]&lt;200, "&lt;₹200", Table1_1[[#This Row],[discounted_price]]&lt;=500, "₹200-₹500", Table1_1[[#This Row],[discounted_price]]&gt;500, "&gt;₹500")</f>
        <v>₹200-₹500</v>
      </c>
      <c r="I936" s="1">
        <v>0.8</v>
      </c>
      <c r="J9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936" s="1" t="str">
        <f>IF(Table1_1[[#This Row],[discount_percentage]]&gt;= 50%, "Yes", "No")</f>
        <v>Yes</v>
      </c>
      <c r="L936">
        <v>4.0999999999999996</v>
      </c>
      <c r="M936">
        <v>257</v>
      </c>
      <c r="N936">
        <f>AVERAGE(Table1_1[[#This Row],[rating]]) + (Table1_1[[#This Row],[rating_count]]/1000)</f>
        <v>4.3569999999999993</v>
      </c>
      <c r="O936" t="str">
        <f>IF(Table1_1[[#This Row],[rating_count]]&lt;1000, "Yes", "No")</f>
        <v>Yes</v>
      </c>
      <c r="P936" t="s">
        <v>8834</v>
      </c>
      <c r="Q936" t="s">
        <v>8835</v>
      </c>
      <c r="R936" t="s">
        <v>8836</v>
      </c>
      <c r="S936" t="s">
        <v>8837</v>
      </c>
      <c r="T936" t="s">
        <v>8838</v>
      </c>
      <c r="U936" t="s">
        <v>8839</v>
      </c>
      <c r="V936" t="s">
        <v>8840</v>
      </c>
      <c r="W936" t="s">
        <v>8841</v>
      </c>
    </row>
    <row r="937" spans="1:23" x14ac:dyDescent="0.25">
      <c r="A937" t="s">
        <v>8842</v>
      </c>
      <c r="B937" t="s">
        <v>8843</v>
      </c>
      <c r="C937" t="str">
        <f>TRIM(LEFT(Table1_1[[#This Row],[product_name]], FIND(" ",Table1_1[[#This Row],[product_name]],FIND(" ",Table1_1[[#This Row],[product_name]],FIND(" ",Table1_1[[#This Row],[product_name]])+1)+1)))</f>
        <v>Bajaj Immersion Rod</v>
      </c>
      <c r="D937" t="s">
        <v>8844</v>
      </c>
      <c r="E937" t="s">
        <v>13080</v>
      </c>
      <c r="F937">
        <v>539</v>
      </c>
      <c r="G937">
        <v>720</v>
      </c>
      <c r="H937" t="str" cm="1">
        <f t="array" ref="H937">_xlfn.IFS(Table1_1[[#This Row],[discounted_price]]&lt;200, "&lt;₹200", Table1_1[[#This Row],[discounted_price]]&lt;=500, "₹200-₹500", Table1_1[[#This Row],[discounted_price]]&gt;500, "&gt;₹500")</f>
        <v>&gt;₹500</v>
      </c>
      <c r="I937" s="1">
        <v>0.25</v>
      </c>
      <c r="J9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37" s="1" t="str">
        <f>IF(Table1_1[[#This Row],[discount_percentage]]&gt;= 50%, "Yes", "No")</f>
        <v>No</v>
      </c>
      <c r="L937">
        <v>4.0999999999999996</v>
      </c>
      <c r="M937">
        <v>36017</v>
      </c>
      <c r="N937">
        <f>AVERAGE(Table1_1[[#This Row],[rating]]) + (Table1_1[[#This Row],[rating_count]]/1000)</f>
        <v>40.117000000000004</v>
      </c>
      <c r="O937" t="str">
        <f>IF(Table1_1[[#This Row],[rating_count]]&lt;1000, "Yes", "No")</f>
        <v>No</v>
      </c>
      <c r="P937" t="s">
        <v>8845</v>
      </c>
      <c r="Q937" t="s">
        <v>8846</v>
      </c>
      <c r="R937" t="s">
        <v>8847</v>
      </c>
      <c r="S937" t="s">
        <v>8848</v>
      </c>
      <c r="T937" t="s">
        <v>8849</v>
      </c>
      <c r="U937" t="s">
        <v>8850</v>
      </c>
      <c r="V937" t="s">
        <v>8851</v>
      </c>
      <c r="W937" t="s">
        <v>8852</v>
      </c>
    </row>
    <row r="938" spans="1:23" x14ac:dyDescent="0.25">
      <c r="A938" t="s">
        <v>8853</v>
      </c>
      <c r="B938" t="s">
        <v>8854</v>
      </c>
      <c r="C938" t="str">
        <f>TRIM(LEFT(Table1_1[[#This Row],[product_name]], FIND(" ",Table1_1[[#This Row],[product_name]],FIND(" ",Table1_1[[#This Row],[product_name]],FIND(" ",Table1_1[[#This Row],[product_name]])+1)+1)))</f>
        <v>INALSA Electric Kettle</v>
      </c>
      <c r="D938" t="s">
        <v>8541</v>
      </c>
      <c r="E938" t="s">
        <v>13080</v>
      </c>
      <c r="F938">
        <v>699</v>
      </c>
      <c r="G938">
        <v>1595</v>
      </c>
      <c r="H938" t="str" cm="1">
        <f t="array" ref="H938">_xlfn.IFS(Table1_1[[#This Row],[discounted_price]]&lt;200, "&lt;₹200", Table1_1[[#This Row],[discounted_price]]&lt;=500, "₹200-₹500", Table1_1[[#This Row],[discounted_price]]&gt;500, "&gt;₹500")</f>
        <v>&gt;₹500</v>
      </c>
      <c r="I938" s="1">
        <v>0.56000000000000005</v>
      </c>
      <c r="J9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38" s="1" t="str">
        <f>IF(Table1_1[[#This Row],[discount_percentage]]&gt;= 50%, "Yes", "No")</f>
        <v>Yes</v>
      </c>
      <c r="L938">
        <v>4.0999999999999996</v>
      </c>
      <c r="M938">
        <v>8090</v>
      </c>
      <c r="N938">
        <f>AVERAGE(Table1_1[[#This Row],[rating]]) + (Table1_1[[#This Row],[rating_count]]/1000)</f>
        <v>12.19</v>
      </c>
      <c r="O938" t="str">
        <f>IF(Table1_1[[#This Row],[rating_count]]&lt;1000, "Yes", "No")</f>
        <v>No</v>
      </c>
      <c r="P938" t="s">
        <v>8855</v>
      </c>
      <c r="Q938" t="s">
        <v>8856</v>
      </c>
      <c r="R938" t="s">
        <v>8857</v>
      </c>
      <c r="S938" t="s">
        <v>8858</v>
      </c>
      <c r="T938" t="s">
        <v>8859</v>
      </c>
      <c r="U938" t="s">
        <v>8860</v>
      </c>
      <c r="V938" t="s">
        <v>8861</v>
      </c>
      <c r="W938" t="s">
        <v>8862</v>
      </c>
    </row>
    <row r="939" spans="1:23" x14ac:dyDescent="0.25">
      <c r="A939" t="s">
        <v>8863</v>
      </c>
      <c r="B939" t="s">
        <v>8864</v>
      </c>
      <c r="C939" t="str">
        <f>TRIM(LEFT(Table1_1[[#This Row],[product_name]], FIND(" ",Table1_1[[#This Row],[product_name]],FIND(" ",Table1_1[[#This Row],[product_name]],FIND(" ",Table1_1[[#This Row],[product_name]])+1)+1)))</f>
        <v>Prestige PIC 20</v>
      </c>
      <c r="D939" t="s">
        <v>8647</v>
      </c>
      <c r="E939" t="s">
        <v>13080</v>
      </c>
      <c r="F939">
        <v>2148</v>
      </c>
      <c r="G939">
        <v>3645</v>
      </c>
      <c r="H939" t="str" cm="1">
        <f t="array" ref="H939">_xlfn.IFS(Table1_1[[#This Row],[discounted_price]]&lt;200, "&lt;₹200", Table1_1[[#This Row],[discounted_price]]&lt;=500, "₹200-₹500", Table1_1[[#This Row],[discounted_price]]&gt;500, "&gt;₹500")</f>
        <v>&gt;₹500</v>
      </c>
      <c r="I939" s="1">
        <v>0.41</v>
      </c>
      <c r="J9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39" s="1" t="str">
        <f>IF(Table1_1[[#This Row],[discount_percentage]]&gt;= 50%, "Yes", "No")</f>
        <v>No</v>
      </c>
      <c r="L939">
        <v>4.0999999999999996</v>
      </c>
      <c r="M939">
        <v>31388</v>
      </c>
      <c r="N939">
        <f>AVERAGE(Table1_1[[#This Row],[rating]]) + (Table1_1[[#This Row],[rating_count]]/1000)</f>
        <v>35.488</v>
      </c>
      <c r="O939" t="str">
        <f>IF(Table1_1[[#This Row],[rating_count]]&lt;1000, "Yes", "No")</f>
        <v>No</v>
      </c>
      <c r="P939" t="s">
        <v>8865</v>
      </c>
      <c r="Q939" t="s">
        <v>8866</v>
      </c>
      <c r="R939" t="s">
        <v>8867</v>
      </c>
      <c r="S939" t="s">
        <v>8868</v>
      </c>
      <c r="T939" t="s">
        <v>8869</v>
      </c>
      <c r="U939" t="s">
        <v>8870</v>
      </c>
      <c r="V939" t="s">
        <v>8871</v>
      </c>
      <c r="W939" t="s">
        <v>8872</v>
      </c>
    </row>
    <row r="940" spans="1:23" x14ac:dyDescent="0.25">
      <c r="A940" t="s">
        <v>8873</v>
      </c>
      <c r="B940" t="s">
        <v>8874</v>
      </c>
      <c r="C940" t="str">
        <f>TRIM(LEFT(Table1_1[[#This Row],[product_name]], FIND(" ",Table1_1[[#This Row],[product_name]],FIND(" ",Table1_1[[#This Row],[product_name]],FIND(" ",Table1_1[[#This Row],[product_name]])+1)+1)))</f>
        <v>Pigeon Healthifry Digital</v>
      </c>
      <c r="D940" t="s">
        <v>8875</v>
      </c>
      <c r="E940" t="s">
        <v>13080</v>
      </c>
      <c r="F940">
        <v>3599</v>
      </c>
      <c r="G940">
        <v>7950</v>
      </c>
      <c r="H940" t="str" cm="1">
        <f t="array" ref="H940">_xlfn.IFS(Table1_1[[#This Row],[discounted_price]]&lt;200, "&lt;₹200", Table1_1[[#This Row],[discounted_price]]&lt;=500, "₹200-₹500", Table1_1[[#This Row],[discounted_price]]&gt;500, "&gt;₹500")</f>
        <v>&gt;₹500</v>
      </c>
      <c r="I940" s="1">
        <v>0.55000000000000004</v>
      </c>
      <c r="J9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40" s="1" t="str">
        <f>IF(Table1_1[[#This Row],[discount_percentage]]&gt;= 50%, "Yes", "No")</f>
        <v>Yes</v>
      </c>
      <c r="L940">
        <v>4.2</v>
      </c>
      <c r="M940">
        <v>136</v>
      </c>
      <c r="N940">
        <f>AVERAGE(Table1_1[[#This Row],[rating]]) + (Table1_1[[#This Row],[rating_count]]/1000)</f>
        <v>4.3360000000000003</v>
      </c>
      <c r="O940" t="str">
        <f>IF(Table1_1[[#This Row],[rating_count]]&lt;1000, "Yes", "No")</f>
        <v>Yes</v>
      </c>
      <c r="P940" t="s">
        <v>8876</v>
      </c>
      <c r="Q940" t="s">
        <v>8877</v>
      </c>
      <c r="R940" t="s">
        <v>8878</v>
      </c>
      <c r="S940" t="s">
        <v>8879</v>
      </c>
      <c r="T940" t="s">
        <v>8880</v>
      </c>
      <c r="U940" t="s">
        <v>8881</v>
      </c>
      <c r="V940" t="s">
        <v>8882</v>
      </c>
      <c r="W940" t="s">
        <v>8883</v>
      </c>
    </row>
    <row r="941" spans="1:23" x14ac:dyDescent="0.25">
      <c r="A941" t="s">
        <v>8884</v>
      </c>
      <c r="B941" t="s">
        <v>8885</v>
      </c>
      <c r="C941" t="str">
        <f>TRIM(LEFT(Table1_1[[#This Row],[product_name]], FIND(" ",Table1_1[[#This Row],[product_name]],FIND(" ",Table1_1[[#This Row],[product_name]],FIND(" ",Table1_1[[#This Row],[product_name]])+1)+1)))</f>
        <v>PrettyKrafts Laundry Basket</v>
      </c>
      <c r="D941" t="s">
        <v>8886</v>
      </c>
      <c r="E941" t="s">
        <v>13080</v>
      </c>
      <c r="F941">
        <v>351</v>
      </c>
      <c r="G941">
        <v>999</v>
      </c>
      <c r="H941" t="str" cm="1">
        <f t="array" ref="H941">_xlfn.IFS(Table1_1[[#This Row],[discounted_price]]&lt;200, "&lt;₹200", Table1_1[[#This Row],[discounted_price]]&lt;=500, "₹200-₹500", Table1_1[[#This Row],[discounted_price]]&gt;500, "&gt;₹500")</f>
        <v>₹200-₹500</v>
      </c>
      <c r="I941" s="1">
        <v>0.65</v>
      </c>
      <c r="J9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41" s="1" t="str">
        <f>IF(Table1_1[[#This Row],[discount_percentage]]&gt;= 50%, "Yes", "No")</f>
        <v>Yes</v>
      </c>
      <c r="L941">
        <v>4</v>
      </c>
      <c r="M941">
        <v>5380</v>
      </c>
      <c r="N941">
        <f>AVERAGE(Table1_1[[#This Row],[rating]]) + (Table1_1[[#This Row],[rating_count]]/1000)</f>
        <v>9.379999999999999</v>
      </c>
      <c r="O941" t="str">
        <f>IF(Table1_1[[#This Row],[rating_count]]&lt;1000, "Yes", "No")</f>
        <v>No</v>
      </c>
      <c r="P941" t="s">
        <v>8887</v>
      </c>
      <c r="Q941" t="s">
        <v>8888</v>
      </c>
      <c r="R941" t="s">
        <v>8889</v>
      </c>
      <c r="S941" t="s">
        <v>8890</v>
      </c>
      <c r="T941" t="s">
        <v>8891</v>
      </c>
      <c r="U941" t="s">
        <v>8892</v>
      </c>
      <c r="V941" t="s">
        <v>8893</v>
      </c>
      <c r="W941" t="s">
        <v>8894</v>
      </c>
    </row>
    <row r="942" spans="1:23" x14ac:dyDescent="0.25">
      <c r="A942" t="s">
        <v>8895</v>
      </c>
      <c r="B942" t="s">
        <v>8896</v>
      </c>
      <c r="C942" t="str">
        <f>TRIM(LEFT(Table1_1[[#This Row],[product_name]], FIND(" ",Table1_1[[#This Row],[product_name]],FIND(" ",Table1_1[[#This Row],[product_name]],FIND(" ",Table1_1[[#This Row],[product_name]])+1)+1)))</f>
        <v>Philips GC1905 1440-Watt</v>
      </c>
      <c r="D942" t="s">
        <v>8897</v>
      </c>
      <c r="E942" t="s">
        <v>13080</v>
      </c>
      <c r="F942">
        <v>1614</v>
      </c>
      <c r="G942">
        <v>1745</v>
      </c>
      <c r="H942" t="str" cm="1">
        <f t="array" ref="H942">_xlfn.IFS(Table1_1[[#This Row],[discounted_price]]&lt;200, "&lt;₹200", Table1_1[[#This Row],[discounted_price]]&lt;=500, "₹200-₹500", Table1_1[[#This Row],[discounted_price]]&gt;500, "&gt;₹500")</f>
        <v>&gt;₹500</v>
      </c>
      <c r="I942" s="1">
        <v>0.08</v>
      </c>
      <c r="J9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942" s="1" t="str">
        <f>IF(Table1_1[[#This Row],[discount_percentage]]&gt;= 50%, "Yes", "No")</f>
        <v>No</v>
      </c>
      <c r="L942">
        <v>4.3</v>
      </c>
      <c r="M942">
        <v>37974</v>
      </c>
      <c r="N942">
        <f>AVERAGE(Table1_1[[#This Row],[rating]]) + (Table1_1[[#This Row],[rating_count]]/1000)</f>
        <v>42.273999999999994</v>
      </c>
      <c r="O942" t="str">
        <f>IF(Table1_1[[#This Row],[rating_count]]&lt;1000, "Yes", "No")</f>
        <v>No</v>
      </c>
      <c r="P942" t="s">
        <v>8898</v>
      </c>
      <c r="Q942" t="s">
        <v>8899</v>
      </c>
      <c r="R942" t="s">
        <v>8900</v>
      </c>
      <c r="S942" t="s">
        <v>8901</v>
      </c>
      <c r="T942" t="s">
        <v>8902</v>
      </c>
      <c r="U942" t="s">
        <v>8903</v>
      </c>
      <c r="V942" t="s">
        <v>8904</v>
      </c>
      <c r="W942" t="s">
        <v>8905</v>
      </c>
    </row>
    <row r="943" spans="1:23" x14ac:dyDescent="0.25">
      <c r="A943" t="s">
        <v>8906</v>
      </c>
      <c r="B943" t="s">
        <v>8907</v>
      </c>
      <c r="C943" t="str">
        <f>TRIM(LEFT(Table1_1[[#This Row],[product_name]], FIND(" ",Table1_1[[#This Row],[product_name]],FIND(" ",Table1_1[[#This Row],[product_name]],FIND(" ",Table1_1[[#This Row],[product_name]])+1)+1)))</f>
        <v>Havells Immersion HB15</v>
      </c>
      <c r="D943" t="s">
        <v>8844</v>
      </c>
      <c r="E943" t="s">
        <v>13080</v>
      </c>
      <c r="F943">
        <v>719</v>
      </c>
      <c r="G943">
        <v>1295</v>
      </c>
      <c r="H943" t="str" cm="1">
        <f t="array" ref="H943">_xlfn.IFS(Table1_1[[#This Row],[discounted_price]]&lt;200, "&lt;₹200", Table1_1[[#This Row],[discounted_price]]&lt;=500, "₹200-₹500", Table1_1[[#This Row],[discounted_price]]&gt;500, "&gt;₹500")</f>
        <v>&gt;₹500</v>
      </c>
      <c r="I943" s="1">
        <v>0.44</v>
      </c>
      <c r="J9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43" s="1" t="str">
        <f>IF(Table1_1[[#This Row],[discount_percentage]]&gt;= 50%, "Yes", "No")</f>
        <v>No</v>
      </c>
      <c r="L943">
        <v>4.2</v>
      </c>
      <c r="M943">
        <v>17218</v>
      </c>
      <c r="N943">
        <f>AVERAGE(Table1_1[[#This Row],[rating]]) + (Table1_1[[#This Row],[rating_count]]/1000)</f>
        <v>21.417999999999999</v>
      </c>
      <c r="O943" t="str">
        <f>IF(Table1_1[[#This Row],[rating_count]]&lt;1000, "Yes", "No")</f>
        <v>No</v>
      </c>
      <c r="P943" t="s">
        <v>8908</v>
      </c>
      <c r="Q943" t="s">
        <v>8909</v>
      </c>
      <c r="R943" t="s">
        <v>8910</v>
      </c>
      <c r="S943" t="s">
        <v>8911</v>
      </c>
      <c r="T943" t="s">
        <v>8912</v>
      </c>
      <c r="U943" t="s">
        <v>8913</v>
      </c>
      <c r="V943" t="s">
        <v>8914</v>
      </c>
      <c r="W943" t="s">
        <v>8915</v>
      </c>
    </row>
    <row r="944" spans="1:23" x14ac:dyDescent="0.25">
      <c r="A944" t="s">
        <v>8916</v>
      </c>
      <c r="B944" t="s">
        <v>8917</v>
      </c>
      <c r="C944" t="str">
        <f>TRIM(LEFT(Table1_1[[#This Row],[product_name]], FIND(" ",Table1_1[[#This Row],[product_name]],FIND(" ",Table1_1[[#This Row],[product_name]],FIND(" ",Table1_1[[#This Row],[product_name]])+1)+1)))</f>
        <v>AGARO LR2007 Lint</v>
      </c>
      <c r="D944" t="s">
        <v>8574</v>
      </c>
      <c r="E944" t="s">
        <v>13080</v>
      </c>
      <c r="F944">
        <v>678</v>
      </c>
      <c r="G944">
        <v>1499</v>
      </c>
      <c r="H944" t="str" cm="1">
        <f t="array" ref="H944">_xlfn.IFS(Table1_1[[#This Row],[discounted_price]]&lt;200, "&lt;₹200", Table1_1[[#This Row],[discounted_price]]&lt;=500, "₹200-₹500", Table1_1[[#This Row],[discounted_price]]&gt;500, "&gt;₹500")</f>
        <v>&gt;₹500</v>
      </c>
      <c r="I944" s="1">
        <v>0.55000000000000004</v>
      </c>
      <c r="J9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44" s="1" t="str">
        <f>IF(Table1_1[[#This Row],[discount_percentage]]&gt;= 50%, "Yes", "No")</f>
        <v>Yes</v>
      </c>
      <c r="L944">
        <v>4.2</v>
      </c>
      <c r="M944">
        <v>900</v>
      </c>
      <c r="N944">
        <f>AVERAGE(Table1_1[[#This Row],[rating]]) + (Table1_1[[#This Row],[rating_count]]/1000)</f>
        <v>5.1000000000000005</v>
      </c>
      <c r="O944" t="str">
        <f>IF(Table1_1[[#This Row],[rating_count]]&lt;1000, "Yes", "No")</f>
        <v>Yes</v>
      </c>
      <c r="P944" t="s">
        <v>8918</v>
      </c>
      <c r="Q944" t="s">
        <v>8919</v>
      </c>
      <c r="R944" t="s">
        <v>8920</v>
      </c>
      <c r="S944" t="s">
        <v>8921</v>
      </c>
      <c r="T944" t="s">
        <v>8922</v>
      </c>
      <c r="U944" t="s">
        <v>8923</v>
      </c>
      <c r="V944" t="s">
        <v>8924</v>
      </c>
      <c r="W944" t="s">
        <v>8925</v>
      </c>
    </row>
    <row r="945" spans="1:23" x14ac:dyDescent="0.25">
      <c r="A945" t="s">
        <v>8926</v>
      </c>
      <c r="B945" t="s">
        <v>8927</v>
      </c>
      <c r="C945" t="str">
        <f>TRIM(LEFT(Table1_1[[#This Row],[product_name]], FIND(" ",Table1_1[[#This Row],[product_name]],FIND(" ",Table1_1[[#This Row],[product_name]],FIND(" ",Table1_1[[#This Row],[product_name]])+1)+1)))</f>
        <v>Pigeon 1.5 litre</v>
      </c>
      <c r="D945" t="s">
        <v>8762</v>
      </c>
      <c r="E945" t="s">
        <v>13080</v>
      </c>
      <c r="F945">
        <v>809</v>
      </c>
      <c r="G945">
        <v>1545</v>
      </c>
      <c r="H945" t="str" cm="1">
        <f t="array" ref="H945">_xlfn.IFS(Table1_1[[#This Row],[discounted_price]]&lt;200, "&lt;₹200", Table1_1[[#This Row],[discounted_price]]&lt;=500, "₹200-₹500", Table1_1[[#This Row],[discounted_price]]&gt;500, "&gt;₹500")</f>
        <v>&gt;₹500</v>
      </c>
      <c r="I945" s="1">
        <v>0.48</v>
      </c>
      <c r="J9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45" s="1" t="str">
        <f>IF(Table1_1[[#This Row],[discount_percentage]]&gt;= 50%, "Yes", "No")</f>
        <v>No</v>
      </c>
      <c r="L945">
        <v>3.7</v>
      </c>
      <c r="M945">
        <v>976</v>
      </c>
      <c r="N945">
        <f>AVERAGE(Table1_1[[#This Row],[rating]]) + (Table1_1[[#This Row],[rating_count]]/1000)</f>
        <v>4.6760000000000002</v>
      </c>
      <c r="O945" t="str">
        <f>IF(Table1_1[[#This Row],[rating_count]]&lt;1000, "Yes", "No")</f>
        <v>Yes</v>
      </c>
      <c r="P945" t="s">
        <v>8928</v>
      </c>
      <c r="Q945" t="s">
        <v>8929</v>
      </c>
      <c r="R945" t="s">
        <v>8930</v>
      </c>
      <c r="S945" t="s">
        <v>8931</v>
      </c>
      <c r="T945" t="s">
        <v>8932</v>
      </c>
      <c r="U945" t="s">
        <v>8933</v>
      </c>
      <c r="V945" t="s">
        <v>8934</v>
      </c>
      <c r="W945" t="s">
        <v>8935</v>
      </c>
    </row>
    <row r="946" spans="1:23" x14ac:dyDescent="0.25">
      <c r="A946" t="s">
        <v>8936</v>
      </c>
      <c r="B946" t="s">
        <v>8937</v>
      </c>
      <c r="C946" t="str">
        <f>TRIM(LEFT(Table1_1[[#This Row],[product_name]], FIND(" ",Table1_1[[#This Row],[product_name]],FIND(" ",Table1_1[[#This Row],[product_name]],FIND(" ",Table1_1[[#This Row],[product_name]])+1)+1)))</f>
        <v>NutriPro Juicer Mixer</v>
      </c>
      <c r="D946" t="s">
        <v>8938</v>
      </c>
      <c r="E946" t="s">
        <v>13080</v>
      </c>
      <c r="F946">
        <v>1969</v>
      </c>
      <c r="G946">
        <v>5000</v>
      </c>
      <c r="H946" t="str" cm="1">
        <f t="array" ref="H946">_xlfn.IFS(Table1_1[[#This Row],[discounted_price]]&lt;200, "&lt;₹200", Table1_1[[#This Row],[discounted_price]]&lt;=500, "₹200-₹500", Table1_1[[#This Row],[discounted_price]]&gt;500, "&gt;₹500")</f>
        <v>&gt;₹500</v>
      </c>
      <c r="I946" s="1">
        <v>0.61</v>
      </c>
      <c r="J9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46" s="1" t="str">
        <f>IF(Table1_1[[#This Row],[discount_percentage]]&gt;= 50%, "Yes", "No")</f>
        <v>Yes</v>
      </c>
      <c r="L946">
        <v>4.0999999999999996</v>
      </c>
      <c r="M946">
        <v>4927</v>
      </c>
      <c r="N946">
        <f>AVERAGE(Table1_1[[#This Row],[rating]]) + (Table1_1[[#This Row],[rating_count]]/1000)</f>
        <v>9.0269999999999992</v>
      </c>
      <c r="O946" t="str">
        <f>IF(Table1_1[[#This Row],[rating_count]]&lt;1000, "Yes", "No")</f>
        <v>No</v>
      </c>
      <c r="P946" t="s">
        <v>8939</v>
      </c>
      <c r="Q946" t="s">
        <v>8940</v>
      </c>
      <c r="R946" t="s">
        <v>8941</v>
      </c>
      <c r="S946" t="s">
        <v>8942</v>
      </c>
      <c r="T946" t="s">
        <v>8943</v>
      </c>
      <c r="U946" t="s">
        <v>8944</v>
      </c>
      <c r="V946" t="s">
        <v>8945</v>
      </c>
      <c r="W946" t="s">
        <v>8946</v>
      </c>
    </row>
    <row r="947" spans="1:23" x14ac:dyDescent="0.25">
      <c r="A947" t="s">
        <v>8947</v>
      </c>
      <c r="B947" t="s">
        <v>8948</v>
      </c>
      <c r="C947" t="str">
        <f>TRIM(LEFT(Table1_1[[#This Row],[product_name]], FIND(" ",Table1_1[[#This Row],[product_name]],FIND(" ",Table1_1[[#This Row],[product_name]],FIND(" ",Table1_1[[#This Row],[product_name]])+1)+1)))</f>
        <v>Philips GC026/30 Fabric</v>
      </c>
      <c r="D947" t="s">
        <v>8574</v>
      </c>
      <c r="E947" t="s">
        <v>13080</v>
      </c>
      <c r="F947">
        <v>1490</v>
      </c>
      <c r="G947">
        <v>1695</v>
      </c>
      <c r="H947" t="str" cm="1">
        <f t="array" ref="H947">_xlfn.IFS(Table1_1[[#This Row],[discounted_price]]&lt;200, "&lt;₹200", Table1_1[[#This Row],[discounted_price]]&lt;=500, "₹200-₹500", Table1_1[[#This Row],[discounted_price]]&gt;500, "&gt;₹500")</f>
        <v>&gt;₹500</v>
      </c>
      <c r="I947" s="1">
        <v>0.12</v>
      </c>
      <c r="J9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47" s="1" t="str">
        <f>IF(Table1_1[[#This Row],[discount_percentage]]&gt;= 50%, "Yes", "No")</f>
        <v>No</v>
      </c>
      <c r="L947">
        <v>4.4000000000000004</v>
      </c>
      <c r="M947">
        <v>3543</v>
      </c>
      <c r="N947">
        <f>AVERAGE(Table1_1[[#This Row],[rating]]) + (Table1_1[[#This Row],[rating_count]]/1000)</f>
        <v>7.9430000000000005</v>
      </c>
      <c r="O947" t="str">
        <f>IF(Table1_1[[#This Row],[rating_count]]&lt;1000, "Yes", "No")</f>
        <v>No</v>
      </c>
      <c r="P947" t="s">
        <v>8949</v>
      </c>
      <c r="Q947" t="s">
        <v>8950</v>
      </c>
      <c r="R947" t="s">
        <v>8951</v>
      </c>
      <c r="S947" t="s">
        <v>8952</v>
      </c>
      <c r="T947" t="s">
        <v>8953</v>
      </c>
      <c r="U947" t="s">
        <v>8954</v>
      </c>
      <c r="V947" t="s">
        <v>8955</v>
      </c>
      <c r="W947" t="s">
        <v>8956</v>
      </c>
    </row>
    <row r="948" spans="1:23" x14ac:dyDescent="0.25">
      <c r="A948" t="s">
        <v>8957</v>
      </c>
      <c r="B948" t="s">
        <v>8958</v>
      </c>
      <c r="C948" t="str">
        <f>TRIM(LEFT(Table1_1[[#This Row],[product_name]], FIND(" ",Table1_1[[#This Row],[product_name]],FIND(" ",Table1_1[[#This Row],[product_name]],FIND(" ",Table1_1[[#This Row],[product_name]])+1)+1)))</f>
        <v>Havells Cista Room</v>
      </c>
      <c r="D948" t="s">
        <v>8552</v>
      </c>
      <c r="E948" t="s">
        <v>13080</v>
      </c>
      <c r="F948">
        <v>2499</v>
      </c>
      <c r="G948">
        <v>3945</v>
      </c>
      <c r="H948" t="str" cm="1">
        <f t="array" ref="H948">_xlfn.IFS(Table1_1[[#This Row],[discounted_price]]&lt;200, "&lt;₹200", Table1_1[[#This Row],[discounted_price]]&lt;=500, "₹200-₹500", Table1_1[[#This Row],[discounted_price]]&gt;500, "&gt;₹500")</f>
        <v>&gt;₹500</v>
      </c>
      <c r="I948" s="1">
        <v>0.37</v>
      </c>
      <c r="J9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48" s="1" t="str">
        <f>IF(Table1_1[[#This Row],[discount_percentage]]&gt;= 50%, "Yes", "No")</f>
        <v>No</v>
      </c>
      <c r="L948">
        <v>3.8</v>
      </c>
      <c r="M948">
        <v>2732</v>
      </c>
      <c r="N948">
        <f>AVERAGE(Table1_1[[#This Row],[rating]]) + (Table1_1[[#This Row],[rating_count]]/1000)</f>
        <v>6.532</v>
      </c>
      <c r="O948" t="str">
        <f>IF(Table1_1[[#This Row],[rating_count]]&lt;1000, "Yes", "No")</f>
        <v>No</v>
      </c>
      <c r="P948" t="s">
        <v>8959</v>
      </c>
      <c r="Q948" t="s">
        <v>8960</v>
      </c>
      <c r="R948" t="s">
        <v>8961</v>
      </c>
      <c r="S948" t="s">
        <v>8962</v>
      </c>
      <c r="T948" t="s">
        <v>8963</v>
      </c>
      <c r="U948" t="s">
        <v>8964</v>
      </c>
      <c r="V948" t="s">
        <v>8965</v>
      </c>
      <c r="W948" t="s">
        <v>8966</v>
      </c>
    </row>
    <row r="949" spans="1:23" x14ac:dyDescent="0.25">
      <c r="A949" t="s">
        <v>8967</v>
      </c>
      <c r="B949" t="s">
        <v>8968</v>
      </c>
      <c r="C949" t="str">
        <f>TRIM(LEFT(Table1_1[[#This Row],[product_name]], FIND(" ",Table1_1[[#This Row],[product_name]],FIND(" ",Table1_1[[#This Row],[product_name]],FIND(" ",Table1_1[[#This Row],[product_name]])+1)+1)))</f>
        <v>AGARO Regal 800</v>
      </c>
      <c r="D949" t="s">
        <v>8969</v>
      </c>
      <c r="E949" t="s">
        <v>13080</v>
      </c>
      <c r="F949">
        <v>1665</v>
      </c>
      <c r="G949">
        <v>2099</v>
      </c>
      <c r="H949" t="str" cm="1">
        <f t="array" ref="H949">_xlfn.IFS(Table1_1[[#This Row],[discounted_price]]&lt;200, "&lt;₹200", Table1_1[[#This Row],[discounted_price]]&lt;=500, "₹200-₹500", Table1_1[[#This Row],[discounted_price]]&gt;500, "&gt;₹500")</f>
        <v>&gt;₹500</v>
      </c>
      <c r="I949" s="1">
        <v>0.21</v>
      </c>
      <c r="J9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49" s="1" t="str">
        <f>IF(Table1_1[[#This Row],[discount_percentage]]&gt;= 50%, "Yes", "No")</f>
        <v>No</v>
      </c>
      <c r="L949">
        <v>4</v>
      </c>
      <c r="M949">
        <v>14368</v>
      </c>
      <c r="N949">
        <f>AVERAGE(Table1_1[[#This Row],[rating]]) + (Table1_1[[#This Row],[rating_count]]/1000)</f>
        <v>18.368000000000002</v>
      </c>
      <c r="O949" t="str">
        <f>IF(Table1_1[[#This Row],[rating_count]]&lt;1000, "Yes", "No")</f>
        <v>No</v>
      </c>
      <c r="P949" t="s">
        <v>8970</v>
      </c>
      <c r="Q949" t="s">
        <v>8971</v>
      </c>
      <c r="R949" t="s">
        <v>8972</v>
      </c>
      <c r="S949" t="s">
        <v>8973</v>
      </c>
      <c r="T949" t="s">
        <v>8974</v>
      </c>
      <c r="U949" t="s">
        <v>8975</v>
      </c>
      <c r="V949" t="s">
        <v>8976</v>
      </c>
      <c r="W949" t="s">
        <v>8977</v>
      </c>
    </row>
    <row r="950" spans="1:23" x14ac:dyDescent="0.25">
      <c r="A950" t="s">
        <v>8978</v>
      </c>
      <c r="B950" t="s">
        <v>8979</v>
      </c>
      <c r="C950" t="str">
        <f>TRIM(LEFT(Table1_1[[#This Row],[product_name]], FIND(" ",Table1_1[[#This Row],[product_name]],FIND(" ",Table1_1[[#This Row],[product_name]],FIND(" ",Table1_1[[#This Row],[product_name]])+1)+1)))</f>
        <v>Philips Viva Collection</v>
      </c>
      <c r="D950" t="s">
        <v>8647</v>
      </c>
      <c r="E950" t="s">
        <v>13080</v>
      </c>
      <c r="F950">
        <v>3229</v>
      </c>
      <c r="G950">
        <v>5295</v>
      </c>
      <c r="H950" t="str" cm="1">
        <f t="array" ref="H950">_xlfn.IFS(Table1_1[[#This Row],[discounted_price]]&lt;200, "&lt;₹200", Table1_1[[#This Row],[discounted_price]]&lt;=500, "₹200-₹500", Table1_1[[#This Row],[discounted_price]]&gt;500, "&gt;₹500")</f>
        <v>&gt;₹500</v>
      </c>
      <c r="I950" s="1">
        <v>0.39</v>
      </c>
      <c r="J9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50" s="1" t="str">
        <f>IF(Table1_1[[#This Row],[discount_percentage]]&gt;= 50%, "Yes", "No")</f>
        <v>No</v>
      </c>
      <c r="L950">
        <v>4.2</v>
      </c>
      <c r="M950">
        <v>39724</v>
      </c>
      <c r="N950">
        <f>AVERAGE(Table1_1[[#This Row],[rating]]) + (Table1_1[[#This Row],[rating_count]]/1000)</f>
        <v>43.923999999999999</v>
      </c>
      <c r="O950" t="str">
        <f>IF(Table1_1[[#This Row],[rating_count]]&lt;1000, "Yes", "No")</f>
        <v>No</v>
      </c>
      <c r="P950" t="s">
        <v>8980</v>
      </c>
      <c r="Q950" t="s">
        <v>8981</v>
      </c>
      <c r="R950" t="s">
        <v>8982</v>
      </c>
      <c r="S950" t="s">
        <v>8983</v>
      </c>
      <c r="T950" t="s">
        <v>8984</v>
      </c>
      <c r="U950" t="s">
        <v>8985</v>
      </c>
      <c r="V950" t="s">
        <v>8986</v>
      </c>
      <c r="W950" t="s">
        <v>8987</v>
      </c>
    </row>
    <row r="951" spans="1:23" x14ac:dyDescent="0.25">
      <c r="A951" t="s">
        <v>8988</v>
      </c>
      <c r="B951" t="s">
        <v>8989</v>
      </c>
      <c r="C951" t="str">
        <f>TRIM(LEFT(Table1_1[[#This Row],[product_name]], FIND(" ",Table1_1[[#This Row],[product_name]],FIND(" ",Table1_1[[#This Row],[product_name]],FIND(" ",Table1_1[[#This Row],[product_name]])+1)+1)))</f>
        <v>Pigeon By Stovekraft</v>
      </c>
      <c r="D951" t="s">
        <v>8647</v>
      </c>
      <c r="E951" t="s">
        <v>13080</v>
      </c>
      <c r="F951">
        <v>1799</v>
      </c>
      <c r="G951">
        <v>3595</v>
      </c>
      <c r="H951" t="str" cm="1">
        <f t="array" ref="H951">_xlfn.IFS(Table1_1[[#This Row],[discounted_price]]&lt;200, "&lt;₹200", Table1_1[[#This Row],[discounted_price]]&lt;=500, "₹200-₹500", Table1_1[[#This Row],[discounted_price]]&gt;500, "&gt;₹500")</f>
        <v>&gt;₹500</v>
      </c>
      <c r="I951" s="1">
        <v>0.5</v>
      </c>
      <c r="J9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51" s="1" t="str">
        <f>IF(Table1_1[[#This Row],[discount_percentage]]&gt;= 50%, "Yes", "No")</f>
        <v>Yes</v>
      </c>
      <c r="L951">
        <v>3.8</v>
      </c>
      <c r="M951">
        <v>9791</v>
      </c>
      <c r="N951">
        <f>AVERAGE(Table1_1[[#This Row],[rating]]) + (Table1_1[[#This Row],[rating_count]]/1000)</f>
        <v>13.591000000000001</v>
      </c>
      <c r="O951" t="str">
        <f>IF(Table1_1[[#This Row],[rating_count]]&lt;1000, "Yes", "No")</f>
        <v>No</v>
      </c>
      <c r="P951" t="s">
        <v>8990</v>
      </c>
      <c r="Q951" t="s">
        <v>8991</v>
      </c>
      <c r="R951" t="s">
        <v>8992</v>
      </c>
      <c r="S951" t="s">
        <v>8993</v>
      </c>
      <c r="T951" t="s">
        <v>8994</v>
      </c>
      <c r="U951" t="s">
        <v>8995</v>
      </c>
      <c r="V951" t="s">
        <v>8996</v>
      </c>
      <c r="W951" t="s">
        <v>8997</v>
      </c>
    </row>
    <row r="952" spans="1:23" x14ac:dyDescent="0.25">
      <c r="A952" t="s">
        <v>8998</v>
      </c>
      <c r="B952" t="s">
        <v>8999</v>
      </c>
      <c r="C952" t="str">
        <f>TRIM(LEFT(Table1_1[[#This Row],[product_name]], FIND(" ",Table1_1[[#This Row],[product_name]],FIND(" ",Table1_1[[#This Row],[product_name]],FIND(" ",Table1_1[[#This Row],[product_name]])+1)+1)))</f>
        <v>AGARO Esteem Multi</v>
      </c>
      <c r="D952" t="s">
        <v>8541</v>
      </c>
      <c r="E952" t="s">
        <v>13080</v>
      </c>
      <c r="F952">
        <v>1260</v>
      </c>
      <c r="G952">
        <v>1699</v>
      </c>
      <c r="H952" t="str" cm="1">
        <f t="array" ref="H952">_xlfn.IFS(Table1_1[[#This Row],[discounted_price]]&lt;200, "&lt;₹200", Table1_1[[#This Row],[discounted_price]]&lt;=500, "₹200-₹500", Table1_1[[#This Row],[discounted_price]]&gt;500, "&gt;₹500")</f>
        <v>&gt;₹500</v>
      </c>
      <c r="I952" s="1">
        <v>0.26</v>
      </c>
      <c r="J9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52" s="1" t="str">
        <f>IF(Table1_1[[#This Row],[discount_percentage]]&gt;= 50%, "Yes", "No")</f>
        <v>No</v>
      </c>
      <c r="L952">
        <v>4.2</v>
      </c>
      <c r="M952">
        <v>2891</v>
      </c>
      <c r="N952">
        <f>AVERAGE(Table1_1[[#This Row],[rating]]) + (Table1_1[[#This Row],[rating_count]]/1000)</f>
        <v>7.0910000000000002</v>
      </c>
      <c r="O952" t="str">
        <f>IF(Table1_1[[#This Row],[rating_count]]&lt;1000, "Yes", "No")</f>
        <v>No</v>
      </c>
      <c r="P952" t="s">
        <v>9000</v>
      </c>
      <c r="Q952" t="s">
        <v>9001</v>
      </c>
      <c r="R952" t="s">
        <v>9002</v>
      </c>
      <c r="S952" t="s">
        <v>9003</v>
      </c>
      <c r="T952" t="s">
        <v>9004</v>
      </c>
      <c r="U952" t="s">
        <v>9005</v>
      </c>
      <c r="V952" t="s">
        <v>9006</v>
      </c>
      <c r="W952" t="s">
        <v>9007</v>
      </c>
    </row>
    <row r="953" spans="1:23" x14ac:dyDescent="0.25">
      <c r="A953" t="s">
        <v>9008</v>
      </c>
      <c r="B953" t="s">
        <v>9009</v>
      </c>
      <c r="C953" t="str">
        <f>TRIM(LEFT(Table1_1[[#This Row],[product_name]], FIND(" ",Table1_1[[#This Row],[product_name]],FIND(" ",Table1_1[[#This Row],[product_name]],FIND(" ",Table1_1[[#This Row],[product_name]])+1)+1)))</f>
        <v>Bajaj Minor 1000</v>
      </c>
      <c r="D953" t="s">
        <v>8552</v>
      </c>
      <c r="E953" t="s">
        <v>13080</v>
      </c>
      <c r="F953">
        <v>749</v>
      </c>
      <c r="G953">
        <v>1129</v>
      </c>
      <c r="H953" t="str" cm="1">
        <f t="array" ref="H953">_xlfn.IFS(Table1_1[[#This Row],[discounted_price]]&lt;200, "&lt;₹200", Table1_1[[#This Row],[discounted_price]]&lt;=500, "₹200-₹500", Table1_1[[#This Row],[discounted_price]]&gt;500, "&gt;₹500")</f>
        <v>&gt;₹500</v>
      </c>
      <c r="I953" s="1">
        <v>0.34</v>
      </c>
      <c r="J9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53" s="1" t="str">
        <f>IF(Table1_1[[#This Row],[discount_percentage]]&gt;= 50%, "Yes", "No")</f>
        <v>No</v>
      </c>
      <c r="L953">
        <v>4</v>
      </c>
      <c r="M953">
        <v>2446</v>
      </c>
      <c r="N953">
        <f>AVERAGE(Table1_1[[#This Row],[rating]]) + (Table1_1[[#This Row],[rating_count]]/1000)</f>
        <v>6.4459999999999997</v>
      </c>
      <c r="O953" t="str">
        <f>IF(Table1_1[[#This Row],[rating_count]]&lt;1000, "Yes", "No")</f>
        <v>No</v>
      </c>
      <c r="P953" t="s">
        <v>9010</v>
      </c>
      <c r="Q953" t="s">
        <v>9011</v>
      </c>
      <c r="R953" t="s">
        <v>9012</v>
      </c>
      <c r="S953" t="s">
        <v>9013</v>
      </c>
      <c r="T953" t="s">
        <v>9014</v>
      </c>
      <c r="U953" t="s">
        <v>9015</v>
      </c>
      <c r="V953" t="s">
        <v>9016</v>
      </c>
      <c r="W953" t="s">
        <v>9017</v>
      </c>
    </row>
    <row r="954" spans="1:23" x14ac:dyDescent="0.25">
      <c r="A954" t="s">
        <v>9018</v>
      </c>
      <c r="B954" t="s">
        <v>9019</v>
      </c>
      <c r="C954" t="str">
        <f>TRIM(LEFT(Table1_1[[#This Row],[product_name]], FIND(" ",Table1_1[[#This Row],[product_name]],FIND(" ",Table1_1[[#This Row],[product_name]],FIND(" ",Table1_1[[#This Row],[product_name]])+1)+1)))</f>
        <v>Butterfly Jet Elite</v>
      </c>
      <c r="D954" t="s">
        <v>8710</v>
      </c>
      <c r="E954" t="s">
        <v>13080</v>
      </c>
      <c r="F954">
        <v>3499</v>
      </c>
      <c r="G954">
        <v>5795</v>
      </c>
      <c r="H954" t="str" cm="1">
        <f t="array" ref="H954">_xlfn.IFS(Table1_1[[#This Row],[discounted_price]]&lt;200, "&lt;₹200", Table1_1[[#This Row],[discounted_price]]&lt;=500, "₹200-₹500", Table1_1[[#This Row],[discounted_price]]&gt;500, "&gt;₹500")</f>
        <v>&gt;₹500</v>
      </c>
      <c r="I954" s="1">
        <v>0.4</v>
      </c>
      <c r="J9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54" s="1" t="str">
        <f>IF(Table1_1[[#This Row],[discount_percentage]]&gt;= 50%, "Yes", "No")</f>
        <v>No</v>
      </c>
      <c r="L954">
        <v>3.9</v>
      </c>
      <c r="M954">
        <v>25340</v>
      </c>
      <c r="N954">
        <f>AVERAGE(Table1_1[[#This Row],[rating]]) + (Table1_1[[#This Row],[rating_count]]/1000)</f>
        <v>29.24</v>
      </c>
      <c r="O954" t="str">
        <f>IF(Table1_1[[#This Row],[rating_count]]&lt;1000, "Yes", "No")</f>
        <v>No</v>
      </c>
      <c r="P954" t="s">
        <v>9020</v>
      </c>
      <c r="Q954" t="s">
        <v>9021</v>
      </c>
      <c r="R954" t="s">
        <v>9022</v>
      </c>
      <c r="S954" t="s">
        <v>9023</v>
      </c>
      <c r="T954" t="s">
        <v>9024</v>
      </c>
      <c r="U954" t="s">
        <v>9025</v>
      </c>
      <c r="V954" t="s">
        <v>9026</v>
      </c>
      <c r="W954" t="s">
        <v>9027</v>
      </c>
    </row>
    <row r="955" spans="1:23" x14ac:dyDescent="0.25">
      <c r="A955" t="s">
        <v>9028</v>
      </c>
      <c r="B955" t="s">
        <v>9029</v>
      </c>
      <c r="C955" t="str">
        <f>TRIM(LEFT(Table1_1[[#This Row],[product_name]], FIND(" ",Table1_1[[#This Row],[product_name]],FIND(" ",Table1_1[[#This Row],[product_name]],FIND(" ",Table1_1[[#This Row],[product_name]])+1)+1)))</f>
        <v>SOFLIN Egg Boiler</v>
      </c>
      <c r="D955" t="s">
        <v>9030</v>
      </c>
      <c r="E955" t="s">
        <v>13080</v>
      </c>
      <c r="F955">
        <v>379</v>
      </c>
      <c r="G955">
        <v>999</v>
      </c>
      <c r="H955" t="str" cm="1">
        <f t="array" ref="H955">_xlfn.IFS(Table1_1[[#This Row],[discounted_price]]&lt;200, "&lt;₹200", Table1_1[[#This Row],[discounted_price]]&lt;=500, "₹200-₹500", Table1_1[[#This Row],[discounted_price]]&gt;500, "&gt;₹500")</f>
        <v>₹200-₹500</v>
      </c>
      <c r="I955" s="1">
        <v>0.62</v>
      </c>
      <c r="J9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55" s="1" t="str">
        <f>IF(Table1_1[[#This Row],[discount_percentage]]&gt;= 50%, "Yes", "No")</f>
        <v>Yes</v>
      </c>
      <c r="L955">
        <v>4.3</v>
      </c>
      <c r="M955">
        <v>3096</v>
      </c>
      <c r="N955">
        <f>AVERAGE(Table1_1[[#This Row],[rating]]) + (Table1_1[[#This Row],[rating_count]]/1000)</f>
        <v>7.3959999999999999</v>
      </c>
      <c r="O955" t="str">
        <f>IF(Table1_1[[#This Row],[rating_count]]&lt;1000, "Yes", "No")</f>
        <v>No</v>
      </c>
      <c r="P955" t="s">
        <v>9031</v>
      </c>
      <c r="Q955" t="s">
        <v>9032</v>
      </c>
      <c r="R955" t="s">
        <v>9033</v>
      </c>
      <c r="S955" t="s">
        <v>9034</v>
      </c>
      <c r="T955" t="s">
        <v>9035</v>
      </c>
      <c r="U955" t="s">
        <v>9036</v>
      </c>
      <c r="V955" t="s">
        <v>9037</v>
      </c>
      <c r="W955" t="s">
        <v>9038</v>
      </c>
    </row>
    <row r="956" spans="1:23" x14ac:dyDescent="0.25">
      <c r="A956" t="s">
        <v>9039</v>
      </c>
      <c r="B956" t="s">
        <v>9040</v>
      </c>
      <c r="C956" t="str">
        <f>TRIM(LEFT(Table1_1[[#This Row],[product_name]], FIND(" ",Table1_1[[#This Row],[product_name]],FIND(" ",Table1_1[[#This Row],[product_name]],FIND(" ",Table1_1[[#This Row],[product_name]])+1)+1)))</f>
        <v>Lifelong LLQH925 Dyno</v>
      </c>
      <c r="D956" t="s">
        <v>8552</v>
      </c>
      <c r="E956" t="s">
        <v>13080</v>
      </c>
      <c r="F956">
        <v>1099</v>
      </c>
      <c r="G956">
        <v>2400</v>
      </c>
      <c r="H956" t="str" cm="1">
        <f t="array" ref="H956">_xlfn.IFS(Table1_1[[#This Row],[discounted_price]]&lt;200, "&lt;₹200", Table1_1[[#This Row],[discounted_price]]&lt;=500, "₹200-₹500", Table1_1[[#This Row],[discounted_price]]&gt;500, "&gt;₹500")</f>
        <v>&gt;₹500</v>
      </c>
      <c r="I956" s="1">
        <v>0.54</v>
      </c>
      <c r="J9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56" s="1" t="str">
        <f>IF(Table1_1[[#This Row],[discount_percentage]]&gt;= 50%, "Yes", "No")</f>
        <v>Yes</v>
      </c>
      <c r="L956">
        <v>3.8</v>
      </c>
      <c r="M956">
        <v>4</v>
      </c>
      <c r="N956">
        <f>AVERAGE(Table1_1[[#This Row],[rating]]) + (Table1_1[[#This Row],[rating_count]]/1000)</f>
        <v>3.8039999999999998</v>
      </c>
      <c r="O956" t="str">
        <f>IF(Table1_1[[#This Row],[rating_count]]&lt;1000, "Yes", "No")</f>
        <v>Yes</v>
      </c>
      <c r="P956" t="s">
        <v>9041</v>
      </c>
      <c r="Q956" t="s">
        <v>9042</v>
      </c>
      <c r="R956" t="s">
        <v>9043</v>
      </c>
      <c r="S956" t="s">
        <v>9044</v>
      </c>
      <c r="T956" t="s">
        <v>9045</v>
      </c>
      <c r="U956" t="s">
        <v>9046</v>
      </c>
      <c r="V956" t="s">
        <v>9047</v>
      </c>
      <c r="W956" t="s">
        <v>9048</v>
      </c>
    </row>
    <row r="957" spans="1:23" x14ac:dyDescent="0.25">
      <c r="A957" t="s">
        <v>9049</v>
      </c>
      <c r="B957" t="s">
        <v>9050</v>
      </c>
      <c r="C957" t="str">
        <f>TRIM(LEFT(Table1_1[[#This Row],[product_name]], FIND(" ",Table1_1[[#This Row],[product_name]],FIND(" ",Table1_1[[#This Row],[product_name]],FIND(" ",Table1_1[[#This Row],[product_name]])+1)+1)))</f>
        <v>Amazon Basics 1500</v>
      </c>
      <c r="D957" t="s">
        <v>8762</v>
      </c>
      <c r="E957" t="s">
        <v>13080</v>
      </c>
      <c r="F957">
        <v>749</v>
      </c>
      <c r="G957">
        <v>1299</v>
      </c>
      <c r="H957" t="str" cm="1">
        <f t="array" ref="H957">_xlfn.IFS(Table1_1[[#This Row],[discounted_price]]&lt;200, "&lt;₹200", Table1_1[[#This Row],[discounted_price]]&lt;=500, "₹200-₹500", Table1_1[[#This Row],[discounted_price]]&gt;500, "&gt;₹500")</f>
        <v>&gt;₹500</v>
      </c>
      <c r="I957" s="1">
        <v>0.42</v>
      </c>
      <c r="J9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57" s="1" t="str">
        <f>IF(Table1_1[[#This Row],[discount_percentage]]&gt;= 50%, "Yes", "No")</f>
        <v>No</v>
      </c>
      <c r="L957">
        <v>4</v>
      </c>
      <c r="M957">
        <v>119</v>
      </c>
      <c r="N957">
        <f>AVERAGE(Table1_1[[#This Row],[rating]]) + (Table1_1[[#This Row],[rating_count]]/1000)</f>
        <v>4.1189999999999998</v>
      </c>
      <c r="O957" t="str">
        <f>IF(Table1_1[[#This Row],[rating_count]]&lt;1000, "Yes", "No")</f>
        <v>Yes</v>
      </c>
      <c r="P957" t="s">
        <v>9051</v>
      </c>
      <c r="Q957" t="s">
        <v>9052</v>
      </c>
      <c r="R957" t="s">
        <v>9053</v>
      </c>
      <c r="S957" t="s">
        <v>9054</v>
      </c>
      <c r="T957" t="s">
        <v>9055</v>
      </c>
      <c r="U957" t="s">
        <v>9056</v>
      </c>
      <c r="V957" t="s">
        <v>9057</v>
      </c>
      <c r="W957" t="s">
        <v>9058</v>
      </c>
    </row>
    <row r="958" spans="1:23" x14ac:dyDescent="0.25">
      <c r="A958" t="s">
        <v>9059</v>
      </c>
      <c r="B958" t="s">
        <v>9060</v>
      </c>
      <c r="C958" t="str">
        <f>TRIM(LEFT(Table1_1[[#This Row],[product_name]], FIND(" ",Table1_1[[#This Row],[product_name]],FIND(" ",Table1_1[[#This Row],[product_name]],FIND(" ",Table1_1[[#This Row],[product_name]])+1)+1)))</f>
        <v>Prestige Sandwich Maker</v>
      </c>
      <c r="D958" t="s">
        <v>9061</v>
      </c>
      <c r="E958" t="s">
        <v>13080</v>
      </c>
      <c r="F958">
        <v>1299</v>
      </c>
      <c r="G958">
        <v>1299</v>
      </c>
      <c r="H958" t="str" cm="1">
        <f t="array" ref="H958">_xlfn.IFS(Table1_1[[#This Row],[discounted_price]]&lt;200, "&lt;₹200", Table1_1[[#This Row],[discounted_price]]&lt;=500, "₹200-₹500", Table1_1[[#This Row],[discounted_price]]&gt;500, "&gt;₹500")</f>
        <v>&gt;₹500</v>
      </c>
      <c r="I958" s="1">
        <v>0</v>
      </c>
      <c r="J9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958" s="1" t="str">
        <f>IF(Table1_1[[#This Row],[discount_percentage]]&gt;= 50%, "Yes", "No")</f>
        <v>No</v>
      </c>
      <c r="L958">
        <v>4.2</v>
      </c>
      <c r="M958">
        <v>40106</v>
      </c>
      <c r="N958">
        <f>AVERAGE(Table1_1[[#This Row],[rating]]) + (Table1_1[[#This Row],[rating_count]]/1000)</f>
        <v>44.306000000000004</v>
      </c>
      <c r="O958" t="str">
        <f>IF(Table1_1[[#This Row],[rating_count]]&lt;1000, "Yes", "No")</f>
        <v>No</v>
      </c>
      <c r="P958" t="s">
        <v>9062</v>
      </c>
      <c r="Q958" t="s">
        <v>9063</v>
      </c>
      <c r="R958" t="s">
        <v>9064</v>
      </c>
      <c r="S958" t="s">
        <v>9065</v>
      </c>
      <c r="T958" t="s">
        <v>9066</v>
      </c>
      <c r="U958" t="s">
        <v>9067</v>
      </c>
      <c r="V958" t="s">
        <v>9068</v>
      </c>
      <c r="W958" t="s">
        <v>9069</v>
      </c>
    </row>
    <row r="959" spans="1:23" x14ac:dyDescent="0.25">
      <c r="A959" t="s">
        <v>9070</v>
      </c>
      <c r="B959" t="s">
        <v>9071</v>
      </c>
      <c r="C959" t="str">
        <f>TRIM(LEFT(Table1_1[[#This Row],[product_name]], FIND(" ",Table1_1[[#This Row],[product_name]],FIND(" ",Table1_1[[#This Row],[product_name]],FIND(" ",Table1_1[[#This Row],[product_name]])+1)+1)))</f>
        <v>Orient Electric Fabrijoy</v>
      </c>
      <c r="D959" t="s">
        <v>8699</v>
      </c>
      <c r="E959" t="s">
        <v>13080</v>
      </c>
      <c r="F959">
        <v>549</v>
      </c>
      <c r="G959">
        <v>1090</v>
      </c>
      <c r="H959" t="str" cm="1">
        <f t="array" ref="H959">_xlfn.IFS(Table1_1[[#This Row],[discounted_price]]&lt;200, "&lt;₹200", Table1_1[[#This Row],[discounted_price]]&lt;=500, "₹200-₹500", Table1_1[[#This Row],[discounted_price]]&gt;500, "&gt;₹500")</f>
        <v>&gt;₹500</v>
      </c>
      <c r="I959" s="1">
        <v>0.5</v>
      </c>
      <c r="J9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59" s="1" t="str">
        <f>IF(Table1_1[[#This Row],[discount_percentage]]&gt;= 50%, "Yes", "No")</f>
        <v>Yes</v>
      </c>
      <c r="L959">
        <v>4.2</v>
      </c>
      <c r="M959">
        <v>13029</v>
      </c>
      <c r="N959">
        <f>AVERAGE(Table1_1[[#This Row],[rating]]) + (Table1_1[[#This Row],[rating_count]]/1000)</f>
        <v>17.228999999999999</v>
      </c>
      <c r="O959" t="str">
        <f>IF(Table1_1[[#This Row],[rating_count]]&lt;1000, "Yes", "No")</f>
        <v>No</v>
      </c>
      <c r="P959" t="s">
        <v>9072</v>
      </c>
      <c r="Q959" t="s">
        <v>9073</v>
      </c>
      <c r="R959" t="s">
        <v>9074</v>
      </c>
      <c r="S959" t="s">
        <v>9075</v>
      </c>
      <c r="T959" t="s">
        <v>9076</v>
      </c>
      <c r="U959" t="s">
        <v>9077</v>
      </c>
      <c r="V959" t="s">
        <v>9078</v>
      </c>
      <c r="W959" t="s">
        <v>9079</v>
      </c>
    </row>
    <row r="960" spans="1:23" x14ac:dyDescent="0.25">
      <c r="A960" t="s">
        <v>9080</v>
      </c>
      <c r="B960" t="s">
        <v>9081</v>
      </c>
      <c r="C960" t="str">
        <f>TRIM(LEFT(Table1_1[[#This Row],[product_name]], FIND(" ",Table1_1[[#This Row],[product_name]],FIND(" ",Table1_1[[#This Row],[product_name]],FIND(" ",Table1_1[[#This Row],[product_name]])+1)+1)))</f>
        <v>Lifelong LLFH921 Regalia</v>
      </c>
      <c r="D960" t="s">
        <v>8563</v>
      </c>
      <c r="E960" t="s">
        <v>13080</v>
      </c>
      <c r="F960">
        <v>899</v>
      </c>
      <c r="G960">
        <v>2000</v>
      </c>
      <c r="H960" t="str" cm="1">
        <f t="array" ref="H960">_xlfn.IFS(Table1_1[[#This Row],[discounted_price]]&lt;200, "&lt;₹200", Table1_1[[#This Row],[discounted_price]]&lt;=500, "₹200-₹500", Table1_1[[#This Row],[discounted_price]]&gt;500, "&gt;₹500")</f>
        <v>&gt;₹500</v>
      </c>
      <c r="I960" s="1">
        <v>0.55000000000000004</v>
      </c>
      <c r="J9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60" s="1" t="str">
        <f>IF(Table1_1[[#This Row],[discount_percentage]]&gt;= 50%, "Yes", "No")</f>
        <v>Yes</v>
      </c>
      <c r="L960">
        <v>3.6</v>
      </c>
      <c r="M960">
        <v>291</v>
      </c>
      <c r="N960">
        <f>AVERAGE(Table1_1[[#This Row],[rating]]) + (Table1_1[[#This Row],[rating_count]]/1000)</f>
        <v>3.891</v>
      </c>
      <c r="O960" t="str">
        <f>IF(Table1_1[[#This Row],[rating_count]]&lt;1000, "Yes", "No")</f>
        <v>Yes</v>
      </c>
      <c r="P960" t="s">
        <v>9082</v>
      </c>
      <c r="Q960" t="s">
        <v>9083</v>
      </c>
      <c r="R960" t="s">
        <v>9084</v>
      </c>
      <c r="S960" t="s">
        <v>9085</v>
      </c>
      <c r="T960" t="s">
        <v>9086</v>
      </c>
      <c r="U960" t="s">
        <v>9087</v>
      </c>
      <c r="V960" t="s">
        <v>9088</v>
      </c>
      <c r="W960" t="s">
        <v>9089</v>
      </c>
    </row>
    <row r="961" spans="1:23" x14ac:dyDescent="0.25">
      <c r="A961" t="s">
        <v>9090</v>
      </c>
      <c r="B961" t="s">
        <v>9091</v>
      </c>
      <c r="C961" t="str">
        <f>TRIM(LEFT(Table1_1[[#This Row],[product_name]], FIND(" ",Table1_1[[#This Row],[product_name]],FIND(" ",Table1_1[[#This Row],[product_name]],FIND(" ",Table1_1[[#This Row],[product_name]])+1)+1)))</f>
        <v>Philips GC181 Heavy</v>
      </c>
      <c r="D961" t="s">
        <v>8699</v>
      </c>
      <c r="E961" t="s">
        <v>13080</v>
      </c>
      <c r="F961">
        <v>1321</v>
      </c>
      <c r="G961">
        <v>1545</v>
      </c>
      <c r="H961" t="str" cm="1">
        <f t="array" ref="H961">_xlfn.IFS(Table1_1[[#This Row],[discounted_price]]&lt;200, "&lt;₹200", Table1_1[[#This Row],[discounted_price]]&lt;=500, "₹200-₹500", Table1_1[[#This Row],[discounted_price]]&gt;500, "&gt;₹500")</f>
        <v>&gt;₹500</v>
      </c>
      <c r="I961" s="1">
        <v>0.14000000000000001</v>
      </c>
      <c r="J9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61" s="1" t="str">
        <f>IF(Table1_1[[#This Row],[discount_percentage]]&gt;= 50%, "Yes", "No")</f>
        <v>No</v>
      </c>
      <c r="L961">
        <v>4.3</v>
      </c>
      <c r="M961">
        <v>15453</v>
      </c>
      <c r="N961">
        <f>AVERAGE(Table1_1[[#This Row],[rating]]) + (Table1_1[[#This Row],[rating_count]]/1000)</f>
        <v>19.753</v>
      </c>
      <c r="O961" t="str">
        <f>IF(Table1_1[[#This Row],[rating_count]]&lt;1000, "Yes", "No")</f>
        <v>No</v>
      </c>
      <c r="P961" t="s">
        <v>9092</v>
      </c>
      <c r="Q961" t="s">
        <v>9093</v>
      </c>
      <c r="R961" t="s">
        <v>9094</v>
      </c>
      <c r="S961" t="s">
        <v>9095</v>
      </c>
      <c r="T961" t="s">
        <v>9096</v>
      </c>
      <c r="U961" t="s">
        <v>9097</v>
      </c>
      <c r="V961" t="s">
        <v>9098</v>
      </c>
      <c r="W961" t="s">
        <v>9099</v>
      </c>
    </row>
    <row r="962" spans="1:23" x14ac:dyDescent="0.25">
      <c r="A962" t="s">
        <v>9100</v>
      </c>
      <c r="B962" t="s">
        <v>9101</v>
      </c>
      <c r="C962" t="str">
        <f>TRIM(LEFT(Table1_1[[#This Row],[product_name]], FIND(" ",Table1_1[[#This Row],[product_name]],FIND(" ",Table1_1[[#This Row],[product_name]],FIND(" ",Table1_1[[#This Row],[product_name]])+1)+1)))</f>
        <v>Bulfyss USB Rechargeable</v>
      </c>
      <c r="D962" t="s">
        <v>8574</v>
      </c>
      <c r="E962" t="s">
        <v>13080</v>
      </c>
      <c r="F962">
        <v>1099</v>
      </c>
      <c r="G962">
        <v>1999</v>
      </c>
      <c r="H962" t="str" cm="1">
        <f t="array" ref="H962">_xlfn.IFS(Table1_1[[#This Row],[discounted_price]]&lt;200, "&lt;₹200", Table1_1[[#This Row],[discounted_price]]&lt;=500, "₹200-₹500", Table1_1[[#This Row],[discounted_price]]&gt;500, "&gt;₹500")</f>
        <v>&gt;₹500</v>
      </c>
      <c r="I962" s="1">
        <v>0.45</v>
      </c>
      <c r="J9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62" s="1" t="str">
        <f>IF(Table1_1[[#This Row],[discount_percentage]]&gt;= 50%, "Yes", "No")</f>
        <v>No</v>
      </c>
      <c r="L962">
        <v>4</v>
      </c>
      <c r="M962">
        <v>604</v>
      </c>
      <c r="N962">
        <f>AVERAGE(Table1_1[[#This Row],[rating]]) + (Table1_1[[#This Row],[rating_count]]/1000)</f>
        <v>4.6040000000000001</v>
      </c>
      <c r="O962" t="str">
        <f>IF(Table1_1[[#This Row],[rating_count]]&lt;1000, "Yes", "No")</f>
        <v>Yes</v>
      </c>
      <c r="P962" t="s">
        <v>9102</v>
      </c>
      <c r="Q962" t="s">
        <v>9103</v>
      </c>
      <c r="R962" t="s">
        <v>9104</v>
      </c>
      <c r="S962" t="s">
        <v>9105</v>
      </c>
      <c r="T962" t="s">
        <v>9106</v>
      </c>
      <c r="U962" t="s">
        <v>9107</v>
      </c>
      <c r="V962" t="s">
        <v>9108</v>
      </c>
      <c r="W962" t="s">
        <v>9109</v>
      </c>
    </row>
    <row r="963" spans="1:23" x14ac:dyDescent="0.25">
      <c r="A963" t="s">
        <v>9110</v>
      </c>
      <c r="B963" t="s">
        <v>9111</v>
      </c>
      <c r="C963" t="str">
        <f>TRIM(LEFT(Table1_1[[#This Row],[product_name]], FIND(" ",Table1_1[[#This Row],[product_name]],FIND(" ",Table1_1[[#This Row],[product_name]],FIND(" ",Table1_1[[#This Row],[product_name]])+1)+1)))</f>
        <v>Bajaj DX-7 1000W</v>
      </c>
      <c r="D963" t="s">
        <v>8699</v>
      </c>
      <c r="E963" t="s">
        <v>13080</v>
      </c>
      <c r="F963">
        <v>775</v>
      </c>
      <c r="G963">
        <v>875</v>
      </c>
      <c r="H963" t="str" cm="1">
        <f t="array" ref="H963">_xlfn.IFS(Table1_1[[#This Row],[discounted_price]]&lt;200, "&lt;₹200", Table1_1[[#This Row],[discounted_price]]&lt;=500, "₹200-₹500", Table1_1[[#This Row],[discounted_price]]&gt;500, "&gt;₹500")</f>
        <v>&gt;₹500</v>
      </c>
      <c r="I963" s="1">
        <v>0.11</v>
      </c>
      <c r="J9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63" s="1" t="str">
        <f>IF(Table1_1[[#This Row],[discount_percentage]]&gt;= 50%, "Yes", "No")</f>
        <v>No</v>
      </c>
      <c r="L963">
        <v>4.2</v>
      </c>
      <c r="M963">
        <v>46647</v>
      </c>
      <c r="N963">
        <f>AVERAGE(Table1_1[[#This Row],[rating]]) + (Table1_1[[#This Row],[rating_count]]/1000)</f>
        <v>50.847000000000001</v>
      </c>
      <c r="O963" t="str">
        <f>IF(Table1_1[[#This Row],[rating_count]]&lt;1000, "Yes", "No")</f>
        <v>No</v>
      </c>
      <c r="P963" t="s">
        <v>9112</v>
      </c>
      <c r="Q963" t="s">
        <v>9113</v>
      </c>
      <c r="R963" t="s">
        <v>9114</v>
      </c>
      <c r="S963" t="s">
        <v>9115</v>
      </c>
      <c r="T963" t="s">
        <v>9116</v>
      </c>
      <c r="U963" t="s">
        <v>9117</v>
      </c>
      <c r="V963" t="s">
        <v>9118</v>
      </c>
      <c r="W963" t="s">
        <v>9119</v>
      </c>
    </row>
    <row r="964" spans="1:23" x14ac:dyDescent="0.25">
      <c r="A964" t="s">
        <v>9120</v>
      </c>
      <c r="B964" t="s">
        <v>9121</v>
      </c>
      <c r="C964" t="str">
        <f>TRIM(LEFT(Table1_1[[#This Row],[product_name]], FIND(" ",Table1_1[[#This Row],[product_name]],FIND(" ",Table1_1[[#This Row],[product_name]],FIND(" ",Table1_1[[#This Row],[product_name]])+1)+1)))</f>
        <v>Bajaj New Shakti</v>
      </c>
      <c r="D964" t="s">
        <v>8773</v>
      </c>
      <c r="E964" t="s">
        <v>13080</v>
      </c>
      <c r="F964">
        <v>6299</v>
      </c>
      <c r="G964">
        <v>15270</v>
      </c>
      <c r="H964" t="str" cm="1">
        <f t="array" ref="H964">_xlfn.IFS(Table1_1[[#This Row],[discounted_price]]&lt;200, "&lt;₹200", Table1_1[[#This Row],[discounted_price]]&lt;=500, "₹200-₹500", Table1_1[[#This Row],[discounted_price]]&gt;500, "&gt;₹500")</f>
        <v>&gt;₹500</v>
      </c>
      <c r="I964" s="1">
        <v>0.59</v>
      </c>
      <c r="J9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64" s="1" t="str">
        <f>IF(Table1_1[[#This Row],[discount_percentage]]&gt;= 50%, "Yes", "No")</f>
        <v>Yes</v>
      </c>
      <c r="L964">
        <v>4.0999999999999996</v>
      </c>
      <c r="M964">
        <v>3233</v>
      </c>
      <c r="N964">
        <f>AVERAGE(Table1_1[[#This Row],[rating]]) + (Table1_1[[#This Row],[rating_count]]/1000)</f>
        <v>7.3330000000000002</v>
      </c>
      <c r="O964" t="str">
        <f>IF(Table1_1[[#This Row],[rating_count]]&lt;1000, "Yes", "No")</f>
        <v>No</v>
      </c>
      <c r="P964" t="s">
        <v>9122</v>
      </c>
      <c r="Q964" t="s">
        <v>9123</v>
      </c>
      <c r="R964" t="s">
        <v>9124</v>
      </c>
      <c r="S964" t="s">
        <v>9125</v>
      </c>
      <c r="T964" t="s">
        <v>9126</v>
      </c>
      <c r="U964" t="s">
        <v>9127</v>
      </c>
      <c r="V964" t="s">
        <v>9128</v>
      </c>
      <c r="W964" t="s">
        <v>9129</v>
      </c>
    </row>
    <row r="965" spans="1:23" x14ac:dyDescent="0.25">
      <c r="A965" t="s">
        <v>9130</v>
      </c>
      <c r="B965" t="s">
        <v>9131</v>
      </c>
      <c r="C965" t="str">
        <f>TRIM(LEFT(Table1_1[[#This Row],[product_name]], FIND(" ",Table1_1[[#This Row],[product_name]],FIND(" ",Table1_1[[#This Row],[product_name]],FIND(" ",Table1_1[[#This Row],[product_name]])+1)+1)))</f>
        <v>PHILIPS Handheld Garment</v>
      </c>
      <c r="D965" t="s">
        <v>8897</v>
      </c>
      <c r="E965" t="s">
        <v>13080</v>
      </c>
      <c r="F965">
        <v>3190</v>
      </c>
      <c r="G965">
        <v>4195</v>
      </c>
      <c r="H965" t="str" cm="1">
        <f t="array" ref="H965">_xlfn.IFS(Table1_1[[#This Row],[discounted_price]]&lt;200, "&lt;₹200", Table1_1[[#This Row],[discounted_price]]&lt;=500, "₹200-₹500", Table1_1[[#This Row],[discounted_price]]&gt;500, "&gt;₹500")</f>
        <v>&gt;₹500</v>
      </c>
      <c r="I965" s="1">
        <v>0.24</v>
      </c>
      <c r="J9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65" s="1" t="str">
        <f>IF(Table1_1[[#This Row],[discount_percentage]]&gt;= 50%, "Yes", "No")</f>
        <v>No</v>
      </c>
      <c r="L965">
        <v>4</v>
      </c>
      <c r="M965">
        <v>1282</v>
      </c>
      <c r="N965">
        <f>AVERAGE(Table1_1[[#This Row],[rating]]) + (Table1_1[[#This Row],[rating_count]]/1000)</f>
        <v>5.282</v>
      </c>
      <c r="O965" t="str">
        <f>IF(Table1_1[[#This Row],[rating_count]]&lt;1000, "Yes", "No")</f>
        <v>No</v>
      </c>
      <c r="P965" t="s">
        <v>9132</v>
      </c>
      <c r="Q965" t="s">
        <v>9133</v>
      </c>
      <c r="R965" t="s">
        <v>9134</v>
      </c>
      <c r="S965" t="s">
        <v>9135</v>
      </c>
      <c r="T965" t="s">
        <v>9136</v>
      </c>
      <c r="U965" t="s">
        <v>9137</v>
      </c>
      <c r="V965" t="s">
        <v>9138</v>
      </c>
      <c r="W965" t="s">
        <v>9139</v>
      </c>
    </row>
    <row r="966" spans="1:23" x14ac:dyDescent="0.25">
      <c r="A966" t="s">
        <v>9140</v>
      </c>
      <c r="B966" t="s">
        <v>9141</v>
      </c>
      <c r="C966" t="str">
        <f>TRIM(LEFT(Table1_1[[#This Row],[product_name]], FIND(" ",Table1_1[[#This Row],[product_name]],FIND(" ",Table1_1[[#This Row],[product_name]],FIND(" ",Table1_1[[#This Row],[product_name]])+1)+1)))</f>
        <v>Room Heater Warmer</v>
      </c>
      <c r="D966" t="s">
        <v>8552</v>
      </c>
      <c r="E966" t="s">
        <v>13080</v>
      </c>
      <c r="F966">
        <v>799</v>
      </c>
      <c r="G966">
        <v>1989</v>
      </c>
      <c r="H966" t="str" cm="1">
        <f t="array" ref="H966">_xlfn.IFS(Table1_1[[#This Row],[discounted_price]]&lt;200, "&lt;₹200", Table1_1[[#This Row],[discounted_price]]&lt;=500, "₹200-₹500", Table1_1[[#This Row],[discounted_price]]&gt;500, "&gt;₹500")</f>
        <v>&gt;₹500</v>
      </c>
      <c r="I966" s="1">
        <v>0.6</v>
      </c>
      <c r="J9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66" s="1" t="str">
        <f>IF(Table1_1[[#This Row],[discount_percentage]]&gt;= 50%, "Yes", "No")</f>
        <v>Yes</v>
      </c>
      <c r="L966">
        <v>4.3</v>
      </c>
      <c r="M966">
        <v>70</v>
      </c>
      <c r="N966">
        <f>AVERAGE(Table1_1[[#This Row],[rating]]) + (Table1_1[[#This Row],[rating_count]]/1000)</f>
        <v>4.37</v>
      </c>
      <c r="O966" t="str">
        <f>IF(Table1_1[[#This Row],[rating_count]]&lt;1000, "Yes", "No")</f>
        <v>Yes</v>
      </c>
      <c r="P966" t="s">
        <v>9142</v>
      </c>
      <c r="Q966" t="s">
        <v>9143</v>
      </c>
      <c r="R966" t="s">
        <v>9144</v>
      </c>
      <c r="S966" t="s">
        <v>9145</v>
      </c>
      <c r="T966" t="s">
        <v>9146</v>
      </c>
      <c r="U966" t="s">
        <v>9147</v>
      </c>
      <c r="V966" t="s">
        <v>9148</v>
      </c>
      <c r="W966" t="s">
        <v>9149</v>
      </c>
    </row>
    <row r="967" spans="1:23" x14ac:dyDescent="0.25">
      <c r="A967" t="s">
        <v>9150</v>
      </c>
      <c r="B967" t="s">
        <v>9151</v>
      </c>
      <c r="C967" t="str">
        <f>TRIM(LEFT(Table1_1[[#This Row],[product_name]], FIND(" ",Table1_1[[#This Row],[product_name]],FIND(" ",Table1_1[[#This Row],[product_name]],FIND(" ",Table1_1[[#This Row],[product_name]])+1)+1)))</f>
        <v>Wonderchef Nutri-blend Mixer,</v>
      </c>
      <c r="D967" t="s">
        <v>8938</v>
      </c>
      <c r="E967" t="s">
        <v>13080</v>
      </c>
      <c r="F967">
        <v>2699</v>
      </c>
      <c r="G967">
        <v>5000</v>
      </c>
      <c r="H967" t="str" cm="1">
        <f t="array" ref="H967">_xlfn.IFS(Table1_1[[#This Row],[discounted_price]]&lt;200, "&lt;₹200", Table1_1[[#This Row],[discounted_price]]&lt;=500, "₹200-₹500", Table1_1[[#This Row],[discounted_price]]&gt;500, "&gt;₹500")</f>
        <v>&gt;₹500</v>
      </c>
      <c r="I967" s="1">
        <v>0.46</v>
      </c>
      <c r="J9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67" s="1" t="str">
        <f>IF(Table1_1[[#This Row],[discount_percentage]]&gt;= 50%, "Yes", "No")</f>
        <v>No</v>
      </c>
      <c r="L967">
        <v>4</v>
      </c>
      <c r="M967">
        <v>26164</v>
      </c>
      <c r="N967">
        <f>AVERAGE(Table1_1[[#This Row],[rating]]) + (Table1_1[[#This Row],[rating_count]]/1000)</f>
        <v>30.164000000000001</v>
      </c>
      <c r="O967" t="str">
        <f>IF(Table1_1[[#This Row],[rating_count]]&lt;1000, "Yes", "No")</f>
        <v>No</v>
      </c>
      <c r="P967" t="s">
        <v>9152</v>
      </c>
      <c r="Q967" t="s">
        <v>9153</v>
      </c>
      <c r="R967" t="s">
        <v>9154</v>
      </c>
      <c r="S967" t="s">
        <v>9155</v>
      </c>
      <c r="T967" t="s">
        <v>9156</v>
      </c>
      <c r="U967" t="s">
        <v>9157</v>
      </c>
      <c r="V967" t="s">
        <v>9158</v>
      </c>
      <c r="W967" t="s">
        <v>9159</v>
      </c>
    </row>
    <row r="968" spans="1:23" x14ac:dyDescent="0.25">
      <c r="A968" t="s">
        <v>9160</v>
      </c>
      <c r="B968" t="s">
        <v>9161</v>
      </c>
      <c r="C968" t="str">
        <f>TRIM(LEFT(Table1_1[[#This Row],[product_name]], FIND(" ",Table1_1[[#This Row],[product_name]],FIND(" ",Table1_1[[#This Row],[product_name]],FIND(" ",Table1_1[[#This Row],[product_name]])+1)+1)))</f>
        <v>USHA Armor AR1100WB</v>
      </c>
      <c r="D968" t="s">
        <v>8699</v>
      </c>
      <c r="E968" t="s">
        <v>13080</v>
      </c>
      <c r="F968">
        <v>599</v>
      </c>
      <c r="G968">
        <v>990</v>
      </c>
      <c r="H968" t="str" cm="1">
        <f t="array" ref="H968">_xlfn.IFS(Table1_1[[#This Row],[discounted_price]]&lt;200, "&lt;₹200", Table1_1[[#This Row],[discounted_price]]&lt;=500, "₹200-₹500", Table1_1[[#This Row],[discounted_price]]&gt;500, "&gt;₹500")</f>
        <v>&gt;₹500</v>
      </c>
      <c r="I968" s="1">
        <v>0.39</v>
      </c>
      <c r="J9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68" s="1" t="str">
        <f>IF(Table1_1[[#This Row],[discount_percentage]]&gt;= 50%, "Yes", "No")</f>
        <v>No</v>
      </c>
      <c r="L968">
        <v>3.9</v>
      </c>
      <c r="M968">
        <v>16166</v>
      </c>
      <c r="N968">
        <f>AVERAGE(Table1_1[[#This Row],[rating]]) + (Table1_1[[#This Row],[rating_count]]/1000)</f>
        <v>20.065999999999999</v>
      </c>
      <c r="O968" t="str">
        <f>IF(Table1_1[[#This Row],[rating_count]]&lt;1000, "Yes", "No")</f>
        <v>No</v>
      </c>
      <c r="P968" t="s">
        <v>9162</v>
      </c>
      <c r="Q968" t="s">
        <v>9163</v>
      </c>
      <c r="R968" t="s">
        <v>9164</v>
      </c>
      <c r="S968" t="s">
        <v>9165</v>
      </c>
      <c r="T968" t="s">
        <v>9166</v>
      </c>
      <c r="U968" t="s">
        <v>9167</v>
      </c>
      <c r="V968" t="s">
        <v>9168</v>
      </c>
      <c r="W968" t="s">
        <v>9169</v>
      </c>
    </row>
    <row r="969" spans="1:23" x14ac:dyDescent="0.25">
      <c r="A969" t="s">
        <v>9170</v>
      </c>
      <c r="B969" t="s">
        <v>9171</v>
      </c>
      <c r="C969" t="str">
        <f>TRIM(LEFT(Table1_1[[#This Row],[product_name]], FIND(" ",Table1_1[[#This Row],[product_name]],FIND(" ",Table1_1[[#This Row],[product_name]],FIND(" ",Table1_1[[#This Row],[product_name]])+1)+1)))</f>
        <v>Butterfly EKN 1.5-Litre</v>
      </c>
      <c r="D969" t="s">
        <v>8762</v>
      </c>
      <c r="E969" t="s">
        <v>13080</v>
      </c>
      <c r="F969">
        <v>749</v>
      </c>
      <c r="G969">
        <v>1111</v>
      </c>
      <c r="H969" t="str" cm="1">
        <f t="array" ref="H969">_xlfn.IFS(Table1_1[[#This Row],[discounted_price]]&lt;200, "&lt;₹200", Table1_1[[#This Row],[discounted_price]]&lt;=500, "₹200-₹500", Table1_1[[#This Row],[discounted_price]]&gt;500, "&gt;₹500")</f>
        <v>&gt;₹500</v>
      </c>
      <c r="I969" s="1">
        <v>0.33</v>
      </c>
      <c r="J9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69" s="1" t="str">
        <f>IF(Table1_1[[#This Row],[discount_percentage]]&gt;= 50%, "Yes", "No")</f>
        <v>No</v>
      </c>
      <c r="L969">
        <v>4.2</v>
      </c>
      <c r="M969">
        <v>35693</v>
      </c>
      <c r="N969">
        <f>AVERAGE(Table1_1[[#This Row],[rating]]) + (Table1_1[[#This Row],[rating_count]]/1000)</f>
        <v>39.893000000000001</v>
      </c>
      <c r="O969" t="str">
        <f>IF(Table1_1[[#This Row],[rating_count]]&lt;1000, "Yes", "No")</f>
        <v>No</v>
      </c>
      <c r="P969" t="s">
        <v>9172</v>
      </c>
      <c r="Q969" t="s">
        <v>9173</v>
      </c>
      <c r="R969" t="s">
        <v>9174</v>
      </c>
      <c r="S969" t="s">
        <v>9175</v>
      </c>
      <c r="T969" t="s">
        <v>9176</v>
      </c>
      <c r="U969" t="s">
        <v>9177</v>
      </c>
      <c r="V969" t="s">
        <v>9178</v>
      </c>
      <c r="W969" t="s">
        <v>9179</v>
      </c>
    </row>
    <row r="970" spans="1:23" x14ac:dyDescent="0.25">
      <c r="A970" t="s">
        <v>9180</v>
      </c>
      <c r="B970" t="s">
        <v>9181</v>
      </c>
      <c r="C970" t="str">
        <f>TRIM(LEFT(Table1_1[[#This Row],[product_name]], FIND(" ",Table1_1[[#This Row],[product_name]],FIND(" ",Table1_1[[#This Row],[product_name]],FIND(" ",Table1_1[[#This Row],[product_name]])+1)+1)))</f>
        <v>Crompton Arno Neo</v>
      </c>
      <c r="D970" t="s">
        <v>8773</v>
      </c>
      <c r="E970" t="s">
        <v>13080</v>
      </c>
      <c r="F970">
        <v>6199</v>
      </c>
      <c r="G970">
        <v>10400</v>
      </c>
      <c r="H970" t="str" cm="1">
        <f t="array" ref="H970">_xlfn.IFS(Table1_1[[#This Row],[discounted_price]]&lt;200, "&lt;₹200", Table1_1[[#This Row],[discounted_price]]&lt;=500, "₹200-₹500", Table1_1[[#This Row],[discounted_price]]&gt;500, "&gt;₹500")</f>
        <v>&gt;₹500</v>
      </c>
      <c r="I970" s="1">
        <v>0.4</v>
      </c>
      <c r="J9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70" s="1" t="str">
        <f>IF(Table1_1[[#This Row],[discount_percentage]]&gt;= 50%, "Yes", "No")</f>
        <v>No</v>
      </c>
      <c r="L970">
        <v>4.0999999999999996</v>
      </c>
      <c r="M970">
        <v>14391</v>
      </c>
      <c r="N970">
        <f>AVERAGE(Table1_1[[#This Row],[rating]]) + (Table1_1[[#This Row],[rating_count]]/1000)</f>
        <v>18.491</v>
      </c>
      <c r="O970" t="str">
        <f>IF(Table1_1[[#This Row],[rating_count]]&lt;1000, "Yes", "No")</f>
        <v>No</v>
      </c>
      <c r="P970" t="s">
        <v>9182</v>
      </c>
      <c r="Q970" t="s">
        <v>9183</v>
      </c>
      <c r="R970" t="s">
        <v>9184</v>
      </c>
      <c r="S970" t="s">
        <v>9185</v>
      </c>
      <c r="T970" t="s">
        <v>9186</v>
      </c>
      <c r="U970" t="s">
        <v>9187</v>
      </c>
      <c r="V970" t="s">
        <v>9188</v>
      </c>
      <c r="W970" t="s">
        <v>9189</v>
      </c>
    </row>
    <row r="971" spans="1:23" x14ac:dyDescent="0.25">
      <c r="A971" t="s">
        <v>9190</v>
      </c>
      <c r="B971" t="s">
        <v>9191</v>
      </c>
      <c r="C971" t="str">
        <f>TRIM(LEFT(Table1_1[[#This Row],[product_name]], FIND(" ",Table1_1[[#This Row],[product_name]],FIND(" ",Table1_1[[#This Row],[product_name]],FIND(" ",Table1_1[[#This Row],[product_name]])+1)+1)))</f>
        <v>Borosil Chef Delite</v>
      </c>
      <c r="D971" t="s">
        <v>9192</v>
      </c>
      <c r="E971" t="s">
        <v>13080</v>
      </c>
      <c r="F971">
        <v>1819</v>
      </c>
      <c r="G971">
        <v>2490</v>
      </c>
      <c r="H971" t="str" cm="1">
        <f t="array" ref="H971">_xlfn.IFS(Table1_1[[#This Row],[discounted_price]]&lt;200, "&lt;₹200", Table1_1[[#This Row],[discounted_price]]&lt;=500, "₹200-₹500", Table1_1[[#This Row],[discounted_price]]&gt;500, "&gt;₹500")</f>
        <v>&gt;₹500</v>
      </c>
      <c r="I971" s="1">
        <v>0.27</v>
      </c>
      <c r="J9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71" s="1" t="str">
        <f>IF(Table1_1[[#This Row],[discount_percentage]]&gt;= 50%, "Yes", "No")</f>
        <v>No</v>
      </c>
      <c r="L971">
        <v>4.4000000000000004</v>
      </c>
      <c r="M971">
        <v>7946</v>
      </c>
      <c r="N971">
        <f>AVERAGE(Table1_1[[#This Row],[rating]]) + (Table1_1[[#This Row],[rating_count]]/1000)</f>
        <v>12.346</v>
      </c>
      <c r="O971" t="str">
        <f>IF(Table1_1[[#This Row],[rating_count]]&lt;1000, "Yes", "No")</f>
        <v>No</v>
      </c>
      <c r="P971" t="s">
        <v>9193</v>
      </c>
      <c r="Q971" t="s">
        <v>9194</v>
      </c>
      <c r="R971" t="s">
        <v>9195</v>
      </c>
      <c r="S971" t="s">
        <v>9196</v>
      </c>
      <c r="T971" t="s">
        <v>9197</v>
      </c>
      <c r="U971" t="s">
        <v>9198</v>
      </c>
      <c r="V971" t="s">
        <v>9199</v>
      </c>
      <c r="W971" t="s">
        <v>9200</v>
      </c>
    </row>
    <row r="972" spans="1:23" x14ac:dyDescent="0.25">
      <c r="A972" t="s">
        <v>9201</v>
      </c>
      <c r="B972" t="s">
        <v>9202</v>
      </c>
      <c r="C972" t="str">
        <f>TRIM(LEFT(Table1_1[[#This Row],[product_name]], FIND(" ",Table1_1[[#This Row],[product_name]],FIND(" ",Table1_1[[#This Row],[product_name]],FIND(" ",Table1_1[[#This Row],[product_name]])+1)+1)))</f>
        <v>KENT 16055 Amaze</v>
      </c>
      <c r="D972" t="s">
        <v>8762</v>
      </c>
      <c r="E972" t="s">
        <v>13080</v>
      </c>
      <c r="F972">
        <v>1199</v>
      </c>
      <c r="G972">
        <v>1900</v>
      </c>
      <c r="H972" t="str" cm="1">
        <f t="array" ref="H972">_xlfn.IFS(Table1_1[[#This Row],[discounted_price]]&lt;200, "&lt;₹200", Table1_1[[#This Row],[discounted_price]]&lt;=500, "₹200-₹500", Table1_1[[#This Row],[discounted_price]]&gt;500, "&gt;₹500")</f>
        <v>&gt;₹500</v>
      </c>
      <c r="I972" s="1">
        <v>0.37</v>
      </c>
      <c r="J9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72" s="1" t="str">
        <f>IF(Table1_1[[#This Row],[discount_percentage]]&gt;= 50%, "Yes", "No")</f>
        <v>No</v>
      </c>
      <c r="L972">
        <v>4</v>
      </c>
      <c r="M972">
        <v>1765</v>
      </c>
      <c r="N972">
        <f>AVERAGE(Table1_1[[#This Row],[rating]]) + (Table1_1[[#This Row],[rating_count]]/1000)</f>
        <v>5.7649999999999997</v>
      </c>
      <c r="O972" t="str">
        <f>IF(Table1_1[[#This Row],[rating_count]]&lt;1000, "Yes", "No")</f>
        <v>No</v>
      </c>
      <c r="P972" t="s">
        <v>9203</v>
      </c>
      <c r="Q972" t="s">
        <v>9204</v>
      </c>
      <c r="R972" t="s">
        <v>9205</v>
      </c>
      <c r="S972" t="s">
        <v>9206</v>
      </c>
      <c r="T972" t="s">
        <v>9207</v>
      </c>
      <c r="U972" t="s">
        <v>9208</v>
      </c>
      <c r="V972" t="s">
        <v>9209</v>
      </c>
      <c r="W972" t="s">
        <v>9210</v>
      </c>
    </row>
    <row r="973" spans="1:23" x14ac:dyDescent="0.25">
      <c r="A973" t="s">
        <v>9211</v>
      </c>
      <c r="B973" t="s">
        <v>9212</v>
      </c>
      <c r="C973" t="str">
        <f>TRIM(LEFT(Table1_1[[#This Row],[product_name]], FIND(" ",Table1_1[[#This Row],[product_name]],FIND(" ",Table1_1[[#This Row],[product_name]],FIND(" ",Table1_1[[#This Row],[product_name]])+1)+1)))</f>
        <v>Prestige IRIS Plus</v>
      </c>
      <c r="D973" t="s">
        <v>8710</v>
      </c>
      <c r="E973" t="s">
        <v>13080</v>
      </c>
      <c r="F973">
        <v>3249</v>
      </c>
      <c r="G973">
        <v>6295</v>
      </c>
      <c r="H973" t="str" cm="1">
        <f t="array" ref="H973">_xlfn.IFS(Table1_1[[#This Row],[discounted_price]]&lt;200, "&lt;₹200", Table1_1[[#This Row],[discounted_price]]&lt;=500, "₹200-₹500", Table1_1[[#This Row],[discounted_price]]&gt;500, "&gt;₹500")</f>
        <v>&gt;₹500</v>
      </c>
      <c r="I973" s="1">
        <v>0.48</v>
      </c>
      <c r="J9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73" s="1" t="str">
        <f>IF(Table1_1[[#This Row],[discount_percentage]]&gt;= 50%, "Yes", "No")</f>
        <v>No</v>
      </c>
      <c r="L973">
        <v>3.8</v>
      </c>
      <c r="M973">
        <v>14062</v>
      </c>
      <c r="N973">
        <f>AVERAGE(Table1_1[[#This Row],[rating]]) + (Table1_1[[#This Row],[rating_count]]/1000)</f>
        <v>17.861999999999998</v>
      </c>
      <c r="O973" t="str">
        <f>IF(Table1_1[[#This Row],[rating_count]]&lt;1000, "Yes", "No")</f>
        <v>No</v>
      </c>
      <c r="P973" t="s">
        <v>9213</v>
      </c>
      <c r="Q973" t="s">
        <v>9214</v>
      </c>
      <c r="R973" t="s">
        <v>9215</v>
      </c>
      <c r="S973" t="s">
        <v>9216</v>
      </c>
      <c r="T973" t="s">
        <v>9217</v>
      </c>
      <c r="U973" t="s">
        <v>9218</v>
      </c>
      <c r="V973" t="s">
        <v>9219</v>
      </c>
      <c r="W973" t="s">
        <v>9220</v>
      </c>
    </row>
    <row r="974" spans="1:23" x14ac:dyDescent="0.25">
      <c r="A974" t="s">
        <v>9221</v>
      </c>
      <c r="B974" t="s">
        <v>9222</v>
      </c>
      <c r="C974" t="str">
        <f>TRIM(LEFT(Table1_1[[#This Row],[product_name]], FIND(" ",Table1_1[[#This Row],[product_name]],FIND(" ",Table1_1[[#This Row],[product_name]],FIND(" ",Table1_1[[#This Row],[product_name]])+1)+1)))</f>
        <v>Simxen Egg Boiler</v>
      </c>
      <c r="D974" t="s">
        <v>9030</v>
      </c>
      <c r="E974" t="s">
        <v>13080</v>
      </c>
      <c r="F974">
        <v>349</v>
      </c>
      <c r="G974">
        <v>999</v>
      </c>
      <c r="H974" t="str" cm="1">
        <f t="array" ref="H974">_xlfn.IFS(Table1_1[[#This Row],[discounted_price]]&lt;200, "&lt;₹200", Table1_1[[#This Row],[discounted_price]]&lt;=500, "₹200-₹500", Table1_1[[#This Row],[discounted_price]]&gt;500, "&gt;₹500")</f>
        <v>₹200-₹500</v>
      </c>
      <c r="I974" s="1">
        <v>0.65</v>
      </c>
      <c r="J9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74" s="1" t="str">
        <f>IF(Table1_1[[#This Row],[discount_percentage]]&gt;= 50%, "Yes", "No")</f>
        <v>Yes</v>
      </c>
      <c r="L974">
        <v>4</v>
      </c>
      <c r="M974">
        <v>15646</v>
      </c>
      <c r="N974">
        <f>AVERAGE(Table1_1[[#This Row],[rating]]) + (Table1_1[[#This Row],[rating_count]]/1000)</f>
        <v>19.646000000000001</v>
      </c>
      <c r="O974" t="str">
        <f>IF(Table1_1[[#This Row],[rating_count]]&lt;1000, "Yes", "No")</f>
        <v>No</v>
      </c>
      <c r="P974" t="s">
        <v>9223</v>
      </c>
      <c r="Q974" t="s">
        <v>9224</v>
      </c>
      <c r="R974" t="s">
        <v>9225</v>
      </c>
      <c r="S974" t="s">
        <v>9226</v>
      </c>
      <c r="T974" t="s">
        <v>9227</v>
      </c>
      <c r="U974" t="s">
        <v>9228</v>
      </c>
      <c r="V974" t="s">
        <v>9229</v>
      </c>
      <c r="W974" t="s">
        <v>9230</v>
      </c>
    </row>
    <row r="975" spans="1:23" x14ac:dyDescent="0.25">
      <c r="A975" t="s">
        <v>9231</v>
      </c>
      <c r="B975" t="s">
        <v>9232</v>
      </c>
      <c r="C975" t="str">
        <f>TRIM(LEFT(Table1_1[[#This Row],[product_name]], FIND(" ",Table1_1[[#This Row],[product_name]],FIND(" ",Table1_1[[#This Row],[product_name]],FIND(" ",Table1_1[[#This Row],[product_name]])+1)+1)))</f>
        <v>Amazon Basics 2000/1000</v>
      </c>
      <c r="D975" t="s">
        <v>8563</v>
      </c>
      <c r="E975" t="s">
        <v>13080</v>
      </c>
      <c r="F975">
        <v>1049</v>
      </c>
      <c r="G975">
        <v>1699</v>
      </c>
      <c r="H975" t="str" cm="1">
        <f t="array" ref="H975">_xlfn.IFS(Table1_1[[#This Row],[discounted_price]]&lt;200, "&lt;₹200", Table1_1[[#This Row],[discounted_price]]&lt;=500, "₹200-₹500", Table1_1[[#This Row],[discounted_price]]&gt;500, "&gt;₹500")</f>
        <v>&gt;₹500</v>
      </c>
      <c r="I975" s="1">
        <v>0.38</v>
      </c>
      <c r="J9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75" s="1" t="str">
        <f>IF(Table1_1[[#This Row],[discount_percentage]]&gt;= 50%, "Yes", "No")</f>
        <v>No</v>
      </c>
      <c r="L975">
        <v>3.1</v>
      </c>
      <c r="M975">
        <v>111</v>
      </c>
      <c r="N975">
        <f>AVERAGE(Table1_1[[#This Row],[rating]]) + (Table1_1[[#This Row],[rating_count]]/1000)</f>
        <v>3.2110000000000003</v>
      </c>
      <c r="O975" t="str">
        <f>IF(Table1_1[[#This Row],[rating_count]]&lt;1000, "Yes", "No")</f>
        <v>Yes</v>
      </c>
      <c r="P975" t="s">
        <v>9233</v>
      </c>
      <c r="Q975" t="s">
        <v>9234</v>
      </c>
      <c r="R975" t="s">
        <v>9235</v>
      </c>
      <c r="S975" t="s">
        <v>9236</v>
      </c>
      <c r="T975" t="s">
        <v>9237</v>
      </c>
      <c r="U975" t="s">
        <v>9238</v>
      </c>
      <c r="V975" t="s">
        <v>9239</v>
      </c>
      <c r="W975" t="s">
        <v>9240</v>
      </c>
    </row>
    <row r="976" spans="1:23" x14ac:dyDescent="0.25">
      <c r="A976" t="s">
        <v>9241</v>
      </c>
      <c r="B976" t="s">
        <v>9242</v>
      </c>
      <c r="C976" t="str">
        <f>TRIM(LEFT(Table1_1[[#This Row],[product_name]], FIND(" ",Table1_1[[#This Row],[product_name]],FIND(" ",Table1_1[[#This Row],[product_name]],FIND(" ",Table1_1[[#This Row],[product_name]])+1)+1)))</f>
        <v>HealthSense Weight Machine</v>
      </c>
      <c r="D976" t="s">
        <v>9243</v>
      </c>
      <c r="E976" t="s">
        <v>13080</v>
      </c>
      <c r="F976">
        <v>799</v>
      </c>
      <c r="G976">
        <v>1500</v>
      </c>
      <c r="H976" t="str" cm="1">
        <f t="array" ref="H976">_xlfn.IFS(Table1_1[[#This Row],[discounted_price]]&lt;200, "&lt;₹200", Table1_1[[#This Row],[discounted_price]]&lt;=500, "₹200-₹500", Table1_1[[#This Row],[discounted_price]]&gt;500, "&gt;₹500")</f>
        <v>&gt;₹500</v>
      </c>
      <c r="I976" s="1">
        <v>0.47</v>
      </c>
      <c r="J9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76" s="1" t="str">
        <f>IF(Table1_1[[#This Row],[discount_percentage]]&gt;= 50%, "Yes", "No")</f>
        <v>No</v>
      </c>
      <c r="L976">
        <v>4.3</v>
      </c>
      <c r="M976">
        <v>9695</v>
      </c>
      <c r="N976">
        <f>AVERAGE(Table1_1[[#This Row],[rating]]) + (Table1_1[[#This Row],[rating_count]]/1000)</f>
        <v>13.995000000000001</v>
      </c>
      <c r="O976" t="str">
        <f>IF(Table1_1[[#This Row],[rating_count]]&lt;1000, "Yes", "No")</f>
        <v>No</v>
      </c>
      <c r="P976" t="s">
        <v>9244</v>
      </c>
      <c r="Q976" t="s">
        <v>9245</v>
      </c>
      <c r="R976" t="s">
        <v>9246</v>
      </c>
      <c r="S976" t="s">
        <v>9247</v>
      </c>
      <c r="T976" t="s">
        <v>9248</v>
      </c>
      <c r="U976" t="s">
        <v>9249</v>
      </c>
      <c r="V976" t="s">
        <v>9250</v>
      </c>
      <c r="W976" t="s">
        <v>9251</v>
      </c>
    </row>
    <row r="977" spans="1:23" x14ac:dyDescent="0.25">
      <c r="A977" t="s">
        <v>9252</v>
      </c>
      <c r="B977" t="s">
        <v>9253</v>
      </c>
      <c r="C977" t="str">
        <f>TRIM(LEFT(Table1_1[[#This Row],[product_name]], FIND(" ",Table1_1[[#This Row],[product_name]],FIND(" ",Table1_1[[#This Row],[product_name]],FIND(" ",Table1_1[[#This Row],[product_name]])+1)+1)))</f>
        <v>Bajaj New Shakti</v>
      </c>
      <c r="D977" t="s">
        <v>8773</v>
      </c>
      <c r="E977" t="s">
        <v>13080</v>
      </c>
      <c r="F977">
        <v>4999</v>
      </c>
      <c r="G977">
        <v>9650</v>
      </c>
      <c r="H977" t="str" cm="1">
        <f t="array" ref="H977">_xlfn.IFS(Table1_1[[#This Row],[discounted_price]]&lt;200, "&lt;₹200", Table1_1[[#This Row],[discounted_price]]&lt;=500, "₹200-₹500", Table1_1[[#This Row],[discounted_price]]&gt;500, "&gt;₹500")</f>
        <v>&gt;₹500</v>
      </c>
      <c r="I977" s="1">
        <v>0.48</v>
      </c>
      <c r="J9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77" s="1" t="str">
        <f>IF(Table1_1[[#This Row],[discount_percentage]]&gt;= 50%, "Yes", "No")</f>
        <v>No</v>
      </c>
      <c r="L977">
        <v>4.2</v>
      </c>
      <c r="M977">
        <v>1772</v>
      </c>
      <c r="N977">
        <f>AVERAGE(Table1_1[[#This Row],[rating]]) + (Table1_1[[#This Row],[rating_count]]/1000)</f>
        <v>5.9720000000000004</v>
      </c>
      <c r="O977" t="str">
        <f>IF(Table1_1[[#This Row],[rating_count]]&lt;1000, "Yes", "No")</f>
        <v>No</v>
      </c>
      <c r="P977" t="s">
        <v>9254</v>
      </c>
      <c r="Q977" t="s">
        <v>9255</v>
      </c>
      <c r="R977" t="s">
        <v>9256</v>
      </c>
      <c r="S977" t="s">
        <v>9257</v>
      </c>
      <c r="T977" t="s">
        <v>9258</v>
      </c>
      <c r="U977" t="s">
        <v>9259</v>
      </c>
      <c r="V977" t="s">
        <v>9260</v>
      </c>
      <c r="W977" t="s">
        <v>9261</v>
      </c>
    </row>
    <row r="978" spans="1:23" x14ac:dyDescent="0.25">
      <c r="A978" t="s">
        <v>9262</v>
      </c>
      <c r="B978" t="s">
        <v>9263</v>
      </c>
      <c r="C978" t="str">
        <f>TRIM(LEFT(Table1_1[[#This Row],[product_name]], FIND(" ",Table1_1[[#This Row],[product_name]],FIND(" ",Table1_1[[#This Row],[product_name]],FIND(" ",Table1_1[[#This Row],[product_name]])+1)+1)))</f>
        <v>Bosch Pro 1000W</v>
      </c>
      <c r="D978" t="s">
        <v>8710</v>
      </c>
      <c r="E978" t="s">
        <v>13080</v>
      </c>
      <c r="F978">
        <v>6999</v>
      </c>
      <c r="G978">
        <v>10590</v>
      </c>
      <c r="H978" t="str" cm="1">
        <f t="array" ref="H978">_xlfn.IFS(Table1_1[[#This Row],[discounted_price]]&lt;200, "&lt;₹200", Table1_1[[#This Row],[discounted_price]]&lt;=500, "₹200-₹500", Table1_1[[#This Row],[discounted_price]]&gt;500, "&gt;₹500")</f>
        <v>&gt;₹500</v>
      </c>
      <c r="I978" s="1">
        <v>0.34</v>
      </c>
      <c r="J9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78" s="1" t="str">
        <f>IF(Table1_1[[#This Row],[discount_percentage]]&gt;= 50%, "Yes", "No")</f>
        <v>No</v>
      </c>
      <c r="L978">
        <v>4.4000000000000004</v>
      </c>
      <c r="M978">
        <v>11499</v>
      </c>
      <c r="N978">
        <f>AVERAGE(Table1_1[[#This Row],[rating]]) + (Table1_1[[#This Row],[rating_count]]/1000)</f>
        <v>15.899000000000001</v>
      </c>
      <c r="O978" t="str">
        <f>IF(Table1_1[[#This Row],[rating_count]]&lt;1000, "Yes", "No")</f>
        <v>No</v>
      </c>
      <c r="P978" t="s">
        <v>9264</v>
      </c>
      <c r="Q978" t="s">
        <v>9265</v>
      </c>
      <c r="R978" t="s">
        <v>9266</v>
      </c>
      <c r="S978" t="s">
        <v>9267</v>
      </c>
      <c r="T978" t="s">
        <v>9268</v>
      </c>
      <c r="U978" t="s">
        <v>9269</v>
      </c>
      <c r="V978" t="s">
        <v>9270</v>
      </c>
      <c r="W978" t="s">
        <v>9271</v>
      </c>
    </row>
    <row r="979" spans="1:23" x14ac:dyDescent="0.25">
      <c r="A979" t="s">
        <v>9272</v>
      </c>
      <c r="B979" t="s">
        <v>9273</v>
      </c>
      <c r="C979" t="str">
        <f>TRIM(LEFT(Table1_1[[#This Row],[product_name]], FIND(" ",Table1_1[[#This Row],[product_name]],FIND(" ",Table1_1[[#This Row],[product_name]],FIND(" ",Table1_1[[#This Row],[product_name]])+1)+1)))</f>
        <v>Bulfyss Stainless Steel</v>
      </c>
      <c r="D979" t="s">
        <v>8585</v>
      </c>
      <c r="E979" t="s">
        <v>13080</v>
      </c>
      <c r="F979">
        <v>799</v>
      </c>
      <c r="G979">
        <v>1999</v>
      </c>
      <c r="H979" t="str" cm="1">
        <f t="array" ref="H979">_xlfn.IFS(Table1_1[[#This Row],[discounted_price]]&lt;200, "&lt;₹200", Table1_1[[#This Row],[discounted_price]]&lt;=500, "₹200-₹500", Table1_1[[#This Row],[discounted_price]]&gt;500, "&gt;₹500")</f>
        <v>&gt;₹500</v>
      </c>
      <c r="I979" s="1">
        <v>0.6</v>
      </c>
      <c r="J9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79" s="1" t="str">
        <f>IF(Table1_1[[#This Row],[discount_percentage]]&gt;= 50%, "Yes", "No")</f>
        <v>Yes</v>
      </c>
      <c r="L979">
        <v>4.0999999999999996</v>
      </c>
      <c r="M979">
        <v>2162</v>
      </c>
      <c r="N979">
        <f>AVERAGE(Table1_1[[#This Row],[rating]]) + (Table1_1[[#This Row],[rating_count]]/1000)</f>
        <v>6.2619999999999996</v>
      </c>
      <c r="O979" t="str">
        <f>IF(Table1_1[[#This Row],[rating_count]]&lt;1000, "Yes", "No")</f>
        <v>No</v>
      </c>
      <c r="P979" t="s">
        <v>9274</v>
      </c>
      <c r="Q979" t="s">
        <v>9275</v>
      </c>
      <c r="R979" t="s">
        <v>9276</v>
      </c>
      <c r="S979" t="s">
        <v>9277</v>
      </c>
      <c r="T979" t="s">
        <v>9278</v>
      </c>
      <c r="U979" t="s">
        <v>9279</v>
      </c>
      <c r="V979" t="s">
        <v>9280</v>
      </c>
      <c r="W979" t="s">
        <v>9281</v>
      </c>
    </row>
    <row r="980" spans="1:23" x14ac:dyDescent="0.25">
      <c r="A980" t="s">
        <v>9282</v>
      </c>
      <c r="B980" t="s">
        <v>9283</v>
      </c>
      <c r="C980" t="str">
        <f>TRIM(LEFT(Table1_1[[#This Row],[product_name]], FIND(" ",Table1_1[[#This Row],[product_name]],FIND(" ",Table1_1[[#This Row],[product_name]],FIND(" ",Table1_1[[#This Row],[product_name]])+1)+1)))</f>
        <v>VR 18 Pcs</v>
      </c>
      <c r="D980" t="s">
        <v>9284</v>
      </c>
      <c r="E980" t="s">
        <v>13080</v>
      </c>
      <c r="F980">
        <v>89</v>
      </c>
      <c r="G980">
        <v>89</v>
      </c>
      <c r="H980" t="str" cm="1">
        <f t="array" ref="H980">_xlfn.IFS(Table1_1[[#This Row],[discounted_price]]&lt;200, "&lt;₹200", Table1_1[[#This Row],[discounted_price]]&lt;=500, "₹200-₹500", Table1_1[[#This Row],[discounted_price]]&gt;500, "&gt;₹500")</f>
        <v>&lt;₹200</v>
      </c>
      <c r="I980" s="1">
        <v>0</v>
      </c>
      <c r="J9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980" s="1" t="str">
        <f>IF(Table1_1[[#This Row],[discount_percentage]]&gt;= 50%, "Yes", "No")</f>
        <v>No</v>
      </c>
      <c r="L980">
        <v>4.2</v>
      </c>
      <c r="M980">
        <v>19621</v>
      </c>
      <c r="N980">
        <f>AVERAGE(Table1_1[[#This Row],[rating]]) + (Table1_1[[#This Row],[rating_count]]/1000)</f>
        <v>23.820999999999998</v>
      </c>
      <c r="O980" t="str">
        <f>IF(Table1_1[[#This Row],[rating_count]]&lt;1000, "Yes", "No")</f>
        <v>No</v>
      </c>
      <c r="P980" t="s">
        <v>9285</v>
      </c>
      <c r="Q980" t="s">
        <v>9286</v>
      </c>
      <c r="R980" t="s">
        <v>9287</v>
      </c>
      <c r="S980" t="s">
        <v>9288</v>
      </c>
      <c r="T980" t="s">
        <v>9289</v>
      </c>
      <c r="U980" t="s">
        <v>9290</v>
      </c>
      <c r="V980" t="s">
        <v>9291</v>
      </c>
      <c r="W980" t="s">
        <v>9292</v>
      </c>
    </row>
    <row r="981" spans="1:23" x14ac:dyDescent="0.25">
      <c r="A981" t="s">
        <v>9293</v>
      </c>
      <c r="B981" t="s">
        <v>9294</v>
      </c>
      <c r="C981" t="str">
        <f>TRIM(LEFT(Table1_1[[#This Row],[product_name]], FIND(" ",Table1_1[[#This Row],[product_name]],FIND(" ",Table1_1[[#This Row],[product_name]],FIND(" ",Table1_1[[#This Row],[product_name]])+1)+1)))</f>
        <v>Orient Electric Apex-FX</v>
      </c>
      <c r="D981" t="s">
        <v>9295</v>
      </c>
      <c r="E981" t="s">
        <v>13080</v>
      </c>
      <c r="F981">
        <v>1400</v>
      </c>
      <c r="G981">
        <v>2485</v>
      </c>
      <c r="H981" t="str" cm="1">
        <f t="array" ref="H981">_xlfn.IFS(Table1_1[[#This Row],[discounted_price]]&lt;200, "&lt;₹200", Table1_1[[#This Row],[discounted_price]]&lt;=500, "₹200-₹500", Table1_1[[#This Row],[discounted_price]]&gt;500, "&gt;₹500")</f>
        <v>&gt;₹500</v>
      </c>
      <c r="I981" s="1">
        <v>0.44</v>
      </c>
      <c r="J9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81" s="1" t="str">
        <f>IF(Table1_1[[#This Row],[discount_percentage]]&gt;= 50%, "Yes", "No")</f>
        <v>No</v>
      </c>
      <c r="L981">
        <v>4.0999999999999996</v>
      </c>
      <c r="M981">
        <v>19998</v>
      </c>
      <c r="N981">
        <f>AVERAGE(Table1_1[[#This Row],[rating]]) + (Table1_1[[#This Row],[rating_count]]/1000)</f>
        <v>24.097999999999999</v>
      </c>
      <c r="O981" t="str">
        <f>IF(Table1_1[[#This Row],[rating_count]]&lt;1000, "Yes", "No")</f>
        <v>No</v>
      </c>
      <c r="P981" t="s">
        <v>9296</v>
      </c>
      <c r="Q981" t="s">
        <v>9297</v>
      </c>
      <c r="R981" t="s">
        <v>9298</v>
      </c>
      <c r="S981" t="s">
        <v>9299</v>
      </c>
      <c r="T981" t="s">
        <v>9300</v>
      </c>
      <c r="U981" t="s">
        <v>9301</v>
      </c>
      <c r="V981" t="s">
        <v>9302</v>
      </c>
      <c r="W981" t="s">
        <v>9303</v>
      </c>
    </row>
    <row r="982" spans="1:23" x14ac:dyDescent="0.25">
      <c r="A982" t="s">
        <v>9304</v>
      </c>
      <c r="B982" t="s">
        <v>9305</v>
      </c>
      <c r="C982" t="str">
        <f>TRIM(LEFT(Table1_1[[#This Row],[product_name]], FIND(" ",Table1_1[[#This Row],[product_name]],FIND(" ",Table1_1[[#This Row],[product_name]],FIND(" ",Table1_1[[#This Row],[product_name]])+1)+1)))</f>
        <v>PrettyKrafts Folding Laundry</v>
      </c>
      <c r="D982" t="s">
        <v>8886</v>
      </c>
      <c r="E982" t="s">
        <v>13080</v>
      </c>
      <c r="F982">
        <v>355</v>
      </c>
      <c r="G982">
        <v>899</v>
      </c>
      <c r="H982" t="str" cm="1">
        <f t="array" ref="H982">_xlfn.IFS(Table1_1[[#This Row],[discounted_price]]&lt;200, "&lt;₹200", Table1_1[[#This Row],[discounted_price]]&lt;=500, "₹200-₹500", Table1_1[[#This Row],[discounted_price]]&gt;500, "&gt;₹500")</f>
        <v>₹200-₹500</v>
      </c>
      <c r="I982" s="1">
        <v>0.61</v>
      </c>
      <c r="J9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982" s="1" t="str">
        <f>IF(Table1_1[[#This Row],[discount_percentage]]&gt;= 50%, "Yes", "No")</f>
        <v>Yes</v>
      </c>
      <c r="L982">
        <v>4.0999999999999996</v>
      </c>
      <c r="M982">
        <v>1051</v>
      </c>
      <c r="N982">
        <f>AVERAGE(Table1_1[[#This Row],[rating]]) + (Table1_1[[#This Row],[rating_count]]/1000)</f>
        <v>5.1509999999999998</v>
      </c>
      <c r="O982" t="str">
        <f>IF(Table1_1[[#This Row],[rating_count]]&lt;1000, "Yes", "No")</f>
        <v>No</v>
      </c>
      <c r="P982" t="s">
        <v>9306</v>
      </c>
      <c r="Q982" t="s">
        <v>9307</v>
      </c>
      <c r="R982" t="s">
        <v>9308</v>
      </c>
      <c r="S982" t="s">
        <v>9309</v>
      </c>
      <c r="T982" t="s">
        <v>9310</v>
      </c>
      <c r="U982" t="s">
        <v>9311</v>
      </c>
      <c r="V982" t="s">
        <v>9312</v>
      </c>
      <c r="W982" t="s">
        <v>9313</v>
      </c>
    </row>
    <row r="983" spans="1:23" x14ac:dyDescent="0.25">
      <c r="A983" t="s">
        <v>9314</v>
      </c>
      <c r="B983" t="s">
        <v>9315</v>
      </c>
      <c r="C983" t="str">
        <f>TRIM(LEFT(Table1_1[[#This Row],[product_name]], FIND(" ",Table1_1[[#This Row],[product_name]],FIND(" ",Table1_1[[#This Row],[product_name]],FIND(" ",Table1_1[[#This Row],[product_name]])+1)+1)))</f>
        <v>Bajaj Majesty RX11</v>
      </c>
      <c r="D983" t="s">
        <v>8552</v>
      </c>
      <c r="E983" t="s">
        <v>13080</v>
      </c>
      <c r="F983">
        <v>2169</v>
      </c>
      <c r="G983">
        <v>3279</v>
      </c>
      <c r="H983" t="str" cm="1">
        <f t="array" ref="H983">_xlfn.IFS(Table1_1[[#This Row],[discounted_price]]&lt;200, "&lt;₹200", Table1_1[[#This Row],[discounted_price]]&lt;=500, "₹200-₹500", Table1_1[[#This Row],[discounted_price]]&gt;500, "&gt;₹500")</f>
        <v>&gt;₹500</v>
      </c>
      <c r="I983" s="1">
        <v>0.34</v>
      </c>
      <c r="J9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83" s="1" t="str">
        <f>IF(Table1_1[[#This Row],[discount_percentage]]&gt;= 50%, "Yes", "No")</f>
        <v>No</v>
      </c>
      <c r="L983">
        <v>4.0999999999999996</v>
      </c>
      <c r="M983">
        <v>1716</v>
      </c>
      <c r="N983">
        <f>AVERAGE(Table1_1[[#This Row],[rating]]) + (Table1_1[[#This Row],[rating_count]]/1000)</f>
        <v>5.8159999999999998</v>
      </c>
      <c r="O983" t="str">
        <f>IF(Table1_1[[#This Row],[rating_count]]&lt;1000, "Yes", "No")</f>
        <v>No</v>
      </c>
      <c r="P983" t="s">
        <v>9316</v>
      </c>
      <c r="Q983" t="s">
        <v>9317</v>
      </c>
      <c r="R983" t="s">
        <v>9318</v>
      </c>
      <c r="S983" t="s">
        <v>9319</v>
      </c>
      <c r="T983" t="s">
        <v>9320</v>
      </c>
      <c r="U983" t="s">
        <v>9321</v>
      </c>
      <c r="V983" t="s">
        <v>9322</v>
      </c>
      <c r="W983" t="s">
        <v>9323</v>
      </c>
    </row>
    <row r="984" spans="1:23" x14ac:dyDescent="0.25">
      <c r="A984" t="s">
        <v>9324</v>
      </c>
      <c r="B984" t="s">
        <v>9325</v>
      </c>
      <c r="C984" t="str">
        <f>TRIM(LEFT(Table1_1[[#This Row],[product_name]], FIND(" ",Table1_1[[#This Row],[product_name]],FIND(" ",Table1_1[[#This Row],[product_name]],FIND(" ",Table1_1[[#This Row],[product_name]])+1)+1)))</f>
        <v>Eureka Forbes Trendy</v>
      </c>
      <c r="D984" t="s">
        <v>9326</v>
      </c>
      <c r="E984" t="s">
        <v>13080</v>
      </c>
      <c r="F984">
        <v>2799</v>
      </c>
      <c r="G984">
        <v>3799</v>
      </c>
      <c r="H984" t="str" cm="1">
        <f t="array" ref="H984">_xlfn.IFS(Table1_1[[#This Row],[discounted_price]]&lt;200, "&lt;₹200", Table1_1[[#This Row],[discounted_price]]&lt;=500, "₹200-₹500", Table1_1[[#This Row],[discounted_price]]&gt;500, "&gt;₹500")</f>
        <v>&gt;₹500</v>
      </c>
      <c r="I984" s="1">
        <v>0.26</v>
      </c>
      <c r="J9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84" s="1" t="str">
        <f>IF(Table1_1[[#This Row],[discount_percentage]]&gt;= 50%, "Yes", "No")</f>
        <v>No</v>
      </c>
      <c r="L984">
        <v>3.9</v>
      </c>
      <c r="M984">
        <v>32931</v>
      </c>
      <c r="N984">
        <f>AVERAGE(Table1_1[[#This Row],[rating]]) + (Table1_1[[#This Row],[rating_count]]/1000)</f>
        <v>36.830999999999996</v>
      </c>
      <c r="O984" t="str">
        <f>IF(Table1_1[[#This Row],[rating_count]]&lt;1000, "Yes", "No")</f>
        <v>No</v>
      </c>
      <c r="P984" t="s">
        <v>9327</v>
      </c>
      <c r="Q984" t="s">
        <v>9328</v>
      </c>
      <c r="R984" t="s">
        <v>9329</v>
      </c>
      <c r="S984" t="s">
        <v>9330</v>
      </c>
      <c r="T984" t="s">
        <v>9331</v>
      </c>
      <c r="U984" t="s">
        <v>9332</v>
      </c>
      <c r="V984" t="s">
        <v>9333</v>
      </c>
      <c r="W984" t="s">
        <v>9334</v>
      </c>
    </row>
    <row r="985" spans="1:23" x14ac:dyDescent="0.25">
      <c r="A985" t="s">
        <v>9335</v>
      </c>
      <c r="B985" t="s">
        <v>9336</v>
      </c>
      <c r="C985" t="str">
        <f>TRIM(LEFT(Table1_1[[#This Row],[product_name]], FIND(" ",Table1_1[[#This Row],[product_name]],FIND(" ",Table1_1[[#This Row],[product_name]],FIND(" ",Table1_1[[#This Row],[product_name]])+1)+1)))</f>
        <v>Pigeon by Stovekraft</v>
      </c>
      <c r="D985" t="s">
        <v>8541</v>
      </c>
      <c r="E985" t="s">
        <v>13080</v>
      </c>
      <c r="F985">
        <v>899</v>
      </c>
      <c r="G985">
        <v>1249</v>
      </c>
      <c r="H985" t="str" cm="1">
        <f t="array" ref="H985">_xlfn.IFS(Table1_1[[#This Row],[discounted_price]]&lt;200, "&lt;₹200", Table1_1[[#This Row],[discounted_price]]&lt;=500, "₹200-₹500", Table1_1[[#This Row],[discounted_price]]&gt;500, "&gt;₹500")</f>
        <v>&gt;₹500</v>
      </c>
      <c r="I985" s="1">
        <v>0.28000000000000003</v>
      </c>
      <c r="J9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85" s="1" t="str">
        <f>IF(Table1_1[[#This Row],[discount_percentage]]&gt;= 50%, "Yes", "No")</f>
        <v>No</v>
      </c>
      <c r="L985">
        <v>3.9</v>
      </c>
      <c r="M985">
        <v>17424</v>
      </c>
      <c r="N985">
        <f>AVERAGE(Table1_1[[#This Row],[rating]]) + (Table1_1[[#This Row],[rating_count]]/1000)</f>
        <v>21.323999999999998</v>
      </c>
      <c r="O985" t="str">
        <f>IF(Table1_1[[#This Row],[rating_count]]&lt;1000, "Yes", "No")</f>
        <v>No</v>
      </c>
      <c r="P985" t="s">
        <v>9337</v>
      </c>
      <c r="Q985" t="s">
        <v>9338</v>
      </c>
      <c r="R985" t="s">
        <v>9339</v>
      </c>
      <c r="S985" t="s">
        <v>9340</v>
      </c>
      <c r="T985" t="s">
        <v>9341</v>
      </c>
      <c r="U985" t="s">
        <v>9342</v>
      </c>
      <c r="V985" t="s">
        <v>9343</v>
      </c>
      <c r="W985" t="s">
        <v>9344</v>
      </c>
    </row>
    <row r="986" spans="1:23" x14ac:dyDescent="0.25">
      <c r="A986" t="s">
        <v>9345</v>
      </c>
      <c r="B986" t="s">
        <v>9346</v>
      </c>
      <c r="C986" t="str">
        <f>TRIM(LEFT(Table1_1[[#This Row],[product_name]], FIND(" ",Table1_1[[#This Row],[product_name]],FIND(" ",Table1_1[[#This Row],[product_name]],FIND(" ",Table1_1[[#This Row],[product_name]])+1)+1)))</f>
        <v>Maharaja Whiteline Lava</v>
      </c>
      <c r="D986" t="s">
        <v>8732</v>
      </c>
      <c r="E986" t="s">
        <v>13080</v>
      </c>
      <c r="F986">
        <v>2499</v>
      </c>
      <c r="G986">
        <v>5000</v>
      </c>
      <c r="H986" t="str" cm="1">
        <f t="array" ref="H986">_xlfn.IFS(Table1_1[[#This Row],[discounted_price]]&lt;200, "&lt;₹200", Table1_1[[#This Row],[discounted_price]]&lt;=500, "₹200-₹500", Table1_1[[#This Row],[discounted_price]]&gt;500, "&gt;₹500")</f>
        <v>&gt;₹500</v>
      </c>
      <c r="I986" s="1">
        <v>0.5</v>
      </c>
      <c r="J9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86" s="1" t="str">
        <f>IF(Table1_1[[#This Row],[discount_percentage]]&gt;= 50%, "Yes", "No")</f>
        <v>Yes</v>
      </c>
      <c r="L986">
        <v>3.8</v>
      </c>
      <c r="M986">
        <v>1889</v>
      </c>
      <c r="N986">
        <f>AVERAGE(Table1_1[[#This Row],[rating]]) + (Table1_1[[#This Row],[rating_count]]/1000)</f>
        <v>5.6890000000000001</v>
      </c>
      <c r="O986" t="str">
        <f>IF(Table1_1[[#This Row],[rating_count]]&lt;1000, "Yes", "No")</f>
        <v>No</v>
      </c>
      <c r="P986" t="s">
        <v>9347</v>
      </c>
      <c r="Q986" t="s">
        <v>9348</v>
      </c>
      <c r="R986" t="s">
        <v>9349</v>
      </c>
      <c r="S986" t="s">
        <v>9350</v>
      </c>
      <c r="T986" t="s">
        <v>9351</v>
      </c>
      <c r="U986" t="s">
        <v>9352</v>
      </c>
      <c r="V986" t="s">
        <v>9353</v>
      </c>
      <c r="W986" t="s">
        <v>9354</v>
      </c>
    </row>
    <row r="987" spans="1:23" x14ac:dyDescent="0.25">
      <c r="A987" t="s">
        <v>9355</v>
      </c>
      <c r="B987" t="s">
        <v>9356</v>
      </c>
      <c r="C987" t="str">
        <f>TRIM(LEFT(Table1_1[[#This Row],[product_name]], FIND(" ",Table1_1[[#This Row],[product_name]],FIND(" ",Table1_1[[#This Row],[product_name]],FIND(" ",Table1_1[[#This Row],[product_name]])+1)+1)))</f>
        <v>Crompton Gracee 5-L</v>
      </c>
      <c r="D987" t="s">
        <v>8721</v>
      </c>
      <c r="E987" t="s">
        <v>13080</v>
      </c>
      <c r="F987">
        <v>3599</v>
      </c>
      <c r="G987">
        <v>7299</v>
      </c>
      <c r="H987" t="str" cm="1">
        <f t="array" ref="H987">_xlfn.IFS(Table1_1[[#This Row],[discounted_price]]&lt;200, "&lt;₹200", Table1_1[[#This Row],[discounted_price]]&lt;=500, "₹200-₹500", Table1_1[[#This Row],[discounted_price]]&gt;500, "&gt;₹500")</f>
        <v>&gt;₹500</v>
      </c>
      <c r="I987" s="1">
        <v>0.51</v>
      </c>
      <c r="J9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987" s="1" t="str">
        <f>IF(Table1_1[[#This Row],[discount_percentage]]&gt;= 50%, "Yes", "No")</f>
        <v>Yes</v>
      </c>
      <c r="L987">
        <v>4</v>
      </c>
      <c r="M987">
        <v>10324</v>
      </c>
      <c r="N987">
        <f>AVERAGE(Table1_1[[#This Row],[rating]]) + (Table1_1[[#This Row],[rating_count]]/1000)</f>
        <v>14.324</v>
      </c>
      <c r="O987" t="str">
        <f>IF(Table1_1[[#This Row],[rating_count]]&lt;1000, "Yes", "No")</f>
        <v>No</v>
      </c>
      <c r="P987" t="s">
        <v>9357</v>
      </c>
      <c r="Q987" t="s">
        <v>9358</v>
      </c>
      <c r="R987" t="s">
        <v>9359</v>
      </c>
      <c r="S987" t="s">
        <v>9360</v>
      </c>
      <c r="T987" t="s">
        <v>9361</v>
      </c>
      <c r="U987" t="s">
        <v>9362</v>
      </c>
      <c r="V987" t="s">
        <v>9363</v>
      </c>
      <c r="W987" t="s">
        <v>9364</v>
      </c>
    </row>
    <row r="988" spans="1:23" x14ac:dyDescent="0.25">
      <c r="A988" t="s">
        <v>9365</v>
      </c>
      <c r="B988" t="s">
        <v>9366</v>
      </c>
      <c r="C988" t="str">
        <f>TRIM(LEFT(Table1_1[[#This Row],[product_name]], FIND(" ",Table1_1[[#This Row],[product_name]],FIND(" ",Table1_1[[#This Row],[product_name]],FIND(" ",Table1_1[[#This Row],[product_name]])+1)+1)))</f>
        <v>Bajaj DX-2 600W</v>
      </c>
      <c r="D988" t="s">
        <v>8699</v>
      </c>
      <c r="E988" t="s">
        <v>13080</v>
      </c>
      <c r="F988">
        <v>499</v>
      </c>
      <c r="G988">
        <v>625</v>
      </c>
      <c r="H988" t="str" cm="1">
        <f t="array" ref="H988">_xlfn.IFS(Table1_1[[#This Row],[discounted_price]]&lt;200, "&lt;₹200", Table1_1[[#This Row],[discounted_price]]&lt;=500, "₹200-₹500", Table1_1[[#This Row],[discounted_price]]&gt;500, "&gt;₹500")</f>
        <v>₹200-₹500</v>
      </c>
      <c r="I988" s="1">
        <v>0.2</v>
      </c>
      <c r="J9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88" s="1" t="str">
        <f>IF(Table1_1[[#This Row],[discount_percentage]]&gt;= 50%, "Yes", "No")</f>
        <v>No</v>
      </c>
      <c r="L988">
        <v>4.2</v>
      </c>
      <c r="M988">
        <v>5355</v>
      </c>
      <c r="N988">
        <f>AVERAGE(Table1_1[[#This Row],[rating]]) + (Table1_1[[#This Row],[rating_count]]/1000)</f>
        <v>9.5549999999999997</v>
      </c>
      <c r="O988" t="str">
        <f>IF(Table1_1[[#This Row],[rating_count]]&lt;1000, "Yes", "No")</f>
        <v>No</v>
      </c>
      <c r="P988" t="s">
        <v>9367</v>
      </c>
      <c r="Q988" t="s">
        <v>9368</v>
      </c>
      <c r="R988" t="s">
        <v>9369</v>
      </c>
      <c r="S988" t="s">
        <v>9370</v>
      </c>
      <c r="T988" t="s">
        <v>9371</v>
      </c>
      <c r="U988" t="s">
        <v>9372</v>
      </c>
      <c r="V988" t="s">
        <v>9373</v>
      </c>
      <c r="W988" t="s">
        <v>9374</v>
      </c>
    </row>
    <row r="989" spans="1:23" x14ac:dyDescent="0.25">
      <c r="A989" t="s">
        <v>9375</v>
      </c>
      <c r="B989" t="s">
        <v>9376</v>
      </c>
      <c r="C989" t="str">
        <f>TRIM(LEFT(Table1_1[[#This Row],[product_name]], FIND(" ",Table1_1[[#This Row],[product_name]],FIND(" ",Table1_1[[#This Row],[product_name]],FIND(" ",Table1_1[[#This Row],[product_name]])+1)+1)))</f>
        <v>Bajaj Waterproof 1500</v>
      </c>
      <c r="D989" t="s">
        <v>8844</v>
      </c>
      <c r="E989" t="s">
        <v>13080</v>
      </c>
      <c r="F989">
        <v>653</v>
      </c>
      <c r="G989">
        <v>1020</v>
      </c>
      <c r="H989" t="str" cm="1">
        <f t="array" ref="H989">_xlfn.IFS(Table1_1[[#This Row],[discounted_price]]&lt;200, "&lt;₹200", Table1_1[[#This Row],[discounted_price]]&lt;=500, "₹200-₹500", Table1_1[[#This Row],[discounted_price]]&gt;500, "&gt;₹500")</f>
        <v>&gt;₹500</v>
      </c>
      <c r="I989" s="1">
        <v>0.36</v>
      </c>
      <c r="J9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89" s="1" t="str">
        <f>IF(Table1_1[[#This Row],[discount_percentage]]&gt;= 50%, "Yes", "No")</f>
        <v>No</v>
      </c>
      <c r="L989">
        <v>4.0999999999999996</v>
      </c>
      <c r="M989">
        <v>3366</v>
      </c>
      <c r="N989">
        <f>AVERAGE(Table1_1[[#This Row],[rating]]) + (Table1_1[[#This Row],[rating_count]]/1000)</f>
        <v>7.4659999999999993</v>
      </c>
      <c r="O989" t="str">
        <f>IF(Table1_1[[#This Row],[rating_count]]&lt;1000, "Yes", "No")</f>
        <v>No</v>
      </c>
      <c r="P989" t="s">
        <v>9377</v>
      </c>
      <c r="Q989" t="s">
        <v>9378</v>
      </c>
      <c r="R989" t="s">
        <v>9379</v>
      </c>
      <c r="S989" t="s">
        <v>9380</v>
      </c>
      <c r="T989" t="s">
        <v>9381</v>
      </c>
      <c r="U989" t="s">
        <v>13065</v>
      </c>
      <c r="V989" t="s">
        <v>9382</v>
      </c>
      <c r="W989" t="s">
        <v>9383</v>
      </c>
    </row>
    <row r="990" spans="1:23" x14ac:dyDescent="0.25">
      <c r="A990" t="s">
        <v>9384</v>
      </c>
      <c r="B990" t="s">
        <v>9385</v>
      </c>
      <c r="C990" t="str">
        <f>TRIM(LEFT(Table1_1[[#This Row],[product_name]], FIND(" ",Table1_1[[#This Row],[product_name]],FIND(" ",Table1_1[[#This Row],[product_name]],FIND(" ",Table1_1[[#This Row],[product_name]])+1)+1)))</f>
        <v>AGARO Supreme High</v>
      </c>
      <c r="D990" t="s">
        <v>9386</v>
      </c>
      <c r="E990" t="s">
        <v>13080</v>
      </c>
      <c r="F990">
        <v>4789</v>
      </c>
      <c r="G990">
        <v>8990</v>
      </c>
      <c r="H990" t="str" cm="1">
        <f t="array" ref="H990">_xlfn.IFS(Table1_1[[#This Row],[discounted_price]]&lt;200, "&lt;₹200", Table1_1[[#This Row],[discounted_price]]&lt;=500, "₹200-₹500", Table1_1[[#This Row],[discounted_price]]&gt;500, "&gt;₹500")</f>
        <v>&gt;₹500</v>
      </c>
      <c r="I990" s="1">
        <v>0.47</v>
      </c>
      <c r="J9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90" s="1" t="str">
        <f>IF(Table1_1[[#This Row],[discount_percentage]]&gt;= 50%, "Yes", "No")</f>
        <v>No</v>
      </c>
      <c r="L990">
        <v>4.3</v>
      </c>
      <c r="M990">
        <v>1017</v>
      </c>
      <c r="N990">
        <f>AVERAGE(Table1_1[[#This Row],[rating]]) + (Table1_1[[#This Row],[rating_count]]/1000)</f>
        <v>5.3170000000000002</v>
      </c>
      <c r="O990" t="str">
        <f>IF(Table1_1[[#This Row],[rating_count]]&lt;1000, "Yes", "No")</f>
        <v>No</v>
      </c>
      <c r="P990" t="s">
        <v>9387</v>
      </c>
      <c r="Q990" t="s">
        <v>9388</v>
      </c>
      <c r="R990" t="s">
        <v>9389</v>
      </c>
      <c r="S990" t="s">
        <v>9390</v>
      </c>
      <c r="T990" t="s">
        <v>9391</v>
      </c>
      <c r="U990" t="s">
        <v>9392</v>
      </c>
      <c r="V990" t="s">
        <v>9393</v>
      </c>
      <c r="W990" t="s">
        <v>9394</v>
      </c>
    </row>
    <row r="991" spans="1:23" x14ac:dyDescent="0.25">
      <c r="A991" t="s">
        <v>9395</v>
      </c>
      <c r="B991" t="s">
        <v>9396</v>
      </c>
      <c r="C991" t="str">
        <f>TRIM(LEFT(Table1_1[[#This Row],[product_name]], FIND(" ",Table1_1[[#This Row],[product_name]],FIND(" ",Table1_1[[#This Row],[product_name]],FIND(" ",Table1_1[[#This Row],[product_name]])+1)+1)))</f>
        <v>Bajaj Deluxe 2000</v>
      </c>
      <c r="D991" t="s">
        <v>9397</v>
      </c>
      <c r="E991" t="s">
        <v>13080</v>
      </c>
      <c r="F991">
        <v>1409</v>
      </c>
      <c r="G991">
        <v>1639</v>
      </c>
      <c r="H991" t="str" cm="1">
        <f t="array" ref="H991">_xlfn.IFS(Table1_1[[#This Row],[discounted_price]]&lt;200, "&lt;₹200", Table1_1[[#This Row],[discounted_price]]&lt;=500, "₹200-₹500", Table1_1[[#This Row],[discounted_price]]&gt;500, "&gt;₹500")</f>
        <v>&gt;₹500</v>
      </c>
      <c r="I991" s="1">
        <v>0.14000000000000001</v>
      </c>
      <c r="J9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91" s="1" t="str">
        <f>IF(Table1_1[[#This Row],[discount_percentage]]&gt;= 50%, "Yes", "No")</f>
        <v>No</v>
      </c>
      <c r="L991">
        <v>3.7</v>
      </c>
      <c r="M991">
        <v>787</v>
      </c>
      <c r="N991">
        <f>AVERAGE(Table1_1[[#This Row],[rating]]) + (Table1_1[[#This Row],[rating_count]]/1000)</f>
        <v>4.4870000000000001</v>
      </c>
      <c r="O991" t="str">
        <f>IF(Table1_1[[#This Row],[rating_count]]&lt;1000, "Yes", "No")</f>
        <v>Yes</v>
      </c>
      <c r="P991" t="s">
        <v>9398</v>
      </c>
      <c r="Q991" t="s">
        <v>9399</v>
      </c>
      <c r="R991" t="s">
        <v>9400</v>
      </c>
      <c r="S991" t="s">
        <v>9401</v>
      </c>
      <c r="T991" t="s">
        <v>9402</v>
      </c>
      <c r="U991" t="s">
        <v>9403</v>
      </c>
      <c r="V991" t="s">
        <v>9404</v>
      </c>
      <c r="W991" t="s">
        <v>9405</v>
      </c>
    </row>
    <row r="992" spans="1:23" x14ac:dyDescent="0.25">
      <c r="A992" t="s">
        <v>9406</v>
      </c>
      <c r="B992" t="s">
        <v>9407</v>
      </c>
      <c r="C992" t="str">
        <f>TRIM(LEFT(Table1_1[[#This Row],[product_name]], FIND(" ",Table1_1[[#This Row],[product_name]],FIND(" ",Table1_1[[#This Row],[product_name]],FIND(" ",Table1_1[[#This Row],[product_name]])+1)+1)))</f>
        <v>Orpat HHB-100E WOB</v>
      </c>
      <c r="D992" t="s">
        <v>8688</v>
      </c>
      <c r="E992" t="s">
        <v>13080</v>
      </c>
      <c r="F992">
        <v>753</v>
      </c>
      <c r="G992">
        <v>899</v>
      </c>
      <c r="H992" t="str" cm="1">
        <f t="array" ref="H992">_xlfn.IFS(Table1_1[[#This Row],[discounted_price]]&lt;200, "&lt;₹200", Table1_1[[#This Row],[discounted_price]]&lt;=500, "₹200-₹500", Table1_1[[#This Row],[discounted_price]]&gt;500, "&gt;₹500")</f>
        <v>&gt;₹500</v>
      </c>
      <c r="I992" s="1">
        <v>0.16</v>
      </c>
      <c r="J9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992" s="1" t="str">
        <f>IF(Table1_1[[#This Row],[discount_percentage]]&gt;= 50%, "Yes", "No")</f>
        <v>No</v>
      </c>
      <c r="L992">
        <v>4.2</v>
      </c>
      <c r="M992">
        <v>18462</v>
      </c>
      <c r="N992">
        <f>AVERAGE(Table1_1[[#This Row],[rating]]) + (Table1_1[[#This Row],[rating_count]]/1000)</f>
        <v>22.661999999999999</v>
      </c>
      <c r="O992" t="str">
        <f>IF(Table1_1[[#This Row],[rating_count]]&lt;1000, "Yes", "No")</f>
        <v>No</v>
      </c>
      <c r="P992" t="s">
        <v>9408</v>
      </c>
      <c r="Q992" t="s">
        <v>9409</v>
      </c>
      <c r="R992" t="s">
        <v>9410</v>
      </c>
      <c r="S992" t="s">
        <v>9411</v>
      </c>
      <c r="T992" t="s">
        <v>9412</v>
      </c>
      <c r="U992" t="s">
        <v>9413</v>
      </c>
      <c r="V992" t="s">
        <v>9414</v>
      </c>
      <c r="W992" t="s">
        <v>9415</v>
      </c>
    </row>
    <row r="993" spans="1:23" x14ac:dyDescent="0.25">
      <c r="A993" t="s">
        <v>9416</v>
      </c>
      <c r="B993" t="s">
        <v>9417</v>
      </c>
      <c r="C993" t="str">
        <f>TRIM(LEFT(Table1_1[[#This Row],[product_name]], FIND(" ",Table1_1[[#This Row],[product_name]],FIND(" ",Table1_1[[#This Row],[product_name]],FIND(" ",Table1_1[[#This Row],[product_name]])+1)+1)))</f>
        <v>GILTON Egg Boiler</v>
      </c>
      <c r="D993" t="s">
        <v>9030</v>
      </c>
      <c r="E993" t="s">
        <v>13080</v>
      </c>
      <c r="F993">
        <v>353</v>
      </c>
      <c r="G993">
        <v>1199</v>
      </c>
      <c r="H993" t="str" cm="1">
        <f t="array" ref="H993">_xlfn.IFS(Table1_1[[#This Row],[discounted_price]]&lt;200, "&lt;₹200", Table1_1[[#This Row],[discounted_price]]&lt;=500, "₹200-₹500", Table1_1[[#This Row],[discounted_price]]&gt;500, "&gt;₹500")</f>
        <v>₹200-₹500</v>
      </c>
      <c r="I993" s="1">
        <v>0.71</v>
      </c>
      <c r="J9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993" s="1" t="str">
        <f>IF(Table1_1[[#This Row],[discount_percentage]]&gt;= 50%, "Yes", "No")</f>
        <v>Yes</v>
      </c>
      <c r="L993">
        <v>4.3</v>
      </c>
      <c r="M993">
        <v>629</v>
      </c>
      <c r="N993">
        <f>AVERAGE(Table1_1[[#This Row],[rating]]) + (Table1_1[[#This Row],[rating_count]]/1000)</f>
        <v>4.9290000000000003</v>
      </c>
      <c r="O993" t="str">
        <f>IF(Table1_1[[#This Row],[rating_count]]&lt;1000, "Yes", "No")</f>
        <v>Yes</v>
      </c>
      <c r="P993" t="s">
        <v>9418</v>
      </c>
      <c r="Q993" t="s">
        <v>9419</v>
      </c>
      <c r="R993" t="s">
        <v>9420</v>
      </c>
      <c r="S993" t="s">
        <v>9421</v>
      </c>
      <c r="T993" t="s">
        <v>9422</v>
      </c>
      <c r="U993" t="s">
        <v>9423</v>
      </c>
      <c r="V993" t="s">
        <v>9424</v>
      </c>
      <c r="W993" t="s">
        <v>9425</v>
      </c>
    </row>
    <row r="994" spans="1:23" x14ac:dyDescent="0.25">
      <c r="A994" t="s">
        <v>9426</v>
      </c>
      <c r="B994" t="s">
        <v>9427</v>
      </c>
      <c r="C994" t="str">
        <f>TRIM(LEFT(Table1_1[[#This Row],[product_name]], FIND(" ",Table1_1[[#This Row],[product_name]],FIND(" ",Table1_1[[#This Row],[product_name]],FIND(" ",Table1_1[[#This Row],[product_name]])+1)+1)))</f>
        <v>HealthSense Chef-Mate KS</v>
      </c>
      <c r="D994" t="s">
        <v>8585</v>
      </c>
      <c r="E994" t="s">
        <v>13080</v>
      </c>
      <c r="F994">
        <v>1099</v>
      </c>
      <c r="G994">
        <v>1899</v>
      </c>
      <c r="H994" t="str" cm="1">
        <f t="array" ref="H994">_xlfn.IFS(Table1_1[[#This Row],[discounted_price]]&lt;200, "&lt;₹200", Table1_1[[#This Row],[discounted_price]]&lt;=500, "₹200-₹500", Table1_1[[#This Row],[discounted_price]]&gt;500, "&gt;₹500")</f>
        <v>&gt;₹500</v>
      </c>
      <c r="I994" s="1">
        <v>0.42</v>
      </c>
      <c r="J9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994" s="1" t="str">
        <f>IF(Table1_1[[#This Row],[discount_percentage]]&gt;= 50%, "Yes", "No")</f>
        <v>No</v>
      </c>
      <c r="L994">
        <v>4.3</v>
      </c>
      <c r="M994">
        <v>15276</v>
      </c>
      <c r="N994">
        <f>AVERAGE(Table1_1[[#This Row],[rating]]) + (Table1_1[[#This Row],[rating_count]]/1000)</f>
        <v>19.576000000000001</v>
      </c>
      <c r="O994" t="str">
        <f>IF(Table1_1[[#This Row],[rating_count]]&lt;1000, "Yes", "No")</f>
        <v>No</v>
      </c>
      <c r="P994" t="s">
        <v>9428</v>
      </c>
      <c r="Q994" t="s">
        <v>9429</v>
      </c>
      <c r="R994" t="s">
        <v>9430</v>
      </c>
      <c r="S994" t="s">
        <v>9431</v>
      </c>
      <c r="T994" t="s">
        <v>9432</v>
      </c>
      <c r="U994" t="s">
        <v>9433</v>
      </c>
      <c r="V994" t="s">
        <v>9434</v>
      </c>
      <c r="W994" t="s">
        <v>9435</v>
      </c>
    </row>
    <row r="995" spans="1:23" x14ac:dyDescent="0.25">
      <c r="A995" t="s">
        <v>9436</v>
      </c>
      <c r="B995" t="s">
        <v>9437</v>
      </c>
      <c r="C995" t="str">
        <f>TRIM(LEFT(Table1_1[[#This Row],[product_name]], FIND(" ",Table1_1[[#This Row],[product_name]],FIND(" ",Table1_1[[#This Row],[product_name]],FIND(" ",Table1_1[[#This Row],[product_name]])+1)+1)))</f>
        <v>PHILIPS Digital Air</v>
      </c>
      <c r="D995" t="s">
        <v>8875</v>
      </c>
      <c r="E995" t="s">
        <v>13080</v>
      </c>
      <c r="F995">
        <v>8799</v>
      </c>
      <c r="G995">
        <v>11595</v>
      </c>
      <c r="H995" t="str" cm="1">
        <f t="array" ref="H995">_xlfn.IFS(Table1_1[[#This Row],[discounted_price]]&lt;200, "&lt;₹200", Table1_1[[#This Row],[discounted_price]]&lt;=500, "₹200-₹500", Table1_1[[#This Row],[discounted_price]]&gt;500, "&gt;₹500")</f>
        <v>&gt;₹500</v>
      </c>
      <c r="I995" s="1">
        <v>0.24</v>
      </c>
      <c r="J9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95" s="1" t="str">
        <f>IF(Table1_1[[#This Row],[discount_percentage]]&gt;= 50%, "Yes", "No")</f>
        <v>No</v>
      </c>
      <c r="L995">
        <v>4.4000000000000004</v>
      </c>
      <c r="M995">
        <v>2981</v>
      </c>
      <c r="N995">
        <f>AVERAGE(Table1_1[[#This Row],[rating]]) + (Table1_1[[#This Row],[rating_count]]/1000)</f>
        <v>7.3810000000000002</v>
      </c>
      <c r="O995" t="str">
        <f>IF(Table1_1[[#This Row],[rating_count]]&lt;1000, "Yes", "No")</f>
        <v>No</v>
      </c>
      <c r="P995" t="s">
        <v>9438</v>
      </c>
      <c r="Q995" t="s">
        <v>9439</v>
      </c>
      <c r="R995" t="s">
        <v>9440</v>
      </c>
      <c r="S995" t="s">
        <v>9441</v>
      </c>
      <c r="T995" t="s">
        <v>9442</v>
      </c>
      <c r="U995" t="s">
        <v>9443</v>
      </c>
      <c r="V995" t="s">
        <v>9444</v>
      </c>
      <c r="W995" t="s">
        <v>9445</v>
      </c>
    </row>
    <row r="996" spans="1:23" x14ac:dyDescent="0.25">
      <c r="A996" t="s">
        <v>9446</v>
      </c>
      <c r="B996" t="s">
        <v>9447</v>
      </c>
      <c r="C996" t="str">
        <f>TRIM(LEFT(Table1_1[[#This Row],[product_name]], FIND(" ",Table1_1[[#This Row],[product_name]],FIND(" ",Table1_1[[#This Row],[product_name]],FIND(" ",Table1_1[[#This Row],[product_name]])+1)+1)))</f>
        <v>Milton Go Electro</v>
      </c>
      <c r="D996" t="s">
        <v>8541</v>
      </c>
      <c r="E996" t="s">
        <v>13080</v>
      </c>
      <c r="F996">
        <v>1345</v>
      </c>
      <c r="G996">
        <v>1750</v>
      </c>
      <c r="H996" t="str" cm="1">
        <f t="array" ref="H996">_xlfn.IFS(Table1_1[[#This Row],[discounted_price]]&lt;200, "&lt;₹200", Table1_1[[#This Row],[discounted_price]]&lt;=500, "₹200-₹500", Table1_1[[#This Row],[discounted_price]]&gt;500, "&gt;₹500")</f>
        <v>&gt;₹500</v>
      </c>
      <c r="I996" s="1">
        <v>0.23</v>
      </c>
      <c r="J9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96" s="1" t="str">
        <f>IF(Table1_1[[#This Row],[discount_percentage]]&gt;= 50%, "Yes", "No")</f>
        <v>No</v>
      </c>
      <c r="L996">
        <v>3.8</v>
      </c>
      <c r="M996">
        <v>2466</v>
      </c>
      <c r="N996">
        <f>AVERAGE(Table1_1[[#This Row],[rating]]) + (Table1_1[[#This Row],[rating_count]]/1000)</f>
        <v>6.266</v>
      </c>
      <c r="O996" t="str">
        <f>IF(Table1_1[[#This Row],[rating_count]]&lt;1000, "Yes", "No")</f>
        <v>No</v>
      </c>
      <c r="P996" t="s">
        <v>9448</v>
      </c>
      <c r="Q996" t="s">
        <v>9449</v>
      </c>
      <c r="R996" t="s">
        <v>9450</v>
      </c>
      <c r="S996" t="s">
        <v>9451</v>
      </c>
      <c r="T996" t="s">
        <v>9452</v>
      </c>
      <c r="U996" t="s">
        <v>9453</v>
      </c>
      <c r="V996" t="s">
        <v>9454</v>
      </c>
      <c r="W996" t="s">
        <v>9455</v>
      </c>
    </row>
    <row r="997" spans="1:23" x14ac:dyDescent="0.25">
      <c r="A997" t="s">
        <v>9456</v>
      </c>
      <c r="B997" t="s">
        <v>9457</v>
      </c>
      <c r="C997" t="str">
        <f>TRIM(LEFT(Table1_1[[#This Row],[product_name]], FIND(" ",Table1_1[[#This Row],[product_name]],FIND(" ",Table1_1[[#This Row],[product_name]],FIND(" ",Table1_1[[#This Row],[product_name]])+1)+1)))</f>
        <v>Philips Daily Collection</v>
      </c>
      <c r="D997" t="s">
        <v>9458</v>
      </c>
      <c r="E997" t="s">
        <v>13080</v>
      </c>
      <c r="F997">
        <v>2095</v>
      </c>
      <c r="G997">
        <v>2095</v>
      </c>
      <c r="H997" t="str" cm="1">
        <f t="array" ref="H997">_xlfn.IFS(Table1_1[[#This Row],[discounted_price]]&lt;200, "&lt;₹200", Table1_1[[#This Row],[discounted_price]]&lt;=500, "₹200-₹500", Table1_1[[#This Row],[discounted_price]]&gt;500, "&gt;₹500")</f>
        <v>&gt;₹500</v>
      </c>
      <c r="I997" s="1">
        <v>0</v>
      </c>
      <c r="J9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997" s="1" t="str">
        <f>IF(Table1_1[[#This Row],[discount_percentage]]&gt;= 50%, "Yes", "No")</f>
        <v>No</v>
      </c>
      <c r="L997">
        <v>4.5</v>
      </c>
      <c r="M997">
        <v>7949</v>
      </c>
      <c r="N997">
        <f>AVERAGE(Table1_1[[#This Row],[rating]]) + (Table1_1[[#This Row],[rating_count]]/1000)</f>
        <v>12.449</v>
      </c>
      <c r="O997" t="str">
        <f>IF(Table1_1[[#This Row],[rating_count]]&lt;1000, "Yes", "No")</f>
        <v>No</v>
      </c>
      <c r="P997" t="s">
        <v>9459</v>
      </c>
      <c r="Q997" t="s">
        <v>9460</v>
      </c>
      <c r="R997" t="s">
        <v>9461</v>
      </c>
      <c r="S997" t="s">
        <v>9462</v>
      </c>
      <c r="T997" t="s">
        <v>9463</v>
      </c>
      <c r="U997" t="s">
        <v>9464</v>
      </c>
      <c r="V997" t="s">
        <v>9465</v>
      </c>
      <c r="W997" t="s">
        <v>9466</v>
      </c>
    </row>
    <row r="998" spans="1:23" x14ac:dyDescent="0.25">
      <c r="A998" t="s">
        <v>9467</v>
      </c>
      <c r="B998" t="s">
        <v>9468</v>
      </c>
      <c r="C998" t="str">
        <f>TRIM(LEFT(Table1_1[[#This Row],[product_name]], FIND(" ",Table1_1[[#This Row],[product_name]],FIND(" ",Table1_1[[#This Row],[product_name]],FIND(" ",Table1_1[[#This Row],[product_name]])+1)+1)))</f>
        <v>Crompton Insta Comfy</v>
      </c>
      <c r="D998" t="s">
        <v>8552</v>
      </c>
      <c r="E998" t="s">
        <v>13080</v>
      </c>
      <c r="F998">
        <v>1498</v>
      </c>
      <c r="G998">
        <v>2300</v>
      </c>
      <c r="H998" t="str" cm="1">
        <f t="array" ref="H998">_xlfn.IFS(Table1_1[[#This Row],[discounted_price]]&lt;200, "&lt;₹200", Table1_1[[#This Row],[discounted_price]]&lt;=500, "₹200-₹500", Table1_1[[#This Row],[discounted_price]]&gt;500, "&gt;₹500")</f>
        <v>&gt;₹500</v>
      </c>
      <c r="I998" s="1">
        <v>0.35</v>
      </c>
      <c r="J9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998" s="1" t="str">
        <f>IF(Table1_1[[#This Row],[discount_percentage]]&gt;= 50%, "Yes", "No")</f>
        <v>No</v>
      </c>
      <c r="L998">
        <v>3.8</v>
      </c>
      <c r="M998">
        <v>95</v>
      </c>
      <c r="N998">
        <f>AVERAGE(Table1_1[[#This Row],[rating]]) + (Table1_1[[#This Row],[rating_count]]/1000)</f>
        <v>3.895</v>
      </c>
      <c r="O998" t="str">
        <f>IF(Table1_1[[#This Row],[rating_count]]&lt;1000, "Yes", "No")</f>
        <v>Yes</v>
      </c>
      <c r="P998" t="s">
        <v>9469</v>
      </c>
      <c r="Q998" t="s">
        <v>9470</v>
      </c>
      <c r="R998" t="s">
        <v>9471</v>
      </c>
      <c r="S998" t="s">
        <v>9472</v>
      </c>
      <c r="T998" t="s">
        <v>9473</v>
      </c>
      <c r="U998" t="s">
        <v>9474</v>
      </c>
      <c r="V998" t="s">
        <v>9475</v>
      </c>
      <c r="W998" t="s">
        <v>9476</v>
      </c>
    </row>
    <row r="999" spans="1:23" x14ac:dyDescent="0.25">
      <c r="A999" t="s">
        <v>9477</v>
      </c>
      <c r="B999" t="s">
        <v>9478</v>
      </c>
      <c r="C999" t="str">
        <f>TRIM(LEFT(Table1_1[[#This Row],[product_name]], FIND(" ",Table1_1[[#This Row],[product_name]],FIND(" ",Table1_1[[#This Row],[product_name]],FIND(" ",Table1_1[[#This Row],[product_name]])+1)+1)))</f>
        <v>USHA Heat Convector</v>
      </c>
      <c r="D999" t="s">
        <v>9479</v>
      </c>
      <c r="E999" t="s">
        <v>13080</v>
      </c>
      <c r="F999">
        <v>2199</v>
      </c>
      <c r="G999">
        <v>2990</v>
      </c>
      <c r="H999" t="str" cm="1">
        <f t="array" ref="H999">_xlfn.IFS(Table1_1[[#This Row],[discounted_price]]&lt;200, "&lt;₹200", Table1_1[[#This Row],[discounted_price]]&lt;=500, "₹200-₹500", Table1_1[[#This Row],[discounted_price]]&gt;500, "&gt;₹500")</f>
        <v>&gt;₹500</v>
      </c>
      <c r="I999" s="1">
        <v>0.26</v>
      </c>
      <c r="J9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999" s="1" t="str">
        <f>IF(Table1_1[[#This Row],[discount_percentage]]&gt;= 50%, "Yes", "No")</f>
        <v>No</v>
      </c>
      <c r="L999">
        <v>3.8</v>
      </c>
      <c r="M999">
        <v>1558</v>
      </c>
      <c r="N999">
        <f>AVERAGE(Table1_1[[#This Row],[rating]]) + (Table1_1[[#This Row],[rating_count]]/1000)</f>
        <v>5.3579999999999997</v>
      </c>
      <c r="O999" t="str">
        <f>IF(Table1_1[[#This Row],[rating_count]]&lt;1000, "Yes", "No")</f>
        <v>No</v>
      </c>
      <c r="P999" t="s">
        <v>9480</v>
      </c>
      <c r="Q999" t="s">
        <v>9481</v>
      </c>
      <c r="R999" t="s">
        <v>9482</v>
      </c>
      <c r="S999" t="s">
        <v>9483</v>
      </c>
      <c r="T999" t="s">
        <v>9484</v>
      </c>
      <c r="U999" t="s">
        <v>9485</v>
      </c>
      <c r="V999" t="s">
        <v>9486</v>
      </c>
      <c r="W999" t="s">
        <v>9487</v>
      </c>
    </row>
    <row r="1000" spans="1:23" x14ac:dyDescent="0.25">
      <c r="A1000" t="s">
        <v>9488</v>
      </c>
      <c r="B1000" t="s">
        <v>9489</v>
      </c>
      <c r="C1000" t="str">
        <f>TRIM(LEFT(Table1_1[[#This Row],[product_name]], FIND(" ",Table1_1[[#This Row],[product_name]],FIND(" ",Table1_1[[#This Row],[product_name]],FIND(" ",Table1_1[[#This Row],[product_name]])+1)+1)))</f>
        <v>Philips HL7756/00 Mixer</v>
      </c>
      <c r="D1000" t="s">
        <v>8710</v>
      </c>
      <c r="E1000" t="s">
        <v>13080</v>
      </c>
      <c r="F1000">
        <v>3699</v>
      </c>
      <c r="G1000">
        <v>4295</v>
      </c>
      <c r="H1000" t="str" cm="1">
        <f t="array" ref="H1000">_xlfn.IFS(Table1_1[[#This Row],[discounted_price]]&lt;200, "&lt;₹200", Table1_1[[#This Row],[discounted_price]]&lt;=500, "₹200-₹500", Table1_1[[#This Row],[discounted_price]]&gt;500, "&gt;₹500")</f>
        <v>&gt;₹500</v>
      </c>
      <c r="I1000" s="1">
        <v>0.14000000000000001</v>
      </c>
      <c r="J10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00" s="1" t="str">
        <f>IF(Table1_1[[#This Row],[discount_percentage]]&gt;= 50%, "Yes", "No")</f>
        <v>No</v>
      </c>
      <c r="L1000">
        <v>4.0999999999999996</v>
      </c>
      <c r="M1000">
        <v>26543</v>
      </c>
      <c r="N1000">
        <f>AVERAGE(Table1_1[[#This Row],[rating]]) + (Table1_1[[#This Row],[rating_count]]/1000)</f>
        <v>30.643000000000001</v>
      </c>
      <c r="O1000" t="str">
        <f>IF(Table1_1[[#This Row],[rating_count]]&lt;1000, "Yes", "No")</f>
        <v>No</v>
      </c>
      <c r="P1000" t="s">
        <v>9490</v>
      </c>
      <c r="Q1000" t="s">
        <v>9491</v>
      </c>
      <c r="R1000" t="s">
        <v>9492</v>
      </c>
      <c r="S1000" t="s">
        <v>9493</v>
      </c>
      <c r="T1000" t="s">
        <v>9494</v>
      </c>
      <c r="U1000" t="s">
        <v>9495</v>
      </c>
      <c r="V1000" t="s">
        <v>9496</v>
      </c>
      <c r="W1000" t="s">
        <v>9497</v>
      </c>
    </row>
    <row r="1001" spans="1:23" x14ac:dyDescent="0.25">
      <c r="A1001" t="s">
        <v>9498</v>
      </c>
      <c r="B1001" t="s">
        <v>9499</v>
      </c>
      <c r="C1001" t="str">
        <f>TRIM(LEFT(Table1_1[[#This Row],[product_name]], FIND(" ",Table1_1[[#This Row],[product_name]],FIND(" ",Table1_1[[#This Row],[product_name]],FIND(" ",Table1_1[[#This Row],[product_name]])+1)+1)))</f>
        <v>Kuber Industries Waterproof</v>
      </c>
      <c r="D1001" t="s">
        <v>8886</v>
      </c>
      <c r="E1001" t="s">
        <v>13080</v>
      </c>
      <c r="F1001">
        <v>177</v>
      </c>
      <c r="G1001">
        <v>199</v>
      </c>
      <c r="H1001" t="str" cm="1">
        <f t="array" ref="H1001">_xlfn.IFS(Table1_1[[#This Row],[discounted_price]]&lt;200, "&lt;₹200", Table1_1[[#This Row],[discounted_price]]&lt;=500, "₹200-₹500", Table1_1[[#This Row],[discounted_price]]&gt;500, "&gt;₹500")</f>
        <v>&lt;₹200</v>
      </c>
      <c r="I1001" s="1">
        <v>0.11</v>
      </c>
      <c r="J10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01" s="1" t="str">
        <f>IF(Table1_1[[#This Row],[discount_percentage]]&gt;= 50%, "Yes", "No")</f>
        <v>No</v>
      </c>
      <c r="L1001">
        <v>4.0999999999999996</v>
      </c>
      <c r="M1001">
        <v>3688</v>
      </c>
      <c r="N1001">
        <f>AVERAGE(Table1_1[[#This Row],[rating]]) + (Table1_1[[#This Row],[rating_count]]/1000)</f>
        <v>7.7880000000000003</v>
      </c>
      <c r="O1001" t="str">
        <f>IF(Table1_1[[#This Row],[rating_count]]&lt;1000, "Yes", "No")</f>
        <v>No</v>
      </c>
      <c r="P1001" t="s">
        <v>9500</v>
      </c>
      <c r="Q1001" t="s">
        <v>9501</v>
      </c>
      <c r="R1001" t="s">
        <v>9502</v>
      </c>
      <c r="S1001" t="s">
        <v>9503</v>
      </c>
      <c r="T1001" t="s">
        <v>9504</v>
      </c>
      <c r="U1001" t="s">
        <v>9505</v>
      </c>
      <c r="V1001" t="s">
        <v>9506</v>
      </c>
      <c r="W1001" t="s">
        <v>9507</v>
      </c>
    </row>
    <row r="1002" spans="1:23" x14ac:dyDescent="0.25">
      <c r="A1002" t="s">
        <v>9508</v>
      </c>
      <c r="B1002" t="s">
        <v>9509</v>
      </c>
      <c r="C1002" t="str">
        <f>TRIM(LEFT(Table1_1[[#This Row],[product_name]], FIND(" ",Table1_1[[#This Row],[product_name]],FIND(" ",Table1_1[[#This Row],[product_name]],FIND(" ",Table1_1[[#This Row],[product_name]])+1)+1)))</f>
        <v>Lifelong LLMG93 500</v>
      </c>
      <c r="D1002" t="s">
        <v>8710</v>
      </c>
      <c r="E1002" t="s">
        <v>13080</v>
      </c>
      <c r="F1002">
        <v>1149</v>
      </c>
      <c r="G1002">
        <v>2499</v>
      </c>
      <c r="H1002" t="str" cm="1">
        <f t="array" ref="H1002">_xlfn.IFS(Table1_1[[#This Row],[discounted_price]]&lt;200, "&lt;₹200", Table1_1[[#This Row],[discounted_price]]&lt;=500, "₹200-₹500", Table1_1[[#This Row],[discounted_price]]&gt;500, "&gt;₹500")</f>
        <v>&gt;₹500</v>
      </c>
      <c r="I1002" s="1">
        <v>0.54</v>
      </c>
      <c r="J10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02" s="1" t="str">
        <f>IF(Table1_1[[#This Row],[discount_percentage]]&gt;= 50%, "Yes", "No")</f>
        <v>Yes</v>
      </c>
      <c r="L1002">
        <v>3.8</v>
      </c>
      <c r="M1002">
        <v>4383</v>
      </c>
      <c r="N1002">
        <f>AVERAGE(Table1_1[[#This Row],[rating]]) + (Table1_1[[#This Row],[rating_count]]/1000)</f>
        <v>8.1829999999999998</v>
      </c>
      <c r="O1002" t="str">
        <f>IF(Table1_1[[#This Row],[rating_count]]&lt;1000, "Yes", "No")</f>
        <v>No</v>
      </c>
      <c r="P1002" t="s">
        <v>9510</v>
      </c>
      <c r="Q1002" t="s">
        <v>9511</v>
      </c>
      <c r="R1002" t="s">
        <v>9512</v>
      </c>
      <c r="S1002" t="s">
        <v>9513</v>
      </c>
      <c r="T1002" t="s">
        <v>9514</v>
      </c>
      <c r="U1002" t="s">
        <v>9515</v>
      </c>
      <c r="V1002" t="s">
        <v>9516</v>
      </c>
      <c r="W1002" t="s">
        <v>9517</v>
      </c>
    </row>
    <row r="1003" spans="1:23" x14ac:dyDescent="0.25">
      <c r="A1003" t="s">
        <v>9518</v>
      </c>
      <c r="B1003" t="s">
        <v>9519</v>
      </c>
      <c r="C1003" t="str">
        <f>TRIM(LEFT(Table1_1[[#This Row],[product_name]], FIND(" ",Table1_1[[#This Row],[product_name]],FIND(" ",Table1_1[[#This Row],[product_name]],FIND(" ",Table1_1[[#This Row],[product_name]])+1)+1)))</f>
        <v>IKEA Frother for</v>
      </c>
      <c r="D1003" t="s">
        <v>9520</v>
      </c>
      <c r="E1003" t="s">
        <v>13080</v>
      </c>
      <c r="F1003">
        <v>244</v>
      </c>
      <c r="G1003">
        <v>499</v>
      </c>
      <c r="H1003" t="str" cm="1">
        <f t="array" ref="H1003">_xlfn.IFS(Table1_1[[#This Row],[discounted_price]]&lt;200, "&lt;₹200", Table1_1[[#This Row],[discounted_price]]&lt;=500, "₹200-₹500", Table1_1[[#This Row],[discounted_price]]&gt;500, "&gt;₹500")</f>
        <v>₹200-₹500</v>
      </c>
      <c r="I1003" s="1">
        <v>0.51</v>
      </c>
      <c r="J10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03" s="1" t="str">
        <f>IF(Table1_1[[#This Row],[discount_percentage]]&gt;= 50%, "Yes", "No")</f>
        <v>Yes</v>
      </c>
      <c r="L1003">
        <v>3.3</v>
      </c>
      <c r="M1003">
        <v>478</v>
      </c>
      <c r="N1003">
        <f>AVERAGE(Table1_1[[#This Row],[rating]]) + (Table1_1[[#This Row],[rating_count]]/1000)</f>
        <v>3.7779999999999996</v>
      </c>
      <c r="O1003" t="str">
        <f>IF(Table1_1[[#This Row],[rating_count]]&lt;1000, "Yes", "No")</f>
        <v>Yes</v>
      </c>
      <c r="P1003" t="s">
        <v>9521</v>
      </c>
      <c r="Q1003" t="s">
        <v>9522</v>
      </c>
      <c r="R1003" t="s">
        <v>9523</v>
      </c>
      <c r="S1003" t="s">
        <v>9524</v>
      </c>
      <c r="T1003" t="s">
        <v>9525</v>
      </c>
      <c r="U1003" t="s">
        <v>9526</v>
      </c>
      <c r="V1003" t="s">
        <v>9527</v>
      </c>
      <c r="W1003" t="s">
        <v>9528</v>
      </c>
    </row>
    <row r="1004" spans="1:23" x14ac:dyDescent="0.25">
      <c r="A1004" t="s">
        <v>9529</v>
      </c>
      <c r="B1004" t="s">
        <v>9530</v>
      </c>
      <c r="C1004" t="str">
        <f>TRIM(LEFT(Table1_1[[#This Row],[product_name]], FIND(" ",Table1_1[[#This Row],[product_name]],FIND(" ",Table1_1[[#This Row],[product_name]],FIND(" ",Table1_1[[#This Row],[product_name]])+1)+1)))</f>
        <v>Crompton Insta Comfort</v>
      </c>
      <c r="D1004" t="s">
        <v>8552</v>
      </c>
      <c r="E1004" t="s">
        <v>13080</v>
      </c>
      <c r="F1004">
        <v>1959</v>
      </c>
      <c r="G1004">
        <v>2400</v>
      </c>
      <c r="H1004" t="str" cm="1">
        <f t="array" ref="H1004">_xlfn.IFS(Table1_1[[#This Row],[discounted_price]]&lt;200, "&lt;₹200", Table1_1[[#This Row],[discounted_price]]&lt;=500, "₹200-₹500", Table1_1[[#This Row],[discounted_price]]&gt;500, "&gt;₹500")</f>
        <v>&gt;₹500</v>
      </c>
      <c r="I1004" s="1">
        <v>0.18</v>
      </c>
      <c r="J10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04" s="1" t="str">
        <f>IF(Table1_1[[#This Row],[discount_percentage]]&gt;= 50%, "Yes", "No")</f>
        <v>No</v>
      </c>
      <c r="L1004">
        <v>4</v>
      </c>
      <c r="M1004">
        <v>237</v>
      </c>
      <c r="N1004">
        <f>AVERAGE(Table1_1[[#This Row],[rating]]) + (Table1_1[[#This Row],[rating_count]]/1000)</f>
        <v>4.2370000000000001</v>
      </c>
      <c r="O1004" t="str">
        <f>IF(Table1_1[[#This Row],[rating_count]]&lt;1000, "Yes", "No")</f>
        <v>Yes</v>
      </c>
      <c r="P1004" t="s">
        <v>9531</v>
      </c>
      <c r="Q1004" t="s">
        <v>9532</v>
      </c>
      <c r="R1004" t="s">
        <v>9533</v>
      </c>
      <c r="S1004" t="s">
        <v>9534</v>
      </c>
      <c r="T1004" t="s">
        <v>9535</v>
      </c>
      <c r="U1004" t="s">
        <v>9536</v>
      </c>
      <c r="V1004" t="s">
        <v>9537</v>
      </c>
      <c r="W1004" t="s">
        <v>9538</v>
      </c>
    </row>
    <row r="1005" spans="1:23" x14ac:dyDescent="0.25">
      <c r="A1005" t="s">
        <v>9539</v>
      </c>
      <c r="B1005" t="s">
        <v>9540</v>
      </c>
      <c r="C1005" t="str">
        <f>TRIM(LEFT(Table1_1[[#This Row],[product_name]], FIND(" ",Table1_1[[#This Row],[product_name]],FIND(" ",Table1_1[[#This Row],[product_name]],FIND(" ",Table1_1[[#This Row],[product_name]])+1)+1)))</f>
        <v>Lint Remover Woolen</v>
      </c>
      <c r="D1005" t="s">
        <v>8574</v>
      </c>
      <c r="E1005" t="s">
        <v>13080</v>
      </c>
      <c r="F1005">
        <v>319</v>
      </c>
      <c r="G1005">
        <v>749</v>
      </c>
      <c r="H1005" t="str" cm="1">
        <f t="array" ref="H1005">_xlfn.IFS(Table1_1[[#This Row],[discounted_price]]&lt;200, "&lt;₹200", Table1_1[[#This Row],[discounted_price]]&lt;=500, "₹200-₹500", Table1_1[[#This Row],[discounted_price]]&gt;500, "&gt;₹500")</f>
        <v>₹200-₹500</v>
      </c>
      <c r="I1005" s="1">
        <v>0.56999999999999995</v>
      </c>
      <c r="J10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05" s="1" t="str">
        <f>IF(Table1_1[[#This Row],[discount_percentage]]&gt;= 50%, "Yes", "No")</f>
        <v>Yes</v>
      </c>
      <c r="L1005">
        <v>4.5999999999999996</v>
      </c>
      <c r="M1005">
        <v>124</v>
      </c>
      <c r="N1005">
        <f>AVERAGE(Table1_1[[#This Row],[rating]]) + (Table1_1[[#This Row],[rating_count]]/1000)</f>
        <v>4.7239999999999993</v>
      </c>
      <c r="O1005" t="str">
        <f>IF(Table1_1[[#This Row],[rating_count]]&lt;1000, "Yes", "No")</f>
        <v>Yes</v>
      </c>
      <c r="P1005" t="s">
        <v>9541</v>
      </c>
      <c r="Q1005" t="s">
        <v>9542</v>
      </c>
      <c r="R1005" t="s">
        <v>9543</v>
      </c>
      <c r="S1005" t="s">
        <v>9544</v>
      </c>
      <c r="T1005" t="s">
        <v>9545</v>
      </c>
      <c r="U1005" t="s">
        <v>9546</v>
      </c>
      <c r="V1005" t="s">
        <v>9547</v>
      </c>
      <c r="W1005" t="s">
        <v>9548</v>
      </c>
    </row>
    <row r="1006" spans="1:23" x14ac:dyDescent="0.25">
      <c r="A1006" t="s">
        <v>9549</v>
      </c>
      <c r="B1006" t="s">
        <v>9550</v>
      </c>
      <c r="C1006" t="str">
        <f>TRIM(LEFT(Table1_1[[#This Row],[product_name]], FIND(" ",Table1_1[[#This Row],[product_name]],FIND(" ",Table1_1[[#This Row],[product_name]],FIND(" ",Table1_1[[#This Row],[product_name]])+1)+1)))</f>
        <v>Pigeon Kessel Multipurpose</v>
      </c>
      <c r="D1006" t="s">
        <v>8541</v>
      </c>
      <c r="E1006" t="s">
        <v>13080</v>
      </c>
      <c r="F1006">
        <v>1499</v>
      </c>
      <c r="G1006">
        <v>1775</v>
      </c>
      <c r="H1006" t="str" cm="1">
        <f t="array" ref="H1006">_xlfn.IFS(Table1_1[[#This Row],[discounted_price]]&lt;200, "&lt;₹200", Table1_1[[#This Row],[discounted_price]]&lt;=500, "₹200-₹500", Table1_1[[#This Row],[discounted_price]]&gt;500, "&gt;₹500")</f>
        <v>&gt;₹500</v>
      </c>
      <c r="I1006" s="1">
        <v>0.16</v>
      </c>
      <c r="J10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06" s="1" t="str">
        <f>IF(Table1_1[[#This Row],[discount_percentage]]&gt;= 50%, "Yes", "No")</f>
        <v>No</v>
      </c>
      <c r="L1006">
        <v>3.9</v>
      </c>
      <c r="M1006">
        <v>14667</v>
      </c>
      <c r="N1006">
        <f>AVERAGE(Table1_1[[#This Row],[rating]]) + (Table1_1[[#This Row],[rating_count]]/1000)</f>
        <v>18.567</v>
      </c>
      <c r="O1006" t="str">
        <f>IF(Table1_1[[#This Row],[rating_count]]&lt;1000, "Yes", "No")</f>
        <v>No</v>
      </c>
      <c r="P1006" t="s">
        <v>9551</v>
      </c>
      <c r="Q1006" t="s">
        <v>9552</v>
      </c>
      <c r="R1006" t="s">
        <v>9553</v>
      </c>
      <c r="S1006" t="s">
        <v>9554</v>
      </c>
      <c r="T1006" t="s">
        <v>9555</v>
      </c>
      <c r="U1006" t="s">
        <v>9556</v>
      </c>
      <c r="V1006" t="s">
        <v>9557</v>
      </c>
      <c r="W1006" t="s">
        <v>9558</v>
      </c>
    </row>
    <row r="1007" spans="1:23" x14ac:dyDescent="0.25">
      <c r="A1007" t="s">
        <v>9559</v>
      </c>
      <c r="B1007" t="s">
        <v>9560</v>
      </c>
      <c r="C1007" t="str">
        <f>TRIM(LEFT(Table1_1[[#This Row],[product_name]], FIND(" ",Table1_1[[#This Row],[product_name]],FIND(" ",Table1_1[[#This Row],[product_name]],FIND(" ",Table1_1[[#This Row],[product_name]])+1)+1)))</f>
        <v>C (DEVICE) Lint</v>
      </c>
      <c r="D1007" t="s">
        <v>8574</v>
      </c>
      <c r="E1007" t="s">
        <v>13080</v>
      </c>
      <c r="F1007">
        <v>469</v>
      </c>
      <c r="G1007">
        <v>1599</v>
      </c>
      <c r="H1007" t="str" cm="1">
        <f t="array" ref="H1007">_xlfn.IFS(Table1_1[[#This Row],[discounted_price]]&lt;200, "&lt;₹200", Table1_1[[#This Row],[discounted_price]]&lt;=500, "₹200-₹500", Table1_1[[#This Row],[discounted_price]]&gt;500, "&gt;₹500")</f>
        <v>₹200-₹500</v>
      </c>
      <c r="I1007" s="1">
        <v>0.71</v>
      </c>
      <c r="J10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07" s="1" t="str">
        <f>IF(Table1_1[[#This Row],[discount_percentage]]&gt;= 50%, "Yes", "No")</f>
        <v>Yes</v>
      </c>
      <c r="L1007">
        <v>3.7</v>
      </c>
      <c r="M1007">
        <v>6</v>
      </c>
      <c r="N1007">
        <f>AVERAGE(Table1_1[[#This Row],[rating]]) + (Table1_1[[#This Row],[rating_count]]/1000)</f>
        <v>3.706</v>
      </c>
      <c r="O1007" t="str">
        <f>IF(Table1_1[[#This Row],[rating_count]]&lt;1000, "Yes", "No")</f>
        <v>Yes</v>
      </c>
      <c r="P1007" t="s">
        <v>9561</v>
      </c>
      <c r="Q1007" t="s">
        <v>9562</v>
      </c>
      <c r="R1007" t="s">
        <v>9563</v>
      </c>
      <c r="S1007" t="s">
        <v>9564</v>
      </c>
      <c r="T1007" t="s">
        <v>9565</v>
      </c>
      <c r="U1007" t="s">
        <v>9566</v>
      </c>
      <c r="V1007" t="s">
        <v>9567</v>
      </c>
      <c r="W1007" t="s">
        <v>9568</v>
      </c>
    </row>
    <row r="1008" spans="1:23" x14ac:dyDescent="0.25">
      <c r="A1008" t="s">
        <v>9569</v>
      </c>
      <c r="B1008" t="s">
        <v>9570</v>
      </c>
      <c r="C1008" t="str">
        <f>TRIM(LEFT(Table1_1[[#This Row],[product_name]], FIND(" ",Table1_1[[#This Row],[product_name]],FIND(" ",Table1_1[[#This Row],[product_name]],FIND(" ",Table1_1[[#This Row],[product_name]])+1)+1)))</f>
        <v>Pigeon by Stovekraft</v>
      </c>
      <c r="D1008" t="s">
        <v>9458</v>
      </c>
      <c r="E1008" t="s">
        <v>13080</v>
      </c>
      <c r="F1008">
        <v>1099</v>
      </c>
      <c r="G1008">
        <v>1795</v>
      </c>
      <c r="H1008" t="str" cm="1">
        <f t="array" ref="H1008">_xlfn.IFS(Table1_1[[#This Row],[discounted_price]]&lt;200, "&lt;₹200", Table1_1[[#This Row],[discounted_price]]&lt;=500, "₹200-₹500", Table1_1[[#This Row],[discounted_price]]&gt;500, "&gt;₹500")</f>
        <v>&gt;₹500</v>
      </c>
      <c r="I1008" s="1">
        <v>0.39</v>
      </c>
      <c r="J10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08" s="1" t="str">
        <f>IF(Table1_1[[#This Row],[discount_percentage]]&gt;= 50%, "Yes", "No")</f>
        <v>No</v>
      </c>
      <c r="L1008">
        <v>4.2</v>
      </c>
      <c r="M1008">
        <v>4244</v>
      </c>
      <c r="N1008">
        <f>AVERAGE(Table1_1[[#This Row],[rating]]) + (Table1_1[[#This Row],[rating_count]]/1000)</f>
        <v>8.4439999999999991</v>
      </c>
      <c r="O1008" t="str">
        <f>IF(Table1_1[[#This Row],[rating_count]]&lt;1000, "Yes", "No")</f>
        <v>No</v>
      </c>
      <c r="P1008" t="s">
        <v>9571</v>
      </c>
      <c r="Q1008" t="s">
        <v>9572</v>
      </c>
      <c r="R1008" t="s">
        <v>9573</v>
      </c>
      <c r="S1008" t="s">
        <v>9574</v>
      </c>
      <c r="T1008" t="s">
        <v>9575</v>
      </c>
      <c r="U1008" t="s">
        <v>9576</v>
      </c>
      <c r="V1008" t="s">
        <v>9577</v>
      </c>
      <c r="W1008" t="s">
        <v>9578</v>
      </c>
    </row>
    <row r="1009" spans="1:23" x14ac:dyDescent="0.25">
      <c r="A1009" t="s">
        <v>9579</v>
      </c>
      <c r="B1009" t="s">
        <v>9580</v>
      </c>
      <c r="C1009" t="str">
        <f>TRIM(LEFT(Table1_1[[#This Row],[product_name]], FIND(" ",Table1_1[[#This Row],[product_name]],FIND(" ",Table1_1[[#This Row],[product_name]],FIND(" ",Table1_1[[#This Row],[product_name]])+1)+1)))</f>
        <v>Bajaj OFR Room</v>
      </c>
      <c r="D1009" t="s">
        <v>8563</v>
      </c>
      <c r="E1009" t="s">
        <v>13080</v>
      </c>
      <c r="F1009">
        <v>9590</v>
      </c>
      <c r="G1009">
        <v>15999</v>
      </c>
      <c r="H1009" t="str" cm="1">
        <f t="array" ref="H1009">_xlfn.IFS(Table1_1[[#This Row],[discounted_price]]&lt;200, "&lt;₹200", Table1_1[[#This Row],[discounted_price]]&lt;=500, "₹200-₹500", Table1_1[[#This Row],[discounted_price]]&gt;500, "&gt;₹500")</f>
        <v>&gt;₹500</v>
      </c>
      <c r="I1009" s="1">
        <v>0.4</v>
      </c>
      <c r="J10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09" s="1" t="str">
        <f>IF(Table1_1[[#This Row],[discount_percentage]]&gt;= 50%, "Yes", "No")</f>
        <v>No</v>
      </c>
      <c r="L1009">
        <v>4.0999999999999996</v>
      </c>
      <c r="M1009">
        <v>1017</v>
      </c>
      <c r="N1009">
        <f>AVERAGE(Table1_1[[#This Row],[rating]]) + (Table1_1[[#This Row],[rating_count]]/1000)</f>
        <v>5.1169999999999991</v>
      </c>
      <c r="O1009" t="str">
        <f>IF(Table1_1[[#This Row],[rating_count]]&lt;1000, "Yes", "No")</f>
        <v>No</v>
      </c>
      <c r="P1009" t="s">
        <v>9581</v>
      </c>
      <c r="Q1009" t="s">
        <v>9582</v>
      </c>
      <c r="R1009" t="s">
        <v>9583</v>
      </c>
      <c r="S1009" t="s">
        <v>9584</v>
      </c>
      <c r="T1009" t="s">
        <v>9585</v>
      </c>
      <c r="U1009" t="s">
        <v>9586</v>
      </c>
      <c r="V1009" t="s">
        <v>9587</v>
      </c>
      <c r="W1009" t="s">
        <v>9588</v>
      </c>
    </row>
    <row r="1010" spans="1:23" x14ac:dyDescent="0.25">
      <c r="A1010" t="s">
        <v>9589</v>
      </c>
      <c r="B1010" t="s">
        <v>9590</v>
      </c>
      <c r="C1010" t="str">
        <f>TRIM(LEFT(Table1_1[[#This Row],[product_name]], FIND(" ",Table1_1[[#This Row],[product_name]],FIND(" ",Table1_1[[#This Row],[product_name]],FIND(" ",Table1_1[[#This Row],[product_name]])+1)+1)))</f>
        <v>Luminous Vento Deluxe</v>
      </c>
      <c r="D1010" t="s">
        <v>9591</v>
      </c>
      <c r="E1010" t="s">
        <v>13080</v>
      </c>
      <c r="F1010">
        <v>999</v>
      </c>
      <c r="G1010">
        <v>1490</v>
      </c>
      <c r="H1010" t="str" cm="1">
        <f t="array" ref="H1010">_xlfn.IFS(Table1_1[[#This Row],[discounted_price]]&lt;200, "&lt;₹200", Table1_1[[#This Row],[discounted_price]]&lt;=500, "₹200-₹500", Table1_1[[#This Row],[discounted_price]]&gt;500, "&gt;₹500")</f>
        <v>&gt;₹500</v>
      </c>
      <c r="I1010" s="1">
        <v>0.33</v>
      </c>
      <c r="J10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10" s="1" t="str">
        <f>IF(Table1_1[[#This Row],[discount_percentage]]&gt;= 50%, "Yes", "No")</f>
        <v>No</v>
      </c>
      <c r="L1010">
        <v>4.0999999999999996</v>
      </c>
      <c r="M1010">
        <v>12999</v>
      </c>
      <c r="N1010">
        <f>AVERAGE(Table1_1[[#This Row],[rating]]) + (Table1_1[[#This Row],[rating_count]]/1000)</f>
        <v>17.099</v>
      </c>
      <c r="O1010" t="str">
        <f>IF(Table1_1[[#This Row],[rating_count]]&lt;1000, "Yes", "No")</f>
        <v>No</v>
      </c>
      <c r="P1010" t="s">
        <v>9592</v>
      </c>
      <c r="Q1010" t="s">
        <v>9593</v>
      </c>
      <c r="R1010" t="s">
        <v>9594</v>
      </c>
      <c r="S1010" t="s">
        <v>9595</v>
      </c>
      <c r="T1010" t="s">
        <v>9596</v>
      </c>
      <c r="U1010" t="s">
        <v>9597</v>
      </c>
      <c r="V1010" t="s">
        <v>9598</v>
      </c>
      <c r="W1010" t="s">
        <v>9599</v>
      </c>
    </row>
    <row r="1011" spans="1:23" x14ac:dyDescent="0.25">
      <c r="A1011" t="s">
        <v>9600</v>
      </c>
      <c r="B1011" t="s">
        <v>9601</v>
      </c>
      <c r="C1011" t="str">
        <f>TRIM(LEFT(Table1_1[[#This Row],[product_name]], FIND(" ",Table1_1[[#This Row],[product_name]],FIND(" ",Table1_1[[#This Row],[product_name]],FIND(" ",Table1_1[[#This Row],[product_name]])+1)+1)))</f>
        <v>Wipro Vesta 1.8</v>
      </c>
      <c r="D1011" t="s">
        <v>8762</v>
      </c>
      <c r="E1011" t="s">
        <v>13080</v>
      </c>
      <c r="F1011">
        <v>1299</v>
      </c>
      <c r="G1011">
        <v>1999</v>
      </c>
      <c r="H1011" t="str" cm="1">
        <f t="array" ref="H1011">_xlfn.IFS(Table1_1[[#This Row],[discounted_price]]&lt;200, "&lt;₹200", Table1_1[[#This Row],[discounted_price]]&lt;=500, "₹200-₹500", Table1_1[[#This Row],[discounted_price]]&gt;500, "&gt;₹500")</f>
        <v>&gt;₹500</v>
      </c>
      <c r="I1011" s="1">
        <v>0.35</v>
      </c>
      <c r="J10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11" s="1" t="str">
        <f>IF(Table1_1[[#This Row],[discount_percentage]]&gt;= 50%, "Yes", "No")</f>
        <v>No</v>
      </c>
      <c r="L1011">
        <v>3.8</v>
      </c>
      <c r="M1011">
        <v>311</v>
      </c>
      <c r="N1011">
        <f>AVERAGE(Table1_1[[#This Row],[rating]]) + (Table1_1[[#This Row],[rating_count]]/1000)</f>
        <v>4.1109999999999998</v>
      </c>
      <c r="O1011" t="str">
        <f>IF(Table1_1[[#This Row],[rating_count]]&lt;1000, "Yes", "No")</f>
        <v>Yes</v>
      </c>
      <c r="P1011" t="s">
        <v>9602</v>
      </c>
      <c r="Q1011" t="s">
        <v>9603</v>
      </c>
      <c r="R1011" t="s">
        <v>9604</v>
      </c>
      <c r="S1011" t="s">
        <v>9605</v>
      </c>
      <c r="T1011" t="s">
        <v>9606</v>
      </c>
      <c r="U1011" t="s">
        <v>9607</v>
      </c>
      <c r="V1011" t="s">
        <v>9608</v>
      </c>
      <c r="W1011" t="s">
        <v>9609</v>
      </c>
    </row>
    <row r="1012" spans="1:23" x14ac:dyDescent="0.25">
      <c r="A1012" t="s">
        <v>9610</v>
      </c>
      <c r="B1012" t="s">
        <v>9611</v>
      </c>
      <c r="C1012" t="str">
        <f>TRIM(LEFT(Table1_1[[#This Row],[product_name]], FIND(" ",Table1_1[[#This Row],[product_name]],FIND(" ",Table1_1[[#This Row],[product_name]],FIND(" ",Table1_1[[#This Row],[product_name]])+1)+1)))</f>
        <v>Kitchen Mart Stainless</v>
      </c>
      <c r="D1012" t="s">
        <v>9612</v>
      </c>
      <c r="E1012" t="s">
        <v>13080</v>
      </c>
      <c r="F1012">
        <v>292</v>
      </c>
      <c r="G1012">
        <v>499</v>
      </c>
      <c r="H1012" t="str" cm="1">
        <f t="array" ref="H1012">_xlfn.IFS(Table1_1[[#This Row],[discounted_price]]&lt;200, "&lt;₹200", Table1_1[[#This Row],[discounted_price]]&lt;=500, "₹200-₹500", Table1_1[[#This Row],[discounted_price]]&gt;500, "&gt;₹500")</f>
        <v>₹200-₹500</v>
      </c>
      <c r="I1012" s="1">
        <v>0.41</v>
      </c>
      <c r="J10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12" s="1" t="str">
        <f>IF(Table1_1[[#This Row],[discount_percentage]]&gt;= 50%, "Yes", "No")</f>
        <v>No</v>
      </c>
      <c r="L1012">
        <v>4.0999999999999996</v>
      </c>
      <c r="M1012">
        <v>4238</v>
      </c>
      <c r="N1012">
        <f>AVERAGE(Table1_1[[#This Row],[rating]]) + (Table1_1[[#This Row],[rating_count]]/1000)</f>
        <v>8.338000000000001</v>
      </c>
      <c r="O1012" t="str">
        <f>IF(Table1_1[[#This Row],[rating_count]]&lt;1000, "Yes", "No")</f>
        <v>No</v>
      </c>
      <c r="P1012" t="s">
        <v>9613</v>
      </c>
      <c r="Q1012" t="s">
        <v>9614</v>
      </c>
      <c r="R1012" t="s">
        <v>9615</v>
      </c>
      <c r="S1012" t="s">
        <v>9616</v>
      </c>
      <c r="T1012" t="s">
        <v>9617</v>
      </c>
      <c r="U1012" t="s">
        <v>9618</v>
      </c>
      <c r="V1012" t="s">
        <v>9619</v>
      </c>
      <c r="W1012" t="s">
        <v>9620</v>
      </c>
    </row>
    <row r="1013" spans="1:23" x14ac:dyDescent="0.25">
      <c r="A1013" t="s">
        <v>9621</v>
      </c>
      <c r="B1013" t="s">
        <v>9622</v>
      </c>
      <c r="C1013" t="str">
        <f>TRIM(LEFT(Table1_1[[#This Row],[product_name]], FIND(" ",Table1_1[[#This Row],[product_name]],FIND(" ",Table1_1[[#This Row],[product_name]],FIND(" ",Table1_1[[#This Row],[product_name]])+1)+1)))</f>
        <v>Ikea 903.391.72 Polypropylene</v>
      </c>
      <c r="D1013" t="s">
        <v>9284</v>
      </c>
      <c r="E1013" t="s">
        <v>13080</v>
      </c>
      <c r="F1013">
        <v>160</v>
      </c>
      <c r="G1013">
        <v>299</v>
      </c>
      <c r="H1013" t="str" cm="1">
        <f t="array" ref="H1013">_xlfn.IFS(Table1_1[[#This Row],[discounted_price]]&lt;200, "&lt;₹200", Table1_1[[#This Row],[discounted_price]]&lt;=500, "₹200-₹500", Table1_1[[#This Row],[discounted_price]]&gt;500, "&gt;₹500")</f>
        <v>&lt;₹200</v>
      </c>
      <c r="I1013" s="1">
        <v>0.46</v>
      </c>
      <c r="J10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13" s="1" t="str">
        <f>IF(Table1_1[[#This Row],[discount_percentage]]&gt;= 50%, "Yes", "No")</f>
        <v>No</v>
      </c>
      <c r="L1013">
        <v>4.5999999999999996</v>
      </c>
      <c r="M1013">
        <v>2781</v>
      </c>
      <c r="N1013">
        <f>AVERAGE(Table1_1[[#This Row],[rating]]) + (Table1_1[[#This Row],[rating_count]]/1000)</f>
        <v>7.3810000000000002</v>
      </c>
      <c r="O1013" t="str">
        <f>IF(Table1_1[[#This Row],[rating_count]]&lt;1000, "Yes", "No")</f>
        <v>No</v>
      </c>
      <c r="P1013" t="s">
        <v>9623</v>
      </c>
      <c r="Q1013" t="s">
        <v>9624</v>
      </c>
      <c r="R1013" t="s">
        <v>9625</v>
      </c>
      <c r="S1013" t="s">
        <v>9626</v>
      </c>
      <c r="T1013" t="s">
        <v>9627</v>
      </c>
      <c r="U1013" t="s">
        <v>9628</v>
      </c>
      <c r="V1013" t="s">
        <v>9629</v>
      </c>
      <c r="W1013" t="s">
        <v>9630</v>
      </c>
    </row>
    <row r="1014" spans="1:23" x14ac:dyDescent="0.25">
      <c r="A1014" t="s">
        <v>9631</v>
      </c>
      <c r="B1014" t="s">
        <v>9632</v>
      </c>
      <c r="C1014" t="str">
        <f>TRIM(LEFT(Table1_1[[#This Row],[product_name]], FIND(" ",Table1_1[[#This Row],[product_name]],FIND(" ",Table1_1[[#This Row],[product_name]],FIND(" ",Table1_1[[#This Row],[product_name]])+1)+1)))</f>
        <v>HUL Pureit Germkill</v>
      </c>
      <c r="D1014" t="s">
        <v>9633</v>
      </c>
      <c r="E1014" t="s">
        <v>13080</v>
      </c>
      <c r="F1014">
        <v>600</v>
      </c>
      <c r="G1014">
        <v>600</v>
      </c>
      <c r="H1014" t="str" cm="1">
        <f t="array" ref="H1014">_xlfn.IFS(Table1_1[[#This Row],[discounted_price]]&lt;200, "&lt;₹200", Table1_1[[#This Row],[discounted_price]]&lt;=500, "₹200-₹500", Table1_1[[#This Row],[discounted_price]]&gt;500, "&gt;₹500")</f>
        <v>&gt;₹500</v>
      </c>
      <c r="I1014" s="1">
        <v>0</v>
      </c>
      <c r="J10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14" s="1" t="str">
        <f>IF(Table1_1[[#This Row],[discount_percentage]]&gt;= 50%, "Yes", "No")</f>
        <v>No</v>
      </c>
      <c r="L1014">
        <v>4.0999999999999996</v>
      </c>
      <c r="M1014">
        <v>10907</v>
      </c>
      <c r="N1014">
        <f>AVERAGE(Table1_1[[#This Row],[rating]]) + (Table1_1[[#This Row],[rating_count]]/1000)</f>
        <v>15.007</v>
      </c>
      <c r="O1014" t="str">
        <f>IF(Table1_1[[#This Row],[rating_count]]&lt;1000, "Yes", "No")</f>
        <v>No</v>
      </c>
      <c r="P1014" t="s">
        <v>9634</v>
      </c>
      <c r="Q1014" t="s">
        <v>9635</v>
      </c>
      <c r="R1014" t="s">
        <v>9636</v>
      </c>
      <c r="S1014" t="s">
        <v>9637</v>
      </c>
      <c r="T1014" t="s">
        <v>9638</v>
      </c>
      <c r="U1014" t="s">
        <v>9639</v>
      </c>
      <c r="V1014" t="s">
        <v>9640</v>
      </c>
      <c r="W1014" t="s">
        <v>9641</v>
      </c>
    </row>
    <row r="1015" spans="1:23" x14ac:dyDescent="0.25">
      <c r="A1015" t="s">
        <v>9642</v>
      </c>
      <c r="B1015" t="s">
        <v>9643</v>
      </c>
      <c r="C1015" t="str">
        <f>TRIM(LEFT(Table1_1[[#This Row],[product_name]], FIND(" ",Table1_1[[#This Row],[product_name]],FIND(" ",Table1_1[[#This Row],[product_name]],FIND(" ",Table1_1[[#This Row],[product_name]])+1)+1)))</f>
        <v>HUL Pureit Germkill</v>
      </c>
      <c r="D1015" t="s">
        <v>9644</v>
      </c>
      <c r="E1015" t="s">
        <v>13080</v>
      </c>
      <c r="F1015">
        <v>1130</v>
      </c>
      <c r="G1015">
        <v>1130</v>
      </c>
      <c r="H1015" t="str" cm="1">
        <f t="array" ref="H1015">_xlfn.IFS(Table1_1[[#This Row],[discounted_price]]&lt;200, "&lt;₹200", Table1_1[[#This Row],[discounted_price]]&lt;=500, "₹200-₹500", Table1_1[[#This Row],[discounted_price]]&gt;500, "&gt;₹500")</f>
        <v>&gt;₹500</v>
      </c>
      <c r="I1015" s="1">
        <v>0</v>
      </c>
      <c r="J10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15" s="1" t="str">
        <f>IF(Table1_1[[#This Row],[discount_percentage]]&gt;= 50%, "Yes", "No")</f>
        <v>No</v>
      </c>
      <c r="L1015">
        <v>4.2</v>
      </c>
      <c r="M1015">
        <v>13250</v>
      </c>
      <c r="N1015">
        <f>AVERAGE(Table1_1[[#This Row],[rating]]) + (Table1_1[[#This Row],[rating_count]]/1000)</f>
        <v>17.45</v>
      </c>
      <c r="O1015" t="str">
        <f>IF(Table1_1[[#This Row],[rating_count]]&lt;1000, "Yes", "No")</f>
        <v>No</v>
      </c>
      <c r="P1015" t="s">
        <v>9645</v>
      </c>
      <c r="Q1015" t="s">
        <v>9646</v>
      </c>
      <c r="R1015" t="s">
        <v>9647</v>
      </c>
      <c r="S1015" t="s">
        <v>9648</v>
      </c>
      <c r="T1015" t="s">
        <v>9649</v>
      </c>
      <c r="U1015" t="s">
        <v>9650</v>
      </c>
      <c r="V1015" t="s">
        <v>9651</v>
      </c>
      <c r="W1015" t="s">
        <v>9652</v>
      </c>
    </row>
    <row r="1016" spans="1:23" x14ac:dyDescent="0.25">
      <c r="A1016" t="s">
        <v>9653</v>
      </c>
      <c r="B1016" t="s">
        <v>9654</v>
      </c>
      <c r="C1016" t="str">
        <f>TRIM(LEFT(Table1_1[[#This Row],[product_name]], FIND(" ",Table1_1[[#This Row],[product_name]],FIND(" ",Table1_1[[#This Row],[product_name]],FIND(" ",Table1_1[[#This Row],[product_name]])+1)+1)))</f>
        <v>Prestige Iris 750</v>
      </c>
      <c r="D1016" t="s">
        <v>8710</v>
      </c>
      <c r="E1016" t="s">
        <v>13080</v>
      </c>
      <c r="F1016">
        <v>3249</v>
      </c>
      <c r="G1016">
        <v>6295</v>
      </c>
      <c r="H1016" t="str" cm="1">
        <f t="array" ref="H1016">_xlfn.IFS(Table1_1[[#This Row],[discounted_price]]&lt;200, "&lt;₹200", Table1_1[[#This Row],[discounted_price]]&lt;=500, "₹200-₹500", Table1_1[[#This Row],[discounted_price]]&gt;500, "&gt;₹500")</f>
        <v>&gt;₹500</v>
      </c>
      <c r="I1016" s="1">
        <v>0.48</v>
      </c>
      <c r="J10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16" s="1" t="str">
        <f>IF(Table1_1[[#This Row],[discount_percentage]]&gt;= 50%, "Yes", "No")</f>
        <v>No</v>
      </c>
      <c r="L1016">
        <v>3.9</v>
      </c>
      <c r="M1016">
        <v>43070</v>
      </c>
      <c r="N1016">
        <f>AVERAGE(Table1_1[[#This Row],[rating]]) + (Table1_1[[#This Row],[rating_count]]/1000)</f>
        <v>46.97</v>
      </c>
      <c r="O1016" t="str">
        <f>IF(Table1_1[[#This Row],[rating_count]]&lt;1000, "Yes", "No")</f>
        <v>No</v>
      </c>
      <c r="P1016" t="s">
        <v>9655</v>
      </c>
      <c r="Q1016" t="s">
        <v>9656</v>
      </c>
      <c r="R1016" t="s">
        <v>9657</v>
      </c>
      <c r="S1016" t="s">
        <v>9658</v>
      </c>
      <c r="T1016" t="s">
        <v>9659</v>
      </c>
      <c r="U1016" t="s">
        <v>9660</v>
      </c>
      <c r="V1016" t="s">
        <v>9661</v>
      </c>
      <c r="W1016" t="s">
        <v>9662</v>
      </c>
    </row>
    <row r="1017" spans="1:23" x14ac:dyDescent="0.25">
      <c r="A1017" t="s">
        <v>9663</v>
      </c>
      <c r="B1017" t="s">
        <v>9664</v>
      </c>
      <c r="C1017" t="str">
        <f>TRIM(LEFT(Table1_1[[#This Row],[product_name]], FIND(" ",Table1_1[[#This Row],[product_name]],FIND(" ",Table1_1[[#This Row],[product_name]],FIND(" ",Table1_1[[#This Row],[product_name]])+1)+1)))</f>
        <v>Preethi Blue Leaf</v>
      </c>
      <c r="D1017" t="s">
        <v>8710</v>
      </c>
      <c r="E1017" t="s">
        <v>13080</v>
      </c>
      <c r="F1017">
        <v>3599</v>
      </c>
      <c r="G1017">
        <v>9455</v>
      </c>
      <c r="H1017" t="str" cm="1">
        <f t="array" ref="H1017">_xlfn.IFS(Table1_1[[#This Row],[discounted_price]]&lt;200, "&lt;₹200", Table1_1[[#This Row],[discounted_price]]&lt;=500, "₹200-₹500", Table1_1[[#This Row],[discounted_price]]&gt;500, "&gt;₹500")</f>
        <v>&gt;₹500</v>
      </c>
      <c r="I1017" s="1">
        <v>0.62</v>
      </c>
      <c r="J10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17" s="1" t="str">
        <f>IF(Table1_1[[#This Row],[discount_percentage]]&gt;= 50%, "Yes", "No")</f>
        <v>Yes</v>
      </c>
      <c r="L1017">
        <v>4.0999999999999996</v>
      </c>
      <c r="M1017">
        <v>11828</v>
      </c>
      <c r="N1017">
        <f>AVERAGE(Table1_1[[#This Row],[rating]]) + (Table1_1[[#This Row],[rating_count]]/1000)</f>
        <v>15.927999999999999</v>
      </c>
      <c r="O1017" t="str">
        <f>IF(Table1_1[[#This Row],[rating_count]]&lt;1000, "Yes", "No")</f>
        <v>No</v>
      </c>
      <c r="P1017" t="s">
        <v>9665</v>
      </c>
      <c r="Q1017" t="s">
        <v>9666</v>
      </c>
      <c r="R1017" t="s">
        <v>9667</v>
      </c>
      <c r="S1017" t="s">
        <v>9668</v>
      </c>
      <c r="T1017" t="s">
        <v>9669</v>
      </c>
      <c r="U1017" t="s">
        <v>9670</v>
      </c>
      <c r="V1017" t="s">
        <v>9671</v>
      </c>
      <c r="W1017" t="s">
        <v>9672</v>
      </c>
    </row>
    <row r="1018" spans="1:23" x14ac:dyDescent="0.25">
      <c r="A1018" t="s">
        <v>9673</v>
      </c>
      <c r="B1018" t="s">
        <v>9674</v>
      </c>
      <c r="C1018" t="str">
        <f>TRIM(LEFT(Table1_1[[#This Row],[product_name]], FIND(" ",Table1_1[[#This Row],[product_name]],FIND(" ",Table1_1[[#This Row],[product_name]],FIND(" ",Table1_1[[#This Row],[product_name]])+1)+1)))</f>
        <v>Themisto 350 Watts</v>
      </c>
      <c r="D1018" t="s">
        <v>9030</v>
      </c>
      <c r="E1018" t="s">
        <v>13080</v>
      </c>
      <c r="F1018">
        <v>368</v>
      </c>
      <c r="G1018">
        <v>699</v>
      </c>
      <c r="H1018" t="str" cm="1">
        <f t="array" ref="H1018">_xlfn.IFS(Table1_1[[#This Row],[discounted_price]]&lt;200, "&lt;₹200", Table1_1[[#This Row],[discounted_price]]&lt;=500, "₹200-₹500", Table1_1[[#This Row],[discounted_price]]&gt;500, "&gt;₹500")</f>
        <v>₹200-₹500</v>
      </c>
      <c r="I1018" s="1">
        <v>0.47</v>
      </c>
      <c r="J10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18" s="1" t="str">
        <f>IF(Table1_1[[#This Row],[discount_percentage]]&gt;= 50%, "Yes", "No")</f>
        <v>No</v>
      </c>
      <c r="L1018">
        <v>4.0999999999999996</v>
      </c>
      <c r="M1018">
        <v>1240</v>
      </c>
      <c r="N1018">
        <f>AVERAGE(Table1_1[[#This Row],[rating]]) + (Table1_1[[#This Row],[rating_count]]/1000)</f>
        <v>5.34</v>
      </c>
      <c r="O1018" t="str">
        <f>IF(Table1_1[[#This Row],[rating_count]]&lt;1000, "Yes", "No")</f>
        <v>No</v>
      </c>
      <c r="P1018" t="s">
        <v>9675</v>
      </c>
      <c r="Q1018" t="s">
        <v>9676</v>
      </c>
      <c r="R1018" t="s">
        <v>9677</v>
      </c>
      <c r="S1018" t="s">
        <v>9678</v>
      </c>
      <c r="T1018" t="s">
        <v>9679</v>
      </c>
      <c r="U1018" t="s">
        <v>9680</v>
      </c>
      <c r="V1018" t="s">
        <v>9681</v>
      </c>
      <c r="W1018" t="s">
        <v>9682</v>
      </c>
    </row>
    <row r="1019" spans="1:23" x14ac:dyDescent="0.25">
      <c r="A1019" t="s">
        <v>9683</v>
      </c>
      <c r="B1019" t="s">
        <v>9684</v>
      </c>
      <c r="C1019" t="str">
        <f>TRIM(LEFT(Table1_1[[#This Row],[product_name]], FIND(" ",Table1_1[[#This Row],[product_name]],FIND(" ",Table1_1[[#This Row],[product_name]],FIND(" ",Table1_1[[#This Row],[product_name]])+1)+1)))</f>
        <v>Butterfly Smart Mixer</v>
      </c>
      <c r="D1019" t="s">
        <v>8710</v>
      </c>
      <c r="E1019" t="s">
        <v>13080</v>
      </c>
      <c r="F1019">
        <v>3199</v>
      </c>
      <c r="G1019">
        <v>4999</v>
      </c>
      <c r="H1019" t="str" cm="1">
        <f t="array" ref="H1019">_xlfn.IFS(Table1_1[[#This Row],[discounted_price]]&lt;200, "&lt;₹200", Table1_1[[#This Row],[discounted_price]]&lt;=500, "₹200-₹500", Table1_1[[#This Row],[discounted_price]]&gt;500, "&gt;₹500")</f>
        <v>&gt;₹500</v>
      </c>
      <c r="I1019" s="1">
        <v>0.36</v>
      </c>
      <c r="J10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19" s="1" t="str">
        <f>IF(Table1_1[[#This Row],[discount_percentage]]&gt;= 50%, "Yes", "No")</f>
        <v>No</v>
      </c>
      <c r="L1019">
        <v>4</v>
      </c>
      <c r="M1019">
        <v>20869</v>
      </c>
      <c r="N1019">
        <f>AVERAGE(Table1_1[[#This Row],[rating]]) + (Table1_1[[#This Row],[rating_count]]/1000)</f>
        <v>24.869</v>
      </c>
      <c r="O1019" t="str">
        <f>IF(Table1_1[[#This Row],[rating_count]]&lt;1000, "Yes", "No")</f>
        <v>No</v>
      </c>
      <c r="P1019" t="s">
        <v>9685</v>
      </c>
      <c r="Q1019" t="s">
        <v>9686</v>
      </c>
      <c r="R1019" t="s">
        <v>9687</v>
      </c>
      <c r="S1019" t="s">
        <v>9688</v>
      </c>
      <c r="T1019" t="s">
        <v>9689</v>
      </c>
      <c r="U1019" t="s">
        <v>9690</v>
      </c>
      <c r="V1019" t="s">
        <v>9691</v>
      </c>
      <c r="W1019" t="s">
        <v>9692</v>
      </c>
    </row>
    <row r="1020" spans="1:23" x14ac:dyDescent="0.25">
      <c r="A1020" t="s">
        <v>9693</v>
      </c>
      <c r="B1020" t="s">
        <v>9694</v>
      </c>
      <c r="C1020" t="str">
        <f>TRIM(LEFT(Table1_1[[#This Row],[product_name]], FIND(" ",Table1_1[[#This Row],[product_name]],FIND(" ",Table1_1[[#This Row],[product_name]],FIND(" ",Table1_1[[#This Row],[product_name]])+1)+1)))</f>
        <v>KENT Smart Multi</v>
      </c>
      <c r="D1020" t="s">
        <v>9695</v>
      </c>
      <c r="E1020" t="s">
        <v>13080</v>
      </c>
      <c r="F1020">
        <v>1599</v>
      </c>
      <c r="G1020">
        <v>2900</v>
      </c>
      <c r="H1020" t="str" cm="1">
        <f t="array" ref="H1020">_xlfn.IFS(Table1_1[[#This Row],[discounted_price]]&lt;200, "&lt;₹200", Table1_1[[#This Row],[discounted_price]]&lt;=500, "₹200-₹500", Table1_1[[#This Row],[discounted_price]]&gt;500, "&gt;₹500")</f>
        <v>&gt;₹500</v>
      </c>
      <c r="I1020" s="1">
        <v>0.45</v>
      </c>
      <c r="J10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20" s="1" t="str">
        <f>IF(Table1_1[[#This Row],[discount_percentage]]&gt;= 50%, "Yes", "No")</f>
        <v>No</v>
      </c>
      <c r="L1020">
        <v>3.7</v>
      </c>
      <c r="M1020">
        <v>441</v>
      </c>
      <c r="N1020">
        <f>AVERAGE(Table1_1[[#This Row],[rating]]) + (Table1_1[[#This Row],[rating_count]]/1000)</f>
        <v>4.141</v>
      </c>
      <c r="O1020" t="str">
        <f>IF(Table1_1[[#This Row],[rating_count]]&lt;1000, "Yes", "No")</f>
        <v>Yes</v>
      </c>
      <c r="P1020" t="s">
        <v>9696</v>
      </c>
      <c r="Q1020" t="s">
        <v>9697</v>
      </c>
      <c r="R1020" t="s">
        <v>9698</v>
      </c>
      <c r="S1020" t="s">
        <v>9699</v>
      </c>
      <c r="T1020" t="s">
        <v>9700</v>
      </c>
      <c r="U1020" t="s">
        <v>9701</v>
      </c>
      <c r="V1020" t="s">
        <v>9702</v>
      </c>
      <c r="W1020" t="s">
        <v>9703</v>
      </c>
    </row>
    <row r="1021" spans="1:23" x14ac:dyDescent="0.25">
      <c r="A1021" t="s">
        <v>9704</v>
      </c>
      <c r="B1021" t="s">
        <v>9705</v>
      </c>
      <c r="C1021" t="str">
        <f>TRIM(LEFT(Table1_1[[#This Row],[product_name]], FIND(" ",Table1_1[[#This Row],[product_name]],FIND(" ",Table1_1[[#This Row],[product_name]],FIND(" ",Table1_1[[#This Row],[product_name]])+1)+1)))</f>
        <v>InstaCuppa Portable Blender</v>
      </c>
      <c r="D1021" t="s">
        <v>8688</v>
      </c>
      <c r="E1021" t="s">
        <v>13080</v>
      </c>
      <c r="F1021">
        <v>1999</v>
      </c>
      <c r="G1021">
        <v>2499</v>
      </c>
      <c r="H1021" t="str" cm="1">
        <f t="array" ref="H1021">_xlfn.IFS(Table1_1[[#This Row],[discounted_price]]&lt;200, "&lt;₹200", Table1_1[[#This Row],[discounted_price]]&lt;=500, "₹200-₹500", Table1_1[[#This Row],[discounted_price]]&gt;500, "&gt;₹500")</f>
        <v>&gt;₹500</v>
      </c>
      <c r="I1021" s="1">
        <v>0.2</v>
      </c>
      <c r="J10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21" s="1" t="str">
        <f>IF(Table1_1[[#This Row],[discount_percentage]]&gt;= 50%, "Yes", "No")</f>
        <v>No</v>
      </c>
      <c r="L1021">
        <v>4.0999999999999996</v>
      </c>
      <c r="M1021">
        <v>1034</v>
      </c>
      <c r="N1021">
        <f>AVERAGE(Table1_1[[#This Row],[rating]]) + (Table1_1[[#This Row],[rating_count]]/1000)</f>
        <v>5.1339999999999995</v>
      </c>
      <c r="O1021" t="str">
        <f>IF(Table1_1[[#This Row],[rating_count]]&lt;1000, "Yes", "No")</f>
        <v>No</v>
      </c>
      <c r="P1021" t="s">
        <v>9706</v>
      </c>
      <c r="Q1021" t="s">
        <v>9707</v>
      </c>
      <c r="R1021" t="s">
        <v>9708</v>
      </c>
      <c r="S1021" t="s">
        <v>9709</v>
      </c>
      <c r="T1021" t="s">
        <v>9710</v>
      </c>
      <c r="U1021" t="s">
        <v>9711</v>
      </c>
      <c r="V1021" t="s">
        <v>9712</v>
      </c>
      <c r="W1021" t="s">
        <v>9713</v>
      </c>
    </row>
    <row r="1022" spans="1:23" x14ac:dyDescent="0.25">
      <c r="A1022" t="s">
        <v>9714</v>
      </c>
      <c r="B1022" t="s">
        <v>9715</v>
      </c>
      <c r="C1022" t="str">
        <f>TRIM(LEFT(Table1_1[[#This Row],[product_name]], FIND(" ",Table1_1[[#This Row],[product_name]],FIND(" ",Table1_1[[#This Row],[product_name]],FIND(" ",Table1_1[[#This Row],[product_name]])+1)+1)))</f>
        <v>USHA EI 1602</v>
      </c>
      <c r="D1022" t="s">
        <v>8699</v>
      </c>
      <c r="E1022" t="s">
        <v>13080</v>
      </c>
      <c r="F1022">
        <v>616</v>
      </c>
      <c r="G1022">
        <v>1190</v>
      </c>
      <c r="H1022" t="str" cm="1">
        <f t="array" ref="H1022">_xlfn.IFS(Table1_1[[#This Row],[discounted_price]]&lt;200, "&lt;₹200", Table1_1[[#This Row],[discounted_price]]&lt;=500, "₹200-₹500", Table1_1[[#This Row],[discounted_price]]&gt;500, "&gt;₹500")</f>
        <v>&gt;₹500</v>
      </c>
      <c r="I1022" s="1">
        <v>0.48</v>
      </c>
      <c r="J10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22" s="1" t="str">
        <f>IF(Table1_1[[#This Row],[discount_percentage]]&gt;= 50%, "Yes", "No")</f>
        <v>No</v>
      </c>
      <c r="L1022">
        <v>4.0999999999999996</v>
      </c>
      <c r="M1022">
        <v>37126</v>
      </c>
      <c r="N1022">
        <f>AVERAGE(Table1_1[[#This Row],[rating]]) + (Table1_1[[#This Row],[rating_count]]/1000)</f>
        <v>41.225999999999999</v>
      </c>
      <c r="O1022" t="str">
        <f>IF(Table1_1[[#This Row],[rating_count]]&lt;1000, "Yes", "No")</f>
        <v>No</v>
      </c>
      <c r="P1022" t="s">
        <v>9716</v>
      </c>
      <c r="Q1022" t="s">
        <v>9717</v>
      </c>
      <c r="R1022" t="s">
        <v>9718</v>
      </c>
      <c r="S1022" t="s">
        <v>9719</v>
      </c>
      <c r="T1022" t="s">
        <v>9720</v>
      </c>
      <c r="U1022" t="s">
        <v>9721</v>
      </c>
      <c r="V1022" t="s">
        <v>9722</v>
      </c>
      <c r="W1022" t="s">
        <v>9723</v>
      </c>
    </row>
    <row r="1023" spans="1:23" x14ac:dyDescent="0.25">
      <c r="A1023" t="s">
        <v>9724</v>
      </c>
      <c r="B1023" t="s">
        <v>9725</v>
      </c>
      <c r="C1023" t="str">
        <f>TRIM(LEFT(Table1_1[[#This Row],[product_name]], FIND(" ",Table1_1[[#This Row],[product_name]],FIND(" ",Table1_1[[#This Row],[product_name]],FIND(" ",Table1_1[[#This Row],[product_name]])+1)+1)))</f>
        <v>KENT 16044 Hand</v>
      </c>
      <c r="D1023" t="s">
        <v>8688</v>
      </c>
      <c r="E1023" t="s">
        <v>13080</v>
      </c>
      <c r="F1023">
        <v>1499</v>
      </c>
      <c r="G1023">
        <v>2100</v>
      </c>
      <c r="H1023" t="str" cm="1">
        <f t="array" ref="H1023">_xlfn.IFS(Table1_1[[#This Row],[discounted_price]]&lt;200, "&lt;₹200", Table1_1[[#This Row],[discounted_price]]&lt;=500, "₹200-₹500", Table1_1[[#This Row],[discounted_price]]&gt;500, "&gt;₹500")</f>
        <v>&gt;₹500</v>
      </c>
      <c r="I1023" s="1">
        <v>0.28999999999999998</v>
      </c>
      <c r="J10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23" s="1" t="str">
        <f>IF(Table1_1[[#This Row],[discount_percentage]]&gt;= 50%, "Yes", "No")</f>
        <v>No</v>
      </c>
      <c r="L1023">
        <v>4.0999999999999996</v>
      </c>
      <c r="M1023">
        <v>6355</v>
      </c>
      <c r="N1023">
        <f>AVERAGE(Table1_1[[#This Row],[rating]]) + (Table1_1[[#This Row],[rating_count]]/1000)</f>
        <v>10.455</v>
      </c>
      <c r="O1023" t="str">
        <f>IF(Table1_1[[#This Row],[rating_count]]&lt;1000, "Yes", "No")</f>
        <v>No</v>
      </c>
      <c r="P1023" t="s">
        <v>9726</v>
      </c>
      <c r="Q1023" t="s">
        <v>9727</v>
      </c>
      <c r="R1023" t="s">
        <v>9728</v>
      </c>
      <c r="S1023" t="s">
        <v>9729</v>
      </c>
      <c r="T1023" t="s">
        <v>9730</v>
      </c>
      <c r="U1023" t="s">
        <v>9731</v>
      </c>
      <c r="V1023" t="s">
        <v>9732</v>
      </c>
      <c r="W1023" t="s">
        <v>9733</v>
      </c>
    </row>
    <row r="1024" spans="1:23" x14ac:dyDescent="0.25">
      <c r="A1024" t="s">
        <v>9734</v>
      </c>
      <c r="B1024" t="s">
        <v>9735</v>
      </c>
      <c r="C1024" t="str">
        <f>TRIM(LEFT(Table1_1[[#This Row],[product_name]], FIND(" ",Table1_1[[#This Row],[product_name]],FIND(" ",Table1_1[[#This Row],[product_name]],FIND(" ",Table1_1[[#This Row],[product_name]])+1)+1)))</f>
        <v>White Feather Portable</v>
      </c>
      <c r="D1024" t="s">
        <v>9284</v>
      </c>
      <c r="E1024" t="s">
        <v>13080</v>
      </c>
      <c r="F1024">
        <v>199</v>
      </c>
      <c r="G1024">
        <v>499</v>
      </c>
      <c r="H1024" t="str" cm="1">
        <f t="array" ref="H1024">_xlfn.IFS(Table1_1[[#This Row],[discounted_price]]&lt;200, "&lt;₹200", Table1_1[[#This Row],[discounted_price]]&lt;=500, "₹200-₹500", Table1_1[[#This Row],[discounted_price]]&gt;500, "&gt;₹500")</f>
        <v>&lt;₹200</v>
      </c>
      <c r="I1024" s="1">
        <v>0.6</v>
      </c>
      <c r="J10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24" s="1" t="str">
        <f>IF(Table1_1[[#This Row],[discount_percentage]]&gt;= 50%, "Yes", "No")</f>
        <v>Yes</v>
      </c>
      <c r="L1024">
        <v>3.3</v>
      </c>
      <c r="M1024">
        <v>12</v>
      </c>
      <c r="N1024">
        <f>AVERAGE(Table1_1[[#This Row],[rating]]) + (Table1_1[[#This Row],[rating_count]]/1000)</f>
        <v>3.3119999999999998</v>
      </c>
      <c r="O1024" t="str">
        <f>IF(Table1_1[[#This Row],[rating_count]]&lt;1000, "Yes", "No")</f>
        <v>Yes</v>
      </c>
      <c r="P1024" t="s">
        <v>9736</v>
      </c>
      <c r="Q1024" t="s">
        <v>9737</v>
      </c>
      <c r="R1024" t="s">
        <v>9738</v>
      </c>
      <c r="S1024" t="s">
        <v>9739</v>
      </c>
      <c r="T1024" t="s">
        <v>9740</v>
      </c>
      <c r="U1024" t="s">
        <v>9741</v>
      </c>
      <c r="V1024" t="s">
        <v>9742</v>
      </c>
      <c r="W1024" t="s">
        <v>9743</v>
      </c>
    </row>
    <row r="1025" spans="1:23" x14ac:dyDescent="0.25">
      <c r="A1025" t="s">
        <v>9744</v>
      </c>
      <c r="B1025" t="s">
        <v>9745</v>
      </c>
      <c r="C1025" t="str">
        <f>TRIM(LEFT(Table1_1[[#This Row],[product_name]], FIND(" ",Table1_1[[#This Row],[product_name]],FIND(" ",Table1_1[[#This Row],[product_name]],FIND(" ",Table1_1[[#This Row],[product_name]])+1)+1)))</f>
        <v>Crompton IHL 152</v>
      </c>
      <c r="D1025" t="s">
        <v>8844</v>
      </c>
      <c r="E1025" t="s">
        <v>13080</v>
      </c>
      <c r="F1025">
        <v>610</v>
      </c>
      <c r="G1025">
        <v>825</v>
      </c>
      <c r="H1025" t="str" cm="1">
        <f t="array" ref="H1025">_xlfn.IFS(Table1_1[[#This Row],[discounted_price]]&lt;200, "&lt;₹200", Table1_1[[#This Row],[discounted_price]]&lt;=500, "₹200-₹500", Table1_1[[#This Row],[discounted_price]]&gt;500, "&gt;₹500")</f>
        <v>&gt;₹500</v>
      </c>
      <c r="I1025" s="1">
        <v>0.26</v>
      </c>
      <c r="J10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25" s="1" t="str">
        <f>IF(Table1_1[[#This Row],[discount_percentage]]&gt;= 50%, "Yes", "No")</f>
        <v>No</v>
      </c>
      <c r="L1025">
        <v>4.0999999999999996</v>
      </c>
      <c r="M1025">
        <v>13165</v>
      </c>
      <c r="N1025">
        <f>AVERAGE(Table1_1[[#This Row],[rating]]) + (Table1_1[[#This Row],[rating_count]]/1000)</f>
        <v>17.265000000000001</v>
      </c>
      <c r="O1025" t="str">
        <f>IF(Table1_1[[#This Row],[rating_count]]&lt;1000, "Yes", "No")</f>
        <v>No</v>
      </c>
      <c r="P1025" t="s">
        <v>9746</v>
      </c>
      <c r="Q1025" t="s">
        <v>9747</v>
      </c>
      <c r="R1025" t="s">
        <v>9748</v>
      </c>
      <c r="S1025" t="s">
        <v>9749</v>
      </c>
      <c r="T1025" t="s">
        <v>9750</v>
      </c>
      <c r="U1025" t="s">
        <v>9751</v>
      </c>
      <c r="V1025" t="s">
        <v>9752</v>
      </c>
      <c r="W1025" t="s">
        <v>9753</v>
      </c>
    </row>
    <row r="1026" spans="1:23" x14ac:dyDescent="0.25">
      <c r="A1026" t="s">
        <v>9754</v>
      </c>
      <c r="B1026" t="s">
        <v>9755</v>
      </c>
      <c r="C1026" t="str">
        <f>TRIM(LEFT(Table1_1[[#This Row],[product_name]], FIND(" ",Table1_1[[#This Row],[product_name]],FIND(" ",Table1_1[[#This Row],[product_name]],FIND(" ",Table1_1[[#This Row],[product_name]])+1)+1)))</f>
        <v>InstaCuppa Rechargeable Mini</v>
      </c>
      <c r="D1026" t="s">
        <v>9192</v>
      </c>
      <c r="E1026" t="s">
        <v>13080</v>
      </c>
      <c r="F1026">
        <v>999</v>
      </c>
      <c r="G1026">
        <v>1499</v>
      </c>
      <c r="H1026" t="str" cm="1">
        <f t="array" ref="H1026">_xlfn.IFS(Table1_1[[#This Row],[discounted_price]]&lt;200, "&lt;₹200", Table1_1[[#This Row],[discounted_price]]&lt;=500, "₹200-₹500", Table1_1[[#This Row],[discounted_price]]&gt;500, "&gt;₹500")</f>
        <v>&gt;₹500</v>
      </c>
      <c r="I1026" s="1">
        <v>0.33</v>
      </c>
      <c r="J10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26" s="1" t="str">
        <f>IF(Table1_1[[#This Row],[discount_percentage]]&gt;= 50%, "Yes", "No")</f>
        <v>No</v>
      </c>
      <c r="L1026">
        <v>4.0999999999999996</v>
      </c>
      <c r="M1026">
        <v>1646</v>
      </c>
      <c r="N1026">
        <f>AVERAGE(Table1_1[[#This Row],[rating]]) + (Table1_1[[#This Row],[rating_count]]/1000)</f>
        <v>5.7459999999999996</v>
      </c>
      <c r="O1026" t="str">
        <f>IF(Table1_1[[#This Row],[rating_count]]&lt;1000, "Yes", "No")</f>
        <v>No</v>
      </c>
      <c r="P1026" t="s">
        <v>9756</v>
      </c>
      <c r="Q1026" t="s">
        <v>9757</v>
      </c>
      <c r="R1026" t="s">
        <v>9758</v>
      </c>
      <c r="S1026" t="s">
        <v>9759</v>
      </c>
      <c r="T1026" t="s">
        <v>9760</v>
      </c>
      <c r="U1026" t="s">
        <v>9761</v>
      </c>
      <c r="V1026" t="s">
        <v>9762</v>
      </c>
      <c r="W1026" t="s">
        <v>9763</v>
      </c>
    </row>
    <row r="1027" spans="1:23" x14ac:dyDescent="0.25">
      <c r="A1027" t="s">
        <v>9764</v>
      </c>
      <c r="B1027" t="s">
        <v>9765</v>
      </c>
      <c r="C1027" t="str">
        <f>TRIM(LEFT(Table1_1[[#This Row],[product_name]], FIND(" ",Table1_1[[#This Row],[product_name]],FIND(" ",Table1_1[[#This Row],[product_name]],FIND(" ",Table1_1[[#This Row],[product_name]])+1)+1)))</f>
        <v>Philips PowerPro FC9352/01</v>
      </c>
      <c r="D1027" t="s">
        <v>9326</v>
      </c>
      <c r="E1027" t="s">
        <v>13080</v>
      </c>
      <c r="F1027">
        <v>8999</v>
      </c>
      <c r="G1027">
        <v>9995</v>
      </c>
      <c r="H1027" t="str" cm="1">
        <f t="array" ref="H1027">_xlfn.IFS(Table1_1[[#This Row],[discounted_price]]&lt;200, "&lt;₹200", Table1_1[[#This Row],[discounted_price]]&lt;=500, "₹200-₹500", Table1_1[[#This Row],[discounted_price]]&gt;500, "&gt;₹500")</f>
        <v>&gt;₹500</v>
      </c>
      <c r="I1027" s="1">
        <v>0.1</v>
      </c>
      <c r="J10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27" s="1" t="str">
        <f>IF(Table1_1[[#This Row],[discount_percentage]]&gt;= 50%, "Yes", "No")</f>
        <v>No</v>
      </c>
      <c r="L1027">
        <v>4.4000000000000004</v>
      </c>
      <c r="M1027">
        <v>17994</v>
      </c>
      <c r="N1027">
        <f>AVERAGE(Table1_1[[#This Row],[rating]]) + (Table1_1[[#This Row],[rating_count]]/1000)</f>
        <v>22.393999999999998</v>
      </c>
      <c r="O1027" t="str">
        <f>IF(Table1_1[[#This Row],[rating_count]]&lt;1000, "Yes", "No")</f>
        <v>No</v>
      </c>
      <c r="P1027" t="s">
        <v>9766</v>
      </c>
      <c r="Q1027" t="s">
        <v>9767</v>
      </c>
      <c r="R1027" t="s">
        <v>9768</v>
      </c>
      <c r="S1027" t="s">
        <v>9769</v>
      </c>
      <c r="T1027" t="s">
        <v>9770</v>
      </c>
      <c r="U1027" t="s">
        <v>9771</v>
      </c>
      <c r="V1027" t="s">
        <v>9772</v>
      </c>
      <c r="W1027" t="s">
        <v>9773</v>
      </c>
    </row>
    <row r="1028" spans="1:23" x14ac:dyDescent="0.25">
      <c r="A1028" t="s">
        <v>9774</v>
      </c>
      <c r="B1028" t="s">
        <v>9775</v>
      </c>
      <c r="C1028" t="str">
        <f>TRIM(LEFT(Table1_1[[#This Row],[product_name]], FIND(" ",Table1_1[[#This Row],[product_name]],FIND(" ",Table1_1[[#This Row],[product_name]],FIND(" ",Table1_1[[#This Row],[product_name]])+1)+1)))</f>
        <v>SAIELLIN Electric Lint</v>
      </c>
      <c r="D1028" t="s">
        <v>8574</v>
      </c>
      <c r="E1028" t="s">
        <v>13080</v>
      </c>
      <c r="F1028">
        <v>453</v>
      </c>
      <c r="G1028">
        <v>999</v>
      </c>
      <c r="H1028" t="str" cm="1">
        <f t="array" ref="H1028">_xlfn.IFS(Table1_1[[#This Row],[discounted_price]]&lt;200, "&lt;₹200", Table1_1[[#This Row],[discounted_price]]&lt;=500, "₹200-₹500", Table1_1[[#This Row],[discounted_price]]&gt;500, "&gt;₹500")</f>
        <v>₹200-₹500</v>
      </c>
      <c r="I1028" s="1">
        <v>0.55000000000000004</v>
      </c>
      <c r="J10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28" s="1" t="str">
        <f>IF(Table1_1[[#This Row],[discount_percentage]]&gt;= 50%, "Yes", "No")</f>
        <v>Yes</v>
      </c>
      <c r="L1028">
        <v>4.3</v>
      </c>
      <c r="M1028">
        <v>610</v>
      </c>
      <c r="N1028">
        <f>AVERAGE(Table1_1[[#This Row],[rating]]) + (Table1_1[[#This Row],[rating_count]]/1000)</f>
        <v>4.91</v>
      </c>
      <c r="O1028" t="str">
        <f>IF(Table1_1[[#This Row],[rating_count]]&lt;1000, "Yes", "No")</f>
        <v>Yes</v>
      </c>
      <c r="P1028" t="s">
        <v>9776</v>
      </c>
      <c r="Q1028" t="s">
        <v>9777</v>
      </c>
      <c r="R1028" t="s">
        <v>9778</v>
      </c>
      <c r="S1028" t="s">
        <v>9779</v>
      </c>
      <c r="T1028" t="s">
        <v>9780</v>
      </c>
      <c r="U1028" t="s">
        <v>9781</v>
      </c>
      <c r="V1028" t="s">
        <v>9782</v>
      </c>
      <c r="W1028" t="s">
        <v>9783</v>
      </c>
    </row>
    <row r="1029" spans="1:23" x14ac:dyDescent="0.25">
      <c r="A1029" t="s">
        <v>9784</v>
      </c>
      <c r="B1029" t="s">
        <v>9785</v>
      </c>
      <c r="C1029" t="str">
        <f>TRIM(LEFT(Table1_1[[#This Row],[product_name]], FIND(" ",Table1_1[[#This Row],[product_name]],FIND(" ",Table1_1[[#This Row],[product_name]],FIND(" ",Table1_1[[#This Row],[product_name]])+1)+1)))</f>
        <v>Cookwell Bullet Mixer</v>
      </c>
      <c r="D1029" t="s">
        <v>8710</v>
      </c>
      <c r="E1029" t="s">
        <v>13080</v>
      </c>
      <c r="F1029">
        <v>2464</v>
      </c>
      <c r="G1029">
        <v>6000</v>
      </c>
      <c r="H1029" t="str" cm="1">
        <f t="array" ref="H1029">_xlfn.IFS(Table1_1[[#This Row],[discounted_price]]&lt;200, "&lt;₹200", Table1_1[[#This Row],[discounted_price]]&lt;=500, "₹200-₹500", Table1_1[[#This Row],[discounted_price]]&gt;500, "&gt;₹500")</f>
        <v>&gt;₹500</v>
      </c>
      <c r="I1029" s="1">
        <v>0.59</v>
      </c>
      <c r="J10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29" s="1" t="str">
        <f>IF(Table1_1[[#This Row],[discount_percentage]]&gt;= 50%, "Yes", "No")</f>
        <v>Yes</v>
      </c>
      <c r="L1029">
        <v>4.0999999999999996</v>
      </c>
      <c r="M1029">
        <v>8866</v>
      </c>
      <c r="N1029">
        <f>AVERAGE(Table1_1[[#This Row],[rating]]) + (Table1_1[[#This Row],[rating_count]]/1000)</f>
        <v>12.965999999999999</v>
      </c>
      <c r="O1029" t="str">
        <f>IF(Table1_1[[#This Row],[rating_count]]&lt;1000, "Yes", "No")</f>
        <v>No</v>
      </c>
      <c r="P1029" t="s">
        <v>9786</v>
      </c>
      <c r="Q1029" t="s">
        <v>9787</v>
      </c>
      <c r="R1029" t="s">
        <v>9788</v>
      </c>
      <c r="S1029" t="s">
        <v>9789</v>
      </c>
      <c r="T1029" t="s">
        <v>9790</v>
      </c>
      <c r="U1029" t="s">
        <v>9791</v>
      </c>
      <c r="V1029" t="s">
        <v>9792</v>
      </c>
      <c r="W1029" t="s">
        <v>9793</v>
      </c>
    </row>
    <row r="1030" spans="1:23" x14ac:dyDescent="0.25">
      <c r="A1030" t="s">
        <v>9794</v>
      </c>
      <c r="B1030" t="s">
        <v>9795</v>
      </c>
      <c r="C1030" t="str">
        <f>TRIM(LEFT(Table1_1[[#This Row],[product_name]], FIND(" ",Table1_1[[#This Row],[product_name]],FIND(" ",Table1_1[[#This Row],[product_name]],FIND(" ",Table1_1[[#This Row],[product_name]])+1)+1)))</f>
        <v>Prestige PRWO 1.8-2</v>
      </c>
      <c r="D1030" t="s">
        <v>9695</v>
      </c>
      <c r="E1030" t="s">
        <v>13080</v>
      </c>
      <c r="F1030">
        <v>2719</v>
      </c>
      <c r="G1030">
        <v>3945</v>
      </c>
      <c r="H1030" t="str" cm="1">
        <f t="array" ref="H1030">_xlfn.IFS(Table1_1[[#This Row],[discounted_price]]&lt;200, "&lt;₹200", Table1_1[[#This Row],[discounted_price]]&lt;=500, "₹200-₹500", Table1_1[[#This Row],[discounted_price]]&gt;500, "&gt;₹500")</f>
        <v>&gt;₹500</v>
      </c>
      <c r="I1030" s="1">
        <v>0.31</v>
      </c>
      <c r="J10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30" s="1" t="str">
        <f>IF(Table1_1[[#This Row],[discount_percentage]]&gt;= 50%, "Yes", "No")</f>
        <v>No</v>
      </c>
      <c r="L1030">
        <v>3.7</v>
      </c>
      <c r="M1030">
        <v>13406</v>
      </c>
      <c r="N1030">
        <f>AVERAGE(Table1_1[[#This Row],[rating]]) + (Table1_1[[#This Row],[rating_count]]/1000)</f>
        <v>17.106000000000002</v>
      </c>
      <c r="O1030" t="str">
        <f>IF(Table1_1[[#This Row],[rating_count]]&lt;1000, "Yes", "No")</f>
        <v>No</v>
      </c>
      <c r="P1030" t="s">
        <v>9796</v>
      </c>
      <c r="Q1030" t="s">
        <v>9797</v>
      </c>
      <c r="R1030" t="s">
        <v>9798</v>
      </c>
      <c r="S1030" t="s">
        <v>9799</v>
      </c>
      <c r="T1030" t="s">
        <v>9800</v>
      </c>
      <c r="U1030" t="s">
        <v>9801</v>
      </c>
      <c r="V1030" t="s">
        <v>9802</v>
      </c>
      <c r="W1030" t="s">
        <v>9803</v>
      </c>
    </row>
    <row r="1031" spans="1:23" x14ac:dyDescent="0.25">
      <c r="A1031" t="s">
        <v>9804</v>
      </c>
      <c r="B1031" t="s">
        <v>9805</v>
      </c>
      <c r="C1031" t="str">
        <f>TRIM(LEFT(Table1_1[[#This Row],[product_name]], FIND(" ",Table1_1[[#This Row],[product_name]],FIND(" ",Table1_1[[#This Row],[product_name]],FIND(" ",Table1_1[[#This Row],[product_name]])+1)+1)))</f>
        <v>Swiffer Instant Electric</v>
      </c>
      <c r="D1031" t="s">
        <v>8721</v>
      </c>
      <c r="E1031" t="s">
        <v>13080</v>
      </c>
      <c r="F1031">
        <v>1439</v>
      </c>
      <c r="G1031">
        <v>1999</v>
      </c>
      <c r="H1031" t="str" cm="1">
        <f t="array" ref="H1031">_xlfn.IFS(Table1_1[[#This Row],[discounted_price]]&lt;200, "&lt;₹200", Table1_1[[#This Row],[discounted_price]]&lt;=500, "₹200-₹500", Table1_1[[#This Row],[discounted_price]]&gt;500, "&gt;₹500")</f>
        <v>&gt;₹500</v>
      </c>
      <c r="I1031" s="1">
        <v>0.28000000000000003</v>
      </c>
      <c r="J10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31" s="1" t="str">
        <f>IF(Table1_1[[#This Row],[discount_percentage]]&gt;= 50%, "Yes", "No")</f>
        <v>No</v>
      </c>
      <c r="L1031">
        <v>4.8</v>
      </c>
      <c r="M1031">
        <v>53803</v>
      </c>
      <c r="N1031">
        <f>AVERAGE(Table1_1[[#This Row],[rating]]) + (Table1_1[[#This Row],[rating_count]]/1000)</f>
        <v>58.602999999999994</v>
      </c>
      <c r="O1031" t="str">
        <f>IF(Table1_1[[#This Row],[rating_count]]&lt;1000, "Yes", "No")</f>
        <v>No</v>
      </c>
      <c r="P1031" t="s">
        <v>9806</v>
      </c>
      <c r="Q1031" t="s">
        <v>9807</v>
      </c>
      <c r="R1031" t="s">
        <v>9808</v>
      </c>
      <c r="S1031" t="s">
        <v>9809</v>
      </c>
      <c r="T1031" t="s">
        <v>9810</v>
      </c>
      <c r="U1031" t="s">
        <v>9811</v>
      </c>
      <c r="V1031" t="s">
        <v>9812</v>
      </c>
      <c r="W1031" t="s">
        <v>9813</v>
      </c>
    </row>
    <row r="1032" spans="1:23" x14ac:dyDescent="0.25">
      <c r="A1032" t="s">
        <v>9814</v>
      </c>
      <c r="B1032" t="s">
        <v>9815</v>
      </c>
      <c r="C1032" t="str">
        <f>TRIM(LEFT(Table1_1[[#This Row],[product_name]], FIND(" ",Table1_1[[#This Row],[product_name]],FIND(" ",Table1_1[[#This Row],[product_name]],FIND(" ",Table1_1[[#This Row],[product_name]])+1)+1)))</f>
        <v>InstaCuppa Portable Blender</v>
      </c>
      <c r="D1032" t="s">
        <v>8688</v>
      </c>
      <c r="E1032" t="s">
        <v>13080</v>
      </c>
      <c r="F1032">
        <v>2799</v>
      </c>
      <c r="G1032">
        <v>3499</v>
      </c>
      <c r="H1032" t="str" cm="1">
        <f t="array" ref="H1032">_xlfn.IFS(Table1_1[[#This Row],[discounted_price]]&lt;200, "&lt;₹200", Table1_1[[#This Row],[discounted_price]]&lt;=500, "₹200-₹500", Table1_1[[#This Row],[discounted_price]]&gt;500, "&gt;₹500")</f>
        <v>&gt;₹500</v>
      </c>
      <c r="I1032" s="1">
        <v>0.2</v>
      </c>
      <c r="J10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32" s="1" t="str">
        <f>IF(Table1_1[[#This Row],[discount_percentage]]&gt;= 50%, "Yes", "No")</f>
        <v>No</v>
      </c>
      <c r="L1032">
        <v>4.5</v>
      </c>
      <c r="M1032">
        <v>546</v>
      </c>
      <c r="N1032">
        <f>AVERAGE(Table1_1[[#This Row],[rating]]) + (Table1_1[[#This Row],[rating_count]]/1000)</f>
        <v>5.0460000000000003</v>
      </c>
      <c r="O1032" t="str">
        <f>IF(Table1_1[[#This Row],[rating_count]]&lt;1000, "Yes", "No")</f>
        <v>Yes</v>
      </c>
      <c r="P1032" t="s">
        <v>9816</v>
      </c>
      <c r="Q1032" t="s">
        <v>9817</v>
      </c>
      <c r="R1032" t="s">
        <v>9818</v>
      </c>
      <c r="S1032" t="s">
        <v>9819</v>
      </c>
      <c r="T1032" t="s">
        <v>9820</v>
      </c>
      <c r="U1032" t="s">
        <v>9821</v>
      </c>
      <c r="V1032" t="s">
        <v>9822</v>
      </c>
      <c r="W1032" t="s">
        <v>9823</v>
      </c>
    </row>
    <row r="1033" spans="1:23" x14ac:dyDescent="0.25">
      <c r="A1033" t="s">
        <v>9824</v>
      </c>
      <c r="B1033" t="s">
        <v>9825</v>
      </c>
      <c r="C1033" t="str">
        <f>TRIM(LEFT(Table1_1[[#This Row],[product_name]], FIND(" ",Table1_1[[#This Row],[product_name]],FIND(" ",Table1_1[[#This Row],[product_name]],FIND(" ",Table1_1[[#This Row],[product_name]])+1)+1)))</f>
        <v>Lifelong LLWH106 Flash</v>
      </c>
      <c r="D1033" t="s">
        <v>8721</v>
      </c>
      <c r="E1033" t="s">
        <v>13080</v>
      </c>
      <c r="F1033">
        <v>2088</v>
      </c>
      <c r="G1033">
        <v>5550</v>
      </c>
      <c r="H1033" t="str" cm="1">
        <f t="array" ref="H1033">_xlfn.IFS(Table1_1[[#This Row],[discounted_price]]&lt;200, "&lt;₹200", Table1_1[[#This Row],[discounted_price]]&lt;=500, "₹200-₹500", Table1_1[[#This Row],[discounted_price]]&gt;500, "&gt;₹500")</f>
        <v>&gt;₹500</v>
      </c>
      <c r="I1033" s="1">
        <v>0.62</v>
      </c>
      <c r="J10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33" s="1" t="str">
        <f>IF(Table1_1[[#This Row],[discount_percentage]]&gt;= 50%, "Yes", "No")</f>
        <v>Yes</v>
      </c>
      <c r="L1033">
        <v>4</v>
      </c>
      <c r="M1033">
        <v>5292</v>
      </c>
      <c r="N1033">
        <f>AVERAGE(Table1_1[[#This Row],[rating]]) + (Table1_1[[#This Row],[rating_count]]/1000)</f>
        <v>9.2919999999999998</v>
      </c>
      <c r="O1033" t="str">
        <f>IF(Table1_1[[#This Row],[rating_count]]&lt;1000, "Yes", "No")</f>
        <v>No</v>
      </c>
      <c r="P1033" t="s">
        <v>9826</v>
      </c>
      <c r="Q1033" t="s">
        <v>9827</v>
      </c>
      <c r="R1033" t="s">
        <v>9828</v>
      </c>
      <c r="S1033" t="s">
        <v>9829</v>
      </c>
      <c r="T1033" t="s">
        <v>9830</v>
      </c>
      <c r="U1033" t="s">
        <v>13066</v>
      </c>
      <c r="V1033" t="s">
        <v>9831</v>
      </c>
      <c r="W1033" t="s">
        <v>9832</v>
      </c>
    </row>
    <row r="1034" spans="1:23" x14ac:dyDescent="0.25">
      <c r="A1034" t="s">
        <v>9833</v>
      </c>
      <c r="B1034" t="s">
        <v>9834</v>
      </c>
      <c r="C1034" t="str">
        <f>TRIM(LEFT(Table1_1[[#This Row],[product_name]], FIND(" ",Table1_1[[#This Row],[product_name]],FIND(" ",Table1_1[[#This Row],[product_name]],FIND(" ",Table1_1[[#This Row],[product_name]])+1)+1)))</f>
        <v>Hindware Atlantic Compacto</v>
      </c>
      <c r="D1034" t="s">
        <v>8721</v>
      </c>
      <c r="E1034" t="s">
        <v>13080</v>
      </c>
      <c r="F1034">
        <v>2399</v>
      </c>
      <c r="G1034">
        <v>4590</v>
      </c>
      <c r="H1034" t="str" cm="1">
        <f t="array" ref="H1034">_xlfn.IFS(Table1_1[[#This Row],[discounted_price]]&lt;200, "&lt;₹200", Table1_1[[#This Row],[discounted_price]]&lt;=500, "₹200-₹500", Table1_1[[#This Row],[discounted_price]]&gt;500, "&gt;₹500")</f>
        <v>&gt;₹500</v>
      </c>
      <c r="I1034" s="1">
        <v>0.48</v>
      </c>
      <c r="J10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34" s="1" t="str">
        <f>IF(Table1_1[[#This Row],[discount_percentage]]&gt;= 50%, "Yes", "No")</f>
        <v>No</v>
      </c>
      <c r="L1034">
        <v>4.0999999999999996</v>
      </c>
      <c r="M1034">
        <v>444</v>
      </c>
      <c r="N1034">
        <f>AVERAGE(Table1_1[[#This Row],[rating]]) + (Table1_1[[#This Row],[rating_count]]/1000)</f>
        <v>4.5439999999999996</v>
      </c>
      <c r="O1034" t="str">
        <f>IF(Table1_1[[#This Row],[rating_count]]&lt;1000, "Yes", "No")</f>
        <v>Yes</v>
      </c>
      <c r="P1034" t="s">
        <v>9835</v>
      </c>
      <c r="Q1034" t="s">
        <v>9836</v>
      </c>
      <c r="R1034" t="s">
        <v>9837</v>
      </c>
      <c r="S1034" t="s">
        <v>9838</v>
      </c>
      <c r="T1034" t="s">
        <v>9839</v>
      </c>
      <c r="U1034" t="s">
        <v>9840</v>
      </c>
      <c r="V1034" t="s">
        <v>9841</v>
      </c>
      <c r="W1034" t="s">
        <v>9842</v>
      </c>
    </row>
    <row r="1035" spans="1:23" x14ac:dyDescent="0.25">
      <c r="A1035" t="s">
        <v>9843</v>
      </c>
      <c r="B1035" t="s">
        <v>9844</v>
      </c>
      <c r="C1035" t="str">
        <f>TRIM(LEFT(Table1_1[[#This Row],[product_name]], FIND(" ",Table1_1[[#This Row],[product_name]],FIND(" ",Table1_1[[#This Row],[product_name]],FIND(" ",Table1_1[[#This Row],[product_name]])+1)+1)))</f>
        <v>ATOM Selves-MH 200</v>
      </c>
      <c r="D1035" t="s">
        <v>8585</v>
      </c>
      <c r="E1035" t="s">
        <v>13080</v>
      </c>
      <c r="F1035">
        <v>308</v>
      </c>
      <c r="G1035">
        <v>499</v>
      </c>
      <c r="H1035" t="str" cm="1">
        <f t="array" ref="H1035">_xlfn.IFS(Table1_1[[#This Row],[discounted_price]]&lt;200, "&lt;₹200", Table1_1[[#This Row],[discounted_price]]&lt;=500, "₹200-₹500", Table1_1[[#This Row],[discounted_price]]&gt;500, "&gt;₹500")</f>
        <v>₹200-₹500</v>
      </c>
      <c r="I1035" s="1">
        <v>0.38</v>
      </c>
      <c r="J10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35" s="1" t="str">
        <f>IF(Table1_1[[#This Row],[discount_percentage]]&gt;= 50%, "Yes", "No")</f>
        <v>No</v>
      </c>
      <c r="L1035">
        <v>3.9</v>
      </c>
      <c r="M1035">
        <v>4584</v>
      </c>
      <c r="N1035">
        <f>AVERAGE(Table1_1[[#This Row],[rating]]) + (Table1_1[[#This Row],[rating_count]]/1000)</f>
        <v>8.484</v>
      </c>
      <c r="O1035" t="str">
        <f>IF(Table1_1[[#This Row],[rating_count]]&lt;1000, "Yes", "No")</f>
        <v>No</v>
      </c>
      <c r="P1035" t="s">
        <v>9845</v>
      </c>
      <c r="Q1035" t="s">
        <v>9846</v>
      </c>
      <c r="R1035" t="s">
        <v>9847</v>
      </c>
      <c r="S1035" t="s">
        <v>9848</v>
      </c>
      <c r="T1035" t="s">
        <v>9849</v>
      </c>
      <c r="U1035" t="s">
        <v>9850</v>
      </c>
      <c r="V1035" t="s">
        <v>9851</v>
      </c>
      <c r="W1035" t="s">
        <v>9852</v>
      </c>
    </row>
    <row r="1036" spans="1:23" x14ac:dyDescent="0.25">
      <c r="A1036" t="s">
        <v>9853</v>
      </c>
      <c r="B1036" t="s">
        <v>9854</v>
      </c>
      <c r="C1036" t="str">
        <f>TRIM(LEFT(Table1_1[[#This Row],[product_name]], FIND(" ",Table1_1[[#This Row],[product_name]],FIND(" ",Table1_1[[#This Row],[product_name]],FIND(" ",Table1_1[[#This Row],[product_name]])+1)+1)))</f>
        <v>Crompton InstaBliss 3-L</v>
      </c>
      <c r="D1036" t="s">
        <v>8721</v>
      </c>
      <c r="E1036" t="s">
        <v>13080</v>
      </c>
      <c r="F1036">
        <v>2599</v>
      </c>
      <c r="G1036">
        <v>4400</v>
      </c>
      <c r="H1036" t="str" cm="1">
        <f t="array" ref="H1036">_xlfn.IFS(Table1_1[[#This Row],[discounted_price]]&lt;200, "&lt;₹200", Table1_1[[#This Row],[discounted_price]]&lt;=500, "₹200-₹500", Table1_1[[#This Row],[discounted_price]]&gt;500, "&gt;₹500")</f>
        <v>&gt;₹500</v>
      </c>
      <c r="I1036" s="1">
        <v>0.41</v>
      </c>
      <c r="J10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36" s="1" t="str">
        <f>IF(Table1_1[[#This Row],[discount_percentage]]&gt;= 50%, "Yes", "No")</f>
        <v>No</v>
      </c>
      <c r="L1036">
        <v>4.0999999999999996</v>
      </c>
      <c r="M1036">
        <v>14947</v>
      </c>
      <c r="N1036">
        <f>AVERAGE(Table1_1[[#This Row],[rating]]) + (Table1_1[[#This Row],[rating_count]]/1000)</f>
        <v>19.046999999999997</v>
      </c>
      <c r="O1036" t="str">
        <f>IF(Table1_1[[#This Row],[rating_count]]&lt;1000, "Yes", "No")</f>
        <v>No</v>
      </c>
      <c r="P1036" t="s">
        <v>9855</v>
      </c>
      <c r="Q1036" t="s">
        <v>9856</v>
      </c>
      <c r="R1036" t="s">
        <v>9857</v>
      </c>
      <c r="S1036" t="s">
        <v>9858</v>
      </c>
      <c r="T1036" t="s">
        <v>9859</v>
      </c>
      <c r="U1036" t="s">
        <v>9860</v>
      </c>
      <c r="V1036" t="s">
        <v>9861</v>
      </c>
      <c r="W1036" t="s">
        <v>9862</v>
      </c>
    </row>
    <row r="1037" spans="1:23" x14ac:dyDescent="0.25">
      <c r="A1037" t="s">
        <v>9863</v>
      </c>
      <c r="B1037" t="s">
        <v>9864</v>
      </c>
      <c r="C1037" t="str">
        <f>TRIM(LEFT(Table1_1[[#This Row],[product_name]], FIND(" ",Table1_1[[#This Row],[product_name]],FIND(" ",Table1_1[[#This Row],[product_name]],FIND(" ",Table1_1[[#This Row],[product_name]])+1)+1)))</f>
        <v>Croma 1100 W</v>
      </c>
      <c r="D1037" t="s">
        <v>8699</v>
      </c>
      <c r="E1037" t="s">
        <v>13080</v>
      </c>
      <c r="F1037">
        <v>479</v>
      </c>
      <c r="G1037">
        <v>1000</v>
      </c>
      <c r="H1037" t="str" cm="1">
        <f t="array" ref="H1037">_xlfn.IFS(Table1_1[[#This Row],[discounted_price]]&lt;200, "&lt;₹200", Table1_1[[#This Row],[discounted_price]]&lt;=500, "₹200-₹500", Table1_1[[#This Row],[discounted_price]]&gt;500, "&gt;₹500")</f>
        <v>₹200-₹500</v>
      </c>
      <c r="I1037" s="1">
        <v>0.52</v>
      </c>
      <c r="J10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37" s="1" t="str">
        <f>IF(Table1_1[[#This Row],[discount_percentage]]&gt;= 50%, "Yes", "No")</f>
        <v>Yes</v>
      </c>
      <c r="L1037">
        <v>4.2</v>
      </c>
      <c r="M1037">
        <v>1559</v>
      </c>
      <c r="N1037">
        <f>AVERAGE(Table1_1[[#This Row],[rating]]) + (Table1_1[[#This Row],[rating_count]]/1000)</f>
        <v>5.7590000000000003</v>
      </c>
      <c r="O1037" t="str">
        <f>IF(Table1_1[[#This Row],[rating_count]]&lt;1000, "Yes", "No")</f>
        <v>No</v>
      </c>
      <c r="P1037" t="s">
        <v>9865</v>
      </c>
      <c r="Q1037" t="s">
        <v>9866</v>
      </c>
      <c r="R1037" t="s">
        <v>9867</v>
      </c>
      <c r="S1037" t="s">
        <v>9868</v>
      </c>
      <c r="T1037" t="s">
        <v>9869</v>
      </c>
      <c r="U1037" t="s">
        <v>9870</v>
      </c>
      <c r="V1037" t="s">
        <v>9871</v>
      </c>
      <c r="W1037" t="s">
        <v>9872</v>
      </c>
    </row>
    <row r="1038" spans="1:23" x14ac:dyDescent="0.25">
      <c r="A1038" t="s">
        <v>9873</v>
      </c>
      <c r="B1038" t="s">
        <v>9874</v>
      </c>
      <c r="C1038" t="str">
        <f>TRIM(LEFT(Table1_1[[#This Row],[product_name]], FIND(" ",Table1_1[[#This Row],[product_name]],FIND(" ",Table1_1[[#This Row],[product_name]],FIND(" ",Table1_1[[#This Row],[product_name]])+1)+1)))</f>
        <v>Lint Roller with</v>
      </c>
      <c r="D1038" t="s">
        <v>8574</v>
      </c>
      <c r="E1038" t="s">
        <v>13080</v>
      </c>
      <c r="F1038">
        <v>245</v>
      </c>
      <c r="G1038">
        <v>299</v>
      </c>
      <c r="H1038" t="str" cm="1">
        <f t="array" ref="H1038">_xlfn.IFS(Table1_1[[#This Row],[discounted_price]]&lt;200, "&lt;₹200", Table1_1[[#This Row],[discounted_price]]&lt;=500, "₹200-₹500", Table1_1[[#This Row],[discounted_price]]&gt;500, "&gt;₹500")</f>
        <v>₹200-₹500</v>
      </c>
      <c r="I1038" s="1">
        <v>0.18</v>
      </c>
      <c r="J10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38" s="1" t="str">
        <f>IF(Table1_1[[#This Row],[discount_percentage]]&gt;= 50%, "Yes", "No")</f>
        <v>No</v>
      </c>
      <c r="L1038">
        <v>4.0999999999999996</v>
      </c>
      <c r="M1038">
        <v>1660</v>
      </c>
      <c r="N1038">
        <f>AVERAGE(Table1_1[[#This Row],[rating]]) + (Table1_1[[#This Row],[rating_count]]/1000)</f>
        <v>5.76</v>
      </c>
      <c r="O1038" t="str">
        <f>IF(Table1_1[[#This Row],[rating_count]]&lt;1000, "Yes", "No")</f>
        <v>No</v>
      </c>
      <c r="P1038" t="s">
        <v>9875</v>
      </c>
      <c r="Q1038" t="s">
        <v>9876</v>
      </c>
      <c r="R1038" t="s">
        <v>9877</v>
      </c>
      <c r="S1038" t="s">
        <v>9878</v>
      </c>
      <c r="T1038" t="s">
        <v>9879</v>
      </c>
      <c r="U1038" t="s">
        <v>9880</v>
      </c>
      <c r="V1038" t="s">
        <v>9881</v>
      </c>
      <c r="W1038" t="s">
        <v>9882</v>
      </c>
    </row>
    <row r="1039" spans="1:23" x14ac:dyDescent="0.25">
      <c r="A1039" t="s">
        <v>9883</v>
      </c>
      <c r="B1039" t="s">
        <v>9884</v>
      </c>
      <c r="C1039" t="str">
        <f>TRIM(LEFT(Table1_1[[#This Row],[product_name]], FIND(" ",Table1_1[[#This Row],[product_name]],FIND(" ",Table1_1[[#This Row],[product_name]],FIND(" ",Table1_1[[#This Row],[product_name]])+1)+1)))</f>
        <v>Portable Lint Remover</v>
      </c>
      <c r="D1039" t="s">
        <v>8574</v>
      </c>
      <c r="E1039" t="s">
        <v>13080</v>
      </c>
      <c r="F1039">
        <v>179</v>
      </c>
      <c r="G1039">
        <v>799</v>
      </c>
      <c r="H1039" t="str" cm="1">
        <f t="array" ref="H1039">_xlfn.IFS(Table1_1[[#This Row],[discounted_price]]&lt;200, "&lt;₹200", Table1_1[[#This Row],[discounted_price]]&lt;=500, "₹200-₹500", Table1_1[[#This Row],[discounted_price]]&gt;500, "&gt;₹500")</f>
        <v>&lt;₹200</v>
      </c>
      <c r="I1039" s="1">
        <v>0.78</v>
      </c>
      <c r="J10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39" s="1" t="str">
        <f>IF(Table1_1[[#This Row],[discount_percentage]]&gt;= 50%, "Yes", "No")</f>
        <v>Yes</v>
      </c>
      <c r="L1039">
        <v>3.5</v>
      </c>
      <c r="M1039">
        <v>132</v>
      </c>
      <c r="N1039">
        <f>AVERAGE(Table1_1[[#This Row],[rating]]) + (Table1_1[[#This Row],[rating_count]]/1000)</f>
        <v>3.6320000000000001</v>
      </c>
      <c r="O1039" t="str">
        <f>IF(Table1_1[[#This Row],[rating_count]]&lt;1000, "Yes", "No")</f>
        <v>Yes</v>
      </c>
      <c r="P1039" t="s">
        <v>9885</v>
      </c>
      <c r="Q1039" t="s">
        <v>9886</v>
      </c>
      <c r="R1039" t="s">
        <v>9887</v>
      </c>
      <c r="S1039" t="s">
        <v>9888</v>
      </c>
      <c r="T1039" t="s">
        <v>9889</v>
      </c>
      <c r="U1039" t="s">
        <v>9890</v>
      </c>
      <c r="V1039" t="s">
        <v>9891</v>
      </c>
      <c r="W1039" t="s">
        <v>9892</v>
      </c>
    </row>
    <row r="1040" spans="1:23" x14ac:dyDescent="0.25">
      <c r="A1040" t="s">
        <v>9893</v>
      </c>
      <c r="B1040" t="s">
        <v>9894</v>
      </c>
      <c r="C1040" t="str">
        <f>TRIM(LEFT(Table1_1[[#This Row],[product_name]], FIND(" ",Table1_1[[#This Row],[product_name]],FIND(" ",Table1_1[[#This Row],[product_name]],FIND(" ",Table1_1[[#This Row],[product_name]])+1)+1)))</f>
        <v>atomberg Renesa 1200mm</v>
      </c>
      <c r="D1040" t="s">
        <v>9295</v>
      </c>
      <c r="E1040" t="s">
        <v>13080</v>
      </c>
      <c r="F1040">
        <v>3569</v>
      </c>
      <c r="G1040">
        <v>5190</v>
      </c>
      <c r="H1040" t="str" cm="1">
        <f t="array" ref="H1040">_xlfn.IFS(Table1_1[[#This Row],[discounted_price]]&lt;200, "&lt;₹200", Table1_1[[#This Row],[discounted_price]]&lt;=500, "₹200-₹500", Table1_1[[#This Row],[discounted_price]]&gt;500, "&gt;₹500")</f>
        <v>&gt;₹500</v>
      </c>
      <c r="I1040" s="1">
        <v>0.31</v>
      </c>
      <c r="J10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40" s="1" t="str">
        <f>IF(Table1_1[[#This Row],[discount_percentage]]&gt;= 50%, "Yes", "No")</f>
        <v>No</v>
      </c>
      <c r="L1040">
        <v>4.3</v>
      </c>
      <c r="M1040">
        <v>28629</v>
      </c>
      <c r="N1040">
        <f>AVERAGE(Table1_1[[#This Row],[rating]]) + (Table1_1[[#This Row],[rating_count]]/1000)</f>
        <v>32.929000000000002</v>
      </c>
      <c r="O1040" t="str">
        <f>IF(Table1_1[[#This Row],[rating_count]]&lt;1000, "Yes", "No")</f>
        <v>No</v>
      </c>
      <c r="P1040" t="s">
        <v>9895</v>
      </c>
      <c r="Q1040" t="s">
        <v>9896</v>
      </c>
      <c r="R1040" t="s">
        <v>9897</v>
      </c>
      <c r="S1040" t="s">
        <v>9898</v>
      </c>
      <c r="T1040" t="s">
        <v>13067</v>
      </c>
      <c r="U1040" t="s">
        <v>13068</v>
      </c>
      <c r="V1040" t="s">
        <v>9899</v>
      </c>
      <c r="W1040" t="s">
        <v>9900</v>
      </c>
    </row>
    <row r="1041" spans="1:23" x14ac:dyDescent="0.25">
      <c r="A1041" t="s">
        <v>9901</v>
      </c>
      <c r="B1041" t="s">
        <v>9902</v>
      </c>
      <c r="C1041" t="str">
        <f>TRIM(LEFT(Table1_1[[#This Row],[product_name]], FIND(" ",Table1_1[[#This Row],[product_name]],FIND(" ",Table1_1[[#This Row],[product_name]],FIND(" ",Table1_1[[#This Row],[product_name]])+1)+1)))</f>
        <v>Pigeon by Stovekraft</v>
      </c>
      <c r="D1041" t="s">
        <v>8541</v>
      </c>
      <c r="E1041" t="s">
        <v>13080</v>
      </c>
      <c r="F1041">
        <v>699</v>
      </c>
      <c r="G1041">
        <v>1345</v>
      </c>
      <c r="H1041" t="str" cm="1">
        <f t="array" ref="H1041">_xlfn.IFS(Table1_1[[#This Row],[discounted_price]]&lt;200, "&lt;₹200", Table1_1[[#This Row],[discounted_price]]&lt;=500, "₹200-₹500", Table1_1[[#This Row],[discounted_price]]&gt;500, "&gt;₹500")</f>
        <v>&gt;₹500</v>
      </c>
      <c r="I1041" s="1">
        <v>0.48</v>
      </c>
      <c r="J10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41" s="1" t="str">
        <f>IF(Table1_1[[#This Row],[discount_percentage]]&gt;= 50%, "Yes", "No")</f>
        <v>No</v>
      </c>
      <c r="L1041">
        <v>3.9</v>
      </c>
      <c r="M1041">
        <v>8446</v>
      </c>
      <c r="N1041">
        <f>AVERAGE(Table1_1[[#This Row],[rating]]) + (Table1_1[[#This Row],[rating_count]]/1000)</f>
        <v>12.346</v>
      </c>
      <c r="O1041" t="str">
        <f>IF(Table1_1[[#This Row],[rating_count]]&lt;1000, "Yes", "No")</f>
        <v>No</v>
      </c>
      <c r="P1041" t="s">
        <v>9903</v>
      </c>
      <c r="Q1041" t="s">
        <v>9904</v>
      </c>
      <c r="R1041" t="s">
        <v>9905</v>
      </c>
      <c r="S1041" t="s">
        <v>9906</v>
      </c>
      <c r="T1041" t="s">
        <v>9907</v>
      </c>
      <c r="U1041" t="s">
        <v>9908</v>
      </c>
      <c r="V1041" t="s">
        <v>9909</v>
      </c>
      <c r="W1041" t="s">
        <v>9910</v>
      </c>
    </row>
    <row r="1042" spans="1:23" x14ac:dyDescent="0.25">
      <c r="A1042" t="s">
        <v>9911</v>
      </c>
      <c r="B1042" t="s">
        <v>9912</v>
      </c>
      <c r="C1042" t="str">
        <f>TRIM(LEFT(Table1_1[[#This Row],[product_name]], FIND(" ",Table1_1[[#This Row],[product_name]],FIND(" ",Table1_1[[#This Row],[product_name]],FIND(" ",Table1_1[[#This Row],[product_name]])+1)+1)))</f>
        <v>Usha CookJoy (CJ1600WPC)</v>
      </c>
      <c r="D1042" t="s">
        <v>8647</v>
      </c>
      <c r="E1042" t="s">
        <v>13080</v>
      </c>
      <c r="F1042">
        <v>2089</v>
      </c>
      <c r="G1042">
        <v>4000</v>
      </c>
      <c r="H1042" t="str" cm="1">
        <f t="array" ref="H1042">_xlfn.IFS(Table1_1[[#This Row],[discounted_price]]&lt;200, "&lt;₹200", Table1_1[[#This Row],[discounted_price]]&lt;=500, "₹200-₹500", Table1_1[[#This Row],[discounted_price]]&gt;500, "&gt;₹500")</f>
        <v>&gt;₹500</v>
      </c>
      <c r="I1042" s="1">
        <v>0.48</v>
      </c>
      <c r="J10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42" s="1" t="str">
        <f>IF(Table1_1[[#This Row],[discount_percentage]]&gt;= 50%, "Yes", "No")</f>
        <v>No</v>
      </c>
      <c r="L1042">
        <v>4.2</v>
      </c>
      <c r="M1042">
        <v>11199</v>
      </c>
      <c r="N1042">
        <f>AVERAGE(Table1_1[[#This Row],[rating]]) + (Table1_1[[#This Row],[rating_count]]/1000)</f>
        <v>15.399000000000001</v>
      </c>
      <c r="O1042" t="str">
        <f>IF(Table1_1[[#This Row],[rating_count]]&lt;1000, "Yes", "No")</f>
        <v>No</v>
      </c>
      <c r="P1042" t="s">
        <v>9913</v>
      </c>
      <c r="Q1042" t="s">
        <v>9914</v>
      </c>
      <c r="R1042" t="s">
        <v>9915</v>
      </c>
      <c r="S1042" t="s">
        <v>9916</v>
      </c>
      <c r="T1042" t="s">
        <v>9917</v>
      </c>
      <c r="U1042" t="s">
        <v>9918</v>
      </c>
      <c r="V1042" t="s">
        <v>9919</v>
      </c>
      <c r="W1042" t="s">
        <v>9920</v>
      </c>
    </row>
    <row r="1043" spans="1:23" x14ac:dyDescent="0.25">
      <c r="A1043" t="s">
        <v>9921</v>
      </c>
      <c r="B1043" t="s">
        <v>9922</v>
      </c>
      <c r="C1043" t="str">
        <f>TRIM(LEFT(Table1_1[[#This Row],[product_name]], FIND(" ",Table1_1[[#This Row],[product_name]],FIND(" ",Table1_1[[#This Row],[product_name]],FIND(" ",Table1_1[[#This Row],[product_name]])+1)+1)))</f>
        <v>Reffair AX30 [MAX]</v>
      </c>
      <c r="D1043" t="s">
        <v>9923</v>
      </c>
      <c r="E1043" t="s">
        <v>13083</v>
      </c>
      <c r="F1043">
        <v>2339</v>
      </c>
      <c r="G1043">
        <v>4000</v>
      </c>
      <c r="H1043" t="str" cm="1">
        <f t="array" ref="H1043">_xlfn.IFS(Table1_1[[#This Row],[discounted_price]]&lt;200, "&lt;₹200", Table1_1[[#This Row],[discounted_price]]&lt;=500, "₹200-₹500", Table1_1[[#This Row],[discounted_price]]&gt;500, "&gt;₹500")</f>
        <v>&gt;₹500</v>
      </c>
      <c r="I1043" s="1">
        <v>0.42</v>
      </c>
      <c r="J10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43" s="1" t="str">
        <f>IF(Table1_1[[#This Row],[discount_percentage]]&gt;= 50%, "Yes", "No")</f>
        <v>No</v>
      </c>
      <c r="L1043">
        <v>3.8</v>
      </c>
      <c r="M1043">
        <v>1118</v>
      </c>
      <c r="N1043">
        <f>AVERAGE(Table1_1[[#This Row],[rating]]) + (Table1_1[[#This Row],[rating_count]]/1000)</f>
        <v>4.9180000000000001</v>
      </c>
      <c r="O1043" t="str">
        <f>IF(Table1_1[[#This Row],[rating_count]]&lt;1000, "Yes", "No")</f>
        <v>No</v>
      </c>
      <c r="P1043" t="s">
        <v>9924</v>
      </c>
      <c r="Q1043" t="s">
        <v>9925</v>
      </c>
      <c r="R1043" t="s">
        <v>9926</v>
      </c>
      <c r="S1043" t="s">
        <v>9927</v>
      </c>
      <c r="T1043" t="s">
        <v>9928</v>
      </c>
      <c r="U1043" t="s">
        <v>9929</v>
      </c>
      <c r="V1043" t="s">
        <v>9930</v>
      </c>
      <c r="W1043" t="s">
        <v>9931</v>
      </c>
    </row>
    <row r="1044" spans="1:23" x14ac:dyDescent="0.25">
      <c r="A1044" t="s">
        <v>9932</v>
      </c>
      <c r="B1044" t="s">
        <v>9933</v>
      </c>
      <c r="C1044" t="str">
        <f>TRIM(LEFT(Table1_1[[#This Row],[product_name]], FIND(" ",Table1_1[[#This Row],[product_name]],FIND(" ",Table1_1[[#This Row],[product_name]],FIND(" ",Table1_1[[#This Row],[product_name]])+1)+1)))</f>
        <v>!!1000 Watt/2000-Watt Room</v>
      </c>
      <c r="D1044" t="s">
        <v>8563</v>
      </c>
      <c r="E1044" t="s">
        <v>13080</v>
      </c>
      <c r="F1044">
        <v>784</v>
      </c>
      <c r="G1044">
        <v>1599</v>
      </c>
      <c r="H1044" t="str" cm="1">
        <f t="array" ref="H1044">_xlfn.IFS(Table1_1[[#This Row],[discounted_price]]&lt;200, "&lt;₹200", Table1_1[[#This Row],[discounted_price]]&lt;=500, "₹200-₹500", Table1_1[[#This Row],[discounted_price]]&gt;500, "&gt;₹500")</f>
        <v>&gt;₹500</v>
      </c>
      <c r="I1044" s="1">
        <v>0.51</v>
      </c>
      <c r="J10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44" s="1" t="str">
        <f>IF(Table1_1[[#This Row],[discount_percentage]]&gt;= 50%, "Yes", "No")</f>
        <v>Yes</v>
      </c>
      <c r="L1044">
        <v>4.5</v>
      </c>
      <c r="M1044">
        <v>11</v>
      </c>
      <c r="N1044">
        <f>AVERAGE(Table1_1[[#This Row],[rating]]) + (Table1_1[[#This Row],[rating_count]]/1000)</f>
        <v>4.5110000000000001</v>
      </c>
      <c r="O1044" t="str">
        <f>IF(Table1_1[[#This Row],[rating_count]]&lt;1000, "Yes", "No")</f>
        <v>Yes</v>
      </c>
      <c r="P1044" t="s">
        <v>9934</v>
      </c>
      <c r="Q1044" t="s">
        <v>9935</v>
      </c>
      <c r="R1044" t="s">
        <v>9936</v>
      </c>
      <c r="S1044" t="s">
        <v>9937</v>
      </c>
      <c r="T1044" t="s">
        <v>9938</v>
      </c>
      <c r="U1044" t="s">
        <v>9939</v>
      </c>
      <c r="V1044" t="s">
        <v>9940</v>
      </c>
      <c r="W1044" t="s">
        <v>9941</v>
      </c>
    </row>
    <row r="1045" spans="1:23" x14ac:dyDescent="0.25">
      <c r="A1045" t="s">
        <v>9942</v>
      </c>
      <c r="B1045" t="s">
        <v>9943</v>
      </c>
      <c r="C1045" t="str">
        <f>TRIM(LEFT(Table1_1[[#This Row],[product_name]], FIND(" ",Table1_1[[#This Row],[product_name]],FIND(" ",Table1_1[[#This Row],[product_name]],FIND(" ",Table1_1[[#This Row],[product_name]])+1)+1)))</f>
        <v>Eureka Forbes Wet</v>
      </c>
      <c r="D1045" t="s">
        <v>9944</v>
      </c>
      <c r="E1045" t="s">
        <v>13080</v>
      </c>
      <c r="F1045">
        <v>5499</v>
      </c>
      <c r="G1045">
        <v>9999</v>
      </c>
      <c r="H1045" t="str" cm="1">
        <f t="array" ref="H1045">_xlfn.IFS(Table1_1[[#This Row],[discounted_price]]&lt;200, "&lt;₹200", Table1_1[[#This Row],[discounted_price]]&lt;=500, "₹200-₹500", Table1_1[[#This Row],[discounted_price]]&gt;500, "&gt;₹500")</f>
        <v>&gt;₹500</v>
      </c>
      <c r="I1045" s="1">
        <v>0.45</v>
      </c>
      <c r="J10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45" s="1" t="str">
        <f>IF(Table1_1[[#This Row],[discount_percentage]]&gt;= 50%, "Yes", "No")</f>
        <v>No</v>
      </c>
      <c r="L1045">
        <v>3.8</v>
      </c>
      <c r="M1045">
        <v>4353</v>
      </c>
      <c r="N1045">
        <f>AVERAGE(Table1_1[[#This Row],[rating]]) + (Table1_1[[#This Row],[rating_count]]/1000)</f>
        <v>8.1529999999999987</v>
      </c>
      <c r="O1045" t="str">
        <f>IF(Table1_1[[#This Row],[rating_count]]&lt;1000, "Yes", "No")</f>
        <v>No</v>
      </c>
      <c r="P1045" t="s">
        <v>9945</v>
      </c>
      <c r="Q1045" t="s">
        <v>9946</v>
      </c>
      <c r="R1045" t="s">
        <v>9947</v>
      </c>
      <c r="S1045" t="s">
        <v>9948</v>
      </c>
      <c r="T1045" t="s">
        <v>9949</v>
      </c>
      <c r="U1045" t="s">
        <v>9950</v>
      </c>
      <c r="V1045" t="s">
        <v>9951</v>
      </c>
      <c r="W1045" t="s">
        <v>9952</v>
      </c>
    </row>
    <row r="1046" spans="1:23" x14ac:dyDescent="0.25">
      <c r="A1046" t="s">
        <v>9953</v>
      </c>
      <c r="B1046" t="s">
        <v>9954</v>
      </c>
      <c r="C1046" t="str">
        <f>TRIM(LEFT(Table1_1[[#This Row],[product_name]], FIND(" ",Table1_1[[#This Row],[product_name]],FIND(" ",Table1_1[[#This Row],[product_name]],FIND(" ",Table1_1[[#This Row],[product_name]])+1)+1)))</f>
        <v>Activa Heat-Max 2000</v>
      </c>
      <c r="D1046" t="s">
        <v>8563</v>
      </c>
      <c r="E1046" t="s">
        <v>13080</v>
      </c>
      <c r="F1046">
        <v>899</v>
      </c>
      <c r="G1046">
        <v>1990</v>
      </c>
      <c r="H1046" t="str" cm="1">
        <f t="array" ref="H1046">_xlfn.IFS(Table1_1[[#This Row],[discounted_price]]&lt;200, "&lt;₹200", Table1_1[[#This Row],[discounted_price]]&lt;=500, "₹200-₹500", Table1_1[[#This Row],[discounted_price]]&gt;500, "&gt;₹500")</f>
        <v>&gt;₹500</v>
      </c>
      <c r="I1046" s="1">
        <v>0.55000000000000004</v>
      </c>
      <c r="J10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46" s="1" t="str">
        <f>IF(Table1_1[[#This Row],[discount_percentage]]&gt;= 50%, "Yes", "No")</f>
        <v>Yes</v>
      </c>
      <c r="L1046">
        <v>4.0999999999999996</v>
      </c>
      <c r="M1046">
        <v>185</v>
      </c>
      <c r="N1046">
        <f>AVERAGE(Table1_1[[#This Row],[rating]]) + (Table1_1[[#This Row],[rating_count]]/1000)</f>
        <v>4.2849999999999993</v>
      </c>
      <c r="O1046" t="str">
        <f>IF(Table1_1[[#This Row],[rating_count]]&lt;1000, "Yes", "No")</f>
        <v>Yes</v>
      </c>
      <c r="P1046" t="s">
        <v>9955</v>
      </c>
      <c r="Q1046" t="s">
        <v>9956</v>
      </c>
      <c r="R1046" t="s">
        <v>9957</v>
      </c>
      <c r="S1046" t="s">
        <v>9958</v>
      </c>
      <c r="T1046" t="s">
        <v>9959</v>
      </c>
      <c r="U1046" t="s">
        <v>9960</v>
      </c>
      <c r="V1046" t="s">
        <v>9961</v>
      </c>
      <c r="W1046" t="s">
        <v>9962</v>
      </c>
    </row>
    <row r="1047" spans="1:23" x14ac:dyDescent="0.25">
      <c r="A1047" t="s">
        <v>9963</v>
      </c>
      <c r="B1047" t="s">
        <v>9964</v>
      </c>
      <c r="C1047" t="str">
        <f>TRIM(LEFT(Table1_1[[#This Row],[product_name]], FIND(" ",Table1_1[[#This Row],[product_name]],FIND(" ",Table1_1[[#This Row],[product_name]],FIND(" ",Table1_1[[#This Row],[product_name]])+1)+1)))</f>
        <v>PHILIPS HL1655/00 Hand</v>
      </c>
      <c r="D1047" t="s">
        <v>8688</v>
      </c>
      <c r="E1047" t="s">
        <v>13080</v>
      </c>
      <c r="F1047">
        <v>1695</v>
      </c>
      <c r="G1047">
        <v>1695</v>
      </c>
      <c r="H1047" t="str" cm="1">
        <f t="array" ref="H1047">_xlfn.IFS(Table1_1[[#This Row],[discounted_price]]&lt;200, "&lt;₹200", Table1_1[[#This Row],[discounted_price]]&lt;=500, "₹200-₹500", Table1_1[[#This Row],[discounted_price]]&gt;500, "&gt;₹500")</f>
        <v>&gt;₹500</v>
      </c>
      <c r="I1047" s="1">
        <v>0</v>
      </c>
      <c r="J10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47" s="1" t="str">
        <f>IF(Table1_1[[#This Row],[discount_percentage]]&gt;= 50%, "Yes", "No")</f>
        <v>No</v>
      </c>
      <c r="L1047">
        <v>4.2</v>
      </c>
      <c r="M1047">
        <v>14290</v>
      </c>
      <c r="N1047">
        <f>AVERAGE(Table1_1[[#This Row],[rating]]) + (Table1_1[[#This Row],[rating_count]]/1000)</f>
        <v>18.489999999999998</v>
      </c>
      <c r="O1047" t="str">
        <f>IF(Table1_1[[#This Row],[rating_count]]&lt;1000, "Yes", "No")</f>
        <v>No</v>
      </c>
      <c r="P1047" t="s">
        <v>9965</v>
      </c>
      <c r="Q1047" t="s">
        <v>9966</v>
      </c>
      <c r="R1047" t="s">
        <v>9967</v>
      </c>
      <c r="S1047" t="s">
        <v>9968</v>
      </c>
      <c r="T1047" t="s">
        <v>9969</v>
      </c>
      <c r="U1047" t="s">
        <v>9970</v>
      </c>
      <c r="V1047" t="s">
        <v>9971</v>
      </c>
      <c r="W1047" t="s">
        <v>9972</v>
      </c>
    </row>
    <row r="1048" spans="1:23" x14ac:dyDescent="0.25">
      <c r="A1048" t="s">
        <v>9973</v>
      </c>
      <c r="B1048" t="s">
        <v>9974</v>
      </c>
      <c r="C1048" t="str">
        <f>TRIM(LEFT(Table1_1[[#This Row],[product_name]], FIND(" ",Table1_1[[#This Row],[product_name]],FIND(" ",Table1_1[[#This Row],[product_name]],FIND(" ",Table1_1[[#This Row],[product_name]])+1)+1)))</f>
        <v>Bajaj DX-2 600W</v>
      </c>
      <c r="D1048" t="s">
        <v>8699</v>
      </c>
      <c r="E1048" t="s">
        <v>13080</v>
      </c>
      <c r="F1048">
        <v>499</v>
      </c>
      <c r="G1048">
        <v>940</v>
      </c>
      <c r="H1048" t="str" cm="1">
        <f t="array" ref="H1048">_xlfn.IFS(Table1_1[[#This Row],[discounted_price]]&lt;200, "&lt;₹200", Table1_1[[#This Row],[discounted_price]]&lt;=500, "₹200-₹500", Table1_1[[#This Row],[discounted_price]]&gt;500, "&gt;₹500")</f>
        <v>₹200-₹500</v>
      </c>
      <c r="I1048" s="1">
        <v>0.47</v>
      </c>
      <c r="J10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48" s="1" t="str">
        <f>IF(Table1_1[[#This Row],[discount_percentage]]&gt;= 50%, "Yes", "No")</f>
        <v>No</v>
      </c>
      <c r="L1048">
        <v>4.0999999999999996</v>
      </c>
      <c r="M1048">
        <v>3036</v>
      </c>
      <c r="N1048">
        <f>AVERAGE(Table1_1[[#This Row],[rating]]) + (Table1_1[[#This Row],[rating_count]]/1000)</f>
        <v>7.1359999999999992</v>
      </c>
      <c r="O1048" t="str">
        <f>IF(Table1_1[[#This Row],[rating_count]]&lt;1000, "Yes", "No")</f>
        <v>No</v>
      </c>
      <c r="P1048" t="s">
        <v>9367</v>
      </c>
      <c r="Q1048" t="s">
        <v>9975</v>
      </c>
      <c r="R1048" t="s">
        <v>9976</v>
      </c>
      <c r="S1048" t="s">
        <v>9977</v>
      </c>
      <c r="T1048" t="s">
        <v>9978</v>
      </c>
      <c r="U1048" t="s">
        <v>9979</v>
      </c>
      <c r="V1048" t="s">
        <v>9980</v>
      </c>
      <c r="W1048" t="s">
        <v>9981</v>
      </c>
    </row>
    <row r="1049" spans="1:23" x14ac:dyDescent="0.25">
      <c r="A1049" t="s">
        <v>9982</v>
      </c>
      <c r="B1049" t="s">
        <v>9983</v>
      </c>
      <c r="C1049" t="str">
        <f>TRIM(LEFT(Table1_1[[#This Row],[product_name]], FIND(" ",Table1_1[[#This Row],[product_name]],FIND(" ",Table1_1[[#This Row],[product_name]],FIND(" ",Table1_1[[#This Row],[product_name]])+1)+1)))</f>
        <v>V-Guard Zio Instant</v>
      </c>
      <c r="D1049" t="s">
        <v>8721</v>
      </c>
      <c r="E1049" t="s">
        <v>13080</v>
      </c>
      <c r="F1049">
        <v>2699</v>
      </c>
      <c r="G1049">
        <v>4700</v>
      </c>
      <c r="H1049" t="str" cm="1">
        <f t="array" ref="H1049">_xlfn.IFS(Table1_1[[#This Row],[discounted_price]]&lt;200, "&lt;₹200", Table1_1[[#This Row],[discounted_price]]&lt;=500, "₹200-₹500", Table1_1[[#This Row],[discounted_price]]&gt;500, "&gt;₹500")</f>
        <v>&gt;₹500</v>
      </c>
      <c r="I1049" s="1">
        <v>0.43</v>
      </c>
      <c r="J10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49" s="1" t="str">
        <f>IF(Table1_1[[#This Row],[discount_percentage]]&gt;= 50%, "Yes", "No")</f>
        <v>No</v>
      </c>
      <c r="L1049">
        <v>4.2</v>
      </c>
      <c r="M1049">
        <v>1296</v>
      </c>
      <c r="N1049">
        <f>AVERAGE(Table1_1[[#This Row],[rating]]) + (Table1_1[[#This Row],[rating_count]]/1000)</f>
        <v>5.4960000000000004</v>
      </c>
      <c r="O1049" t="str">
        <f>IF(Table1_1[[#This Row],[rating_count]]&lt;1000, "Yes", "No")</f>
        <v>No</v>
      </c>
      <c r="P1049" t="s">
        <v>9984</v>
      </c>
      <c r="Q1049" t="s">
        <v>9985</v>
      </c>
      <c r="R1049" t="s">
        <v>9986</v>
      </c>
      <c r="S1049" t="s">
        <v>9987</v>
      </c>
      <c r="T1049" t="s">
        <v>9988</v>
      </c>
      <c r="U1049" t="s">
        <v>9989</v>
      </c>
      <c r="V1049" t="s">
        <v>9990</v>
      </c>
      <c r="W1049" t="s">
        <v>9991</v>
      </c>
    </row>
    <row r="1050" spans="1:23" x14ac:dyDescent="0.25">
      <c r="A1050" t="s">
        <v>9992</v>
      </c>
      <c r="B1050" t="s">
        <v>9993</v>
      </c>
      <c r="C1050" t="str">
        <f>TRIM(LEFT(Table1_1[[#This Row],[product_name]], FIND(" ",Table1_1[[#This Row],[product_name]],FIND(" ",Table1_1[[#This Row],[product_name]],FIND(" ",Table1_1[[#This Row],[product_name]])+1)+1)))</f>
        <v>Homeistic Applience‚Ñ¢ Instant</v>
      </c>
      <c r="D1050" t="s">
        <v>8721</v>
      </c>
      <c r="E1050" t="s">
        <v>13080</v>
      </c>
      <c r="F1050">
        <v>1448</v>
      </c>
      <c r="G1050">
        <v>2999</v>
      </c>
      <c r="H1050" t="str" cm="1">
        <f t="array" ref="H1050">_xlfn.IFS(Table1_1[[#This Row],[discounted_price]]&lt;200, "&lt;₹200", Table1_1[[#This Row],[discounted_price]]&lt;=500, "₹200-₹500", Table1_1[[#This Row],[discounted_price]]&gt;500, "&gt;₹500")</f>
        <v>&gt;₹500</v>
      </c>
      <c r="I1050" s="1">
        <v>0.52</v>
      </c>
      <c r="J10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50" s="1" t="str">
        <f>IF(Table1_1[[#This Row],[discount_percentage]]&gt;= 50%, "Yes", "No")</f>
        <v>Yes</v>
      </c>
      <c r="L1050">
        <v>4.5</v>
      </c>
      <c r="M1050">
        <v>19</v>
      </c>
      <c r="N1050">
        <f>AVERAGE(Table1_1[[#This Row],[rating]]) + (Table1_1[[#This Row],[rating_count]]/1000)</f>
        <v>4.5190000000000001</v>
      </c>
      <c r="O1050" t="str">
        <f>IF(Table1_1[[#This Row],[rating_count]]&lt;1000, "Yes", "No")</f>
        <v>Yes</v>
      </c>
      <c r="P1050" t="s">
        <v>9994</v>
      </c>
      <c r="Q1050" t="s">
        <v>9995</v>
      </c>
      <c r="R1050" t="s">
        <v>9996</v>
      </c>
      <c r="S1050" t="s">
        <v>9997</v>
      </c>
      <c r="T1050" t="s">
        <v>9998</v>
      </c>
      <c r="U1050" t="s">
        <v>9999</v>
      </c>
      <c r="V1050" t="s">
        <v>10000</v>
      </c>
      <c r="W1050" t="s">
        <v>10001</v>
      </c>
    </row>
    <row r="1051" spans="1:23" x14ac:dyDescent="0.25">
      <c r="A1051" t="s">
        <v>10002</v>
      </c>
      <c r="B1051" t="s">
        <v>10003</v>
      </c>
      <c r="C1051" t="str">
        <f>TRIM(LEFT(Table1_1[[#This Row],[product_name]], FIND(" ",Table1_1[[#This Row],[product_name]],FIND(" ",Table1_1[[#This Row],[product_name]],FIND(" ",Table1_1[[#This Row],[product_name]])+1)+1)))</f>
        <v>Kitchenwell 18Pc Plastic</v>
      </c>
      <c r="D1051" t="s">
        <v>9284</v>
      </c>
      <c r="E1051" t="s">
        <v>13080</v>
      </c>
      <c r="F1051">
        <v>79</v>
      </c>
      <c r="G1051">
        <v>79</v>
      </c>
      <c r="H1051" t="str" cm="1">
        <f t="array" ref="H1051">_xlfn.IFS(Table1_1[[#This Row],[discounted_price]]&lt;200, "&lt;₹200", Table1_1[[#This Row],[discounted_price]]&lt;=500, "₹200-₹500", Table1_1[[#This Row],[discounted_price]]&gt;500, "&gt;₹500")</f>
        <v>&lt;₹200</v>
      </c>
      <c r="I1051" s="1">
        <v>0</v>
      </c>
      <c r="J10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51" s="1" t="str">
        <f>IF(Table1_1[[#This Row],[discount_percentage]]&gt;= 50%, "Yes", "No")</f>
        <v>No</v>
      </c>
      <c r="L1051">
        <v>4</v>
      </c>
      <c r="M1051">
        <v>97</v>
      </c>
      <c r="N1051">
        <f>AVERAGE(Table1_1[[#This Row],[rating]]) + (Table1_1[[#This Row],[rating_count]]/1000)</f>
        <v>4.0970000000000004</v>
      </c>
      <c r="O1051" t="str">
        <f>IF(Table1_1[[#This Row],[rating_count]]&lt;1000, "Yes", "No")</f>
        <v>Yes</v>
      </c>
      <c r="P1051" t="s">
        <v>10004</v>
      </c>
      <c r="Q1051" t="s">
        <v>10005</v>
      </c>
      <c r="R1051" t="s">
        <v>10006</v>
      </c>
      <c r="S1051" t="s">
        <v>10007</v>
      </c>
      <c r="T1051" t="s">
        <v>10008</v>
      </c>
      <c r="U1051" t="s">
        <v>13069</v>
      </c>
      <c r="V1051" t="s">
        <v>10009</v>
      </c>
      <c r="W1051" t="s">
        <v>10010</v>
      </c>
    </row>
    <row r="1052" spans="1:23" x14ac:dyDescent="0.25">
      <c r="A1052" t="s">
        <v>10011</v>
      </c>
      <c r="B1052" t="s">
        <v>10012</v>
      </c>
      <c r="C1052" t="str">
        <f>TRIM(LEFT(Table1_1[[#This Row],[product_name]], FIND(" ",Table1_1[[#This Row],[product_name]],FIND(" ",Table1_1[[#This Row],[product_name]],FIND(" ",Table1_1[[#This Row],[product_name]])+1)+1)))</f>
        <v>Havells Instanio 10</v>
      </c>
      <c r="D1052" t="s">
        <v>8773</v>
      </c>
      <c r="E1052" t="s">
        <v>13080</v>
      </c>
      <c r="F1052">
        <v>6990</v>
      </c>
      <c r="G1052">
        <v>14290</v>
      </c>
      <c r="H1052" t="str" cm="1">
        <f t="array" ref="H1052">_xlfn.IFS(Table1_1[[#This Row],[discounted_price]]&lt;200, "&lt;₹200", Table1_1[[#This Row],[discounted_price]]&lt;=500, "₹200-₹500", Table1_1[[#This Row],[discounted_price]]&gt;500, "&gt;₹500")</f>
        <v>&gt;₹500</v>
      </c>
      <c r="I1052" s="1">
        <v>0.51</v>
      </c>
      <c r="J10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52" s="1" t="str">
        <f>IF(Table1_1[[#This Row],[discount_percentage]]&gt;= 50%, "Yes", "No")</f>
        <v>Yes</v>
      </c>
      <c r="L1052">
        <v>4.4000000000000004</v>
      </c>
      <c r="M1052">
        <v>1771</v>
      </c>
      <c r="N1052">
        <f>AVERAGE(Table1_1[[#This Row],[rating]]) + (Table1_1[[#This Row],[rating_count]]/1000)</f>
        <v>6.1710000000000003</v>
      </c>
      <c r="O1052" t="str">
        <f>IF(Table1_1[[#This Row],[rating_count]]&lt;1000, "Yes", "No")</f>
        <v>No</v>
      </c>
      <c r="P1052" t="s">
        <v>10013</v>
      </c>
      <c r="Q1052" t="s">
        <v>10014</v>
      </c>
      <c r="R1052" t="s">
        <v>10015</v>
      </c>
      <c r="S1052" t="s">
        <v>10016</v>
      </c>
      <c r="T1052" t="s">
        <v>10017</v>
      </c>
      <c r="U1052" t="s">
        <v>10018</v>
      </c>
      <c r="V1052" t="s">
        <v>10019</v>
      </c>
      <c r="W1052" t="s">
        <v>10020</v>
      </c>
    </row>
    <row r="1053" spans="1:23" x14ac:dyDescent="0.25">
      <c r="A1053" t="s">
        <v>10021</v>
      </c>
      <c r="B1053" t="s">
        <v>10022</v>
      </c>
      <c r="C1053" t="str">
        <f>TRIM(LEFT(Table1_1[[#This Row],[product_name]], FIND(" ",Table1_1[[#This Row],[product_name]],FIND(" ",Table1_1[[#This Row],[product_name]],FIND(" ",Table1_1[[#This Row],[product_name]])+1)+1)))</f>
        <v>Prestige PIC 16.0+</v>
      </c>
      <c r="D1053" t="s">
        <v>8647</v>
      </c>
      <c r="E1053" t="s">
        <v>13080</v>
      </c>
      <c r="F1053">
        <v>2698</v>
      </c>
      <c r="G1053">
        <v>3945</v>
      </c>
      <c r="H1053" t="str" cm="1">
        <f t="array" ref="H1053">_xlfn.IFS(Table1_1[[#This Row],[discounted_price]]&lt;200, "&lt;₹200", Table1_1[[#This Row],[discounted_price]]&lt;=500, "₹200-₹500", Table1_1[[#This Row],[discounted_price]]&gt;500, "&gt;₹500")</f>
        <v>&gt;₹500</v>
      </c>
      <c r="I1053" s="1">
        <v>0.32</v>
      </c>
      <c r="J10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53" s="1" t="str">
        <f>IF(Table1_1[[#This Row],[discount_percentage]]&gt;= 50%, "Yes", "No")</f>
        <v>No</v>
      </c>
      <c r="L1053">
        <v>4</v>
      </c>
      <c r="M1053">
        <v>15034</v>
      </c>
      <c r="N1053">
        <f>AVERAGE(Table1_1[[#This Row],[rating]]) + (Table1_1[[#This Row],[rating_count]]/1000)</f>
        <v>19.033999999999999</v>
      </c>
      <c r="O1053" t="str">
        <f>IF(Table1_1[[#This Row],[rating_count]]&lt;1000, "Yes", "No")</f>
        <v>No</v>
      </c>
      <c r="P1053" t="s">
        <v>10023</v>
      </c>
      <c r="Q1053" t="s">
        <v>10024</v>
      </c>
      <c r="R1053" t="s">
        <v>10025</v>
      </c>
      <c r="S1053" t="s">
        <v>10026</v>
      </c>
      <c r="T1053" t="s">
        <v>10027</v>
      </c>
      <c r="U1053" t="s">
        <v>10028</v>
      </c>
      <c r="V1053" t="s">
        <v>10029</v>
      </c>
      <c r="W1053" t="s">
        <v>10030</v>
      </c>
    </row>
    <row r="1054" spans="1:23" x14ac:dyDescent="0.25">
      <c r="A1054" t="s">
        <v>10031</v>
      </c>
      <c r="B1054" t="s">
        <v>10032</v>
      </c>
      <c r="C1054" t="str">
        <f>TRIM(LEFT(Table1_1[[#This Row],[product_name]], FIND(" ",Table1_1[[#This Row],[product_name]],FIND(" ",Table1_1[[#This Row],[product_name]],FIND(" ",Table1_1[[#This Row],[product_name]])+1)+1)))</f>
        <v>AGARO 33398 Rapid</v>
      </c>
      <c r="D1054" t="s">
        <v>9944</v>
      </c>
      <c r="E1054" t="s">
        <v>13080</v>
      </c>
      <c r="F1054">
        <v>3199</v>
      </c>
      <c r="G1054">
        <v>5999</v>
      </c>
      <c r="H1054" t="str" cm="1">
        <f t="array" ref="H1054">_xlfn.IFS(Table1_1[[#This Row],[discounted_price]]&lt;200, "&lt;₹200", Table1_1[[#This Row],[discounted_price]]&lt;=500, "₹200-₹500", Table1_1[[#This Row],[discounted_price]]&gt;500, "&gt;₹500")</f>
        <v>&gt;₹500</v>
      </c>
      <c r="I1054" s="1">
        <v>0.47</v>
      </c>
      <c r="J10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54" s="1" t="str">
        <f>IF(Table1_1[[#This Row],[discount_percentage]]&gt;= 50%, "Yes", "No")</f>
        <v>No</v>
      </c>
      <c r="L1054">
        <v>4</v>
      </c>
      <c r="M1054">
        <v>3242</v>
      </c>
      <c r="N1054">
        <f>AVERAGE(Table1_1[[#This Row],[rating]]) + (Table1_1[[#This Row],[rating_count]]/1000)</f>
        <v>7.242</v>
      </c>
      <c r="O1054" t="str">
        <f>IF(Table1_1[[#This Row],[rating_count]]&lt;1000, "Yes", "No")</f>
        <v>No</v>
      </c>
      <c r="P1054" t="s">
        <v>10033</v>
      </c>
      <c r="Q1054" t="s">
        <v>10034</v>
      </c>
      <c r="R1054" t="s">
        <v>10035</v>
      </c>
      <c r="S1054" t="s">
        <v>10036</v>
      </c>
      <c r="T1054" t="s">
        <v>10037</v>
      </c>
      <c r="U1054" t="s">
        <v>10038</v>
      </c>
      <c r="V1054" t="s">
        <v>10039</v>
      </c>
      <c r="W1054" t="s">
        <v>10040</v>
      </c>
    </row>
    <row r="1055" spans="1:23" x14ac:dyDescent="0.25">
      <c r="A1055" t="s">
        <v>10041</v>
      </c>
      <c r="B1055" t="s">
        <v>10042</v>
      </c>
      <c r="C1055" t="str">
        <f>TRIM(LEFT(Table1_1[[#This Row],[product_name]], FIND(" ",Table1_1[[#This Row],[product_name]],FIND(" ",Table1_1[[#This Row],[product_name]],FIND(" ",Table1_1[[#This Row],[product_name]])+1)+1)))</f>
        <v>KENT 16026 Electric</v>
      </c>
      <c r="D1055" t="s">
        <v>8762</v>
      </c>
      <c r="E1055" t="s">
        <v>13080</v>
      </c>
      <c r="F1055">
        <v>1199</v>
      </c>
      <c r="G1055">
        <v>1950</v>
      </c>
      <c r="H1055" t="str" cm="1">
        <f t="array" ref="H1055">_xlfn.IFS(Table1_1[[#This Row],[discounted_price]]&lt;200, "&lt;₹200", Table1_1[[#This Row],[discounted_price]]&lt;=500, "₹200-₹500", Table1_1[[#This Row],[discounted_price]]&gt;500, "&gt;₹500")</f>
        <v>&gt;₹500</v>
      </c>
      <c r="I1055" s="1">
        <v>0.39</v>
      </c>
      <c r="J10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55" s="1" t="str">
        <f>IF(Table1_1[[#This Row],[discount_percentage]]&gt;= 50%, "Yes", "No")</f>
        <v>No</v>
      </c>
      <c r="L1055">
        <v>3.9</v>
      </c>
      <c r="M1055">
        <v>2832</v>
      </c>
      <c r="N1055">
        <f>AVERAGE(Table1_1[[#This Row],[rating]]) + (Table1_1[[#This Row],[rating_count]]/1000)</f>
        <v>6.7319999999999993</v>
      </c>
      <c r="O1055" t="str">
        <f>IF(Table1_1[[#This Row],[rating_count]]&lt;1000, "Yes", "No")</f>
        <v>No</v>
      </c>
      <c r="P1055" t="s">
        <v>10043</v>
      </c>
      <c r="Q1055" t="s">
        <v>10044</v>
      </c>
      <c r="R1055" t="s">
        <v>10045</v>
      </c>
      <c r="S1055" t="s">
        <v>10046</v>
      </c>
      <c r="T1055" t="s">
        <v>10047</v>
      </c>
      <c r="U1055" t="s">
        <v>10048</v>
      </c>
      <c r="V1055" t="s">
        <v>10049</v>
      </c>
      <c r="W1055" t="s">
        <v>10050</v>
      </c>
    </row>
    <row r="1056" spans="1:23" x14ac:dyDescent="0.25">
      <c r="A1056" t="s">
        <v>10051</v>
      </c>
      <c r="B1056" t="s">
        <v>10052</v>
      </c>
      <c r="C1056" t="str">
        <f>TRIM(LEFT(Table1_1[[#This Row],[product_name]], FIND(" ",Table1_1[[#This Row],[product_name]],FIND(" ",Table1_1[[#This Row],[product_name]],FIND(" ",Table1_1[[#This Row],[product_name]])+1)+1)))</f>
        <v>SKYTONE Stainless Steel</v>
      </c>
      <c r="D1056" t="s">
        <v>9192</v>
      </c>
      <c r="E1056" t="s">
        <v>13080</v>
      </c>
      <c r="F1056">
        <v>1414</v>
      </c>
      <c r="G1056">
        <v>2799</v>
      </c>
      <c r="H1056" t="str" cm="1">
        <f t="array" ref="H1056">_xlfn.IFS(Table1_1[[#This Row],[discounted_price]]&lt;200, "&lt;₹200", Table1_1[[#This Row],[discounted_price]]&lt;=500, "₹200-₹500", Table1_1[[#This Row],[discounted_price]]&gt;500, "&gt;₹500")</f>
        <v>&gt;₹500</v>
      </c>
      <c r="I1056" s="1">
        <v>0.49</v>
      </c>
      <c r="J10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56" s="1" t="str">
        <f>IF(Table1_1[[#This Row],[discount_percentage]]&gt;= 50%, "Yes", "No")</f>
        <v>No</v>
      </c>
      <c r="L1056">
        <v>4</v>
      </c>
      <c r="M1056">
        <v>1498</v>
      </c>
      <c r="N1056">
        <f>AVERAGE(Table1_1[[#This Row],[rating]]) + (Table1_1[[#This Row],[rating_count]]/1000)</f>
        <v>5.4980000000000002</v>
      </c>
      <c r="O1056" t="str">
        <f>IF(Table1_1[[#This Row],[rating_count]]&lt;1000, "Yes", "No")</f>
        <v>No</v>
      </c>
      <c r="P1056" t="s">
        <v>10053</v>
      </c>
      <c r="Q1056" t="s">
        <v>10054</v>
      </c>
      <c r="R1056" t="s">
        <v>10055</v>
      </c>
      <c r="S1056" t="s">
        <v>10056</v>
      </c>
      <c r="T1056" t="s">
        <v>10057</v>
      </c>
      <c r="U1056" t="s">
        <v>10058</v>
      </c>
      <c r="V1056" t="s">
        <v>10059</v>
      </c>
      <c r="W1056" t="s">
        <v>10060</v>
      </c>
    </row>
    <row r="1057" spans="1:23" x14ac:dyDescent="0.25">
      <c r="A1057" t="s">
        <v>10061</v>
      </c>
      <c r="B1057" t="s">
        <v>10062</v>
      </c>
      <c r="C1057" t="str">
        <f>TRIM(LEFT(Table1_1[[#This Row],[product_name]], FIND(" ",Table1_1[[#This Row],[product_name]],FIND(" ",Table1_1[[#This Row],[product_name]],FIND(" ",Table1_1[[#This Row],[product_name]])+1)+1)))</f>
        <v>KENT 16088 Vogue</v>
      </c>
      <c r="D1057" t="s">
        <v>8541</v>
      </c>
      <c r="E1057" t="s">
        <v>13080</v>
      </c>
      <c r="F1057">
        <v>999</v>
      </c>
      <c r="G1057">
        <v>1950</v>
      </c>
      <c r="H1057" t="str" cm="1">
        <f t="array" ref="H1057">_xlfn.IFS(Table1_1[[#This Row],[discounted_price]]&lt;200, "&lt;₹200", Table1_1[[#This Row],[discounted_price]]&lt;=500, "₹200-₹500", Table1_1[[#This Row],[discounted_price]]&gt;500, "&gt;₹500")</f>
        <v>&gt;₹500</v>
      </c>
      <c r="I1057" s="1">
        <v>0.49</v>
      </c>
      <c r="J10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57" s="1" t="str">
        <f>IF(Table1_1[[#This Row],[discount_percentage]]&gt;= 50%, "Yes", "No")</f>
        <v>No</v>
      </c>
      <c r="L1057">
        <v>3.8</v>
      </c>
      <c r="M1057">
        <v>305</v>
      </c>
      <c r="N1057">
        <f>AVERAGE(Table1_1[[#This Row],[rating]]) + (Table1_1[[#This Row],[rating_count]]/1000)</f>
        <v>4.1049999999999995</v>
      </c>
      <c r="O1057" t="str">
        <f>IF(Table1_1[[#This Row],[rating_count]]&lt;1000, "Yes", "No")</f>
        <v>Yes</v>
      </c>
      <c r="P1057" t="s">
        <v>10063</v>
      </c>
      <c r="Q1057" t="s">
        <v>10064</v>
      </c>
      <c r="R1057" t="s">
        <v>10065</v>
      </c>
      <c r="S1057" t="s">
        <v>10066</v>
      </c>
      <c r="T1057" t="s">
        <v>10067</v>
      </c>
      <c r="U1057" t="s">
        <v>10068</v>
      </c>
      <c r="V1057" t="s">
        <v>10069</v>
      </c>
      <c r="W1057" t="s">
        <v>10070</v>
      </c>
    </row>
    <row r="1058" spans="1:23" x14ac:dyDescent="0.25">
      <c r="A1058" t="s">
        <v>10071</v>
      </c>
      <c r="B1058" t="s">
        <v>10072</v>
      </c>
      <c r="C1058" t="str">
        <f>TRIM(LEFT(Table1_1[[#This Row],[product_name]], FIND(" ",Table1_1[[#This Row],[product_name]],FIND(" ",Table1_1[[#This Row],[product_name]],FIND(" ",Table1_1[[#This Row],[product_name]])+1)+1)))</f>
        <v>Eureka Forbes Supervac</v>
      </c>
      <c r="D1058" t="s">
        <v>9326</v>
      </c>
      <c r="E1058" t="s">
        <v>13080</v>
      </c>
      <c r="F1058">
        <v>5999</v>
      </c>
      <c r="G1058">
        <v>9999</v>
      </c>
      <c r="H1058" t="str" cm="1">
        <f t="array" ref="H1058">_xlfn.IFS(Table1_1[[#This Row],[discounted_price]]&lt;200, "&lt;₹200", Table1_1[[#This Row],[discounted_price]]&lt;=500, "₹200-₹500", Table1_1[[#This Row],[discounted_price]]&gt;500, "&gt;₹500")</f>
        <v>&gt;₹500</v>
      </c>
      <c r="I1058" s="1">
        <v>0.4</v>
      </c>
      <c r="J10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58" s="1" t="str">
        <f>IF(Table1_1[[#This Row],[discount_percentage]]&gt;= 50%, "Yes", "No")</f>
        <v>No</v>
      </c>
      <c r="L1058">
        <v>4.2</v>
      </c>
      <c r="M1058">
        <v>1191</v>
      </c>
      <c r="N1058">
        <f>AVERAGE(Table1_1[[#This Row],[rating]]) + (Table1_1[[#This Row],[rating_count]]/1000)</f>
        <v>5.391</v>
      </c>
      <c r="O1058" t="str">
        <f>IF(Table1_1[[#This Row],[rating_count]]&lt;1000, "Yes", "No")</f>
        <v>No</v>
      </c>
      <c r="P1058" t="s">
        <v>10073</v>
      </c>
      <c r="Q1058" t="s">
        <v>10074</v>
      </c>
      <c r="R1058" t="s">
        <v>10075</v>
      </c>
      <c r="S1058" t="s">
        <v>10076</v>
      </c>
      <c r="T1058" t="s">
        <v>10077</v>
      </c>
      <c r="U1058" t="s">
        <v>10078</v>
      </c>
      <c r="V1058" t="s">
        <v>10079</v>
      </c>
      <c r="W1058" t="s">
        <v>10080</v>
      </c>
    </row>
    <row r="1059" spans="1:23" x14ac:dyDescent="0.25">
      <c r="A1059" t="s">
        <v>10081</v>
      </c>
      <c r="B1059" t="s">
        <v>10082</v>
      </c>
      <c r="C1059" t="str">
        <f>TRIM(LEFT(Table1_1[[#This Row],[product_name]], FIND(" ",Table1_1[[#This Row],[product_name]],FIND(" ",Table1_1[[#This Row],[product_name]],FIND(" ",Table1_1[[#This Row],[product_name]])+1)+1)))</f>
        <v>Mi Air Purifier</v>
      </c>
      <c r="D1059" t="s">
        <v>10083</v>
      </c>
      <c r="E1059" t="s">
        <v>13080</v>
      </c>
      <c r="F1059">
        <v>9970</v>
      </c>
      <c r="G1059">
        <v>12999</v>
      </c>
      <c r="H1059" t="str" cm="1">
        <f t="array" ref="H1059">_xlfn.IFS(Table1_1[[#This Row],[discounted_price]]&lt;200, "&lt;₹200", Table1_1[[#This Row],[discounted_price]]&lt;=500, "₹200-₹500", Table1_1[[#This Row],[discounted_price]]&gt;500, "&gt;₹500")</f>
        <v>&gt;₹500</v>
      </c>
      <c r="I1059" s="1">
        <v>0.23</v>
      </c>
      <c r="J10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59" s="1" t="str">
        <f>IF(Table1_1[[#This Row],[discount_percentage]]&gt;= 50%, "Yes", "No")</f>
        <v>No</v>
      </c>
      <c r="L1059">
        <v>4.3</v>
      </c>
      <c r="M1059">
        <v>4049</v>
      </c>
      <c r="N1059">
        <f>AVERAGE(Table1_1[[#This Row],[rating]]) + (Table1_1[[#This Row],[rating_count]]/1000)</f>
        <v>8.3490000000000002</v>
      </c>
      <c r="O1059" t="str">
        <f>IF(Table1_1[[#This Row],[rating_count]]&lt;1000, "Yes", "No")</f>
        <v>No</v>
      </c>
      <c r="P1059" t="s">
        <v>10084</v>
      </c>
      <c r="Q1059" t="s">
        <v>10085</v>
      </c>
      <c r="R1059" t="s">
        <v>10086</v>
      </c>
      <c r="S1059" t="s">
        <v>10087</v>
      </c>
      <c r="T1059" t="s">
        <v>10088</v>
      </c>
      <c r="U1059" t="s">
        <v>10089</v>
      </c>
      <c r="V1059" t="s">
        <v>10090</v>
      </c>
      <c r="W1059" t="s">
        <v>10091</v>
      </c>
    </row>
    <row r="1060" spans="1:23" x14ac:dyDescent="0.25">
      <c r="A1060" t="s">
        <v>10092</v>
      </c>
      <c r="B1060" t="s">
        <v>10093</v>
      </c>
      <c r="C1060" t="str">
        <f>TRIM(LEFT(Table1_1[[#This Row],[product_name]], FIND(" ",Table1_1[[#This Row],[product_name]],FIND(" ",Table1_1[[#This Row],[product_name]],FIND(" ",Table1_1[[#This Row],[product_name]])+1)+1)))</f>
        <v>Tata Swach Bulb</v>
      </c>
      <c r="D1060" t="s">
        <v>10094</v>
      </c>
      <c r="E1060" t="s">
        <v>13080</v>
      </c>
      <c r="F1060">
        <v>698</v>
      </c>
      <c r="G1060">
        <v>699</v>
      </c>
      <c r="H1060" t="str" cm="1">
        <f t="array" ref="H1060">_xlfn.IFS(Table1_1[[#This Row],[discounted_price]]&lt;200, "&lt;₹200", Table1_1[[#This Row],[discounted_price]]&lt;=500, "₹200-₹500", Table1_1[[#This Row],[discounted_price]]&gt;500, "&gt;₹500")</f>
        <v>&gt;₹500</v>
      </c>
      <c r="I1060" s="1">
        <v>0</v>
      </c>
      <c r="J10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60" s="1" t="str">
        <f>IF(Table1_1[[#This Row],[discount_percentage]]&gt;= 50%, "Yes", "No")</f>
        <v>No</v>
      </c>
      <c r="L1060">
        <v>4.2</v>
      </c>
      <c r="M1060">
        <v>3160</v>
      </c>
      <c r="N1060">
        <f>AVERAGE(Table1_1[[#This Row],[rating]]) + (Table1_1[[#This Row],[rating_count]]/1000)</f>
        <v>7.36</v>
      </c>
      <c r="O1060" t="str">
        <f>IF(Table1_1[[#This Row],[rating_count]]&lt;1000, "Yes", "No")</f>
        <v>No</v>
      </c>
      <c r="P1060" t="s">
        <v>10095</v>
      </c>
      <c r="Q1060" t="s">
        <v>10096</v>
      </c>
      <c r="R1060" t="s">
        <v>10097</v>
      </c>
      <c r="S1060" t="s">
        <v>10098</v>
      </c>
      <c r="T1060" t="s">
        <v>10099</v>
      </c>
      <c r="U1060" t="s">
        <v>10100</v>
      </c>
      <c r="V1060" t="s">
        <v>10101</v>
      </c>
      <c r="W1060" t="s">
        <v>10102</v>
      </c>
    </row>
    <row r="1061" spans="1:23" x14ac:dyDescent="0.25">
      <c r="A1061" t="s">
        <v>10103</v>
      </c>
      <c r="B1061" t="s">
        <v>10104</v>
      </c>
      <c r="C1061" t="str">
        <f>TRIM(LEFT(Table1_1[[#This Row],[product_name]], FIND(" ",Table1_1[[#This Row],[product_name]],FIND(" ",Table1_1[[#This Row],[product_name]],FIND(" ",Table1_1[[#This Row],[product_name]])+1)+1)))</f>
        <v>Havells Ambrose 1200mm</v>
      </c>
      <c r="D1061" t="s">
        <v>9295</v>
      </c>
      <c r="E1061" t="s">
        <v>13080</v>
      </c>
      <c r="F1061">
        <v>2199</v>
      </c>
      <c r="G1061">
        <v>3190</v>
      </c>
      <c r="H1061" t="str" cm="1">
        <f t="array" ref="H1061">_xlfn.IFS(Table1_1[[#This Row],[discounted_price]]&lt;200, "&lt;₹200", Table1_1[[#This Row],[discounted_price]]&lt;=500, "₹200-₹500", Table1_1[[#This Row],[discounted_price]]&gt;500, "&gt;₹500")</f>
        <v>&gt;₹500</v>
      </c>
      <c r="I1061" s="1">
        <v>0.31</v>
      </c>
      <c r="J10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61" s="1" t="str">
        <f>IF(Table1_1[[#This Row],[discount_percentage]]&gt;= 50%, "Yes", "No")</f>
        <v>No</v>
      </c>
      <c r="L1061">
        <v>4.3</v>
      </c>
      <c r="M1061">
        <v>9650</v>
      </c>
      <c r="N1061">
        <f>AVERAGE(Table1_1[[#This Row],[rating]]) + (Table1_1[[#This Row],[rating_count]]/1000)</f>
        <v>13.95</v>
      </c>
      <c r="O1061" t="str">
        <f>IF(Table1_1[[#This Row],[rating_count]]&lt;1000, "Yes", "No")</f>
        <v>No</v>
      </c>
      <c r="P1061" t="s">
        <v>10105</v>
      </c>
      <c r="Q1061" t="s">
        <v>10106</v>
      </c>
      <c r="R1061" t="s">
        <v>10107</v>
      </c>
      <c r="S1061" t="s">
        <v>10108</v>
      </c>
      <c r="T1061" t="s">
        <v>10109</v>
      </c>
      <c r="U1061" t="s">
        <v>10110</v>
      </c>
      <c r="V1061" t="s">
        <v>10111</v>
      </c>
      <c r="W1061" t="s">
        <v>10112</v>
      </c>
    </row>
    <row r="1062" spans="1:23" x14ac:dyDescent="0.25">
      <c r="A1062" t="s">
        <v>10113</v>
      </c>
      <c r="B1062" t="s">
        <v>10114</v>
      </c>
      <c r="C1062" t="str">
        <f>TRIM(LEFT(Table1_1[[#This Row],[product_name]], FIND(" ",Table1_1[[#This Row],[product_name]],FIND(" ",Table1_1[[#This Row],[product_name]],FIND(" ",Table1_1[[#This Row],[product_name]])+1)+1)))</f>
        <v>PrettyKrafts Laundry Bag</v>
      </c>
      <c r="D1062" t="s">
        <v>10115</v>
      </c>
      <c r="E1062" t="s">
        <v>13080</v>
      </c>
      <c r="F1062">
        <v>320</v>
      </c>
      <c r="G1062">
        <v>799</v>
      </c>
      <c r="H1062" t="str" cm="1">
        <f t="array" ref="H1062">_xlfn.IFS(Table1_1[[#This Row],[discounted_price]]&lt;200, "&lt;₹200", Table1_1[[#This Row],[discounted_price]]&lt;=500, "₹200-₹500", Table1_1[[#This Row],[discounted_price]]&gt;500, "&gt;₹500")</f>
        <v>₹200-₹500</v>
      </c>
      <c r="I1062" s="1">
        <v>0.6</v>
      </c>
      <c r="J10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62" s="1" t="str">
        <f>IF(Table1_1[[#This Row],[discount_percentage]]&gt;= 50%, "Yes", "No")</f>
        <v>Yes</v>
      </c>
      <c r="L1062">
        <v>4.2</v>
      </c>
      <c r="M1062">
        <v>3846</v>
      </c>
      <c r="N1062">
        <f>AVERAGE(Table1_1[[#This Row],[rating]]) + (Table1_1[[#This Row],[rating_count]]/1000)</f>
        <v>8.0459999999999994</v>
      </c>
      <c r="O1062" t="str">
        <f>IF(Table1_1[[#This Row],[rating_count]]&lt;1000, "Yes", "No")</f>
        <v>No</v>
      </c>
      <c r="P1062" t="s">
        <v>10116</v>
      </c>
      <c r="Q1062" t="s">
        <v>10117</v>
      </c>
      <c r="R1062" t="s">
        <v>10118</v>
      </c>
      <c r="S1062" t="s">
        <v>10119</v>
      </c>
      <c r="T1062" t="s">
        <v>10120</v>
      </c>
      <c r="U1062" t="s">
        <v>10121</v>
      </c>
      <c r="V1062" t="s">
        <v>10122</v>
      </c>
      <c r="W1062" t="s">
        <v>10123</v>
      </c>
    </row>
    <row r="1063" spans="1:23" x14ac:dyDescent="0.25">
      <c r="A1063" t="s">
        <v>10124</v>
      </c>
      <c r="B1063" t="s">
        <v>10125</v>
      </c>
      <c r="C1063" t="str">
        <f>TRIM(LEFT(Table1_1[[#This Row],[product_name]], FIND(" ",Table1_1[[#This Row],[product_name]],FIND(" ",Table1_1[[#This Row],[product_name]],FIND(" ",Table1_1[[#This Row],[product_name]])+1)+1)))</f>
        <v>FABWARE Lint Remover</v>
      </c>
      <c r="D1063" t="s">
        <v>8574</v>
      </c>
      <c r="E1063" t="s">
        <v>13080</v>
      </c>
      <c r="F1063">
        <v>298</v>
      </c>
      <c r="G1063">
        <v>499</v>
      </c>
      <c r="H1063" t="str" cm="1">
        <f t="array" ref="H1063">_xlfn.IFS(Table1_1[[#This Row],[discounted_price]]&lt;200, "&lt;₹200", Table1_1[[#This Row],[discounted_price]]&lt;=500, "₹200-₹500", Table1_1[[#This Row],[discounted_price]]&gt;500, "&gt;₹500")</f>
        <v>₹200-₹500</v>
      </c>
      <c r="I1063" s="1">
        <v>0.4</v>
      </c>
      <c r="J10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63" s="1" t="str">
        <f>IF(Table1_1[[#This Row],[discount_percentage]]&gt;= 50%, "Yes", "No")</f>
        <v>No</v>
      </c>
      <c r="L1063">
        <v>4.4000000000000004</v>
      </c>
      <c r="M1063">
        <v>290</v>
      </c>
      <c r="N1063">
        <f>AVERAGE(Table1_1[[#This Row],[rating]]) + (Table1_1[[#This Row],[rating_count]]/1000)</f>
        <v>4.6900000000000004</v>
      </c>
      <c r="O1063" t="str">
        <f>IF(Table1_1[[#This Row],[rating_count]]&lt;1000, "Yes", "No")</f>
        <v>Yes</v>
      </c>
      <c r="P1063" t="s">
        <v>10126</v>
      </c>
      <c r="Q1063" t="s">
        <v>10127</v>
      </c>
      <c r="R1063" t="s">
        <v>10128</v>
      </c>
      <c r="S1063" t="s">
        <v>10129</v>
      </c>
      <c r="T1063" t="s">
        <v>10130</v>
      </c>
      <c r="U1063" t="s">
        <v>10131</v>
      </c>
      <c r="V1063" t="s">
        <v>10132</v>
      </c>
      <c r="W1063" t="s">
        <v>10133</v>
      </c>
    </row>
    <row r="1064" spans="1:23" x14ac:dyDescent="0.25">
      <c r="A1064" t="s">
        <v>10134</v>
      </c>
      <c r="B1064" t="s">
        <v>10135</v>
      </c>
      <c r="C1064" t="str">
        <f>TRIM(LEFT(Table1_1[[#This Row],[product_name]], FIND(" ",Table1_1[[#This Row],[product_name]],FIND(" ",Table1_1[[#This Row],[product_name]],FIND(" ",Table1_1[[#This Row],[product_name]])+1)+1)))</f>
        <v>Brayden Fito Atom</v>
      </c>
      <c r="D1064" t="s">
        <v>8938</v>
      </c>
      <c r="E1064" t="s">
        <v>13080</v>
      </c>
      <c r="F1064">
        <v>1199</v>
      </c>
      <c r="G1064">
        <v>1499</v>
      </c>
      <c r="H1064" t="str" cm="1">
        <f t="array" ref="H1064">_xlfn.IFS(Table1_1[[#This Row],[discounted_price]]&lt;200, "&lt;₹200", Table1_1[[#This Row],[discounted_price]]&lt;=500, "₹200-₹500", Table1_1[[#This Row],[discounted_price]]&gt;500, "&gt;₹500")</f>
        <v>&gt;₹500</v>
      </c>
      <c r="I1064" s="1">
        <v>0.2</v>
      </c>
      <c r="J10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64" s="1" t="str">
        <f>IF(Table1_1[[#This Row],[discount_percentage]]&gt;= 50%, "Yes", "No")</f>
        <v>No</v>
      </c>
      <c r="L1064">
        <v>3.8</v>
      </c>
      <c r="M1064">
        <v>2206</v>
      </c>
      <c r="N1064">
        <f>AVERAGE(Table1_1[[#This Row],[rating]]) + (Table1_1[[#This Row],[rating_count]]/1000)</f>
        <v>6.0060000000000002</v>
      </c>
      <c r="O1064" t="str">
        <f>IF(Table1_1[[#This Row],[rating_count]]&lt;1000, "Yes", "No")</f>
        <v>No</v>
      </c>
      <c r="P1064" t="s">
        <v>10136</v>
      </c>
      <c r="Q1064" t="s">
        <v>10137</v>
      </c>
      <c r="R1064" t="s">
        <v>10138</v>
      </c>
      <c r="S1064" t="s">
        <v>10139</v>
      </c>
      <c r="T1064" t="s">
        <v>10140</v>
      </c>
      <c r="U1064" t="s">
        <v>10141</v>
      </c>
      <c r="V1064" t="s">
        <v>10142</v>
      </c>
      <c r="W1064" t="s">
        <v>10143</v>
      </c>
    </row>
    <row r="1065" spans="1:23" x14ac:dyDescent="0.25">
      <c r="A1065" t="s">
        <v>10144</v>
      </c>
      <c r="B1065" t="s">
        <v>10145</v>
      </c>
      <c r="C1065" t="str">
        <f>TRIM(LEFT(Table1_1[[#This Row],[product_name]], FIND(" ",Table1_1[[#This Row],[product_name]],FIND(" ",Table1_1[[#This Row],[product_name]],FIND(" ",Table1_1[[#This Row],[product_name]])+1)+1)))</f>
        <v>Bajaj Frore 1200</v>
      </c>
      <c r="D1065" t="s">
        <v>9295</v>
      </c>
      <c r="E1065" t="s">
        <v>13080</v>
      </c>
      <c r="F1065">
        <v>1399</v>
      </c>
      <c r="G1065">
        <v>2660</v>
      </c>
      <c r="H1065" t="str" cm="1">
        <f t="array" ref="H1065">_xlfn.IFS(Table1_1[[#This Row],[discounted_price]]&lt;200, "&lt;₹200", Table1_1[[#This Row],[discounted_price]]&lt;=500, "₹200-₹500", Table1_1[[#This Row],[discounted_price]]&gt;500, "&gt;₹500")</f>
        <v>&gt;₹500</v>
      </c>
      <c r="I1065" s="1">
        <v>0.47</v>
      </c>
      <c r="J10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65" s="1" t="str">
        <f>IF(Table1_1[[#This Row],[discount_percentage]]&gt;= 50%, "Yes", "No")</f>
        <v>No</v>
      </c>
      <c r="L1065">
        <v>4.0999999999999996</v>
      </c>
      <c r="M1065">
        <v>9349</v>
      </c>
      <c r="N1065">
        <f>AVERAGE(Table1_1[[#This Row],[rating]]) + (Table1_1[[#This Row],[rating_count]]/1000)</f>
        <v>13.449</v>
      </c>
      <c r="O1065" t="str">
        <f>IF(Table1_1[[#This Row],[rating_count]]&lt;1000, "Yes", "No")</f>
        <v>No</v>
      </c>
      <c r="P1065" t="s">
        <v>10146</v>
      </c>
      <c r="Q1065" t="s">
        <v>10147</v>
      </c>
      <c r="R1065" t="s">
        <v>10148</v>
      </c>
      <c r="S1065" t="s">
        <v>10149</v>
      </c>
      <c r="T1065" t="s">
        <v>10150</v>
      </c>
      <c r="U1065" t="s">
        <v>10151</v>
      </c>
      <c r="V1065" t="s">
        <v>10152</v>
      </c>
      <c r="W1065" t="s">
        <v>10153</v>
      </c>
    </row>
    <row r="1066" spans="1:23" x14ac:dyDescent="0.25">
      <c r="A1066" t="s">
        <v>10154</v>
      </c>
      <c r="B1066" t="s">
        <v>10155</v>
      </c>
      <c r="C1066" t="str">
        <f>TRIM(LEFT(Table1_1[[#This Row],[product_name]], FIND(" ",Table1_1[[#This Row],[product_name]],FIND(" ",Table1_1[[#This Row],[product_name]],FIND(" ",Table1_1[[#This Row],[product_name]])+1)+1)))</f>
        <v>Venus Digital Kitchen</v>
      </c>
      <c r="D1066" t="s">
        <v>8585</v>
      </c>
      <c r="E1066" t="s">
        <v>13080</v>
      </c>
      <c r="F1066">
        <v>599</v>
      </c>
      <c r="G1066">
        <v>2799</v>
      </c>
      <c r="H1066" t="str" cm="1">
        <f t="array" ref="H1066">_xlfn.IFS(Table1_1[[#This Row],[discounted_price]]&lt;200, "&lt;₹200", Table1_1[[#This Row],[discounted_price]]&lt;=500, "₹200-₹500", Table1_1[[#This Row],[discounted_price]]&gt;500, "&gt;₹500")</f>
        <v>&gt;₹500</v>
      </c>
      <c r="I1066" s="1">
        <v>0.79</v>
      </c>
      <c r="J10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66" s="1" t="str">
        <f>IF(Table1_1[[#This Row],[discount_percentage]]&gt;= 50%, "Yes", "No")</f>
        <v>Yes</v>
      </c>
      <c r="L1066">
        <v>3.9</v>
      </c>
      <c r="M1066">
        <v>578</v>
      </c>
      <c r="N1066">
        <f>AVERAGE(Table1_1[[#This Row],[rating]]) + (Table1_1[[#This Row],[rating_count]]/1000)</f>
        <v>4.4779999999999998</v>
      </c>
      <c r="O1066" t="str">
        <f>IF(Table1_1[[#This Row],[rating_count]]&lt;1000, "Yes", "No")</f>
        <v>Yes</v>
      </c>
      <c r="P1066" t="s">
        <v>10156</v>
      </c>
      <c r="Q1066" t="s">
        <v>10157</v>
      </c>
      <c r="R1066" t="s">
        <v>10158</v>
      </c>
      <c r="S1066" t="s">
        <v>10159</v>
      </c>
      <c r="T1066" t="s">
        <v>10160</v>
      </c>
      <c r="U1066" t="s">
        <v>10161</v>
      </c>
      <c r="V1066" t="s">
        <v>10162</v>
      </c>
      <c r="W1066" t="s">
        <v>10163</v>
      </c>
    </row>
    <row r="1067" spans="1:23" x14ac:dyDescent="0.25">
      <c r="A1067" t="s">
        <v>10164</v>
      </c>
      <c r="B1067" t="s">
        <v>10165</v>
      </c>
      <c r="C1067" t="str">
        <f>TRIM(LEFT(Table1_1[[#This Row],[product_name]], FIND(" ",Table1_1[[#This Row],[product_name]],FIND(" ",Table1_1[[#This Row],[product_name]],FIND(" ",Table1_1[[#This Row],[product_name]])+1)+1)))</f>
        <v>Bajaj ATX 4</v>
      </c>
      <c r="D1067" t="s">
        <v>9458</v>
      </c>
      <c r="E1067" t="s">
        <v>13080</v>
      </c>
      <c r="F1067">
        <v>1499</v>
      </c>
      <c r="G1067">
        <v>1499</v>
      </c>
      <c r="H1067" t="str" cm="1">
        <f t="array" ref="H1067">_xlfn.IFS(Table1_1[[#This Row],[discounted_price]]&lt;200, "&lt;₹200", Table1_1[[#This Row],[discounted_price]]&lt;=500, "₹200-₹500", Table1_1[[#This Row],[discounted_price]]&gt;500, "&gt;₹500")</f>
        <v>&gt;₹500</v>
      </c>
      <c r="I1067" s="1">
        <v>0</v>
      </c>
      <c r="J10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067" s="1" t="str">
        <f>IF(Table1_1[[#This Row],[discount_percentage]]&gt;= 50%, "Yes", "No")</f>
        <v>No</v>
      </c>
      <c r="L1067">
        <v>4.3</v>
      </c>
      <c r="M1067">
        <v>9331</v>
      </c>
      <c r="N1067">
        <f>AVERAGE(Table1_1[[#This Row],[rating]]) + (Table1_1[[#This Row],[rating_count]]/1000)</f>
        <v>13.631</v>
      </c>
      <c r="O1067" t="str">
        <f>IF(Table1_1[[#This Row],[rating_count]]&lt;1000, "Yes", "No")</f>
        <v>No</v>
      </c>
      <c r="P1067" t="s">
        <v>10166</v>
      </c>
      <c r="Q1067" t="s">
        <v>10167</v>
      </c>
      <c r="R1067" t="s">
        <v>10168</v>
      </c>
      <c r="S1067" t="s">
        <v>10169</v>
      </c>
      <c r="T1067" t="s">
        <v>10170</v>
      </c>
      <c r="U1067" t="s">
        <v>10171</v>
      </c>
      <c r="V1067" t="s">
        <v>10172</v>
      </c>
      <c r="W1067" t="s">
        <v>10173</v>
      </c>
    </row>
    <row r="1068" spans="1:23" x14ac:dyDescent="0.25">
      <c r="A1068" t="s">
        <v>10174</v>
      </c>
      <c r="B1068" t="s">
        <v>10175</v>
      </c>
      <c r="C1068" t="str">
        <f>TRIM(LEFT(Table1_1[[#This Row],[product_name]], FIND(" ",Table1_1[[#This Row],[product_name]],FIND(" ",Table1_1[[#This Row],[product_name]],FIND(" ",Table1_1[[#This Row],[product_name]])+1)+1)))</f>
        <v>Coway Professional Air</v>
      </c>
      <c r="D1068" t="s">
        <v>10083</v>
      </c>
      <c r="E1068" t="s">
        <v>13080</v>
      </c>
      <c r="F1068">
        <v>14400</v>
      </c>
      <c r="G1068">
        <v>59900</v>
      </c>
      <c r="H1068" t="str" cm="1">
        <f t="array" ref="H1068">_xlfn.IFS(Table1_1[[#This Row],[discounted_price]]&lt;200, "&lt;₹200", Table1_1[[#This Row],[discounted_price]]&lt;=500, "₹200-₹500", Table1_1[[#This Row],[discounted_price]]&gt;500, "&gt;₹500")</f>
        <v>&gt;₹500</v>
      </c>
      <c r="I1068" s="1">
        <v>0.76</v>
      </c>
      <c r="J10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68" s="1" t="str">
        <f>IF(Table1_1[[#This Row],[discount_percentage]]&gt;= 50%, "Yes", "No")</f>
        <v>Yes</v>
      </c>
      <c r="L1068">
        <v>4.4000000000000004</v>
      </c>
      <c r="M1068">
        <v>3837</v>
      </c>
      <c r="N1068">
        <f>AVERAGE(Table1_1[[#This Row],[rating]]) + (Table1_1[[#This Row],[rating_count]]/1000)</f>
        <v>8.2370000000000001</v>
      </c>
      <c r="O1068" t="str">
        <f>IF(Table1_1[[#This Row],[rating_count]]&lt;1000, "Yes", "No")</f>
        <v>No</v>
      </c>
      <c r="P1068" t="s">
        <v>10176</v>
      </c>
      <c r="Q1068" t="s">
        <v>10177</v>
      </c>
      <c r="R1068" t="s">
        <v>10178</v>
      </c>
      <c r="S1068" t="s">
        <v>10179</v>
      </c>
      <c r="T1068" t="s">
        <v>10180</v>
      </c>
      <c r="U1068" t="s">
        <v>10181</v>
      </c>
      <c r="V1068" t="s">
        <v>10182</v>
      </c>
      <c r="W1068" t="s">
        <v>10183</v>
      </c>
    </row>
    <row r="1069" spans="1:23" x14ac:dyDescent="0.25">
      <c r="A1069" t="s">
        <v>10184</v>
      </c>
      <c r="B1069" t="s">
        <v>10185</v>
      </c>
      <c r="C1069" t="str">
        <f>TRIM(LEFT(Table1_1[[#This Row],[product_name]], FIND(" ",Table1_1[[#This Row],[product_name]],FIND(" ",Table1_1[[#This Row],[product_name]],FIND(" ",Table1_1[[#This Row],[product_name]])+1)+1)))</f>
        <v>KENT Gold Optima</v>
      </c>
      <c r="D1069" t="s">
        <v>10094</v>
      </c>
      <c r="E1069" t="s">
        <v>13080</v>
      </c>
      <c r="F1069">
        <v>1699</v>
      </c>
      <c r="G1069">
        <v>1900</v>
      </c>
      <c r="H1069" t="str" cm="1">
        <f t="array" ref="H1069">_xlfn.IFS(Table1_1[[#This Row],[discounted_price]]&lt;200, "&lt;₹200", Table1_1[[#This Row],[discounted_price]]&lt;=500, "₹200-₹500", Table1_1[[#This Row],[discounted_price]]&gt;500, "&gt;₹500")</f>
        <v>&gt;₹500</v>
      </c>
      <c r="I1069" s="1">
        <v>0.11</v>
      </c>
      <c r="J10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69" s="1" t="str">
        <f>IF(Table1_1[[#This Row],[discount_percentage]]&gt;= 50%, "Yes", "No")</f>
        <v>No</v>
      </c>
      <c r="L1069">
        <v>3.6</v>
      </c>
      <c r="M1069">
        <v>11456</v>
      </c>
      <c r="N1069">
        <f>AVERAGE(Table1_1[[#This Row],[rating]]) + (Table1_1[[#This Row],[rating_count]]/1000)</f>
        <v>15.055999999999999</v>
      </c>
      <c r="O1069" t="str">
        <f>IF(Table1_1[[#This Row],[rating_count]]&lt;1000, "Yes", "No")</f>
        <v>No</v>
      </c>
      <c r="P1069" t="s">
        <v>10186</v>
      </c>
      <c r="Q1069" t="s">
        <v>10187</v>
      </c>
      <c r="R1069" t="s">
        <v>10188</v>
      </c>
      <c r="S1069" t="s">
        <v>10189</v>
      </c>
      <c r="T1069" t="s">
        <v>10190</v>
      </c>
      <c r="U1069" t="s">
        <v>10191</v>
      </c>
      <c r="V1069" t="s">
        <v>10192</v>
      </c>
      <c r="W1069" t="s">
        <v>10193</v>
      </c>
    </row>
    <row r="1070" spans="1:23" x14ac:dyDescent="0.25">
      <c r="A1070" t="s">
        <v>10194</v>
      </c>
      <c r="B1070" t="s">
        <v>10195</v>
      </c>
      <c r="C1070" t="str">
        <f>TRIM(LEFT(Table1_1[[#This Row],[product_name]], FIND(" ",Table1_1[[#This Row],[product_name]],FIND(" ",Table1_1[[#This Row],[product_name]],FIND(" ",Table1_1[[#This Row],[product_name]])+1)+1)))</f>
        <v>HOMEPACK 750W Radiant</v>
      </c>
      <c r="D1070" t="s">
        <v>8552</v>
      </c>
      <c r="E1070" t="s">
        <v>13080</v>
      </c>
      <c r="F1070">
        <v>649</v>
      </c>
      <c r="G1070">
        <v>999</v>
      </c>
      <c r="H1070" t="str" cm="1">
        <f t="array" ref="H1070">_xlfn.IFS(Table1_1[[#This Row],[discounted_price]]&lt;200, "&lt;₹200", Table1_1[[#This Row],[discounted_price]]&lt;=500, "₹200-₹500", Table1_1[[#This Row],[discounted_price]]&gt;500, "&gt;₹500")</f>
        <v>&gt;₹500</v>
      </c>
      <c r="I1070" s="1">
        <v>0.35</v>
      </c>
      <c r="J10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70" s="1" t="str">
        <f>IF(Table1_1[[#This Row],[discount_percentage]]&gt;= 50%, "Yes", "No")</f>
        <v>No</v>
      </c>
      <c r="L1070">
        <v>3.8</v>
      </c>
      <c r="M1070">
        <v>49</v>
      </c>
      <c r="N1070">
        <f>AVERAGE(Table1_1[[#This Row],[rating]]) + (Table1_1[[#This Row],[rating_count]]/1000)</f>
        <v>3.8489999999999998</v>
      </c>
      <c r="O1070" t="str">
        <f>IF(Table1_1[[#This Row],[rating_count]]&lt;1000, "Yes", "No")</f>
        <v>Yes</v>
      </c>
      <c r="P1070" t="s">
        <v>10196</v>
      </c>
      <c r="Q1070" t="s">
        <v>10197</v>
      </c>
      <c r="R1070" t="s">
        <v>10198</v>
      </c>
      <c r="S1070" t="s">
        <v>10199</v>
      </c>
      <c r="T1070" t="s">
        <v>10200</v>
      </c>
      <c r="U1070" t="s">
        <v>10201</v>
      </c>
      <c r="V1070" t="s">
        <v>10202</v>
      </c>
      <c r="W1070" t="s">
        <v>10203</v>
      </c>
    </row>
    <row r="1071" spans="1:23" x14ac:dyDescent="0.25">
      <c r="A1071" t="s">
        <v>10204</v>
      </c>
      <c r="B1071" t="s">
        <v>10205</v>
      </c>
      <c r="C1071" t="str">
        <f>TRIM(LEFT(Table1_1[[#This Row],[product_name]], FIND(" ",Table1_1[[#This Row],[product_name]],FIND(" ",Table1_1[[#This Row],[product_name]],FIND(" ",Table1_1[[#This Row],[product_name]])+1)+1)))</f>
        <v>Bajaj Rex 750W</v>
      </c>
      <c r="D1071" t="s">
        <v>8710</v>
      </c>
      <c r="E1071" t="s">
        <v>13080</v>
      </c>
      <c r="F1071">
        <v>3249</v>
      </c>
      <c r="G1071">
        <v>6375</v>
      </c>
      <c r="H1071" t="str" cm="1">
        <f t="array" ref="H1071">_xlfn.IFS(Table1_1[[#This Row],[discounted_price]]&lt;200, "&lt;₹200", Table1_1[[#This Row],[discounted_price]]&lt;=500, "₹200-₹500", Table1_1[[#This Row],[discounted_price]]&gt;500, "&gt;₹500")</f>
        <v>&gt;₹500</v>
      </c>
      <c r="I1071" s="1">
        <v>0.49</v>
      </c>
      <c r="J10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71" s="1" t="str">
        <f>IF(Table1_1[[#This Row],[discount_percentage]]&gt;= 50%, "Yes", "No")</f>
        <v>No</v>
      </c>
      <c r="L1071">
        <v>4</v>
      </c>
      <c r="M1071">
        <v>4978</v>
      </c>
      <c r="N1071">
        <f>AVERAGE(Table1_1[[#This Row],[rating]]) + (Table1_1[[#This Row],[rating_count]]/1000)</f>
        <v>8.9779999999999998</v>
      </c>
      <c r="O1071" t="str">
        <f>IF(Table1_1[[#This Row],[rating_count]]&lt;1000, "Yes", "No")</f>
        <v>No</v>
      </c>
      <c r="P1071" t="s">
        <v>10206</v>
      </c>
      <c r="Q1071" t="s">
        <v>10207</v>
      </c>
      <c r="R1071" t="s">
        <v>10208</v>
      </c>
      <c r="S1071" t="s">
        <v>10209</v>
      </c>
      <c r="T1071" t="s">
        <v>10210</v>
      </c>
      <c r="U1071" t="s">
        <v>10211</v>
      </c>
      <c r="V1071" t="s">
        <v>10212</v>
      </c>
      <c r="W1071" t="s">
        <v>10213</v>
      </c>
    </row>
    <row r="1072" spans="1:23" x14ac:dyDescent="0.25">
      <c r="A1072" t="s">
        <v>10214</v>
      </c>
      <c r="B1072" t="s">
        <v>10215</v>
      </c>
      <c r="C1072" t="str">
        <f>TRIM(LEFT(Table1_1[[#This Row],[product_name]], FIND(" ",Table1_1[[#This Row],[product_name]],FIND(" ",Table1_1[[#This Row],[product_name]],FIND(" ",Table1_1[[#This Row],[product_name]])+1)+1)))</f>
        <v>Heart Home Waterproof</v>
      </c>
      <c r="D1072" t="s">
        <v>8886</v>
      </c>
      <c r="E1072" t="s">
        <v>13080</v>
      </c>
      <c r="F1072">
        <v>199</v>
      </c>
      <c r="G1072">
        <v>499</v>
      </c>
      <c r="H1072" t="str" cm="1">
        <f t="array" ref="H1072">_xlfn.IFS(Table1_1[[#This Row],[discounted_price]]&lt;200, "&lt;₹200", Table1_1[[#This Row],[discounted_price]]&lt;=500, "₹200-₹500", Table1_1[[#This Row],[discounted_price]]&gt;500, "&gt;₹500")</f>
        <v>&lt;₹200</v>
      </c>
      <c r="I1072" s="1">
        <v>0.6</v>
      </c>
      <c r="J10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72" s="1" t="str">
        <f>IF(Table1_1[[#This Row],[discount_percentage]]&gt;= 50%, "Yes", "No")</f>
        <v>Yes</v>
      </c>
      <c r="L1072">
        <v>4.0999999999999996</v>
      </c>
      <c r="M1072">
        <v>1996</v>
      </c>
      <c r="N1072">
        <f>AVERAGE(Table1_1[[#This Row],[rating]]) + (Table1_1[[#This Row],[rating_count]]/1000)</f>
        <v>6.0960000000000001</v>
      </c>
      <c r="O1072" t="str">
        <f>IF(Table1_1[[#This Row],[rating_count]]&lt;1000, "Yes", "No")</f>
        <v>No</v>
      </c>
      <c r="P1072" t="s">
        <v>10216</v>
      </c>
      <c r="Q1072" t="s">
        <v>10217</v>
      </c>
      <c r="R1072" t="s">
        <v>10218</v>
      </c>
      <c r="S1072" t="s">
        <v>10219</v>
      </c>
      <c r="T1072" t="s">
        <v>10220</v>
      </c>
      <c r="U1072" t="s">
        <v>10221</v>
      </c>
      <c r="V1072" t="s">
        <v>10222</v>
      </c>
      <c r="W1072" t="s">
        <v>10223</v>
      </c>
    </row>
    <row r="1073" spans="1:23" x14ac:dyDescent="0.25">
      <c r="A1073" t="s">
        <v>10224</v>
      </c>
      <c r="B1073" t="s">
        <v>10225</v>
      </c>
      <c r="C1073" t="str">
        <f>TRIM(LEFT(Table1_1[[#This Row],[product_name]], FIND(" ",Table1_1[[#This Row],[product_name]],FIND(" ",Table1_1[[#This Row],[product_name]],FIND(" ",Table1_1[[#This Row],[product_name]])+1)+1)))</f>
        <v>MILTON Smart Egg</v>
      </c>
      <c r="D1073" t="s">
        <v>9030</v>
      </c>
      <c r="E1073" t="s">
        <v>13080</v>
      </c>
      <c r="F1073">
        <v>1099</v>
      </c>
      <c r="G1073">
        <v>1899</v>
      </c>
      <c r="H1073" t="str" cm="1">
        <f t="array" ref="H1073">_xlfn.IFS(Table1_1[[#This Row],[discounted_price]]&lt;200, "&lt;₹200", Table1_1[[#This Row],[discounted_price]]&lt;=500, "₹200-₹500", Table1_1[[#This Row],[discounted_price]]&gt;500, "&gt;₹500")</f>
        <v>&gt;₹500</v>
      </c>
      <c r="I1073" s="1">
        <v>0.42</v>
      </c>
      <c r="J10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73" s="1" t="str">
        <f>IF(Table1_1[[#This Row],[discount_percentage]]&gt;= 50%, "Yes", "No")</f>
        <v>No</v>
      </c>
      <c r="L1073">
        <v>4.3</v>
      </c>
      <c r="M1073">
        <v>1811</v>
      </c>
      <c r="N1073">
        <f>AVERAGE(Table1_1[[#This Row],[rating]]) + (Table1_1[[#This Row],[rating_count]]/1000)</f>
        <v>6.1109999999999998</v>
      </c>
      <c r="O1073" t="str">
        <f>IF(Table1_1[[#This Row],[rating_count]]&lt;1000, "Yes", "No")</f>
        <v>No</v>
      </c>
      <c r="P1073" t="s">
        <v>10226</v>
      </c>
      <c r="Q1073" t="s">
        <v>10227</v>
      </c>
      <c r="R1073" t="s">
        <v>10228</v>
      </c>
      <c r="S1073" t="s">
        <v>10229</v>
      </c>
      <c r="T1073" t="s">
        <v>10230</v>
      </c>
      <c r="U1073" t="s">
        <v>10231</v>
      </c>
      <c r="V1073" t="s">
        <v>10232</v>
      </c>
      <c r="W1073" t="s">
        <v>10233</v>
      </c>
    </row>
    <row r="1074" spans="1:23" x14ac:dyDescent="0.25">
      <c r="A1074" t="s">
        <v>10234</v>
      </c>
      <c r="B1074" t="s">
        <v>10235</v>
      </c>
      <c r="C1074" t="str">
        <f>TRIM(LEFT(Table1_1[[#This Row],[product_name]], FIND(" ",Table1_1[[#This Row],[product_name]],FIND(" ",Table1_1[[#This Row],[product_name]],FIND(" ",Table1_1[[#This Row],[product_name]])+1)+1)))</f>
        <v>iBELL SEK15L Premium</v>
      </c>
      <c r="D1074" t="s">
        <v>8541</v>
      </c>
      <c r="E1074" t="s">
        <v>13080</v>
      </c>
      <c r="F1074">
        <v>664</v>
      </c>
      <c r="G1074">
        <v>1490</v>
      </c>
      <c r="H1074" t="str" cm="1">
        <f t="array" ref="H1074">_xlfn.IFS(Table1_1[[#This Row],[discounted_price]]&lt;200, "&lt;₹200", Table1_1[[#This Row],[discounted_price]]&lt;=500, "₹200-₹500", Table1_1[[#This Row],[discounted_price]]&gt;500, "&gt;₹500")</f>
        <v>&gt;₹500</v>
      </c>
      <c r="I1074" s="1">
        <v>0.55000000000000004</v>
      </c>
      <c r="J10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74" s="1" t="str">
        <f>IF(Table1_1[[#This Row],[discount_percentage]]&gt;= 50%, "Yes", "No")</f>
        <v>Yes</v>
      </c>
      <c r="L1074">
        <v>4</v>
      </c>
      <c r="M1074">
        <v>2198</v>
      </c>
      <c r="N1074">
        <f>AVERAGE(Table1_1[[#This Row],[rating]]) + (Table1_1[[#This Row],[rating_count]]/1000)</f>
        <v>6.1980000000000004</v>
      </c>
      <c r="O1074" t="str">
        <f>IF(Table1_1[[#This Row],[rating_count]]&lt;1000, "Yes", "No")</f>
        <v>No</v>
      </c>
      <c r="P1074" t="s">
        <v>10236</v>
      </c>
      <c r="Q1074" t="s">
        <v>10237</v>
      </c>
      <c r="R1074" t="s">
        <v>10238</v>
      </c>
      <c r="S1074" t="s">
        <v>10239</v>
      </c>
      <c r="T1074" t="s">
        <v>10240</v>
      </c>
      <c r="U1074" t="s">
        <v>10241</v>
      </c>
      <c r="V1074" t="s">
        <v>10242</v>
      </c>
      <c r="W1074" t="s">
        <v>10243</v>
      </c>
    </row>
    <row r="1075" spans="1:23" x14ac:dyDescent="0.25">
      <c r="A1075" t="s">
        <v>10244</v>
      </c>
      <c r="B1075" t="s">
        <v>10245</v>
      </c>
      <c r="C1075" t="str">
        <f>TRIM(LEFT(Table1_1[[#This Row],[product_name]], FIND(" ",Table1_1[[#This Row],[product_name]],FIND(" ",Table1_1[[#This Row],[product_name]],FIND(" ",Table1_1[[#This Row],[product_name]])+1)+1)))</f>
        <v>Tosaa T2STSR Sandwich</v>
      </c>
      <c r="D1075" t="s">
        <v>9061</v>
      </c>
      <c r="E1075" t="s">
        <v>13080</v>
      </c>
      <c r="F1075">
        <v>260</v>
      </c>
      <c r="G1075">
        <v>350</v>
      </c>
      <c r="H1075" t="str" cm="1">
        <f t="array" ref="H1075">_xlfn.IFS(Table1_1[[#This Row],[discounted_price]]&lt;200, "&lt;₹200", Table1_1[[#This Row],[discounted_price]]&lt;=500, "₹200-₹500", Table1_1[[#This Row],[discounted_price]]&gt;500, "&gt;₹500")</f>
        <v>₹200-₹500</v>
      </c>
      <c r="I1075" s="1">
        <v>0.26</v>
      </c>
      <c r="J10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75" s="1" t="str">
        <f>IF(Table1_1[[#This Row],[discount_percentage]]&gt;= 50%, "Yes", "No")</f>
        <v>No</v>
      </c>
      <c r="L1075">
        <v>3.9</v>
      </c>
      <c r="M1075">
        <v>13127</v>
      </c>
      <c r="N1075">
        <f>AVERAGE(Table1_1[[#This Row],[rating]]) + (Table1_1[[#This Row],[rating_count]]/1000)</f>
        <v>17.027000000000001</v>
      </c>
      <c r="O1075" t="str">
        <f>IF(Table1_1[[#This Row],[rating_count]]&lt;1000, "Yes", "No")</f>
        <v>No</v>
      </c>
      <c r="P1075" t="s">
        <v>10246</v>
      </c>
      <c r="Q1075" t="s">
        <v>10247</v>
      </c>
      <c r="R1075" t="s">
        <v>10248</v>
      </c>
      <c r="S1075" t="s">
        <v>10249</v>
      </c>
      <c r="T1075" t="s">
        <v>10250</v>
      </c>
      <c r="U1075" t="s">
        <v>10251</v>
      </c>
      <c r="V1075" t="s">
        <v>10252</v>
      </c>
      <c r="W1075" t="s">
        <v>10253</v>
      </c>
    </row>
    <row r="1076" spans="1:23" x14ac:dyDescent="0.25">
      <c r="A1076" t="s">
        <v>10254</v>
      </c>
      <c r="B1076" t="s">
        <v>10255</v>
      </c>
      <c r="C1076" t="str">
        <f>TRIM(LEFT(Table1_1[[#This Row],[product_name]], FIND(" ",Table1_1[[#This Row],[product_name]],FIND(" ",Table1_1[[#This Row],[product_name]],FIND(" ",Table1_1[[#This Row],[product_name]])+1)+1)))</f>
        <v>V-Guard Divino 5</v>
      </c>
      <c r="D1076" t="s">
        <v>8773</v>
      </c>
      <c r="E1076" t="s">
        <v>13080</v>
      </c>
      <c r="F1076">
        <v>6499</v>
      </c>
      <c r="G1076">
        <v>8500</v>
      </c>
      <c r="H1076" t="str" cm="1">
        <f t="array" ref="H1076">_xlfn.IFS(Table1_1[[#This Row],[discounted_price]]&lt;200, "&lt;₹200", Table1_1[[#This Row],[discounted_price]]&lt;=500, "₹200-₹500", Table1_1[[#This Row],[discounted_price]]&gt;500, "&gt;₹500")</f>
        <v>&gt;₹500</v>
      </c>
      <c r="I1076" s="1">
        <v>0.24</v>
      </c>
      <c r="J10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76" s="1" t="str">
        <f>IF(Table1_1[[#This Row],[discount_percentage]]&gt;= 50%, "Yes", "No")</f>
        <v>No</v>
      </c>
      <c r="L1076">
        <v>4.4000000000000004</v>
      </c>
      <c r="M1076">
        <v>5865</v>
      </c>
      <c r="N1076">
        <f>AVERAGE(Table1_1[[#This Row],[rating]]) + (Table1_1[[#This Row],[rating_count]]/1000)</f>
        <v>10.265000000000001</v>
      </c>
      <c r="O1076" t="str">
        <f>IF(Table1_1[[#This Row],[rating_count]]&lt;1000, "Yes", "No")</f>
        <v>No</v>
      </c>
      <c r="P1076" t="s">
        <v>10256</v>
      </c>
      <c r="Q1076" t="s">
        <v>10257</v>
      </c>
      <c r="R1076" t="s">
        <v>10258</v>
      </c>
      <c r="S1076" t="s">
        <v>10259</v>
      </c>
      <c r="T1076" t="s">
        <v>10260</v>
      </c>
      <c r="U1076" t="s">
        <v>10261</v>
      </c>
      <c r="V1076" t="s">
        <v>10262</v>
      </c>
      <c r="W1076" t="s">
        <v>10263</v>
      </c>
    </row>
    <row r="1077" spans="1:23" x14ac:dyDescent="0.25">
      <c r="A1077" t="s">
        <v>10264</v>
      </c>
      <c r="B1077" t="s">
        <v>10265</v>
      </c>
      <c r="C1077" t="str">
        <f>TRIM(LEFT(Table1_1[[#This Row],[product_name]], FIND(" ",Table1_1[[#This Row],[product_name]],FIND(" ",Table1_1[[#This Row],[product_name]],FIND(" ",Table1_1[[#This Row],[product_name]])+1)+1)))</f>
        <v>Akiara¬Æ - Makes</v>
      </c>
      <c r="D1077" t="s">
        <v>10266</v>
      </c>
      <c r="E1077" t="s">
        <v>13080</v>
      </c>
      <c r="F1077">
        <v>1484</v>
      </c>
      <c r="G1077">
        <v>2499</v>
      </c>
      <c r="H1077" t="str" cm="1">
        <f t="array" ref="H1077">_xlfn.IFS(Table1_1[[#This Row],[discounted_price]]&lt;200, "&lt;₹200", Table1_1[[#This Row],[discounted_price]]&lt;=500, "₹200-₹500", Table1_1[[#This Row],[discounted_price]]&gt;500, "&gt;₹500")</f>
        <v>&gt;₹500</v>
      </c>
      <c r="I1077" s="1">
        <v>0.41</v>
      </c>
      <c r="J10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77" s="1" t="str">
        <f>IF(Table1_1[[#This Row],[discount_percentage]]&gt;= 50%, "Yes", "No")</f>
        <v>No</v>
      </c>
      <c r="L1077">
        <v>3.7</v>
      </c>
      <c r="M1077">
        <v>1067</v>
      </c>
      <c r="N1077">
        <f>AVERAGE(Table1_1[[#This Row],[rating]]) + (Table1_1[[#This Row],[rating_count]]/1000)</f>
        <v>4.7670000000000003</v>
      </c>
      <c r="O1077" t="str">
        <f>IF(Table1_1[[#This Row],[rating_count]]&lt;1000, "Yes", "No")</f>
        <v>No</v>
      </c>
      <c r="P1077" t="s">
        <v>10267</v>
      </c>
      <c r="Q1077" t="s">
        <v>10268</v>
      </c>
      <c r="R1077" t="s">
        <v>10269</v>
      </c>
      <c r="S1077" t="s">
        <v>10270</v>
      </c>
      <c r="T1077" t="s">
        <v>10271</v>
      </c>
      <c r="U1077" t="s">
        <v>10272</v>
      </c>
      <c r="V1077" t="s">
        <v>10273</v>
      </c>
      <c r="W1077" t="s">
        <v>10274</v>
      </c>
    </row>
    <row r="1078" spans="1:23" x14ac:dyDescent="0.25">
      <c r="A1078" t="s">
        <v>10275</v>
      </c>
      <c r="B1078" t="s">
        <v>10276</v>
      </c>
      <c r="C1078" t="str">
        <f>TRIM(LEFT(Table1_1[[#This Row],[product_name]], FIND(" ",Table1_1[[#This Row],[product_name]],FIND(" ",Table1_1[[#This Row],[product_name]],FIND(" ",Table1_1[[#This Row],[product_name]])+1)+1)))</f>
        <v>Usha Steam Pro</v>
      </c>
      <c r="D1078" t="s">
        <v>8897</v>
      </c>
      <c r="E1078" t="s">
        <v>13080</v>
      </c>
      <c r="F1078">
        <v>999</v>
      </c>
      <c r="G1078">
        <v>1560</v>
      </c>
      <c r="H1078" t="str" cm="1">
        <f t="array" ref="H1078">_xlfn.IFS(Table1_1[[#This Row],[discounted_price]]&lt;200, "&lt;₹200", Table1_1[[#This Row],[discounted_price]]&lt;=500, "₹200-₹500", Table1_1[[#This Row],[discounted_price]]&gt;500, "&gt;₹500")</f>
        <v>&gt;₹500</v>
      </c>
      <c r="I1078" s="1">
        <v>0.36</v>
      </c>
      <c r="J10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78" s="1" t="str">
        <f>IF(Table1_1[[#This Row],[discount_percentage]]&gt;= 50%, "Yes", "No")</f>
        <v>No</v>
      </c>
      <c r="L1078">
        <v>3.6</v>
      </c>
      <c r="M1078">
        <v>4881</v>
      </c>
      <c r="N1078">
        <f>AVERAGE(Table1_1[[#This Row],[rating]]) + (Table1_1[[#This Row],[rating_count]]/1000)</f>
        <v>8.4809999999999999</v>
      </c>
      <c r="O1078" t="str">
        <f>IF(Table1_1[[#This Row],[rating_count]]&lt;1000, "Yes", "No")</f>
        <v>No</v>
      </c>
      <c r="P1078" t="s">
        <v>10277</v>
      </c>
      <c r="Q1078" t="s">
        <v>10278</v>
      </c>
      <c r="R1078" t="s">
        <v>10279</v>
      </c>
      <c r="S1078" t="s">
        <v>10280</v>
      </c>
      <c r="T1078" t="s">
        <v>10281</v>
      </c>
      <c r="U1078" t="s">
        <v>10282</v>
      </c>
      <c r="V1078" t="s">
        <v>10283</v>
      </c>
      <c r="W1078" t="s">
        <v>10284</v>
      </c>
    </row>
    <row r="1079" spans="1:23" x14ac:dyDescent="0.25">
      <c r="A1079" t="s">
        <v>10285</v>
      </c>
      <c r="B1079" t="s">
        <v>10286</v>
      </c>
      <c r="C1079" t="str">
        <f>TRIM(LEFT(Table1_1[[#This Row],[product_name]], FIND(" ",Table1_1[[#This Row],[product_name]],FIND(" ",Table1_1[[#This Row],[product_name]],FIND(" ",Table1_1[[#This Row],[product_name]])+1)+1)))</f>
        <v>Wonderchef Nutri-blend Complete</v>
      </c>
      <c r="D1079" t="s">
        <v>8938</v>
      </c>
      <c r="E1079" t="s">
        <v>13080</v>
      </c>
      <c r="F1079">
        <v>3299</v>
      </c>
      <c r="G1079">
        <v>6500</v>
      </c>
      <c r="H1079" t="str" cm="1">
        <f t="array" ref="H1079">_xlfn.IFS(Table1_1[[#This Row],[discounted_price]]&lt;200, "&lt;₹200", Table1_1[[#This Row],[discounted_price]]&lt;=500, "₹200-₹500", Table1_1[[#This Row],[discounted_price]]&gt;500, "&gt;₹500")</f>
        <v>&gt;₹500</v>
      </c>
      <c r="I1079" s="1">
        <v>0.49</v>
      </c>
      <c r="J10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79" s="1" t="str">
        <f>IF(Table1_1[[#This Row],[discount_percentage]]&gt;= 50%, "Yes", "No")</f>
        <v>No</v>
      </c>
      <c r="L1079">
        <v>3.7</v>
      </c>
      <c r="M1079">
        <v>11217</v>
      </c>
      <c r="N1079">
        <f>AVERAGE(Table1_1[[#This Row],[rating]]) + (Table1_1[[#This Row],[rating_count]]/1000)</f>
        <v>14.917000000000002</v>
      </c>
      <c r="O1079" t="str">
        <f>IF(Table1_1[[#This Row],[rating_count]]&lt;1000, "Yes", "No")</f>
        <v>No</v>
      </c>
      <c r="P1079" t="s">
        <v>10287</v>
      </c>
      <c r="Q1079" t="s">
        <v>10288</v>
      </c>
      <c r="R1079" t="s">
        <v>10289</v>
      </c>
      <c r="S1079" t="s">
        <v>10290</v>
      </c>
      <c r="T1079" t="s">
        <v>10291</v>
      </c>
      <c r="U1079" t="s">
        <v>10292</v>
      </c>
      <c r="V1079" t="s">
        <v>10293</v>
      </c>
      <c r="W1079" t="s">
        <v>10294</v>
      </c>
    </row>
    <row r="1080" spans="1:23" x14ac:dyDescent="0.25">
      <c r="A1080" t="s">
        <v>10295</v>
      </c>
      <c r="B1080" t="s">
        <v>10296</v>
      </c>
      <c r="C1080" t="str">
        <f>TRIM(LEFT(Table1_1[[#This Row],[product_name]], FIND(" ",Table1_1[[#This Row],[product_name]],FIND(" ",Table1_1[[#This Row],[product_name]],FIND(" ",Table1_1[[#This Row],[product_name]])+1)+1)))</f>
        <v>WIDEWINGS Electric Handheld</v>
      </c>
      <c r="D1080" t="s">
        <v>8688</v>
      </c>
      <c r="E1080" t="s">
        <v>13080</v>
      </c>
      <c r="F1080">
        <v>259</v>
      </c>
      <c r="G1080">
        <v>999</v>
      </c>
      <c r="H1080" t="str" cm="1">
        <f t="array" ref="H1080">_xlfn.IFS(Table1_1[[#This Row],[discounted_price]]&lt;200, "&lt;₹200", Table1_1[[#This Row],[discounted_price]]&lt;=500, "₹200-₹500", Table1_1[[#This Row],[discounted_price]]&gt;500, "&gt;₹500")</f>
        <v>₹200-₹500</v>
      </c>
      <c r="I1080" s="1">
        <v>0.74</v>
      </c>
      <c r="J10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80" s="1" t="str">
        <f>IF(Table1_1[[#This Row],[discount_percentage]]&gt;= 50%, "Yes", "No")</f>
        <v>Yes</v>
      </c>
      <c r="L1080">
        <v>4</v>
      </c>
      <c r="M1080">
        <v>43</v>
      </c>
      <c r="N1080">
        <f>AVERAGE(Table1_1[[#This Row],[rating]]) + (Table1_1[[#This Row],[rating_count]]/1000)</f>
        <v>4.0430000000000001</v>
      </c>
      <c r="O1080" t="str">
        <f>IF(Table1_1[[#This Row],[rating_count]]&lt;1000, "Yes", "No")</f>
        <v>Yes</v>
      </c>
      <c r="P1080" t="s">
        <v>10297</v>
      </c>
      <c r="Q1080" t="s">
        <v>10298</v>
      </c>
      <c r="R1080" t="s">
        <v>10299</v>
      </c>
      <c r="S1080" t="s">
        <v>10300</v>
      </c>
      <c r="T1080" t="s">
        <v>10301</v>
      </c>
      <c r="U1080" t="s">
        <v>10302</v>
      </c>
      <c r="V1080" t="s">
        <v>10303</v>
      </c>
      <c r="W1080" t="s">
        <v>10304</v>
      </c>
    </row>
    <row r="1081" spans="1:23" x14ac:dyDescent="0.25">
      <c r="A1081" t="s">
        <v>10305</v>
      </c>
      <c r="B1081" t="s">
        <v>10306</v>
      </c>
      <c r="C1081" t="str">
        <f>TRIM(LEFT(Table1_1[[#This Row],[product_name]], FIND(" ",Table1_1[[#This Row],[product_name]],FIND(" ",Table1_1[[#This Row],[product_name]],FIND(" ",Table1_1[[#This Row],[product_name]])+1)+1)))</f>
        <v>Morphy Richards Icon</v>
      </c>
      <c r="D1081" t="s">
        <v>8710</v>
      </c>
      <c r="E1081" t="s">
        <v>13080</v>
      </c>
      <c r="F1081">
        <v>3249</v>
      </c>
      <c r="G1081">
        <v>7795</v>
      </c>
      <c r="H1081" t="str" cm="1">
        <f t="array" ref="H1081">_xlfn.IFS(Table1_1[[#This Row],[discounted_price]]&lt;200, "&lt;₹200", Table1_1[[#This Row],[discounted_price]]&lt;=500, "₹200-₹500", Table1_1[[#This Row],[discounted_price]]&gt;500, "&gt;₹500")</f>
        <v>&gt;₹500</v>
      </c>
      <c r="I1081" s="1">
        <v>0.57999999999999996</v>
      </c>
      <c r="J10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81" s="1" t="str">
        <f>IF(Table1_1[[#This Row],[discount_percentage]]&gt;= 50%, "Yes", "No")</f>
        <v>Yes</v>
      </c>
      <c r="L1081">
        <v>4.2</v>
      </c>
      <c r="M1081">
        <v>4664</v>
      </c>
      <c r="N1081">
        <f>AVERAGE(Table1_1[[#This Row],[rating]]) + (Table1_1[[#This Row],[rating_count]]/1000)</f>
        <v>8.8640000000000008</v>
      </c>
      <c r="O1081" t="str">
        <f>IF(Table1_1[[#This Row],[rating_count]]&lt;1000, "Yes", "No")</f>
        <v>No</v>
      </c>
      <c r="P1081" t="s">
        <v>10307</v>
      </c>
      <c r="Q1081" t="s">
        <v>10308</v>
      </c>
      <c r="R1081" t="s">
        <v>10309</v>
      </c>
      <c r="S1081" t="s">
        <v>10310</v>
      </c>
      <c r="T1081" t="s">
        <v>10311</v>
      </c>
      <c r="U1081" t="s">
        <v>10312</v>
      </c>
      <c r="V1081" t="s">
        <v>10313</v>
      </c>
      <c r="W1081" t="s">
        <v>10314</v>
      </c>
    </row>
    <row r="1082" spans="1:23" x14ac:dyDescent="0.25">
      <c r="A1082" t="s">
        <v>10315</v>
      </c>
      <c r="B1082" t="s">
        <v>10316</v>
      </c>
      <c r="C1082" t="str">
        <f>TRIM(LEFT(Table1_1[[#This Row],[product_name]], FIND(" ",Table1_1[[#This Row],[product_name]],FIND(" ",Table1_1[[#This Row],[product_name]],FIND(" ",Table1_1[[#This Row],[product_name]])+1)+1)))</f>
        <v>Philips Handheld Garment</v>
      </c>
      <c r="D1082" t="s">
        <v>8897</v>
      </c>
      <c r="E1082" t="s">
        <v>13080</v>
      </c>
      <c r="F1082">
        <v>4280</v>
      </c>
      <c r="G1082">
        <v>5995</v>
      </c>
      <c r="H1082" t="str" cm="1">
        <f t="array" ref="H1082">_xlfn.IFS(Table1_1[[#This Row],[discounted_price]]&lt;200, "&lt;₹200", Table1_1[[#This Row],[discounted_price]]&lt;=500, "₹200-₹500", Table1_1[[#This Row],[discounted_price]]&gt;500, "&gt;₹500")</f>
        <v>&gt;₹500</v>
      </c>
      <c r="I1082" s="1">
        <v>0.28999999999999998</v>
      </c>
      <c r="J10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82" s="1" t="str">
        <f>IF(Table1_1[[#This Row],[discount_percentage]]&gt;= 50%, "Yes", "No")</f>
        <v>No</v>
      </c>
      <c r="L1082">
        <v>3.8</v>
      </c>
      <c r="M1082">
        <v>2112</v>
      </c>
      <c r="N1082">
        <f>AVERAGE(Table1_1[[#This Row],[rating]]) + (Table1_1[[#This Row],[rating_count]]/1000)</f>
        <v>5.9119999999999999</v>
      </c>
      <c r="O1082" t="str">
        <f>IF(Table1_1[[#This Row],[rating_count]]&lt;1000, "Yes", "No")</f>
        <v>No</v>
      </c>
      <c r="P1082" t="s">
        <v>10317</v>
      </c>
      <c r="Q1082" t="s">
        <v>10318</v>
      </c>
      <c r="R1082" t="s">
        <v>10319</v>
      </c>
      <c r="S1082" t="s">
        <v>10320</v>
      </c>
      <c r="T1082" t="s">
        <v>10321</v>
      </c>
      <c r="U1082" t="s">
        <v>10322</v>
      </c>
      <c r="V1082" t="s">
        <v>10323</v>
      </c>
      <c r="W1082" t="s">
        <v>10324</v>
      </c>
    </row>
    <row r="1083" spans="1:23" x14ac:dyDescent="0.25">
      <c r="A1083" t="s">
        <v>10325</v>
      </c>
      <c r="B1083" t="s">
        <v>10326</v>
      </c>
      <c r="C1083" t="str">
        <f>TRIM(LEFT(Table1_1[[#This Row],[product_name]], FIND(" ",Table1_1[[#This Row],[product_name]],FIND(" ",Table1_1[[#This Row],[product_name]],FIND(" ",Table1_1[[#This Row],[product_name]])+1)+1)))</f>
        <v>Vedini Transparent Empty</v>
      </c>
      <c r="D1083" t="s">
        <v>10327</v>
      </c>
      <c r="E1083" t="s">
        <v>13080</v>
      </c>
      <c r="F1083">
        <v>189</v>
      </c>
      <c r="G1083">
        <v>299</v>
      </c>
      <c r="H1083" t="str" cm="1">
        <f t="array" ref="H1083">_xlfn.IFS(Table1_1[[#This Row],[discounted_price]]&lt;200, "&lt;₹200", Table1_1[[#This Row],[discounted_price]]&lt;=500, "₹200-₹500", Table1_1[[#This Row],[discounted_price]]&gt;500, "&gt;₹500")</f>
        <v>&lt;₹200</v>
      </c>
      <c r="I1083" s="1">
        <v>0.37</v>
      </c>
      <c r="J10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83" s="1" t="str">
        <f>IF(Table1_1[[#This Row],[discount_percentage]]&gt;= 50%, "Yes", "No")</f>
        <v>No</v>
      </c>
      <c r="L1083">
        <v>4.2</v>
      </c>
      <c r="M1083">
        <v>2737</v>
      </c>
      <c r="N1083">
        <f>AVERAGE(Table1_1[[#This Row],[rating]]) + (Table1_1[[#This Row],[rating_count]]/1000)</f>
        <v>6.9370000000000003</v>
      </c>
      <c r="O1083" t="str">
        <f>IF(Table1_1[[#This Row],[rating_count]]&lt;1000, "Yes", "No")</f>
        <v>No</v>
      </c>
      <c r="P1083" t="s">
        <v>10328</v>
      </c>
      <c r="Q1083" t="s">
        <v>10329</v>
      </c>
      <c r="R1083" t="s">
        <v>10330</v>
      </c>
      <c r="S1083" t="s">
        <v>10331</v>
      </c>
      <c r="T1083" t="s">
        <v>10332</v>
      </c>
      <c r="U1083" t="s">
        <v>10333</v>
      </c>
      <c r="V1083" t="s">
        <v>10334</v>
      </c>
      <c r="W1083" t="s">
        <v>10335</v>
      </c>
    </row>
    <row r="1084" spans="1:23" x14ac:dyDescent="0.25">
      <c r="A1084" t="s">
        <v>10336</v>
      </c>
      <c r="B1084" t="s">
        <v>10337</v>
      </c>
      <c r="C1084" t="str">
        <f>TRIM(LEFT(Table1_1[[#This Row],[product_name]], FIND(" ",Table1_1[[#This Row],[product_name]],FIND(" ",Table1_1[[#This Row],[product_name]],FIND(" ",Table1_1[[#This Row],[product_name]])+1)+1)))</f>
        <v>Crompton Sea Sapphira</v>
      </c>
      <c r="D1084" t="s">
        <v>9295</v>
      </c>
      <c r="E1084" t="s">
        <v>13080</v>
      </c>
      <c r="F1084">
        <v>1449</v>
      </c>
      <c r="G1084">
        <v>2349</v>
      </c>
      <c r="H1084" t="str" cm="1">
        <f t="array" ref="H1084">_xlfn.IFS(Table1_1[[#This Row],[discounted_price]]&lt;200, "&lt;₹200", Table1_1[[#This Row],[discounted_price]]&lt;=500, "₹200-₹500", Table1_1[[#This Row],[discounted_price]]&gt;500, "&gt;₹500")</f>
        <v>&gt;₹500</v>
      </c>
      <c r="I1084" s="1">
        <v>0.38</v>
      </c>
      <c r="J10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84" s="1" t="str">
        <f>IF(Table1_1[[#This Row],[discount_percentage]]&gt;= 50%, "Yes", "No")</f>
        <v>No</v>
      </c>
      <c r="L1084">
        <v>3.9</v>
      </c>
      <c r="M1084">
        <v>9019</v>
      </c>
      <c r="N1084">
        <f>AVERAGE(Table1_1[[#This Row],[rating]]) + (Table1_1[[#This Row],[rating_count]]/1000)</f>
        <v>12.919</v>
      </c>
      <c r="O1084" t="str">
        <f>IF(Table1_1[[#This Row],[rating_count]]&lt;1000, "Yes", "No")</f>
        <v>No</v>
      </c>
      <c r="P1084" t="s">
        <v>10338</v>
      </c>
      <c r="Q1084" t="s">
        <v>10339</v>
      </c>
      <c r="R1084" t="s">
        <v>10340</v>
      </c>
      <c r="S1084" t="s">
        <v>10341</v>
      </c>
      <c r="T1084" t="s">
        <v>10342</v>
      </c>
      <c r="U1084" t="s">
        <v>10343</v>
      </c>
      <c r="V1084" t="s">
        <v>10344</v>
      </c>
      <c r="W1084" t="s">
        <v>10345</v>
      </c>
    </row>
    <row r="1085" spans="1:23" x14ac:dyDescent="0.25">
      <c r="A1085" t="s">
        <v>10346</v>
      </c>
      <c r="B1085" t="s">
        <v>10347</v>
      </c>
      <c r="C1085" t="str">
        <f>TRIM(LEFT(Table1_1[[#This Row],[product_name]], FIND(" ",Table1_1[[#This Row],[product_name]],FIND(" ",Table1_1[[#This Row],[product_name]],FIND(" ",Table1_1[[#This Row],[product_name]])+1)+1)))</f>
        <v>Kuber Industries Waterproof</v>
      </c>
      <c r="D1085" t="s">
        <v>8886</v>
      </c>
      <c r="E1085" t="s">
        <v>13080</v>
      </c>
      <c r="F1085">
        <v>199</v>
      </c>
      <c r="G1085">
        <v>499</v>
      </c>
      <c r="H1085" t="str" cm="1">
        <f t="array" ref="H1085">_xlfn.IFS(Table1_1[[#This Row],[discounted_price]]&lt;200, "&lt;₹200", Table1_1[[#This Row],[discounted_price]]&lt;=500, "₹200-₹500", Table1_1[[#This Row],[discounted_price]]&gt;500, "&gt;₹500")</f>
        <v>&lt;₹200</v>
      </c>
      <c r="I1085" s="1">
        <v>0.6</v>
      </c>
      <c r="J10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85" s="1" t="str">
        <f>IF(Table1_1[[#This Row],[discount_percentage]]&gt;= 50%, "Yes", "No")</f>
        <v>Yes</v>
      </c>
      <c r="L1085">
        <v>4</v>
      </c>
      <c r="M1085">
        <v>10234</v>
      </c>
      <c r="N1085">
        <f>AVERAGE(Table1_1[[#This Row],[rating]]) + (Table1_1[[#This Row],[rating_count]]/1000)</f>
        <v>14.234</v>
      </c>
      <c r="O1085" t="str">
        <f>IF(Table1_1[[#This Row],[rating_count]]&lt;1000, "Yes", "No")</f>
        <v>No</v>
      </c>
      <c r="P1085" t="s">
        <v>10348</v>
      </c>
      <c r="Q1085" t="s">
        <v>10349</v>
      </c>
      <c r="R1085" t="s">
        <v>10350</v>
      </c>
      <c r="S1085" t="s">
        <v>10351</v>
      </c>
      <c r="T1085" t="s">
        <v>10352</v>
      </c>
      <c r="U1085" t="s">
        <v>10353</v>
      </c>
      <c r="V1085" t="s">
        <v>10354</v>
      </c>
      <c r="W1085" t="s">
        <v>10355</v>
      </c>
    </row>
    <row r="1086" spans="1:23" x14ac:dyDescent="0.25">
      <c r="A1086" t="s">
        <v>10356</v>
      </c>
      <c r="B1086" t="s">
        <v>10357</v>
      </c>
      <c r="C1086" t="str">
        <f>TRIM(LEFT(Table1_1[[#This Row],[product_name]], FIND(" ",Table1_1[[#This Row],[product_name]],FIND(" ",Table1_1[[#This Row],[product_name]],FIND(" ",Table1_1[[#This Row],[product_name]])+1)+1)))</f>
        <v>JM SELLER 180</v>
      </c>
      <c r="D1086" t="s">
        <v>10358</v>
      </c>
      <c r="E1086" t="s">
        <v>13080</v>
      </c>
      <c r="F1086">
        <v>474</v>
      </c>
      <c r="G1086">
        <v>1299</v>
      </c>
      <c r="H1086" t="str" cm="1">
        <f t="array" ref="H1086">_xlfn.IFS(Table1_1[[#This Row],[discounted_price]]&lt;200, "&lt;₹200", Table1_1[[#This Row],[discounted_price]]&lt;=500, "₹200-₹500", Table1_1[[#This Row],[discounted_price]]&gt;500, "&gt;₹500")</f>
        <v>₹200-₹500</v>
      </c>
      <c r="I1086" s="1">
        <v>0.64</v>
      </c>
      <c r="J10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086" s="1" t="str">
        <f>IF(Table1_1[[#This Row],[discount_percentage]]&gt;= 50%, "Yes", "No")</f>
        <v>Yes</v>
      </c>
      <c r="L1086">
        <v>4.0999999999999996</v>
      </c>
      <c r="M1086">
        <v>550</v>
      </c>
      <c r="N1086">
        <f>AVERAGE(Table1_1[[#This Row],[rating]]) + (Table1_1[[#This Row],[rating_count]]/1000)</f>
        <v>4.6499999999999995</v>
      </c>
      <c r="O1086" t="str">
        <f>IF(Table1_1[[#This Row],[rating_count]]&lt;1000, "Yes", "No")</f>
        <v>Yes</v>
      </c>
      <c r="P1086" t="s">
        <v>10359</v>
      </c>
      <c r="Q1086" t="s">
        <v>10360</v>
      </c>
      <c r="R1086" t="s">
        <v>10361</v>
      </c>
      <c r="S1086" t="s">
        <v>10362</v>
      </c>
      <c r="T1086" t="s">
        <v>10363</v>
      </c>
      <c r="U1086" t="s">
        <v>10364</v>
      </c>
      <c r="V1086" t="s">
        <v>10365</v>
      </c>
      <c r="W1086" t="s">
        <v>10366</v>
      </c>
    </row>
    <row r="1087" spans="1:23" x14ac:dyDescent="0.25">
      <c r="A1087" t="s">
        <v>10367</v>
      </c>
      <c r="B1087" t="s">
        <v>10368</v>
      </c>
      <c r="C1087" t="str">
        <f>TRIM(LEFT(Table1_1[[#This Row],[product_name]], FIND(" ",Table1_1[[#This Row],[product_name]],FIND(" ",Table1_1[[#This Row],[product_name]],FIND(" ",Table1_1[[#This Row],[product_name]])+1)+1)))</f>
        <v>Oratech Coffee Frother</v>
      </c>
      <c r="D1087" t="s">
        <v>8688</v>
      </c>
      <c r="E1087" t="s">
        <v>13080</v>
      </c>
      <c r="F1087">
        <v>279</v>
      </c>
      <c r="G1087">
        <v>499</v>
      </c>
      <c r="H1087" t="str" cm="1">
        <f t="array" ref="H1087">_xlfn.IFS(Table1_1[[#This Row],[discounted_price]]&lt;200, "&lt;₹200", Table1_1[[#This Row],[discounted_price]]&lt;=500, "₹200-₹500", Table1_1[[#This Row],[discounted_price]]&gt;500, "&gt;₹500")</f>
        <v>₹200-₹500</v>
      </c>
      <c r="I1087" s="1">
        <v>0.44</v>
      </c>
      <c r="J10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87" s="1" t="str">
        <f>IF(Table1_1[[#This Row],[discount_percentage]]&gt;= 50%, "Yes", "No")</f>
        <v>No</v>
      </c>
      <c r="L1087">
        <v>4.8</v>
      </c>
      <c r="M1087">
        <v>28</v>
      </c>
      <c r="N1087">
        <f>AVERAGE(Table1_1[[#This Row],[rating]]) + (Table1_1[[#This Row],[rating_count]]/1000)</f>
        <v>4.8279999999999994</v>
      </c>
      <c r="O1087" t="str">
        <f>IF(Table1_1[[#This Row],[rating_count]]&lt;1000, "Yes", "No")</f>
        <v>Yes</v>
      </c>
      <c r="P1087" t="s">
        <v>10369</v>
      </c>
      <c r="Q1087" t="s">
        <v>10370</v>
      </c>
      <c r="R1087" t="s">
        <v>10371</v>
      </c>
      <c r="S1087" t="s">
        <v>10372</v>
      </c>
      <c r="T1087" t="s">
        <v>10373</v>
      </c>
      <c r="U1087" t="s">
        <v>10374</v>
      </c>
      <c r="V1087" t="s">
        <v>10375</v>
      </c>
      <c r="W1087" t="s">
        <v>10376</v>
      </c>
    </row>
    <row r="1088" spans="1:23" x14ac:dyDescent="0.25">
      <c r="A1088" t="s">
        <v>10377</v>
      </c>
      <c r="B1088" t="s">
        <v>10378</v>
      </c>
      <c r="C1088" t="str">
        <f>TRIM(LEFT(Table1_1[[#This Row],[product_name]], FIND(" ",Table1_1[[#This Row],[product_name]],FIND(" ",Table1_1[[#This Row],[product_name]],FIND(" ",Table1_1[[#This Row],[product_name]])+1)+1)))</f>
        <v>Havells Glaze 74W</v>
      </c>
      <c r="D1088" t="s">
        <v>9295</v>
      </c>
      <c r="E1088" t="s">
        <v>13080</v>
      </c>
      <c r="F1088">
        <v>1999</v>
      </c>
      <c r="G1088">
        <v>4775</v>
      </c>
      <c r="H1088" t="str" cm="1">
        <f t="array" ref="H1088">_xlfn.IFS(Table1_1[[#This Row],[discounted_price]]&lt;200, "&lt;₹200", Table1_1[[#This Row],[discounted_price]]&lt;=500, "₹200-₹500", Table1_1[[#This Row],[discounted_price]]&gt;500, "&gt;₹500")</f>
        <v>&gt;₹500</v>
      </c>
      <c r="I1088" s="1">
        <v>0.57999999999999996</v>
      </c>
      <c r="J10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88" s="1" t="str">
        <f>IF(Table1_1[[#This Row],[discount_percentage]]&gt;= 50%, "Yes", "No")</f>
        <v>Yes</v>
      </c>
      <c r="L1088">
        <v>4.2</v>
      </c>
      <c r="M1088">
        <v>1353</v>
      </c>
      <c r="N1088">
        <f>AVERAGE(Table1_1[[#This Row],[rating]]) + (Table1_1[[#This Row],[rating_count]]/1000)</f>
        <v>5.5529999999999999</v>
      </c>
      <c r="O1088" t="str">
        <f>IF(Table1_1[[#This Row],[rating_count]]&lt;1000, "Yes", "No")</f>
        <v>No</v>
      </c>
      <c r="P1088" t="s">
        <v>10379</v>
      </c>
      <c r="Q1088" t="s">
        <v>10380</v>
      </c>
      <c r="R1088" t="s">
        <v>10381</v>
      </c>
      <c r="S1088" t="s">
        <v>10382</v>
      </c>
      <c r="T1088" t="s">
        <v>10383</v>
      </c>
      <c r="U1088" t="s">
        <v>10384</v>
      </c>
      <c r="V1088" t="s">
        <v>10385</v>
      </c>
      <c r="W1088" t="s">
        <v>10386</v>
      </c>
    </row>
    <row r="1089" spans="1:23" x14ac:dyDescent="0.25">
      <c r="A1089" t="s">
        <v>10387</v>
      </c>
      <c r="B1089" t="s">
        <v>10388</v>
      </c>
      <c r="C1089" t="str">
        <f>TRIM(LEFT(Table1_1[[#This Row],[product_name]], FIND(" ",Table1_1[[#This Row],[product_name]],FIND(" ",Table1_1[[#This Row],[product_name]],FIND(" ",Table1_1[[#This Row],[product_name]])+1)+1)))</f>
        <v>Pick Ur Needs¬Æ</v>
      </c>
      <c r="D1089" t="s">
        <v>8574</v>
      </c>
      <c r="E1089" t="s">
        <v>13080</v>
      </c>
      <c r="F1089">
        <v>799</v>
      </c>
      <c r="G1089">
        <v>1230</v>
      </c>
      <c r="H1089" t="str" cm="1">
        <f t="array" ref="H1089">_xlfn.IFS(Table1_1[[#This Row],[discounted_price]]&lt;200, "&lt;₹200", Table1_1[[#This Row],[discounted_price]]&lt;=500, "₹200-₹500", Table1_1[[#This Row],[discounted_price]]&gt;500, "&gt;₹500")</f>
        <v>&gt;₹500</v>
      </c>
      <c r="I1089" s="1">
        <v>0.35</v>
      </c>
      <c r="J10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89" s="1" t="str">
        <f>IF(Table1_1[[#This Row],[discount_percentage]]&gt;= 50%, "Yes", "No")</f>
        <v>No</v>
      </c>
      <c r="L1089">
        <v>4.0999999999999996</v>
      </c>
      <c r="M1089">
        <v>2138</v>
      </c>
      <c r="N1089">
        <f>AVERAGE(Table1_1[[#This Row],[rating]]) + (Table1_1[[#This Row],[rating_count]]/1000)</f>
        <v>6.2379999999999995</v>
      </c>
      <c r="O1089" t="str">
        <f>IF(Table1_1[[#This Row],[rating_count]]&lt;1000, "Yes", "No")</f>
        <v>No</v>
      </c>
      <c r="P1089" t="s">
        <v>10389</v>
      </c>
      <c r="Q1089" t="s">
        <v>10390</v>
      </c>
      <c r="R1089" t="s">
        <v>10391</v>
      </c>
      <c r="S1089" t="s">
        <v>10392</v>
      </c>
      <c r="T1089" t="s">
        <v>10393</v>
      </c>
      <c r="U1089" t="s">
        <v>10394</v>
      </c>
      <c r="V1089" t="s">
        <v>10395</v>
      </c>
      <c r="W1089" t="s">
        <v>10396</v>
      </c>
    </row>
    <row r="1090" spans="1:23" x14ac:dyDescent="0.25">
      <c r="A1090" t="s">
        <v>10397</v>
      </c>
      <c r="B1090" t="s">
        <v>10398</v>
      </c>
      <c r="C1090" t="str">
        <f>TRIM(LEFT(Table1_1[[#This Row],[product_name]], FIND(" ",Table1_1[[#This Row],[product_name]],FIND(" ",Table1_1[[#This Row],[product_name]],FIND(" ",Table1_1[[#This Row],[product_name]])+1)+1)))</f>
        <v>Rico Japanese Technology</v>
      </c>
      <c r="D1090" t="s">
        <v>9192</v>
      </c>
      <c r="E1090" t="s">
        <v>13080</v>
      </c>
      <c r="F1090">
        <v>949</v>
      </c>
      <c r="G1090">
        <v>1999</v>
      </c>
      <c r="H1090" t="str" cm="1">
        <f t="array" ref="H1090">_xlfn.IFS(Table1_1[[#This Row],[discounted_price]]&lt;200, "&lt;₹200", Table1_1[[#This Row],[discounted_price]]&lt;=500, "₹200-₹500", Table1_1[[#This Row],[discounted_price]]&gt;500, "&gt;₹500")</f>
        <v>&gt;₹500</v>
      </c>
      <c r="I1090" s="1">
        <v>0.53</v>
      </c>
      <c r="J10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90" s="1" t="str">
        <f>IF(Table1_1[[#This Row],[discount_percentage]]&gt;= 50%, "Yes", "No")</f>
        <v>Yes</v>
      </c>
      <c r="L1090">
        <v>4</v>
      </c>
      <c r="M1090">
        <v>1679</v>
      </c>
      <c r="N1090">
        <f>AVERAGE(Table1_1[[#This Row],[rating]]) + (Table1_1[[#This Row],[rating_count]]/1000)</f>
        <v>5.6790000000000003</v>
      </c>
      <c r="O1090" t="str">
        <f>IF(Table1_1[[#This Row],[rating_count]]&lt;1000, "Yes", "No")</f>
        <v>No</v>
      </c>
      <c r="P1090" t="s">
        <v>10399</v>
      </c>
      <c r="Q1090" t="s">
        <v>10400</v>
      </c>
      <c r="R1090" t="s">
        <v>10401</v>
      </c>
      <c r="S1090" t="s">
        <v>10402</v>
      </c>
      <c r="T1090" t="s">
        <v>10403</v>
      </c>
      <c r="U1090" t="s">
        <v>10404</v>
      </c>
      <c r="V1090" t="s">
        <v>10405</v>
      </c>
      <c r="W1090" t="s">
        <v>10406</v>
      </c>
    </row>
    <row r="1091" spans="1:23" x14ac:dyDescent="0.25">
      <c r="A1091" t="s">
        <v>10407</v>
      </c>
      <c r="B1091" t="s">
        <v>10408</v>
      </c>
      <c r="C1091" t="str">
        <f>TRIM(LEFT(Table1_1[[#This Row],[product_name]], FIND(" ",Table1_1[[#This Row],[product_name]],FIND(" ",Table1_1[[#This Row],[product_name]],FIND(" ",Table1_1[[#This Row],[product_name]])+1)+1)))</f>
        <v>Butterfly Smart Wet</v>
      </c>
      <c r="D1091" t="s">
        <v>10409</v>
      </c>
      <c r="E1091" t="s">
        <v>13080</v>
      </c>
      <c r="F1091">
        <v>3657.66</v>
      </c>
      <c r="G1091">
        <v>5156</v>
      </c>
      <c r="H1091" t="str" cm="1">
        <f t="array" ref="H1091">_xlfn.IFS(Table1_1[[#This Row],[discounted_price]]&lt;200, "&lt;₹200", Table1_1[[#This Row],[discounted_price]]&lt;=500, "₹200-₹500", Table1_1[[#This Row],[discounted_price]]&gt;500, "&gt;₹500")</f>
        <v>&gt;₹500</v>
      </c>
      <c r="I1091" s="1">
        <v>0.28999999999999998</v>
      </c>
      <c r="J10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091" s="1" t="str">
        <f>IF(Table1_1[[#This Row],[discount_percentage]]&gt;= 50%, "Yes", "No")</f>
        <v>No</v>
      </c>
      <c r="L1091">
        <v>3.9</v>
      </c>
      <c r="M1091">
        <v>12837</v>
      </c>
      <c r="N1091">
        <f>AVERAGE(Table1_1[[#This Row],[rating]]) + (Table1_1[[#This Row],[rating_count]]/1000)</f>
        <v>16.736999999999998</v>
      </c>
      <c r="O1091" t="str">
        <f>IF(Table1_1[[#This Row],[rating_count]]&lt;1000, "Yes", "No")</f>
        <v>No</v>
      </c>
      <c r="P1091" t="s">
        <v>10410</v>
      </c>
      <c r="Q1091" t="s">
        <v>10411</v>
      </c>
      <c r="R1091" t="s">
        <v>10412</v>
      </c>
      <c r="S1091" t="s">
        <v>10413</v>
      </c>
      <c r="T1091" t="s">
        <v>10414</v>
      </c>
      <c r="U1091" t="s">
        <v>10415</v>
      </c>
      <c r="V1091" t="s">
        <v>10416</v>
      </c>
      <c r="W1091" t="s">
        <v>10417</v>
      </c>
    </row>
    <row r="1092" spans="1:23" x14ac:dyDescent="0.25">
      <c r="A1092" t="s">
        <v>10418</v>
      </c>
      <c r="B1092" t="s">
        <v>10419</v>
      </c>
      <c r="C1092" t="str">
        <f>TRIM(LEFT(Table1_1[[#This Row],[product_name]], FIND(" ",Table1_1[[#This Row],[product_name]],FIND(" ",Table1_1[[#This Row],[product_name]],FIND(" ",Table1_1[[#This Row],[product_name]])+1)+1)))</f>
        <v>AGARO Marvel 9</v>
      </c>
      <c r="D1092" t="s">
        <v>10420</v>
      </c>
      <c r="E1092" t="s">
        <v>13080</v>
      </c>
      <c r="F1092">
        <v>1699</v>
      </c>
      <c r="G1092">
        <v>1999</v>
      </c>
      <c r="H1092" t="str" cm="1">
        <f t="array" ref="H1092">_xlfn.IFS(Table1_1[[#This Row],[discounted_price]]&lt;200, "&lt;₹200", Table1_1[[#This Row],[discounted_price]]&lt;=500, "₹200-₹500", Table1_1[[#This Row],[discounted_price]]&gt;500, "&gt;₹500")</f>
        <v>&gt;₹500</v>
      </c>
      <c r="I1092" s="1">
        <v>0.15</v>
      </c>
      <c r="J10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92" s="1" t="str">
        <f>IF(Table1_1[[#This Row],[discount_percentage]]&gt;= 50%, "Yes", "No")</f>
        <v>No</v>
      </c>
      <c r="L1092">
        <v>4.0999999999999996</v>
      </c>
      <c r="M1092">
        <v>8873</v>
      </c>
      <c r="N1092">
        <f>AVERAGE(Table1_1[[#This Row],[rating]]) + (Table1_1[[#This Row],[rating_count]]/1000)</f>
        <v>12.972999999999999</v>
      </c>
      <c r="O1092" t="str">
        <f>IF(Table1_1[[#This Row],[rating_count]]&lt;1000, "Yes", "No")</f>
        <v>No</v>
      </c>
      <c r="P1092" t="s">
        <v>10421</v>
      </c>
      <c r="Q1092" t="s">
        <v>10422</v>
      </c>
      <c r="R1092" t="s">
        <v>10423</v>
      </c>
      <c r="S1092" t="s">
        <v>10424</v>
      </c>
      <c r="T1092" t="s">
        <v>10425</v>
      </c>
      <c r="U1092" t="s">
        <v>10426</v>
      </c>
      <c r="V1092" t="s">
        <v>10427</v>
      </c>
      <c r="W1092" t="s">
        <v>10428</v>
      </c>
    </row>
    <row r="1093" spans="1:23" x14ac:dyDescent="0.25">
      <c r="A1093" t="s">
        <v>10429</v>
      </c>
      <c r="B1093" t="s">
        <v>10430</v>
      </c>
      <c r="C1093" t="str">
        <f>TRIM(LEFT(Table1_1[[#This Row],[product_name]], FIND(" ",Table1_1[[#This Row],[product_name]],FIND(" ",Table1_1[[#This Row],[product_name]],FIND(" ",Table1_1[[#This Row],[product_name]])+1)+1)))</f>
        <v>Philips GC1920/28 1440-Watt</v>
      </c>
      <c r="D1093" t="s">
        <v>8897</v>
      </c>
      <c r="E1093" t="s">
        <v>13080</v>
      </c>
      <c r="F1093">
        <v>1849</v>
      </c>
      <c r="G1093">
        <v>2095</v>
      </c>
      <c r="H1093" t="str" cm="1">
        <f t="array" ref="H1093">_xlfn.IFS(Table1_1[[#This Row],[discounted_price]]&lt;200, "&lt;₹200", Table1_1[[#This Row],[discounted_price]]&lt;=500, "₹200-₹500", Table1_1[[#This Row],[discounted_price]]&gt;500, "&gt;₹500")</f>
        <v>&gt;₹500</v>
      </c>
      <c r="I1093" s="1">
        <v>0.12</v>
      </c>
      <c r="J10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93" s="1" t="str">
        <f>IF(Table1_1[[#This Row],[discount_percentage]]&gt;= 50%, "Yes", "No")</f>
        <v>No</v>
      </c>
      <c r="L1093">
        <v>4.3</v>
      </c>
      <c r="M1093">
        <v>7681</v>
      </c>
      <c r="N1093">
        <f>AVERAGE(Table1_1[[#This Row],[rating]]) + (Table1_1[[#This Row],[rating_count]]/1000)</f>
        <v>11.981</v>
      </c>
      <c r="O1093" t="str">
        <f>IF(Table1_1[[#This Row],[rating_count]]&lt;1000, "Yes", "No")</f>
        <v>No</v>
      </c>
      <c r="P1093" t="s">
        <v>10431</v>
      </c>
      <c r="Q1093" t="s">
        <v>10432</v>
      </c>
      <c r="R1093" t="s">
        <v>10433</v>
      </c>
      <c r="S1093" t="s">
        <v>10434</v>
      </c>
      <c r="T1093" t="s">
        <v>10435</v>
      </c>
      <c r="U1093" t="s">
        <v>10436</v>
      </c>
      <c r="V1093" t="s">
        <v>10437</v>
      </c>
      <c r="W1093" t="s">
        <v>10438</v>
      </c>
    </row>
    <row r="1094" spans="1:23" x14ac:dyDescent="0.25">
      <c r="A1094" t="s">
        <v>10439</v>
      </c>
      <c r="B1094" t="s">
        <v>10440</v>
      </c>
      <c r="C1094" t="str">
        <f>TRIM(LEFT(Table1_1[[#This Row],[product_name]], FIND(" ",Table1_1[[#This Row],[product_name]],FIND(" ",Table1_1[[#This Row],[product_name]],FIND(" ",Table1_1[[#This Row],[product_name]])+1)+1)))</f>
        <v>Havells OFR 13</v>
      </c>
      <c r="D1094" t="s">
        <v>8563</v>
      </c>
      <c r="E1094" t="s">
        <v>13080</v>
      </c>
      <c r="F1094">
        <v>12499</v>
      </c>
      <c r="G1094">
        <v>19825</v>
      </c>
      <c r="H1094" t="str" cm="1">
        <f t="array" ref="H1094">_xlfn.IFS(Table1_1[[#This Row],[discounted_price]]&lt;200, "&lt;₹200", Table1_1[[#This Row],[discounted_price]]&lt;=500, "₹200-₹500", Table1_1[[#This Row],[discounted_price]]&gt;500, "&gt;₹500")</f>
        <v>&gt;₹500</v>
      </c>
      <c r="I1094" s="1">
        <v>0.37</v>
      </c>
      <c r="J10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094" s="1" t="str">
        <f>IF(Table1_1[[#This Row],[discount_percentage]]&gt;= 50%, "Yes", "No")</f>
        <v>No</v>
      </c>
      <c r="L1094">
        <v>4.0999999999999996</v>
      </c>
      <c r="M1094">
        <v>322</v>
      </c>
      <c r="N1094">
        <f>AVERAGE(Table1_1[[#This Row],[rating]]) + (Table1_1[[#This Row],[rating_count]]/1000)</f>
        <v>4.4219999999999997</v>
      </c>
      <c r="O1094" t="str">
        <f>IF(Table1_1[[#This Row],[rating_count]]&lt;1000, "Yes", "No")</f>
        <v>Yes</v>
      </c>
      <c r="P1094" t="s">
        <v>10441</v>
      </c>
      <c r="Q1094" t="s">
        <v>10442</v>
      </c>
      <c r="R1094" t="s">
        <v>10443</v>
      </c>
      <c r="S1094" t="s">
        <v>10444</v>
      </c>
      <c r="T1094" t="s">
        <v>10445</v>
      </c>
      <c r="U1094" t="s">
        <v>10446</v>
      </c>
      <c r="V1094" t="s">
        <v>10447</v>
      </c>
      <c r="W1094" t="s">
        <v>10448</v>
      </c>
    </row>
    <row r="1095" spans="1:23" x14ac:dyDescent="0.25">
      <c r="A1095" t="s">
        <v>10449</v>
      </c>
      <c r="B1095" t="s">
        <v>10450</v>
      </c>
      <c r="C1095" t="str">
        <f>TRIM(LEFT(Table1_1[[#This Row],[product_name]], FIND(" ",Table1_1[[#This Row],[product_name]],FIND(" ",Table1_1[[#This Row],[product_name]],FIND(" ",Table1_1[[#This Row],[product_name]])+1)+1)))</f>
        <v>Bajaj DHX-9 1000W</v>
      </c>
      <c r="D1095" t="s">
        <v>8699</v>
      </c>
      <c r="E1095" t="s">
        <v>13080</v>
      </c>
      <c r="F1095">
        <v>1099</v>
      </c>
      <c r="G1095">
        <v>1920</v>
      </c>
      <c r="H1095" t="str" cm="1">
        <f t="array" ref="H1095">_xlfn.IFS(Table1_1[[#This Row],[discounted_price]]&lt;200, "&lt;₹200", Table1_1[[#This Row],[discounted_price]]&lt;=500, "₹200-₹500", Table1_1[[#This Row],[discounted_price]]&gt;500, "&gt;₹500")</f>
        <v>&gt;₹500</v>
      </c>
      <c r="I1095" s="1">
        <v>0.43</v>
      </c>
      <c r="J10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95" s="1" t="str">
        <f>IF(Table1_1[[#This Row],[discount_percentage]]&gt;= 50%, "Yes", "No")</f>
        <v>No</v>
      </c>
      <c r="L1095">
        <v>4.2</v>
      </c>
      <c r="M1095">
        <v>9772</v>
      </c>
      <c r="N1095">
        <f>AVERAGE(Table1_1[[#This Row],[rating]]) + (Table1_1[[#This Row],[rating_count]]/1000)</f>
        <v>13.972000000000001</v>
      </c>
      <c r="O1095" t="str">
        <f>IF(Table1_1[[#This Row],[rating_count]]&lt;1000, "Yes", "No")</f>
        <v>No</v>
      </c>
      <c r="P1095" t="s">
        <v>10451</v>
      </c>
      <c r="Q1095" t="s">
        <v>10452</v>
      </c>
      <c r="R1095" t="s">
        <v>10453</v>
      </c>
      <c r="S1095" t="s">
        <v>10454</v>
      </c>
      <c r="T1095" t="s">
        <v>10455</v>
      </c>
      <c r="U1095" t="s">
        <v>10456</v>
      </c>
      <c r="V1095" t="s">
        <v>10457</v>
      </c>
      <c r="W1095" t="s">
        <v>10458</v>
      </c>
    </row>
    <row r="1096" spans="1:23" x14ac:dyDescent="0.25">
      <c r="A1096" t="s">
        <v>10459</v>
      </c>
      <c r="B1096" t="s">
        <v>10460</v>
      </c>
      <c r="C1096" t="str">
        <f>TRIM(LEFT(Table1_1[[#This Row],[product_name]], FIND(" ",Table1_1[[#This Row],[product_name]],FIND(" ",Table1_1[[#This Row],[product_name]],FIND(" ",Table1_1[[#This Row],[product_name]])+1)+1)))</f>
        <v>Aquasure From Aquaguard</v>
      </c>
      <c r="D1096" t="s">
        <v>10094</v>
      </c>
      <c r="E1096" t="s">
        <v>13080</v>
      </c>
      <c r="F1096">
        <v>8199</v>
      </c>
      <c r="G1096">
        <v>16000</v>
      </c>
      <c r="H1096" t="str" cm="1">
        <f t="array" ref="H1096">_xlfn.IFS(Table1_1[[#This Row],[discounted_price]]&lt;200, "&lt;₹200", Table1_1[[#This Row],[discounted_price]]&lt;=500, "₹200-₹500", Table1_1[[#This Row],[discounted_price]]&gt;500, "&gt;₹500")</f>
        <v>&gt;₹500</v>
      </c>
      <c r="I1096" s="1">
        <v>0.49</v>
      </c>
      <c r="J10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096" s="1" t="str">
        <f>IF(Table1_1[[#This Row],[discount_percentage]]&gt;= 50%, "Yes", "No")</f>
        <v>No</v>
      </c>
      <c r="L1096">
        <v>3.9</v>
      </c>
      <c r="M1096">
        <v>18497</v>
      </c>
      <c r="N1096">
        <f>AVERAGE(Table1_1[[#This Row],[rating]]) + (Table1_1[[#This Row],[rating_count]]/1000)</f>
        <v>22.396999999999998</v>
      </c>
      <c r="O1096" t="str">
        <f>IF(Table1_1[[#This Row],[rating_count]]&lt;1000, "Yes", "No")</f>
        <v>No</v>
      </c>
      <c r="P1096" t="s">
        <v>10461</v>
      </c>
      <c r="Q1096" t="s">
        <v>10462</v>
      </c>
      <c r="R1096" t="s">
        <v>10463</v>
      </c>
      <c r="S1096" t="s">
        <v>10464</v>
      </c>
      <c r="T1096" t="s">
        <v>10465</v>
      </c>
      <c r="U1096" t="s">
        <v>10466</v>
      </c>
      <c r="V1096" t="s">
        <v>10467</v>
      </c>
      <c r="W1096" t="s">
        <v>10468</v>
      </c>
    </row>
    <row r="1097" spans="1:23" x14ac:dyDescent="0.25">
      <c r="A1097" t="s">
        <v>10469</v>
      </c>
      <c r="B1097" t="s">
        <v>10470</v>
      </c>
      <c r="C1097" t="str">
        <f>TRIM(LEFT(Table1_1[[#This Row],[product_name]], FIND(" ",Table1_1[[#This Row],[product_name]],FIND(" ",Table1_1[[#This Row],[product_name]],FIND(" ",Table1_1[[#This Row],[product_name]])+1)+1)))</f>
        <v>ROYAL STEP Portable</v>
      </c>
      <c r="D1097" t="s">
        <v>8938</v>
      </c>
      <c r="E1097" t="s">
        <v>13080</v>
      </c>
      <c r="F1097">
        <v>499</v>
      </c>
      <c r="G1097">
        <v>2199</v>
      </c>
      <c r="H1097" t="str" cm="1">
        <f t="array" ref="H1097">_xlfn.IFS(Table1_1[[#This Row],[discounted_price]]&lt;200, "&lt;₹200", Table1_1[[#This Row],[discounted_price]]&lt;=500, "₹200-₹500", Table1_1[[#This Row],[discounted_price]]&gt;500, "&gt;₹500")</f>
        <v>₹200-₹500</v>
      </c>
      <c r="I1097" s="1">
        <v>0.77</v>
      </c>
      <c r="J10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097" s="1" t="str">
        <f>IF(Table1_1[[#This Row],[discount_percentage]]&gt;= 50%, "Yes", "No")</f>
        <v>Yes</v>
      </c>
      <c r="L1097">
        <v>3.7</v>
      </c>
      <c r="M1097">
        <v>53</v>
      </c>
      <c r="N1097">
        <f>AVERAGE(Table1_1[[#This Row],[rating]]) + (Table1_1[[#This Row],[rating_count]]/1000)</f>
        <v>3.7530000000000001</v>
      </c>
      <c r="O1097" t="str">
        <f>IF(Table1_1[[#This Row],[rating_count]]&lt;1000, "Yes", "No")</f>
        <v>Yes</v>
      </c>
      <c r="P1097" t="s">
        <v>10471</v>
      </c>
      <c r="Q1097" t="s">
        <v>10472</v>
      </c>
      <c r="R1097" t="s">
        <v>10473</v>
      </c>
      <c r="S1097" t="s">
        <v>10474</v>
      </c>
      <c r="T1097" t="s">
        <v>10475</v>
      </c>
      <c r="U1097" t="s">
        <v>10476</v>
      </c>
      <c r="V1097" t="s">
        <v>10477</v>
      </c>
      <c r="W1097" t="s">
        <v>10478</v>
      </c>
    </row>
    <row r="1098" spans="1:23" x14ac:dyDescent="0.25">
      <c r="A1098" t="s">
        <v>10479</v>
      </c>
      <c r="B1098" t="s">
        <v>10480</v>
      </c>
      <c r="C1098" t="str">
        <f>TRIM(LEFT(Table1_1[[#This Row],[product_name]], FIND(" ",Table1_1[[#This Row],[product_name]],FIND(" ",Table1_1[[#This Row],[product_name]],FIND(" ",Table1_1[[#This Row],[product_name]])+1)+1)))</f>
        <v>KENT 16068 Zoom</v>
      </c>
      <c r="D1098" t="s">
        <v>8969</v>
      </c>
      <c r="E1098" t="s">
        <v>13080</v>
      </c>
      <c r="F1098">
        <v>6999</v>
      </c>
      <c r="G1098">
        <v>14999</v>
      </c>
      <c r="H1098" t="str" cm="1">
        <f t="array" ref="H1098">_xlfn.IFS(Table1_1[[#This Row],[discounted_price]]&lt;200, "&lt;₹200", Table1_1[[#This Row],[discounted_price]]&lt;=500, "₹200-₹500", Table1_1[[#This Row],[discounted_price]]&gt;500, "&gt;₹500")</f>
        <v>&gt;₹500</v>
      </c>
      <c r="I1098" s="1">
        <v>0.53</v>
      </c>
      <c r="J10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098" s="1" t="str">
        <f>IF(Table1_1[[#This Row],[discount_percentage]]&gt;= 50%, "Yes", "No")</f>
        <v>Yes</v>
      </c>
      <c r="L1098">
        <v>4.0999999999999996</v>
      </c>
      <c r="M1098">
        <v>1728</v>
      </c>
      <c r="N1098">
        <f>AVERAGE(Table1_1[[#This Row],[rating]]) + (Table1_1[[#This Row],[rating_count]]/1000)</f>
        <v>5.8279999999999994</v>
      </c>
      <c r="O1098" t="str">
        <f>IF(Table1_1[[#This Row],[rating_count]]&lt;1000, "Yes", "No")</f>
        <v>No</v>
      </c>
      <c r="P1098" t="s">
        <v>10481</v>
      </c>
      <c r="Q1098" t="s">
        <v>10482</v>
      </c>
      <c r="R1098" t="s">
        <v>10483</v>
      </c>
      <c r="S1098" t="s">
        <v>10484</v>
      </c>
      <c r="T1098" t="s">
        <v>10485</v>
      </c>
      <c r="U1098" t="s">
        <v>10486</v>
      </c>
      <c r="V1098" t="s">
        <v>10487</v>
      </c>
      <c r="W1098" t="s">
        <v>10488</v>
      </c>
    </row>
    <row r="1099" spans="1:23" x14ac:dyDescent="0.25">
      <c r="A1099" t="s">
        <v>10489</v>
      </c>
      <c r="B1099" t="s">
        <v>10490</v>
      </c>
      <c r="C1099" t="str">
        <f>TRIM(LEFT(Table1_1[[#This Row],[product_name]], FIND(" ",Table1_1[[#This Row],[product_name]],FIND(" ",Table1_1[[#This Row],[product_name]],FIND(" ",Table1_1[[#This Row],[product_name]])+1)+1)))</f>
        <v>ENEM Sealing Machine</v>
      </c>
      <c r="D1099" t="s">
        <v>9284</v>
      </c>
      <c r="E1099" t="s">
        <v>13080</v>
      </c>
      <c r="F1099">
        <v>1595</v>
      </c>
      <c r="G1099">
        <v>1799</v>
      </c>
      <c r="H1099" t="str" cm="1">
        <f t="array" ref="H1099">_xlfn.IFS(Table1_1[[#This Row],[discounted_price]]&lt;200, "&lt;₹200", Table1_1[[#This Row],[discounted_price]]&lt;=500, "₹200-₹500", Table1_1[[#This Row],[discounted_price]]&gt;500, "&gt;₹500")</f>
        <v>&gt;₹500</v>
      </c>
      <c r="I1099" s="1">
        <v>0.11</v>
      </c>
      <c r="J10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099" s="1" t="str">
        <f>IF(Table1_1[[#This Row],[discount_percentage]]&gt;= 50%, "Yes", "No")</f>
        <v>No</v>
      </c>
      <c r="L1099">
        <v>4</v>
      </c>
      <c r="M1099">
        <v>2877</v>
      </c>
      <c r="N1099">
        <f>AVERAGE(Table1_1[[#This Row],[rating]]) + (Table1_1[[#This Row],[rating_count]]/1000)</f>
        <v>6.8769999999999998</v>
      </c>
      <c r="O1099" t="str">
        <f>IF(Table1_1[[#This Row],[rating_count]]&lt;1000, "Yes", "No")</f>
        <v>No</v>
      </c>
      <c r="P1099" t="s">
        <v>10491</v>
      </c>
      <c r="Q1099" t="s">
        <v>10492</v>
      </c>
      <c r="R1099" t="s">
        <v>10493</v>
      </c>
      <c r="S1099" t="s">
        <v>10494</v>
      </c>
      <c r="T1099" t="s">
        <v>10495</v>
      </c>
      <c r="U1099" t="s">
        <v>10496</v>
      </c>
      <c r="V1099" t="s">
        <v>10497</v>
      </c>
      <c r="W1099" t="s">
        <v>10498</v>
      </c>
    </row>
    <row r="1100" spans="1:23" x14ac:dyDescent="0.25">
      <c r="A1100" t="s">
        <v>10499</v>
      </c>
      <c r="B1100" t="s">
        <v>10500</v>
      </c>
      <c r="C1100" t="str">
        <f>TRIM(LEFT(Table1_1[[#This Row],[product_name]], FIND(" ",Table1_1[[#This Row],[product_name]],FIND(" ",Table1_1[[#This Row],[product_name]],FIND(" ",Table1_1[[#This Row],[product_name]])+1)+1)))</f>
        <v>Wipro Vesta 1200</v>
      </c>
      <c r="D1100" t="s">
        <v>8699</v>
      </c>
      <c r="E1100" t="s">
        <v>13080</v>
      </c>
      <c r="F1100">
        <v>1049</v>
      </c>
      <c r="G1100">
        <v>1950</v>
      </c>
      <c r="H1100" t="str" cm="1">
        <f t="array" ref="H1100">_xlfn.IFS(Table1_1[[#This Row],[discounted_price]]&lt;200, "&lt;₹200", Table1_1[[#This Row],[discounted_price]]&lt;=500, "₹200-₹500", Table1_1[[#This Row],[discounted_price]]&gt;500, "&gt;₹500")</f>
        <v>&gt;₹500</v>
      </c>
      <c r="I1100" s="1">
        <v>0.46</v>
      </c>
      <c r="J11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00" s="1" t="str">
        <f>IF(Table1_1[[#This Row],[discount_percentage]]&gt;= 50%, "Yes", "No")</f>
        <v>No</v>
      </c>
      <c r="L1100">
        <v>3.8</v>
      </c>
      <c r="M1100">
        <v>250</v>
      </c>
      <c r="N1100">
        <f>AVERAGE(Table1_1[[#This Row],[rating]]) + (Table1_1[[#This Row],[rating_count]]/1000)</f>
        <v>4.05</v>
      </c>
      <c r="O1100" t="str">
        <f>IF(Table1_1[[#This Row],[rating_count]]&lt;1000, "Yes", "No")</f>
        <v>Yes</v>
      </c>
      <c r="P1100" t="s">
        <v>10501</v>
      </c>
      <c r="Q1100" t="s">
        <v>10502</v>
      </c>
      <c r="R1100" t="s">
        <v>10503</v>
      </c>
      <c r="S1100" t="s">
        <v>10504</v>
      </c>
      <c r="T1100" t="s">
        <v>10505</v>
      </c>
      <c r="U1100" t="s">
        <v>10506</v>
      </c>
      <c r="V1100" t="s">
        <v>10507</v>
      </c>
      <c r="W1100" t="s">
        <v>10508</v>
      </c>
    </row>
    <row r="1101" spans="1:23" x14ac:dyDescent="0.25">
      <c r="A1101" t="s">
        <v>10509</v>
      </c>
      <c r="B1101" t="s">
        <v>10510</v>
      </c>
      <c r="C1101" t="str">
        <f>TRIM(LEFT(Table1_1[[#This Row],[product_name]], FIND(" ",Table1_1[[#This Row],[product_name]],FIND(" ",Table1_1[[#This Row],[product_name]],FIND(" ",Table1_1[[#This Row],[product_name]])+1)+1)))</f>
        <v>Inalsa Electric Kettle</v>
      </c>
      <c r="D1101" t="s">
        <v>8762</v>
      </c>
      <c r="E1101" t="s">
        <v>13080</v>
      </c>
      <c r="F1101">
        <v>1182</v>
      </c>
      <c r="G1101">
        <v>2995</v>
      </c>
      <c r="H1101" t="str" cm="1">
        <f t="array" ref="H1101">_xlfn.IFS(Table1_1[[#This Row],[discounted_price]]&lt;200, "&lt;₹200", Table1_1[[#This Row],[discounted_price]]&lt;=500, "₹200-₹500", Table1_1[[#This Row],[discounted_price]]&gt;500, "&gt;₹500")</f>
        <v>&gt;₹500</v>
      </c>
      <c r="I1101" s="1">
        <v>0.61</v>
      </c>
      <c r="J11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01" s="1" t="str">
        <f>IF(Table1_1[[#This Row],[discount_percentage]]&gt;= 50%, "Yes", "No")</f>
        <v>Yes</v>
      </c>
      <c r="L1101">
        <v>4.2</v>
      </c>
      <c r="M1101">
        <v>5178</v>
      </c>
      <c r="N1101">
        <f>AVERAGE(Table1_1[[#This Row],[rating]]) + (Table1_1[[#This Row],[rating_count]]/1000)</f>
        <v>9.3780000000000001</v>
      </c>
      <c r="O1101" t="str">
        <f>IF(Table1_1[[#This Row],[rating_count]]&lt;1000, "Yes", "No")</f>
        <v>No</v>
      </c>
      <c r="P1101" t="s">
        <v>10511</v>
      </c>
      <c r="Q1101" t="s">
        <v>10512</v>
      </c>
      <c r="R1101" t="s">
        <v>10513</v>
      </c>
      <c r="S1101" t="s">
        <v>10514</v>
      </c>
      <c r="T1101" t="s">
        <v>10515</v>
      </c>
      <c r="U1101" t="s">
        <v>10516</v>
      </c>
      <c r="V1101" t="s">
        <v>10517</v>
      </c>
      <c r="W1101" t="s">
        <v>10518</v>
      </c>
    </row>
    <row r="1102" spans="1:23" x14ac:dyDescent="0.25">
      <c r="A1102" t="s">
        <v>10519</v>
      </c>
      <c r="B1102" t="s">
        <v>10520</v>
      </c>
      <c r="C1102" t="str">
        <f>TRIM(LEFT(Table1_1[[#This Row],[product_name]], FIND(" ",Table1_1[[#This Row],[product_name]],FIND(" ",Table1_1[[#This Row],[product_name]],FIND(" ",Table1_1[[#This Row],[product_name]])+1)+1)))</f>
        <v>VRPRIME Lint Roller</v>
      </c>
      <c r="D1102" t="s">
        <v>8574</v>
      </c>
      <c r="E1102" t="s">
        <v>13080</v>
      </c>
      <c r="F1102">
        <v>499</v>
      </c>
      <c r="G1102">
        <v>999</v>
      </c>
      <c r="H1102" t="str" cm="1">
        <f t="array" ref="H1102">_xlfn.IFS(Table1_1[[#This Row],[discounted_price]]&lt;200, "&lt;₹200", Table1_1[[#This Row],[discounted_price]]&lt;=500, "₹200-₹500", Table1_1[[#This Row],[discounted_price]]&gt;500, "&gt;₹500")</f>
        <v>₹200-₹500</v>
      </c>
      <c r="I1102" s="1">
        <v>0.5</v>
      </c>
      <c r="J11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02" s="1" t="str">
        <f>IF(Table1_1[[#This Row],[discount_percentage]]&gt;= 50%, "Yes", "No")</f>
        <v>Yes</v>
      </c>
      <c r="L1102">
        <v>4.5999999999999996</v>
      </c>
      <c r="M1102">
        <v>79</v>
      </c>
      <c r="N1102">
        <f>AVERAGE(Table1_1[[#This Row],[rating]]) + (Table1_1[[#This Row],[rating_count]]/1000)</f>
        <v>4.6789999999999994</v>
      </c>
      <c r="O1102" t="str">
        <f>IF(Table1_1[[#This Row],[rating_count]]&lt;1000, "Yes", "No")</f>
        <v>Yes</v>
      </c>
      <c r="P1102" t="s">
        <v>10521</v>
      </c>
      <c r="Q1102" t="s">
        <v>10522</v>
      </c>
      <c r="R1102" t="s">
        <v>10523</v>
      </c>
      <c r="S1102" t="s">
        <v>10524</v>
      </c>
      <c r="T1102" t="s">
        <v>10525</v>
      </c>
      <c r="U1102" t="s">
        <v>10526</v>
      </c>
      <c r="V1102" t="s">
        <v>10527</v>
      </c>
      <c r="W1102" t="s">
        <v>10528</v>
      </c>
    </row>
    <row r="1103" spans="1:23" x14ac:dyDescent="0.25">
      <c r="A1103" t="s">
        <v>10529</v>
      </c>
      <c r="B1103" t="s">
        <v>10530</v>
      </c>
      <c r="C1103" t="str">
        <f>TRIM(LEFT(Table1_1[[#This Row],[product_name]], FIND(" ",Table1_1[[#This Row],[product_name]],FIND(" ",Table1_1[[#This Row],[product_name]],FIND(" ",Table1_1[[#This Row],[product_name]])+1)+1)))</f>
        <v>Philips AC1215/20 Air</v>
      </c>
      <c r="D1103" t="s">
        <v>10083</v>
      </c>
      <c r="E1103" t="s">
        <v>13080</v>
      </c>
      <c r="F1103">
        <v>8799</v>
      </c>
      <c r="G1103">
        <v>11995</v>
      </c>
      <c r="H1103" t="str" cm="1">
        <f t="array" ref="H1103">_xlfn.IFS(Table1_1[[#This Row],[discounted_price]]&lt;200, "&lt;₹200", Table1_1[[#This Row],[discounted_price]]&lt;=500, "₹200-₹500", Table1_1[[#This Row],[discounted_price]]&gt;500, "&gt;₹500")</f>
        <v>&gt;₹500</v>
      </c>
      <c r="I1103" s="1">
        <v>0.27</v>
      </c>
      <c r="J11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03" s="1" t="str">
        <f>IF(Table1_1[[#This Row],[discount_percentage]]&gt;= 50%, "Yes", "No")</f>
        <v>No</v>
      </c>
      <c r="L1103">
        <v>4.0999999999999996</v>
      </c>
      <c r="M1103">
        <v>4157</v>
      </c>
      <c r="N1103">
        <f>AVERAGE(Table1_1[[#This Row],[rating]]) + (Table1_1[[#This Row],[rating_count]]/1000)</f>
        <v>8.2569999999999997</v>
      </c>
      <c r="O1103" t="str">
        <f>IF(Table1_1[[#This Row],[rating_count]]&lt;1000, "Yes", "No")</f>
        <v>No</v>
      </c>
      <c r="P1103" t="s">
        <v>10531</v>
      </c>
      <c r="Q1103" t="s">
        <v>10532</v>
      </c>
      <c r="R1103" t="s">
        <v>10533</v>
      </c>
      <c r="S1103" t="s">
        <v>10534</v>
      </c>
      <c r="T1103" t="s">
        <v>10535</v>
      </c>
      <c r="U1103" t="s">
        <v>10536</v>
      </c>
      <c r="V1103" t="s">
        <v>10537</v>
      </c>
      <c r="W1103" t="s">
        <v>10538</v>
      </c>
    </row>
    <row r="1104" spans="1:23" x14ac:dyDescent="0.25">
      <c r="A1104" t="s">
        <v>10539</v>
      </c>
      <c r="B1104" t="s">
        <v>10540</v>
      </c>
      <c r="C1104" t="str">
        <f>TRIM(LEFT(Table1_1[[#This Row],[product_name]], FIND(" ",Table1_1[[#This Row],[product_name]],FIND(" ",Table1_1[[#This Row],[product_name]],FIND(" ",Table1_1[[#This Row],[product_name]])+1)+1)))</f>
        <v>Eopora PTC Ceramic</v>
      </c>
      <c r="D1104" t="s">
        <v>8552</v>
      </c>
      <c r="E1104" t="s">
        <v>13080</v>
      </c>
      <c r="F1104">
        <v>1529</v>
      </c>
      <c r="G1104">
        <v>2999</v>
      </c>
      <c r="H1104" t="str" cm="1">
        <f t="array" ref="H1104">_xlfn.IFS(Table1_1[[#This Row],[discounted_price]]&lt;200, "&lt;₹200", Table1_1[[#This Row],[discounted_price]]&lt;=500, "₹200-₹500", Table1_1[[#This Row],[discounted_price]]&gt;500, "&gt;₹500")</f>
        <v>&gt;₹500</v>
      </c>
      <c r="I1104" s="1">
        <v>0.49</v>
      </c>
      <c r="J11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04" s="1" t="str">
        <f>IF(Table1_1[[#This Row],[discount_percentage]]&gt;= 50%, "Yes", "No")</f>
        <v>No</v>
      </c>
      <c r="L1104">
        <v>3.3</v>
      </c>
      <c r="M1104">
        <v>29</v>
      </c>
      <c r="N1104">
        <f>AVERAGE(Table1_1[[#This Row],[rating]]) + (Table1_1[[#This Row],[rating_count]]/1000)</f>
        <v>3.3289999999999997</v>
      </c>
      <c r="O1104" t="str">
        <f>IF(Table1_1[[#This Row],[rating_count]]&lt;1000, "Yes", "No")</f>
        <v>Yes</v>
      </c>
      <c r="P1104" t="s">
        <v>10541</v>
      </c>
      <c r="Q1104" t="s">
        <v>10542</v>
      </c>
      <c r="R1104" t="s">
        <v>10543</v>
      </c>
      <c r="S1104" t="s">
        <v>10544</v>
      </c>
      <c r="T1104" t="s">
        <v>10545</v>
      </c>
      <c r="U1104" t="s">
        <v>10546</v>
      </c>
      <c r="V1104" t="s">
        <v>10547</v>
      </c>
      <c r="W1104" t="s">
        <v>10548</v>
      </c>
    </row>
    <row r="1105" spans="1:23" x14ac:dyDescent="0.25">
      <c r="A1105" t="s">
        <v>10549</v>
      </c>
      <c r="B1105" t="s">
        <v>10550</v>
      </c>
      <c r="C1105" t="str">
        <f>TRIM(LEFT(Table1_1[[#This Row],[product_name]], FIND(" ",Table1_1[[#This Row],[product_name]],FIND(" ",Table1_1[[#This Row],[product_name]],FIND(" ",Table1_1[[#This Row],[product_name]])+1)+1)))</f>
        <v>Usha Goliath GO1200WG</v>
      </c>
      <c r="D1105" t="s">
        <v>8699</v>
      </c>
      <c r="E1105" t="s">
        <v>13080</v>
      </c>
      <c r="F1105">
        <v>1199</v>
      </c>
      <c r="G1105">
        <v>1690</v>
      </c>
      <c r="H1105" t="str" cm="1">
        <f t="array" ref="H1105">_xlfn.IFS(Table1_1[[#This Row],[discounted_price]]&lt;200, "&lt;₹200", Table1_1[[#This Row],[discounted_price]]&lt;=500, "₹200-₹500", Table1_1[[#This Row],[discounted_price]]&gt;500, "&gt;₹500")</f>
        <v>&gt;₹500</v>
      </c>
      <c r="I1105" s="1">
        <v>0.28999999999999998</v>
      </c>
      <c r="J11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05" s="1" t="str">
        <f>IF(Table1_1[[#This Row],[discount_percentage]]&gt;= 50%, "Yes", "No")</f>
        <v>No</v>
      </c>
      <c r="L1105">
        <v>4.2</v>
      </c>
      <c r="M1105">
        <v>4580</v>
      </c>
      <c r="N1105">
        <f>AVERAGE(Table1_1[[#This Row],[rating]]) + (Table1_1[[#This Row],[rating_count]]/1000)</f>
        <v>8.7800000000000011</v>
      </c>
      <c r="O1105" t="str">
        <f>IF(Table1_1[[#This Row],[rating_count]]&lt;1000, "Yes", "No")</f>
        <v>No</v>
      </c>
      <c r="P1105" t="s">
        <v>10551</v>
      </c>
      <c r="Q1105" t="s">
        <v>10552</v>
      </c>
      <c r="R1105" t="s">
        <v>10553</v>
      </c>
      <c r="S1105" t="s">
        <v>10554</v>
      </c>
      <c r="T1105" t="s">
        <v>10555</v>
      </c>
      <c r="U1105" t="s">
        <v>10556</v>
      </c>
      <c r="V1105" t="s">
        <v>10557</v>
      </c>
      <c r="W1105" t="s">
        <v>10558</v>
      </c>
    </row>
    <row r="1106" spans="1:23" x14ac:dyDescent="0.25">
      <c r="A1106" t="s">
        <v>10559</v>
      </c>
      <c r="B1106" t="s">
        <v>10560</v>
      </c>
      <c r="C1106" t="str">
        <f>TRIM(LEFT(Table1_1[[#This Row],[product_name]], FIND(" ",Table1_1[[#This Row],[product_name]],FIND(" ",Table1_1[[#This Row],[product_name]],FIND(" ",Table1_1[[#This Row],[product_name]])+1)+1)))</f>
        <v>Wipro Vesta Electric</v>
      </c>
      <c r="D1106" t="s">
        <v>9030</v>
      </c>
      <c r="E1106" t="s">
        <v>13080</v>
      </c>
      <c r="F1106">
        <v>1052</v>
      </c>
      <c r="G1106">
        <v>1790</v>
      </c>
      <c r="H1106" t="str" cm="1">
        <f t="array" ref="H1106">_xlfn.IFS(Table1_1[[#This Row],[discounted_price]]&lt;200, "&lt;₹200", Table1_1[[#This Row],[discounted_price]]&lt;=500, "₹200-₹500", Table1_1[[#This Row],[discounted_price]]&gt;500, "&gt;₹500")</f>
        <v>&gt;₹500</v>
      </c>
      <c r="I1106" s="1">
        <v>0.41</v>
      </c>
      <c r="J11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06" s="1" t="str">
        <f>IF(Table1_1[[#This Row],[discount_percentage]]&gt;= 50%, "Yes", "No")</f>
        <v>No</v>
      </c>
      <c r="L1106">
        <v>4.3</v>
      </c>
      <c r="M1106">
        <v>1404</v>
      </c>
      <c r="N1106">
        <f>AVERAGE(Table1_1[[#This Row],[rating]]) + (Table1_1[[#This Row],[rating_count]]/1000)</f>
        <v>5.7039999999999997</v>
      </c>
      <c r="O1106" t="str">
        <f>IF(Table1_1[[#This Row],[rating_count]]&lt;1000, "Yes", "No")</f>
        <v>No</v>
      </c>
      <c r="P1106" t="s">
        <v>10561</v>
      </c>
      <c r="Q1106" t="s">
        <v>10562</v>
      </c>
      <c r="R1106" t="s">
        <v>10563</v>
      </c>
      <c r="S1106" t="s">
        <v>10564</v>
      </c>
      <c r="T1106" t="s">
        <v>10565</v>
      </c>
      <c r="U1106" t="s">
        <v>10566</v>
      </c>
      <c r="V1106" t="s">
        <v>10567</v>
      </c>
      <c r="W1106" t="s">
        <v>10568</v>
      </c>
    </row>
    <row r="1107" spans="1:23" x14ac:dyDescent="0.25">
      <c r="A1107" t="s">
        <v>10569</v>
      </c>
      <c r="B1107" t="s">
        <v>10570</v>
      </c>
      <c r="C1107" t="str">
        <f>TRIM(LEFT(Table1_1[[#This Row],[product_name]], FIND(" ",Table1_1[[#This Row],[product_name]],FIND(" ",Table1_1[[#This Row],[product_name]],FIND(" ",Table1_1[[#This Row],[product_name]])+1)+1)))</f>
        <v>Philips Viva Collection</v>
      </c>
      <c r="D1107" t="s">
        <v>10571</v>
      </c>
      <c r="E1107" t="s">
        <v>13080</v>
      </c>
      <c r="F1107">
        <v>6499</v>
      </c>
      <c r="G1107">
        <v>8995</v>
      </c>
      <c r="H1107" t="str" cm="1">
        <f t="array" ref="H1107">_xlfn.IFS(Table1_1[[#This Row],[discounted_price]]&lt;200, "&lt;₹200", Table1_1[[#This Row],[discounted_price]]&lt;=500, "₹200-₹500", Table1_1[[#This Row],[discounted_price]]&gt;500, "&gt;₹500")</f>
        <v>&gt;₹500</v>
      </c>
      <c r="I1107" s="1">
        <v>0.28000000000000003</v>
      </c>
      <c r="J11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07" s="1" t="str">
        <f>IF(Table1_1[[#This Row],[discount_percentage]]&gt;= 50%, "Yes", "No")</f>
        <v>No</v>
      </c>
      <c r="L1107">
        <v>4.3</v>
      </c>
      <c r="M1107">
        <v>2810</v>
      </c>
      <c r="N1107">
        <f>AVERAGE(Table1_1[[#This Row],[rating]]) + (Table1_1[[#This Row],[rating_count]]/1000)</f>
        <v>7.1099999999999994</v>
      </c>
      <c r="O1107" t="str">
        <f>IF(Table1_1[[#This Row],[rating_count]]&lt;1000, "Yes", "No")</f>
        <v>No</v>
      </c>
      <c r="P1107" t="s">
        <v>10572</v>
      </c>
      <c r="Q1107" t="s">
        <v>10573</v>
      </c>
      <c r="R1107" t="s">
        <v>10574</v>
      </c>
      <c r="S1107" t="s">
        <v>10575</v>
      </c>
      <c r="T1107" t="s">
        <v>10576</v>
      </c>
      <c r="U1107" t="s">
        <v>10577</v>
      </c>
      <c r="V1107" t="s">
        <v>10578</v>
      </c>
      <c r="W1107" t="s">
        <v>10579</v>
      </c>
    </row>
    <row r="1108" spans="1:23" x14ac:dyDescent="0.25">
      <c r="A1108" t="s">
        <v>10580</v>
      </c>
      <c r="B1108" t="s">
        <v>10581</v>
      </c>
      <c r="C1108" t="str">
        <f>TRIM(LEFT(Table1_1[[#This Row],[product_name]], FIND(" ",Table1_1[[#This Row],[product_name]],FIND(" ",Table1_1[[#This Row],[product_name]],FIND(" ",Table1_1[[#This Row],[product_name]])+1)+1)))</f>
        <v>Kitchenwell Multipurpose Portable</v>
      </c>
      <c r="D1108" t="s">
        <v>9243</v>
      </c>
      <c r="E1108" t="s">
        <v>13080</v>
      </c>
      <c r="F1108">
        <v>239</v>
      </c>
      <c r="G1108">
        <v>239</v>
      </c>
      <c r="H1108" t="str" cm="1">
        <f t="array" ref="H1108">_xlfn.IFS(Table1_1[[#This Row],[discounted_price]]&lt;200, "&lt;₹200", Table1_1[[#This Row],[discounted_price]]&lt;=500, "₹200-₹500", Table1_1[[#This Row],[discounted_price]]&gt;500, "&gt;₹500")</f>
        <v>₹200-₹500</v>
      </c>
      <c r="I1108" s="1">
        <v>0</v>
      </c>
      <c r="J11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08" s="1" t="str">
        <f>IF(Table1_1[[#This Row],[discount_percentage]]&gt;= 50%, "Yes", "No")</f>
        <v>No</v>
      </c>
      <c r="L1108">
        <v>4.3</v>
      </c>
      <c r="M1108">
        <v>7</v>
      </c>
      <c r="N1108">
        <f>AVERAGE(Table1_1[[#This Row],[rating]]) + (Table1_1[[#This Row],[rating_count]]/1000)</f>
        <v>4.3069999999999995</v>
      </c>
      <c r="O1108" t="str">
        <f>IF(Table1_1[[#This Row],[rating_count]]&lt;1000, "Yes", "No")</f>
        <v>Yes</v>
      </c>
      <c r="P1108" t="s">
        <v>10582</v>
      </c>
      <c r="Q1108" t="s">
        <v>10583</v>
      </c>
      <c r="R1108" t="s">
        <v>10584</v>
      </c>
      <c r="S1108" t="s">
        <v>10585</v>
      </c>
      <c r="T1108" t="s">
        <v>10586</v>
      </c>
      <c r="U1108" t="s">
        <v>10587</v>
      </c>
      <c r="V1108" t="s">
        <v>10588</v>
      </c>
      <c r="W1108" t="s">
        <v>10589</v>
      </c>
    </row>
    <row r="1109" spans="1:23" x14ac:dyDescent="0.25">
      <c r="A1109" t="s">
        <v>10590</v>
      </c>
      <c r="B1109" t="s">
        <v>10591</v>
      </c>
      <c r="C1109" t="str">
        <f>TRIM(LEFT(Table1_1[[#This Row],[product_name]], FIND(" ",Table1_1[[#This Row],[product_name]],FIND(" ",Table1_1[[#This Row],[product_name]],FIND(" ",Table1_1[[#This Row],[product_name]])+1)+1)))</f>
        <v>FIGMENT Handheld Milk</v>
      </c>
      <c r="D1109" t="s">
        <v>8688</v>
      </c>
      <c r="E1109" t="s">
        <v>13080</v>
      </c>
      <c r="F1109">
        <v>699</v>
      </c>
      <c r="G1109">
        <v>1599</v>
      </c>
      <c r="H1109" t="str" cm="1">
        <f t="array" ref="H1109">_xlfn.IFS(Table1_1[[#This Row],[discounted_price]]&lt;200, "&lt;₹200", Table1_1[[#This Row],[discounted_price]]&lt;=500, "₹200-₹500", Table1_1[[#This Row],[discounted_price]]&gt;500, "&gt;₹500")</f>
        <v>&gt;₹500</v>
      </c>
      <c r="I1109" s="1">
        <v>0.56000000000000005</v>
      </c>
      <c r="J11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09" s="1" t="str">
        <f>IF(Table1_1[[#This Row],[discount_percentage]]&gt;= 50%, "Yes", "No")</f>
        <v>Yes</v>
      </c>
      <c r="L1109">
        <v>4.7</v>
      </c>
      <c r="M1109">
        <v>1729</v>
      </c>
      <c r="N1109">
        <f>AVERAGE(Table1_1[[#This Row],[rating]]) + (Table1_1[[#This Row],[rating_count]]/1000)</f>
        <v>6.4290000000000003</v>
      </c>
      <c r="O1109" t="str">
        <f>IF(Table1_1[[#This Row],[rating_count]]&lt;1000, "Yes", "No")</f>
        <v>No</v>
      </c>
      <c r="P1109" t="s">
        <v>10592</v>
      </c>
      <c r="Q1109" t="s">
        <v>10593</v>
      </c>
      <c r="R1109" t="s">
        <v>10594</v>
      </c>
      <c r="S1109" t="s">
        <v>10595</v>
      </c>
      <c r="T1109" t="s">
        <v>10596</v>
      </c>
      <c r="U1109" t="s">
        <v>10597</v>
      </c>
      <c r="V1109" t="s">
        <v>10598</v>
      </c>
      <c r="W1109" t="s">
        <v>10599</v>
      </c>
    </row>
    <row r="1110" spans="1:23" x14ac:dyDescent="0.25">
      <c r="A1110" t="s">
        <v>10600</v>
      </c>
      <c r="B1110" t="s">
        <v>10601</v>
      </c>
      <c r="C1110" t="str">
        <f>TRIM(LEFT(Table1_1[[#This Row],[product_name]], FIND(" ",Table1_1[[#This Row],[product_name]],FIND(" ",Table1_1[[#This Row],[product_name]],FIND(" ",Table1_1[[#This Row],[product_name]])+1)+1)))</f>
        <v>Balzano High Speed</v>
      </c>
      <c r="D1110" t="s">
        <v>10602</v>
      </c>
      <c r="E1110" t="s">
        <v>13080</v>
      </c>
      <c r="F1110">
        <v>2599</v>
      </c>
      <c r="G1110">
        <v>4290</v>
      </c>
      <c r="H1110" t="str" cm="1">
        <f t="array" ref="H1110">_xlfn.IFS(Table1_1[[#This Row],[discounted_price]]&lt;200, "&lt;₹200", Table1_1[[#This Row],[discounted_price]]&lt;=500, "₹200-₹500", Table1_1[[#This Row],[discounted_price]]&gt;500, "&gt;₹500")</f>
        <v>&gt;₹500</v>
      </c>
      <c r="I1110" s="1">
        <v>0.39</v>
      </c>
      <c r="J11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10" s="1" t="str">
        <f>IF(Table1_1[[#This Row],[discount_percentage]]&gt;= 50%, "Yes", "No")</f>
        <v>No</v>
      </c>
      <c r="L1110">
        <v>4.4000000000000004</v>
      </c>
      <c r="M1110">
        <v>2116</v>
      </c>
      <c r="N1110">
        <f>AVERAGE(Table1_1[[#This Row],[rating]]) + (Table1_1[[#This Row],[rating_count]]/1000)</f>
        <v>6.516</v>
      </c>
      <c r="O1110" t="str">
        <f>IF(Table1_1[[#This Row],[rating_count]]&lt;1000, "Yes", "No")</f>
        <v>No</v>
      </c>
      <c r="P1110" t="s">
        <v>10603</v>
      </c>
      <c r="Q1110" t="s">
        <v>10604</v>
      </c>
      <c r="R1110" t="s">
        <v>10605</v>
      </c>
      <c r="S1110" t="s">
        <v>10606</v>
      </c>
      <c r="T1110" t="s">
        <v>10607</v>
      </c>
      <c r="U1110" t="s">
        <v>10608</v>
      </c>
      <c r="V1110" t="s">
        <v>10609</v>
      </c>
      <c r="W1110" t="s">
        <v>10610</v>
      </c>
    </row>
    <row r="1111" spans="1:23" x14ac:dyDescent="0.25">
      <c r="A1111" t="s">
        <v>10611</v>
      </c>
      <c r="B1111" t="s">
        <v>10612</v>
      </c>
      <c r="C1111" t="str">
        <f>TRIM(LEFT(Table1_1[[#This Row],[product_name]], FIND(" ",Table1_1[[#This Row],[product_name]],FIND(" ",Table1_1[[#This Row],[product_name]],FIND(" ",Table1_1[[#This Row],[product_name]])+1)+1)))</f>
        <v>Swiss Military VC03</v>
      </c>
      <c r="D1111" t="s">
        <v>8969</v>
      </c>
      <c r="E1111" t="s">
        <v>13080</v>
      </c>
      <c r="F1111">
        <v>1547</v>
      </c>
      <c r="G1111">
        <v>2890</v>
      </c>
      <c r="H1111" t="str" cm="1">
        <f t="array" ref="H1111">_xlfn.IFS(Table1_1[[#This Row],[discounted_price]]&lt;200, "&lt;₹200", Table1_1[[#This Row],[discounted_price]]&lt;=500, "₹200-₹500", Table1_1[[#This Row],[discounted_price]]&gt;500, "&gt;₹500")</f>
        <v>&gt;₹500</v>
      </c>
      <c r="I1111" s="1">
        <v>0.46</v>
      </c>
      <c r="J11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11" s="1" t="str">
        <f>IF(Table1_1[[#This Row],[discount_percentage]]&gt;= 50%, "Yes", "No")</f>
        <v>No</v>
      </c>
      <c r="L1111">
        <v>3.9</v>
      </c>
      <c r="M1111">
        <v>463</v>
      </c>
      <c r="N1111">
        <f>AVERAGE(Table1_1[[#This Row],[rating]]) + (Table1_1[[#This Row],[rating_count]]/1000)</f>
        <v>4.3629999999999995</v>
      </c>
      <c r="O1111" t="str">
        <f>IF(Table1_1[[#This Row],[rating_count]]&lt;1000, "Yes", "No")</f>
        <v>Yes</v>
      </c>
      <c r="P1111" t="s">
        <v>10613</v>
      </c>
      <c r="Q1111" t="s">
        <v>10614</v>
      </c>
      <c r="R1111" t="s">
        <v>10615</v>
      </c>
      <c r="S1111" t="s">
        <v>10616</v>
      </c>
      <c r="T1111" t="s">
        <v>10617</v>
      </c>
      <c r="U1111" t="s">
        <v>10618</v>
      </c>
      <c r="V1111" t="s">
        <v>10619</v>
      </c>
      <c r="W1111" t="s">
        <v>10620</v>
      </c>
    </row>
    <row r="1112" spans="1:23" x14ac:dyDescent="0.25">
      <c r="A1112" t="s">
        <v>10621</v>
      </c>
      <c r="B1112" t="s">
        <v>10622</v>
      </c>
      <c r="C1112" t="str">
        <f>TRIM(LEFT(Table1_1[[#This Row],[product_name]], FIND(" ",Table1_1[[#This Row],[product_name]],FIND(" ",Table1_1[[#This Row],[product_name]],FIND(" ",Table1_1[[#This Row],[product_name]])+1)+1)))</f>
        <v>Zuvexa USB Rechargeable</v>
      </c>
      <c r="D1112" t="s">
        <v>8688</v>
      </c>
      <c r="E1112" t="s">
        <v>13080</v>
      </c>
      <c r="F1112">
        <v>499</v>
      </c>
      <c r="G1112">
        <v>1299</v>
      </c>
      <c r="H1112" t="str" cm="1">
        <f t="array" ref="H1112">_xlfn.IFS(Table1_1[[#This Row],[discounted_price]]&lt;200, "&lt;₹200", Table1_1[[#This Row],[discounted_price]]&lt;=500, "₹200-₹500", Table1_1[[#This Row],[discounted_price]]&gt;500, "&gt;₹500")</f>
        <v>₹200-₹500</v>
      </c>
      <c r="I1112" s="1">
        <v>0.62</v>
      </c>
      <c r="J11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12" s="1" t="str">
        <f>IF(Table1_1[[#This Row],[discount_percentage]]&gt;= 50%, "Yes", "No")</f>
        <v>Yes</v>
      </c>
      <c r="L1112">
        <v>4.7</v>
      </c>
      <c r="M1112">
        <v>54</v>
      </c>
      <c r="N1112">
        <f>AVERAGE(Table1_1[[#This Row],[rating]]) + (Table1_1[[#This Row],[rating_count]]/1000)</f>
        <v>4.7540000000000004</v>
      </c>
      <c r="O1112" t="str">
        <f>IF(Table1_1[[#This Row],[rating_count]]&lt;1000, "Yes", "No")</f>
        <v>Yes</v>
      </c>
      <c r="P1112" t="s">
        <v>10623</v>
      </c>
      <c r="Q1112" t="s">
        <v>10624</v>
      </c>
      <c r="R1112" t="s">
        <v>10625</v>
      </c>
      <c r="S1112" t="s">
        <v>10626</v>
      </c>
      <c r="T1112" t="s">
        <v>10627</v>
      </c>
      <c r="U1112" t="s">
        <v>10628</v>
      </c>
      <c r="V1112" t="s">
        <v>10629</v>
      </c>
      <c r="W1112" t="s">
        <v>10630</v>
      </c>
    </row>
    <row r="1113" spans="1:23" x14ac:dyDescent="0.25">
      <c r="A1113" t="s">
        <v>10631</v>
      </c>
      <c r="B1113" t="s">
        <v>10632</v>
      </c>
      <c r="C1113" t="str">
        <f>TRIM(LEFT(Table1_1[[#This Row],[product_name]], FIND(" ",Table1_1[[#This Row],[product_name]],FIND(" ",Table1_1[[#This Row],[product_name]],FIND(" ",Table1_1[[#This Row],[product_name]])+1)+1)))</f>
        <v>Usha IH2415 1500-Watt</v>
      </c>
      <c r="D1113" t="s">
        <v>8844</v>
      </c>
      <c r="E1113" t="s">
        <v>13080</v>
      </c>
      <c r="F1113">
        <v>510</v>
      </c>
      <c r="G1113">
        <v>640</v>
      </c>
      <c r="H1113" t="str" cm="1">
        <f t="array" ref="H1113">_xlfn.IFS(Table1_1[[#This Row],[discounted_price]]&lt;200, "&lt;₹200", Table1_1[[#This Row],[discounted_price]]&lt;=500, "₹200-₹500", Table1_1[[#This Row],[discounted_price]]&gt;500, "&gt;₹500")</f>
        <v>&gt;₹500</v>
      </c>
      <c r="I1113" s="1">
        <v>0.2</v>
      </c>
      <c r="J11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13" s="1" t="str">
        <f>IF(Table1_1[[#This Row],[discount_percentage]]&gt;= 50%, "Yes", "No")</f>
        <v>No</v>
      </c>
      <c r="L1113">
        <v>4.0999999999999996</v>
      </c>
      <c r="M1113">
        <v>7229</v>
      </c>
      <c r="N1113">
        <f>AVERAGE(Table1_1[[#This Row],[rating]]) + (Table1_1[[#This Row],[rating_count]]/1000)</f>
        <v>11.329000000000001</v>
      </c>
      <c r="O1113" t="str">
        <f>IF(Table1_1[[#This Row],[rating_count]]&lt;1000, "Yes", "No")</f>
        <v>No</v>
      </c>
      <c r="P1113" t="s">
        <v>10633</v>
      </c>
      <c r="Q1113" t="s">
        <v>10634</v>
      </c>
      <c r="R1113" t="s">
        <v>10635</v>
      </c>
      <c r="S1113" t="s">
        <v>10636</v>
      </c>
      <c r="T1113" t="s">
        <v>10637</v>
      </c>
      <c r="U1113" t="s">
        <v>10638</v>
      </c>
      <c r="V1113" t="s">
        <v>10639</v>
      </c>
      <c r="W1113" t="s">
        <v>10640</v>
      </c>
    </row>
    <row r="1114" spans="1:23" x14ac:dyDescent="0.25">
      <c r="A1114" t="s">
        <v>10641</v>
      </c>
      <c r="B1114" t="s">
        <v>10642</v>
      </c>
      <c r="C1114" t="str">
        <f>TRIM(LEFT(Table1_1[[#This Row],[product_name]], FIND(" ",Table1_1[[#This Row],[product_name]],FIND(" ",Table1_1[[#This Row],[product_name]],FIND(" ",Table1_1[[#This Row],[product_name]])+1)+1)))</f>
        <v>ACTIVA Instant 3</v>
      </c>
      <c r="D1114" t="s">
        <v>8721</v>
      </c>
      <c r="E1114" t="s">
        <v>13080</v>
      </c>
      <c r="F1114">
        <v>1899</v>
      </c>
      <c r="G1114">
        <v>3790</v>
      </c>
      <c r="H1114" t="str" cm="1">
        <f t="array" ref="H1114">_xlfn.IFS(Table1_1[[#This Row],[discounted_price]]&lt;200, "&lt;₹200", Table1_1[[#This Row],[discounted_price]]&lt;=500, "₹200-₹500", Table1_1[[#This Row],[discounted_price]]&gt;500, "&gt;₹500")</f>
        <v>&gt;₹500</v>
      </c>
      <c r="I1114" s="1">
        <v>0.5</v>
      </c>
      <c r="J11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14" s="1" t="str">
        <f>IF(Table1_1[[#This Row],[discount_percentage]]&gt;= 50%, "Yes", "No")</f>
        <v>Yes</v>
      </c>
      <c r="L1114">
        <v>3.8</v>
      </c>
      <c r="M1114">
        <v>3842</v>
      </c>
      <c r="N1114">
        <f>AVERAGE(Table1_1[[#This Row],[rating]]) + (Table1_1[[#This Row],[rating_count]]/1000)</f>
        <v>7.6419999999999995</v>
      </c>
      <c r="O1114" t="str">
        <f>IF(Table1_1[[#This Row],[rating_count]]&lt;1000, "Yes", "No")</f>
        <v>No</v>
      </c>
      <c r="P1114" t="s">
        <v>10643</v>
      </c>
      <c r="Q1114" t="s">
        <v>10644</v>
      </c>
      <c r="R1114" t="s">
        <v>10645</v>
      </c>
      <c r="S1114" t="s">
        <v>10646</v>
      </c>
      <c r="T1114" t="s">
        <v>10647</v>
      </c>
      <c r="U1114" t="s">
        <v>10648</v>
      </c>
      <c r="V1114" t="s">
        <v>10649</v>
      </c>
      <c r="W1114" t="s">
        <v>10650</v>
      </c>
    </row>
    <row r="1115" spans="1:23" x14ac:dyDescent="0.25">
      <c r="A1115" t="s">
        <v>10651</v>
      </c>
      <c r="B1115" t="s">
        <v>10652</v>
      </c>
      <c r="C1115" t="str">
        <f>TRIM(LEFT(Table1_1[[#This Row],[product_name]], FIND(" ",Table1_1[[#This Row],[product_name]],FIND(" ",Table1_1[[#This Row],[product_name]],FIND(" ",Table1_1[[#This Row],[product_name]])+1)+1)))</f>
        <v>Havells Instanio 1-Litre</v>
      </c>
      <c r="D1115" t="s">
        <v>8721</v>
      </c>
      <c r="E1115" t="s">
        <v>13080</v>
      </c>
      <c r="F1115">
        <v>2599</v>
      </c>
      <c r="G1115">
        <v>4560</v>
      </c>
      <c r="H1115" t="str" cm="1">
        <f t="array" ref="H1115">_xlfn.IFS(Table1_1[[#This Row],[discounted_price]]&lt;200, "&lt;₹200", Table1_1[[#This Row],[discounted_price]]&lt;=500, "₹200-₹500", Table1_1[[#This Row],[discounted_price]]&gt;500, "&gt;₹500")</f>
        <v>&gt;₹500</v>
      </c>
      <c r="I1115" s="1">
        <v>0.43</v>
      </c>
      <c r="J11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15" s="1" t="str">
        <f>IF(Table1_1[[#This Row],[discount_percentage]]&gt;= 50%, "Yes", "No")</f>
        <v>No</v>
      </c>
      <c r="L1115">
        <v>4.4000000000000004</v>
      </c>
      <c r="M1115">
        <v>646</v>
      </c>
      <c r="N1115">
        <f>AVERAGE(Table1_1[[#This Row],[rating]]) + (Table1_1[[#This Row],[rating_count]]/1000)</f>
        <v>5.0460000000000003</v>
      </c>
      <c r="O1115" t="str">
        <f>IF(Table1_1[[#This Row],[rating_count]]&lt;1000, "Yes", "No")</f>
        <v>Yes</v>
      </c>
      <c r="P1115" t="s">
        <v>10653</v>
      </c>
      <c r="Q1115" t="s">
        <v>10654</v>
      </c>
      <c r="R1115" t="s">
        <v>10655</v>
      </c>
      <c r="S1115" t="s">
        <v>10656</v>
      </c>
      <c r="T1115" t="s">
        <v>10657</v>
      </c>
      <c r="U1115" t="s">
        <v>10658</v>
      </c>
      <c r="V1115" t="s">
        <v>8728</v>
      </c>
      <c r="W1115" t="s">
        <v>10659</v>
      </c>
    </row>
    <row r="1116" spans="1:23" x14ac:dyDescent="0.25">
      <c r="A1116" t="s">
        <v>10660</v>
      </c>
      <c r="B1116" t="s">
        <v>10661</v>
      </c>
      <c r="C1116" t="str">
        <f>TRIM(LEFT(Table1_1[[#This Row],[product_name]], FIND(" ",Table1_1[[#This Row],[product_name]],FIND(" ",Table1_1[[#This Row],[product_name]],FIND(" ",Table1_1[[#This Row],[product_name]])+1)+1)))</f>
        <v>Lifelong 2-in1 Egg</v>
      </c>
      <c r="D1116" t="s">
        <v>9030</v>
      </c>
      <c r="E1116" t="s">
        <v>13080</v>
      </c>
      <c r="F1116">
        <v>1199</v>
      </c>
      <c r="G1116">
        <v>3500</v>
      </c>
      <c r="H1116" t="str" cm="1">
        <f t="array" ref="H1116">_xlfn.IFS(Table1_1[[#This Row],[discounted_price]]&lt;200, "&lt;₹200", Table1_1[[#This Row],[discounted_price]]&lt;=500, "₹200-₹500", Table1_1[[#This Row],[discounted_price]]&gt;500, "&gt;₹500")</f>
        <v>&gt;₹500</v>
      </c>
      <c r="I1116" s="1">
        <v>0.66</v>
      </c>
      <c r="J11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16" s="1" t="str">
        <f>IF(Table1_1[[#This Row],[discount_percentage]]&gt;= 50%, "Yes", "No")</f>
        <v>Yes</v>
      </c>
      <c r="L1116">
        <v>4.3</v>
      </c>
      <c r="M1116">
        <v>1802</v>
      </c>
      <c r="N1116">
        <f>AVERAGE(Table1_1[[#This Row],[rating]]) + (Table1_1[[#This Row],[rating_count]]/1000)</f>
        <v>6.1020000000000003</v>
      </c>
      <c r="O1116" t="str">
        <f>IF(Table1_1[[#This Row],[rating_count]]&lt;1000, "Yes", "No")</f>
        <v>No</v>
      </c>
      <c r="P1116" t="s">
        <v>10662</v>
      </c>
      <c r="Q1116" t="s">
        <v>10663</v>
      </c>
      <c r="R1116" t="s">
        <v>10664</v>
      </c>
      <c r="S1116" t="s">
        <v>10665</v>
      </c>
      <c r="T1116" t="s">
        <v>10666</v>
      </c>
      <c r="U1116" t="s">
        <v>10667</v>
      </c>
      <c r="V1116" t="s">
        <v>10668</v>
      </c>
      <c r="W1116" t="s">
        <v>10669</v>
      </c>
    </row>
    <row r="1117" spans="1:23" x14ac:dyDescent="0.25">
      <c r="A1117" t="s">
        <v>10670</v>
      </c>
      <c r="B1117" t="s">
        <v>10671</v>
      </c>
      <c r="C1117" t="str">
        <f>TRIM(LEFT(Table1_1[[#This Row],[product_name]], FIND(" ",Table1_1[[#This Row],[product_name]],FIND(" ",Table1_1[[#This Row],[product_name]],FIND(" ",Table1_1[[#This Row],[product_name]])+1)+1)))</f>
        <v>INDIAS¬Æ‚Ñ¢ Electro-Instant Water</v>
      </c>
      <c r="D1117" t="s">
        <v>8721</v>
      </c>
      <c r="E1117" t="s">
        <v>13080</v>
      </c>
      <c r="F1117">
        <v>999</v>
      </c>
      <c r="G1117">
        <v>2600</v>
      </c>
      <c r="H1117" t="str" cm="1">
        <f t="array" ref="H1117">_xlfn.IFS(Table1_1[[#This Row],[discounted_price]]&lt;200, "&lt;₹200", Table1_1[[#This Row],[discounted_price]]&lt;=500, "₹200-₹500", Table1_1[[#This Row],[discounted_price]]&gt;500, "&gt;₹500")</f>
        <v>&gt;₹500</v>
      </c>
      <c r="I1117" s="1">
        <v>0.62</v>
      </c>
      <c r="J11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17" s="1" t="str">
        <f>IF(Table1_1[[#This Row],[discount_percentage]]&gt;= 50%, "Yes", "No")</f>
        <v>Yes</v>
      </c>
      <c r="L1117">
        <v>3.4</v>
      </c>
      <c r="M1117">
        <v>252</v>
      </c>
      <c r="N1117">
        <f>AVERAGE(Table1_1[[#This Row],[rating]]) + (Table1_1[[#This Row],[rating_count]]/1000)</f>
        <v>3.6520000000000001</v>
      </c>
      <c r="O1117" t="str">
        <f>IF(Table1_1[[#This Row],[rating_count]]&lt;1000, "Yes", "No")</f>
        <v>Yes</v>
      </c>
      <c r="P1117" t="s">
        <v>10672</v>
      </c>
      <c r="Q1117" t="s">
        <v>10673</v>
      </c>
      <c r="R1117" t="s">
        <v>10674</v>
      </c>
      <c r="S1117" t="s">
        <v>10675</v>
      </c>
      <c r="T1117" t="s">
        <v>10676</v>
      </c>
      <c r="U1117" t="s">
        <v>10677</v>
      </c>
      <c r="V1117" t="s">
        <v>10678</v>
      </c>
      <c r="W1117" t="s">
        <v>10679</v>
      </c>
    </row>
    <row r="1118" spans="1:23" x14ac:dyDescent="0.25">
      <c r="A1118" t="s">
        <v>10680</v>
      </c>
      <c r="B1118" t="s">
        <v>10681</v>
      </c>
      <c r="C1118" t="str">
        <f>TRIM(LEFT(Table1_1[[#This Row],[product_name]], FIND(" ",Table1_1[[#This Row],[product_name]],FIND(" ",Table1_1[[#This Row],[product_name]],FIND(" ",Table1_1[[#This Row],[product_name]])+1)+1)))</f>
        <v>AmazonBasics Induction Cooktop</v>
      </c>
      <c r="D1118" t="s">
        <v>8647</v>
      </c>
      <c r="E1118" t="s">
        <v>13080</v>
      </c>
      <c r="F1118">
        <v>1999</v>
      </c>
      <c r="G1118">
        <v>3300</v>
      </c>
      <c r="H1118" t="str" cm="1">
        <f t="array" ref="H1118">_xlfn.IFS(Table1_1[[#This Row],[discounted_price]]&lt;200, "&lt;₹200", Table1_1[[#This Row],[discounted_price]]&lt;=500, "₹200-₹500", Table1_1[[#This Row],[discounted_price]]&gt;500, "&gt;₹500")</f>
        <v>&gt;₹500</v>
      </c>
      <c r="I1118" s="1">
        <v>0.39</v>
      </c>
      <c r="J11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18" s="1" t="str">
        <f>IF(Table1_1[[#This Row],[discount_percentage]]&gt;= 50%, "Yes", "No")</f>
        <v>No</v>
      </c>
      <c r="L1118">
        <v>4.2</v>
      </c>
      <c r="M1118">
        <v>780</v>
      </c>
      <c r="N1118">
        <f>AVERAGE(Table1_1[[#This Row],[rating]]) + (Table1_1[[#This Row],[rating_count]]/1000)</f>
        <v>4.9800000000000004</v>
      </c>
      <c r="O1118" t="str">
        <f>IF(Table1_1[[#This Row],[rating_count]]&lt;1000, "Yes", "No")</f>
        <v>Yes</v>
      </c>
      <c r="P1118" t="s">
        <v>10682</v>
      </c>
      <c r="Q1118" t="s">
        <v>10683</v>
      </c>
      <c r="R1118" t="s">
        <v>10684</v>
      </c>
      <c r="S1118" t="s">
        <v>10685</v>
      </c>
      <c r="T1118" t="s">
        <v>10686</v>
      </c>
      <c r="U1118" t="s">
        <v>10687</v>
      </c>
      <c r="V1118" t="s">
        <v>10688</v>
      </c>
      <c r="W1118" t="s">
        <v>10689</v>
      </c>
    </row>
    <row r="1119" spans="1:23" x14ac:dyDescent="0.25">
      <c r="A1119" t="s">
        <v>10690</v>
      </c>
      <c r="B1119" t="s">
        <v>10691</v>
      </c>
      <c r="C1119" t="str">
        <f>TRIM(LEFT(Table1_1[[#This Row],[product_name]], FIND(" ",Table1_1[[#This Row],[product_name]],FIND(" ",Table1_1[[#This Row],[product_name]],FIND(" ",Table1_1[[#This Row],[product_name]])+1)+1)))</f>
        <v>Sui Generis Electric</v>
      </c>
      <c r="D1119" t="s">
        <v>8688</v>
      </c>
      <c r="E1119" t="s">
        <v>13080</v>
      </c>
      <c r="F1119">
        <v>210</v>
      </c>
      <c r="G1119">
        <v>699</v>
      </c>
      <c r="H1119" t="str" cm="1">
        <f t="array" ref="H1119">_xlfn.IFS(Table1_1[[#This Row],[discounted_price]]&lt;200, "&lt;₹200", Table1_1[[#This Row],[discounted_price]]&lt;=500, "₹200-₹500", Table1_1[[#This Row],[discounted_price]]&gt;500, "&gt;₹500")</f>
        <v>₹200-₹500</v>
      </c>
      <c r="I1119" s="1">
        <v>0.7</v>
      </c>
      <c r="J11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19" s="1" t="str">
        <f>IF(Table1_1[[#This Row],[discount_percentage]]&gt;= 50%, "Yes", "No")</f>
        <v>Yes</v>
      </c>
      <c r="L1119">
        <v>3.7</v>
      </c>
      <c r="M1119">
        <v>74</v>
      </c>
      <c r="N1119">
        <f>AVERAGE(Table1_1[[#This Row],[rating]]) + (Table1_1[[#This Row],[rating_count]]/1000)</f>
        <v>3.774</v>
      </c>
      <c r="O1119" t="str">
        <f>IF(Table1_1[[#This Row],[rating_count]]&lt;1000, "Yes", "No")</f>
        <v>Yes</v>
      </c>
      <c r="P1119" t="s">
        <v>10692</v>
      </c>
      <c r="Q1119" t="s">
        <v>10693</v>
      </c>
      <c r="R1119" t="s">
        <v>10694</v>
      </c>
      <c r="S1119" t="s">
        <v>10695</v>
      </c>
      <c r="T1119" t="s">
        <v>10696</v>
      </c>
      <c r="U1119" t="s">
        <v>10697</v>
      </c>
      <c r="V1119" t="s">
        <v>10698</v>
      </c>
      <c r="W1119" t="s">
        <v>10699</v>
      </c>
    </row>
    <row r="1120" spans="1:23" x14ac:dyDescent="0.25">
      <c r="A1120" t="s">
        <v>10700</v>
      </c>
      <c r="B1120" t="s">
        <v>10701</v>
      </c>
      <c r="C1120" t="str">
        <f>TRIM(LEFT(Table1_1[[#This Row],[product_name]], FIND(" ",Table1_1[[#This Row],[product_name]],FIND(" ",Table1_1[[#This Row],[product_name]],FIND(" ",Table1_1[[#This Row],[product_name]])+1)+1)))</f>
        <v>Philips Air Purifier</v>
      </c>
      <c r="D1120" t="s">
        <v>10083</v>
      </c>
      <c r="E1120" t="s">
        <v>13080</v>
      </c>
      <c r="F1120">
        <v>14499</v>
      </c>
      <c r="G1120">
        <v>23559</v>
      </c>
      <c r="H1120" t="str" cm="1">
        <f t="array" ref="H1120">_xlfn.IFS(Table1_1[[#This Row],[discounted_price]]&lt;200, "&lt;₹200", Table1_1[[#This Row],[discounted_price]]&lt;=500, "₹200-₹500", Table1_1[[#This Row],[discounted_price]]&gt;500, "&gt;₹500")</f>
        <v>&gt;₹500</v>
      </c>
      <c r="I1120" s="1">
        <v>0.38</v>
      </c>
      <c r="J11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20" s="1" t="str">
        <f>IF(Table1_1[[#This Row],[discount_percentage]]&gt;= 50%, "Yes", "No")</f>
        <v>No</v>
      </c>
      <c r="L1120">
        <v>4.3</v>
      </c>
      <c r="M1120">
        <v>2026</v>
      </c>
      <c r="N1120">
        <f>AVERAGE(Table1_1[[#This Row],[rating]]) + (Table1_1[[#This Row],[rating_count]]/1000)</f>
        <v>6.3259999999999996</v>
      </c>
      <c r="O1120" t="str">
        <f>IF(Table1_1[[#This Row],[rating_count]]&lt;1000, "Yes", "No")</f>
        <v>No</v>
      </c>
      <c r="P1120" t="s">
        <v>10702</v>
      </c>
      <c r="Q1120" t="s">
        <v>10703</v>
      </c>
      <c r="R1120" t="s">
        <v>10704</v>
      </c>
      <c r="S1120" t="s">
        <v>10705</v>
      </c>
      <c r="T1120" t="s">
        <v>10706</v>
      </c>
      <c r="U1120" t="s">
        <v>10707</v>
      </c>
      <c r="V1120" t="s">
        <v>10708</v>
      </c>
      <c r="W1120" t="s">
        <v>10709</v>
      </c>
    </row>
    <row r="1121" spans="1:23" x14ac:dyDescent="0.25">
      <c r="A1121" t="s">
        <v>10710</v>
      </c>
      <c r="B1121" t="s">
        <v>10711</v>
      </c>
      <c r="C1121" t="str">
        <f>TRIM(LEFT(Table1_1[[#This Row],[product_name]], FIND(" ",Table1_1[[#This Row],[product_name]],FIND(" ",Table1_1[[#This Row],[product_name]],FIND(" ",Table1_1[[#This Row],[product_name]])+1)+1)))</f>
        <v>Esquire Laundry Basket</v>
      </c>
      <c r="D1121" t="s">
        <v>8886</v>
      </c>
      <c r="E1121" t="s">
        <v>13080</v>
      </c>
      <c r="F1121">
        <v>950</v>
      </c>
      <c r="G1121">
        <v>1599</v>
      </c>
      <c r="H1121" t="str" cm="1">
        <f t="array" ref="H1121">_xlfn.IFS(Table1_1[[#This Row],[discounted_price]]&lt;200, "&lt;₹200", Table1_1[[#This Row],[discounted_price]]&lt;=500, "₹200-₹500", Table1_1[[#This Row],[discounted_price]]&gt;500, "&gt;₹500")</f>
        <v>&gt;₹500</v>
      </c>
      <c r="I1121" s="1">
        <v>0.41</v>
      </c>
      <c r="J11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21" s="1" t="str">
        <f>IF(Table1_1[[#This Row],[discount_percentage]]&gt;= 50%, "Yes", "No")</f>
        <v>No</v>
      </c>
      <c r="L1121">
        <v>4.3</v>
      </c>
      <c r="M1121">
        <v>5911</v>
      </c>
      <c r="N1121">
        <f>AVERAGE(Table1_1[[#This Row],[rating]]) + (Table1_1[[#This Row],[rating_count]]/1000)</f>
        <v>10.210999999999999</v>
      </c>
      <c r="O1121" t="str">
        <f>IF(Table1_1[[#This Row],[rating_count]]&lt;1000, "Yes", "No")</f>
        <v>No</v>
      </c>
      <c r="P1121" t="s">
        <v>10712</v>
      </c>
      <c r="Q1121" t="s">
        <v>10713</v>
      </c>
      <c r="R1121" t="s">
        <v>10714</v>
      </c>
      <c r="S1121" t="s">
        <v>10715</v>
      </c>
      <c r="T1121" t="s">
        <v>10716</v>
      </c>
      <c r="U1121" t="s">
        <v>10717</v>
      </c>
      <c r="V1121" t="s">
        <v>10718</v>
      </c>
      <c r="W1121" t="s">
        <v>10719</v>
      </c>
    </row>
    <row r="1122" spans="1:23" x14ac:dyDescent="0.25">
      <c r="A1122" t="s">
        <v>10720</v>
      </c>
      <c r="B1122" t="s">
        <v>10721</v>
      </c>
      <c r="C1122" t="str">
        <f>TRIM(LEFT(Table1_1[[#This Row],[product_name]], FIND(" ",Table1_1[[#This Row],[product_name]],FIND(" ",Table1_1[[#This Row],[product_name]],FIND(" ",Table1_1[[#This Row],[product_name]])+1)+1)))</f>
        <v>PHILIPS Air Fryer</v>
      </c>
      <c r="D1122" t="s">
        <v>8875</v>
      </c>
      <c r="E1122" t="s">
        <v>13080</v>
      </c>
      <c r="F1122">
        <v>7199</v>
      </c>
      <c r="G1122">
        <v>9995</v>
      </c>
      <c r="H1122" t="str" cm="1">
        <f t="array" ref="H1122">_xlfn.IFS(Table1_1[[#This Row],[discounted_price]]&lt;200, "&lt;₹200", Table1_1[[#This Row],[discounted_price]]&lt;=500, "₹200-₹500", Table1_1[[#This Row],[discounted_price]]&gt;500, "&gt;₹500")</f>
        <v>&gt;₹500</v>
      </c>
      <c r="I1122" s="1">
        <v>0.28000000000000003</v>
      </c>
      <c r="J11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22" s="1" t="str">
        <f>IF(Table1_1[[#This Row],[discount_percentage]]&gt;= 50%, "Yes", "No")</f>
        <v>No</v>
      </c>
      <c r="L1122">
        <v>4.4000000000000004</v>
      </c>
      <c r="M1122">
        <v>1964</v>
      </c>
      <c r="N1122">
        <f>AVERAGE(Table1_1[[#This Row],[rating]]) + (Table1_1[[#This Row],[rating_count]]/1000)</f>
        <v>6.3640000000000008</v>
      </c>
      <c r="O1122" t="str">
        <f>IF(Table1_1[[#This Row],[rating_count]]&lt;1000, "Yes", "No")</f>
        <v>No</v>
      </c>
      <c r="P1122" t="s">
        <v>10722</v>
      </c>
      <c r="Q1122" t="s">
        <v>10723</v>
      </c>
      <c r="R1122" t="s">
        <v>10724</v>
      </c>
      <c r="S1122" t="s">
        <v>10725</v>
      </c>
      <c r="T1122" t="s">
        <v>10726</v>
      </c>
      <c r="U1122" t="s">
        <v>10727</v>
      </c>
      <c r="V1122" t="s">
        <v>10728</v>
      </c>
      <c r="W1122" t="s">
        <v>10729</v>
      </c>
    </row>
    <row r="1123" spans="1:23" x14ac:dyDescent="0.25">
      <c r="A1123" t="s">
        <v>10730</v>
      </c>
      <c r="B1123" t="s">
        <v>10731</v>
      </c>
      <c r="C1123" t="str">
        <f>TRIM(LEFT(Table1_1[[#This Row],[product_name]], FIND(" ",Table1_1[[#This Row],[product_name]],FIND(" ",Table1_1[[#This Row],[product_name]],FIND(" ",Table1_1[[#This Row],[product_name]])+1)+1)))</f>
        <v>Havells Bero Quartz</v>
      </c>
      <c r="D1123" t="s">
        <v>8552</v>
      </c>
      <c r="E1123" t="s">
        <v>13080</v>
      </c>
      <c r="F1123">
        <v>2439</v>
      </c>
      <c r="G1123">
        <v>2545</v>
      </c>
      <c r="H1123" t="str" cm="1">
        <f t="array" ref="H1123">_xlfn.IFS(Table1_1[[#This Row],[discounted_price]]&lt;200, "&lt;₹200", Table1_1[[#This Row],[discounted_price]]&lt;=500, "₹200-₹500", Table1_1[[#This Row],[discounted_price]]&gt;500, "&gt;₹500")</f>
        <v>&gt;₹500</v>
      </c>
      <c r="I1123" s="1">
        <v>0.04</v>
      </c>
      <c r="J11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23" s="1" t="str">
        <f>IF(Table1_1[[#This Row],[discount_percentage]]&gt;= 50%, "Yes", "No")</f>
        <v>No</v>
      </c>
      <c r="L1123">
        <v>4.0999999999999996</v>
      </c>
      <c r="M1123">
        <v>25</v>
      </c>
      <c r="N1123">
        <f>AVERAGE(Table1_1[[#This Row],[rating]]) + (Table1_1[[#This Row],[rating_count]]/1000)</f>
        <v>4.125</v>
      </c>
      <c r="O1123" t="str">
        <f>IF(Table1_1[[#This Row],[rating_count]]&lt;1000, "Yes", "No")</f>
        <v>Yes</v>
      </c>
      <c r="P1123" t="s">
        <v>10732</v>
      </c>
      <c r="Q1123" t="s">
        <v>10733</v>
      </c>
      <c r="R1123" t="s">
        <v>10734</v>
      </c>
      <c r="S1123" t="s">
        <v>10735</v>
      </c>
      <c r="T1123" t="s">
        <v>10736</v>
      </c>
      <c r="U1123" t="s">
        <v>10737</v>
      </c>
      <c r="V1123" t="s">
        <v>10738</v>
      </c>
      <c r="W1123" t="s">
        <v>10739</v>
      </c>
    </row>
    <row r="1124" spans="1:23" x14ac:dyDescent="0.25">
      <c r="A1124" t="s">
        <v>10740</v>
      </c>
      <c r="B1124" t="s">
        <v>10741</v>
      </c>
      <c r="C1124" t="str">
        <f>TRIM(LEFT(Table1_1[[#This Row],[product_name]], FIND(" ",Table1_1[[#This Row],[product_name]],FIND(" ",Table1_1[[#This Row],[product_name]],FIND(" ",Table1_1[[#This Row],[product_name]])+1)+1)))</f>
        <v>Philips EasyTouch Plus</v>
      </c>
      <c r="D1124" t="s">
        <v>8897</v>
      </c>
      <c r="E1124" t="s">
        <v>13080</v>
      </c>
      <c r="F1124">
        <v>7799</v>
      </c>
      <c r="G1124">
        <v>8995</v>
      </c>
      <c r="H1124" t="str" cm="1">
        <f t="array" ref="H1124">_xlfn.IFS(Table1_1[[#This Row],[discounted_price]]&lt;200, "&lt;₹200", Table1_1[[#This Row],[discounted_price]]&lt;=500, "₹200-₹500", Table1_1[[#This Row],[discounted_price]]&gt;500, "&gt;₹500")</f>
        <v>&gt;₹500</v>
      </c>
      <c r="I1124" s="1">
        <v>0.13</v>
      </c>
      <c r="J11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24" s="1" t="str">
        <f>IF(Table1_1[[#This Row],[discount_percentage]]&gt;= 50%, "Yes", "No")</f>
        <v>No</v>
      </c>
      <c r="L1124">
        <v>4</v>
      </c>
      <c r="M1124">
        <v>3160</v>
      </c>
      <c r="N1124">
        <f>AVERAGE(Table1_1[[#This Row],[rating]]) + (Table1_1[[#This Row],[rating_count]]/1000)</f>
        <v>7.16</v>
      </c>
      <c r="O1124" t="str">
        <f>IF(Table1_1[[#This Row],[rating_count]]&lt;1000, "Yes", "No")</f>
        <v>No</v>
      </c>
      <c r="P1124" t="s">
        <v>10742</v>
      </c>
      <c r="Q1124" t="s">
        <v>10743</v>
      </c>
      <c r="R1124" t="s">
        <v>10744</v>
      </c>
      <c r="S1124" t="s">
        <v>10745</v>
      </c>
      <c r="T1124" t="s">
        <v>10746</v>
      </c>
      <c r="U1124" t="s">
        <v>10747</v>
      </c>
      <c r="V1124" t="s">
        <v>10748</v>
      </c>
      <c r="W1124" t="s">
        <v>10749</v>
      </c>
    </row>
    <row r="1125" spans="1:23" x14ac:dyDescent="0.25">
      <c r="A1125" t="s">
        <v>10750</v>
      </c>
      <c r="B1125" t="s">
        <v>10751</v>
      </c>
      <c r="C1125" t="str">
        <f>TRIM(LEFT(Table1_1[[#This Row],[product_name]], FIND(" ",Table1_1[[#This Row],[product_name]],FIND(" ",Table1_1[[#This Row],[product_name]],FIND(" ",Table1_1[[#This Row],[product_name]])+1)+1)))</f>
        <v>Brayden Chopro, Electric</v>
      </c>
      <c r="D1125" t="s">
        <v>9192</v>
      </c>
      <c r="E1125" t="s">
        <v>13080</v>
      </c>
      <c r="F1125">
        <v>1599</v>
      </c>
      <c r="G1125">
        <v>1999</v>
      </c>
      <c r="H1125" t="str" cm="1">
        <f t="array" ref="H1125">_xlfn.IFS(Table1_1[[#This Row],[discounted_price]]&lt;200, "&lt;₹200", Table1_1[[#This Row],[discounted_price]]&lt;=500, "₹200-₹500", Table1_1[[#This Row],[discounted_price]]&gt;500, "&gt;₹500")</f>
        <v>&gt;₹500</v>
      </c>
      <c r="I1125" s="1">
        <v>0.2</v>
      </c>
      <c r="J11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25" s="1" t="str">
        <f>IF(Table1_1[[#This Row],[discount_percentage]]&gt;= 50%, "Yes", "No")</f>
        <v>No</v>
      </c>
      <c r="L1125">
        <v>4.4000000000000004</v>
      </c>
      <c r="M1125">
        <v>1558</v>
      </c>
      <c r="N1125">
        <f>AVERAGE(Table1_1[[#This Row],[rating]]) + (Table1_1[[#This Row],[rating_count]]/1000)</f>
        <v>5.9580000000000002</v>
      </c>
      <c r="O1125" t="str">
        <f>IF(Table1_1[[#This Row],[rating_count]]&lt;1000, "Yes", "No")</f>
        <v>No</v>
      </c>
      <c r="P1125" t="s">
        <v>10752</v>
      </c>
      <c r="Q1125" t="s">
        <v>10753</v>
      </c>
      <c r="R1125" t="s">
        <v>10754</v>
      </c>
      <c r="S1125" t="s">
        <v>10755</v>
      </c>
      <c r="T1125" t="s">
        <v>10756</v>
      </c>
      <c r="U1125" t="s">
        <v>10757</v>
      </c>
      <c r="V1125" t="s">
        <v>10758</v>
      </c>
      <c r="W1125" t="s">
        <v>10759</v>
      </c>
    </row>
    <row r="1126" spans="1:23" x14ac:dyDescent="0.25">
      <c r="A1126" t="s">
        <v>10760</v>
      </c>
      <c r="B1126" t="s">
        <v>10761</v>
      </c>
      <c r="C1126" t="str">
        <f>TRIM(LEFT(Table1_1[[#This Row],[product_name]], FIND(" ",Table1_1[[#This Row],[product_name]],FIND(" ",Table1_1[[#This Row],[product_name]],FIND(" ",Table1_1[[#This Row],[product_name]])+1)+1)))</f>
        <v>Wonderchef Nutri-blend Mixer,</v>
      </c>
      <c r="D1126" t="s">
        <v>8710</v>
      </c>
      <c r="E1126" t="s">
        <v>13080</v>
      </c>
      <c r="F1126">
        <v>2899</v>
      </c>
      <c r="G1126">
        <v>5500</v>
      </c>
      <c r="H1126" t="str" cm="1">
        <f t="array" ref="H1126">_xlfn.IFS(Table1_1[[#This Row],[discounted_price]]&lt;200, "&lt;₹200", Table1_1[[#This Row],[discounted_price]]&lt;=500, "₹200-₹500", Table1_1[[#This Row],[discounted_price]]&gt;500, "&gt;₹500")</f>
        <v>&gt;₹500</v>
      </c>
      <c r="I1126" s="1">
        <v>0.47</v>
      </c>
      <c r="J11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26" s="1" t="str">
        <f>IF(Table1_1[[#This Row],[discount_percentage]]&gt;= 50%, "Yes", "No")</f>
        <v>No</v>
      </c>
      <c r="L1126">
        <v>3.8</v>
      </c>
      <c r="M1126">
        <v>8958</v>
      </c>
      <c r="N1126">
        <f>AVERAGE(Table1_1[[#This Row],[rating]]) + (Table1_1[[#This Row],[rating_count]]/1000)</f>
        <v>12.757999999999999</v>
      </c>
      <c r="O1126" t="str">
        <f>IF(Table1_1[[#This Row],[rating_count]]&lt;1000, "Yes", "No")</f>
        <v>No</v>
      </c>
      <c r="P1126" t="s">
        <v>10762</v>
      </c>
      <c r="Q1126" t="s">
        <v>10763</v>
      </c>
      <c r="R1126" t="s">
        <v>10764</v>
      </c>
      <c r="S1126" t="s">
        <v>10765</v>
      </c>
      <c r="T1126" t="s">
        <v>10766</v>
      </c>
      <c r="U1126" t="s">
        <v>10767</v>
      </c>
      <c r="V1126" t="s">
        <v>10768</v>
      </c>
      <c r="W1126" t="s">
        <v>10769</v>
      </c>
    </row>
    <row r="1127" spans="1:23" x14ac:dyDescent="0.25">
      <c r="A1127" t="s">
        <v>10770</v>
      </c>
      <c r="B1127" t="s">
        <v>10771</v>
      </c>
      <c r="C1127" t="str">
        <f>TRIM(LEFT(Table1_1[[#This Row],[product_name]], FIND(" ",Table1_1[[#This Row],[product_name]],FIND(" ",Table1_1[[#This Row],[product_name]],FIND(" ",Table1_1[[#This Row],[product_name]])+1)+1)))</f>
        <v>Usha Janome Dream</v>
      </c>
      <c r="D1127" t="s">
        <v>10266</v>
      </c>
      <c r="E1127" t="s">
        <v>13080</v>
      </c>
      <c r="F1127">
        <v>9799</v>
      </c>
      <c r="G1127">
        <v>12150</v>
      </c>
      <c r="H1127" t="str" cm="1">
        <f t="array" ref="H1127">_xlfn.IFS(Table1_1[[#This Row],[discounted_price]]&lt;200, "&lt;₹200", Table1_1[[#This Row],[discounted_price]]&lt;=500, "₹200-₹500", Table1_1[[#This Row],[discounted_price]]&gt;500, "&gt;₹500")</f>
        <v>&gt;₹500</v>
      </c>
      <c r="I1127" s="1">
        <v>0.19</v>
      </c>
      <c r="J11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27" s="1" t="str">
        <f>IF(Table1_1[[#This Row],[discount_percentage]]&gt;= 50%, "Yes", "No")</f>
        <v>No</v>
      </c>
      <c r="L1127">
        <v>4.3</v>
      </c>
      <c r="M1127">
        <v>13251</v>
      </c>
      <c r="N1127">
        <f>AVERAGE(Table1_1[[#This Row],[rating]]) + (Table1_1[[#This Row],[rating_count]]/1000)</f>
        <v>17.550999999999998</v>
      </c>
      <c r="O1127" t="str">
        <f>IF(Table1_1[[#This Row],[rating_count]]&lt;1000, "Yes", "No")</f>
        <v>No</v>
      </c>
      <c r="P1127" t="s">
        <v>13070</v>
      </c>
      <c r="Q1127" t="s">
        <v>10772</v>
      </c>
      <c r="R1127" t="s">
        <v>10773</v>
      </c>
      <c r="S1127" t="s">
        <v>10774</v>
      </c>
      <c r="T1127" t="s">
        <v>10775</v>
      </c>
      <c r="U1127" t="s">
        <v>10776</v>
      </c>
      <c r="V1127" t="s">
        <v>10777</v>
      </c>
      <c r="W1127" t="s">
        <v>10778</v>
      </c>
    </row>
    <row r="1128" spans="1:23" x14ac:dyDescent="0.25">
      <c r="A1128" t="s">
        <v>10779</v>
      </c>
      <c r="B1128" t="s">
        <v>10780</v>
      </c>
      <c r="C1128" t="str">
        <f>TRIM(LEFT(Table1_1[[#This Row],[product_name]], FIND(" ",Table1_1[[#This Row],[product_name]],FIND(" ",Table1_1[[#This Row],[product_name]],FIND(" ",Table1_1[[#This Row],[product_name]])+1)+1)))</f>
        <v>Black+Decker Handheld Portable</v>
      </c>
      <c r="D1128" t="s">
        <v>8897</v>
      </c>
      <c r="E1128" t="s">
        <v>13080</v>
      </c>
      <c r="F1128">
        <v>3299</v>
      </c>
      <c r="G1128">
        <v>4995</v>
      </c>
      <c r="H1128" t="str" cm="1">
        <f t="array" ref="H1128">_xlfn.IFS(Table1_1[[#This Row],[discounted_price]]&lt;200, "&lt;₹200", Table1_1[[#This Row],[discounted_price]]&lt;=500, "₹200-₹500", Table1_1[[#This Row],[discounted_price]]&gt;500, "&gt;₹500")</f>
        <v>&gt;₹500</v>
      </c>
      <c r="I1128" s="1">
        <v>0.34</v>
      </c>
      <c r="J11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28" s="1" t="str">
        <f>IF(Table1_1[[#This Row],[discount_percentage]]&gt;= 50%, "Yes", "No")</f>
        <v>No</v>
      </c>
      <c r="L1128">
        <v>3.8</v>
      </c>
      <c r="M1128">
        <v>1393</v>
      </c>
      <c r="N1128">
        <f>AVERAGE(Table1_1[[#This Row],[rating]]) + (Table1_1[[#This Row],[rating_count]]/1000)</f>
        <v>5.1929999999999996</v>
      </c>
      <c r="O1128" t="str">
        <f>IF(Table1_1[[#This Row],[rating_count]]&lt;1000, "Yes", "No")</f>
        <v>No</v>
      </c>
      <c r="P1128" t="s">
        <v>10781</v>
      </c>
      <c r="Q1128" t="s">
        <v>10782</v>
      </c>
      <c r="R1128" t="s">
        <v>10783</v>
      </c>
      <c r="S1128" t="s">
        <v>10784</v>
      </c>
      <c r="T1128" t="s">
        <v>10785</v>
      </c>
      <c r="U1128" t="s">
        <v>10786</v>
      </c>
      <c r="V1128" t="s">
        <v>10787</v>
      </c>
      <c r="W1128" t="s">
        <v>10788</v>
      </c>
    </row>
    <row r="1129" spans="1:23" x14ac:dyDescent="0.25">
      <c r="A1129" t="s">
        <v>10789</v>
      </c>
      <c r="B1129" t="s">
        <v>10790</v>
      </c>
      <c r="C1129" t="str">
        <f>TRIM(LEFT(Table1_1[[#This Row],[product_name]], FIND(" ",Table1_1[[#This Row],[product_name]],FIND(" ",Table1_1[[#This Row],[product_name]],FIND(" ",Table1_1[[#This Row],[product_name]])+1)+1)))</f>
        <v>Personal Size Blender,</v>
      </c>
      <c r="D1129" t="s">
        <v>8688</v>
      </c>
      <c r="E1129" t="s">
        <v>13080</v>
      </c>
      <c r="F1129">
        <v>669</v>
      </c>
      <c r="G1129">
        <v>1499</v>
      </c>
      <c r="H1129" t="str" cm="1">
        <f t="array" ref="H1129">_xlfn.IFS(Table1_1[[#This Row],[discounted_price]]&lt;200, "&lt;₹200", Table1_1[[#This Row],[discounted_price]]&lt;=500, "₹200-₹500", Table1_1[[#This Row],[discounted_price]]&gt;500, "&gt;₹500")</f>
        <v>&gt;₹500</v>
      </c>
      <c r="I1129" s="1">
        <v>0.55000000000000004</v>
      </c>
      <c r="J11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29" s="1" t="str">
        <f>IF(Table1_1[[#This Row],[discount_percentage]]&gt;= 50%, "Yes", "No")</f>
        <v>Yes</v>
      </c>
      <c r="L1129">
        <v>2.2999999999999998</v>
      </c>
      <c r="M1129">
        <v>13</v>
      </c>
      <c r="N1129">
        <f>AVERAGE(Table1_1[[#This Row],[rating]]) + (Table1_1[[#This Row],[rating_count]]/1000)</f>
        <v>2.3129999999999997</v>
      </c>
      <c r="O1129" t="str">
        <f>IF(Table1_1[[#This Row],[rating_count]]&lt;1000, "Yes", "No")</f>
        <v>Yes</v>
      </c>
      <c r="P1129" t="s">
        <v>10791</v>
      </c>
      <c r="Q1129" t="s">
        <v>10792</v>
      </c>
      <c r="R1129" t="s">
        <v>10793</v>
      </c>
      <c r="S1129" t="s">
        <v>10794</v>
      </c>
      <c r="T1129" t="s">
        <v>10795</v>
      </c>
      <c r="U1129" t="s">
        <v>10796</v>
      </c>
      <c r="V1129" t="s">
        <v>10797</v>
      </c>
      <c r="W1129" t="s">
        <v>10798</v>
      </c>
    </row>
    <row r="1130" spans="1:23" x14ac:dyDescent="0.25">
      <c r="A1130" t="s">
        <v>10799</v>
      </c>
      <c r="B1130" t="s">
        <v>10800</v>
      </c>
      <c r="C1130" t="str">
        <f>TRIM(LEFT(Table1_1[[#This Row],[product_name]], FIND(" ",Table1_1[[#This Row],[product_name]],FIND(" ",Table1_1[[#This Row],[product_name]],FIND(" ",Table1_1[[#This Row],[product_name]])+1)+1)))</f>
        <v>Sujata Powermatic Plus</v>
      </c>
      <c r="D1130" t="s">
        <v>8938</v>
      </c>
      <c r="E1130" t="s">
        <v>13080</v>
      </c>
      <c r="F1130">
        <v>5890</v>
      </c>
      <c r="G1130">
        <v>7506</v>
      </c>
      <c r="H1130" t="str" cm="1">
        <f t="array" ref="H1130">_xlfn.IFS(Table1_1[[#This Row],[discounted_price]]&lt;200, "&lt;₹200", Table1_1[[#This Row],[discounted_price]]&lt;=500, "₹200-₹500", Table1_1[[#This Row],[discounted_price]]&gt;500, "&gt;₹500")</f>
        <v>&gt;₹500</v>
      </c>
      <c r="I1130" s="1">
        <v>0.22</v>
      </c>
      <c r="J11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30" s="1" t="str">
        <f>IF(Table1_1[[#This Row],[discount_percentage]]&gt;= 50%, "Yes", "No")</f>
        <v>No</v>
      </c>
      <c r="L1130">
        <v>4.5</v>
      </c>
      <c r="M1130">
        <v>7241</v>
      </c>
      <c r="N1130">
        <f>AVERAGE(Table1_1[[#This Row],[rating]]) + (Table1_1[[#This Row],[rating_count]]/1000)</f>
        <v>11.741</v>
      </c>
      <c r="O1130" t="str">
        <f>IF(Table1_1[[#This Row],[rating_count]]&lt;1000, "Yes", "No")</f>
        <v>No</v>
      </c>
      <c r="P1130" t="s">
        <v>10801</v>
      </c>
      <c r="Q1130" t="s">
        <v>10802</v>
      </c>
      <c r="R1130" t="s">
        <v>10803</v>
      </c>
      <c r="S1130" t="s">
        <v>10804</v>
      </c>
      <c r="T1130" t="s">
        <v>10805</v>
      </c>
      <c r="U1130" t="s">
        <v>10806</v>
      </c>
      <c r="V1130" t="s">
        <v>10807</v>
      </c>
      <c r="W1130" t="s">
        <v>10808</v>
      </c>
    </row>
    <row r="1131" spans="1:23" x14ac:dyDescent="0.25">
      <c r="A1131" t="s">
        <v>10809</v>
      </c>
      <c r="B1131" t="s">
        <v>10810</v>
      </c>
      <c r="C1131" t="str">
        <f>TRIM(LEFT(Table1_1[[#This Row],[product_name]], FIND(" ",Table1_1[[#This Row],[product_name]],FIND(" ",Table1_1[[#This Row],[product_name]],FIND(" ",Table1_1[[#This Row],[product_name]])+1)+1)))</f>
        <v>Sure From Aquaguard</v>
      </c>
      <c r="D1131" t="s">
        <v>10094</v>
      </c>
      <c r="E1131" t="s">
        <v>13080</v>
      </c>
      <c r="F1131">
        <v>9199</v>
      </c>
      <c r="G1131">
        <v>18000</v>
      </c>
      <c r="H1131" t="str" cm="1">
        <f t="array" ref="H1131">_xlfn.IFS(Table1_1[[#This Row],[discounted_price]]&lt;200, "&lt;₹200", Table1_1[[#This Row],[discounted_price]]&lt;=500, "₹200-₹500", Table1_1[[#This Row],[discounted_price]]&gt;500, "&gt;₹500")</f>
        <v>&gt;₹500</v>
      </c>
      <c r="I1131" s="1">
        <v>0.49</v>
      </c>
      <c r="J11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31" s="1" t="str">
        <f>IF(Table1_1[[#This Row],[discount_percentage]]&gt;= 50%, "Yes", "No")</f>
        <v>No</v>
      </c>
      <c r="L1131">
        <v>4</v>
      </c>
      <c r="M1131">
        <v>16020</v>
      </c>
      <c r="N1131">
        <f>AVERAGE(Table1_1[[#This Row],[rating]]) + (Table1_1[[#This Row],[rating_count]]/1000)</f>
        <v>20.02</v>
      </c>
      <c r="O1131" t="str">
        <f>IF(Table1_1[[#This Row],[rating_count]]&lt;1000, "Yes", "No")</f>
        <v>No</v>
      </c>
      <c r="P1131" t="s">
        <v>10811</v>
      </c>
      <c r="Q1131" t="s">
        <v>10812</v>
      </c>
      <c r="R1131" t="s">
        <v>10813</v>
      </c>
      <c r="S1131" t="s">
        <v>10814</v>
      </c>
      <c r="T1131" t="s">
        <v>10815</v>
      </c>
      <c r="U1131" t="s">
        <v>10816</v>
      </c>
      <c r="V1131" t="s">
        <v>10817</v>
      </c>
      <c r="W1131" t="s">
        <v>10818</v>
      </c>
    </row>
    <row r="1132" spans="1:23" x14ac:dyDescent="0.25">
      <c r="A1132" t="s">
        <v>10819</v>
      </c>
      <c r="B1132" t="s">
        <v>10820</v>
      </c>
      <c r="C1132" t="str">
        <f>TRIM(LEFT(Table1_1[[#This Row],[product_name]], FIND(" ",Table1_1[[#This Row],[product_name]],FIND(" ",Table1_1[[#This Row],[product_name]],FIND(" ",Table1_1[[#This Row],[product_name]])+1)+1)))</f>
        <v>PrettyKrafts Laundry Basket</v>
      </c>
      <c r="D1132" t="s">
        <v>8886</v>
      </c>
      <c r="E1132" t="s">
        <v>13080</v>
      </c>
      <c r="F1132">
        <v>351</v>
      </c>
      <c r="G1132">
        <v>1099</v>
      </c>
      <c r="H1132" t="str" cm="1">
        <f t="array" ref="H1132">_xlfn.IFS(Table1_1[[#This Row],[discounted_price]]&lt;200, "&lt;₹200", Table1_1[[#This Row],[discounted_price]]&lt;=500, "₹200-₹500", Table1_1[[#This Row],[discounted_price]]&gt;500, "&gt;₹500")</f>
        <v>₹200-₹500</v>
      </c>
      <c r="I1132" s="1">
        <v>0.68</v>
      </c>
      <c r="J11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32" s="1" t="str">
        <f>IF(Table1_1[[#This Row],[discount_percentage]]&gt;= 50%, "Yes", "No")</f>
        <v>Yes</v>
      </c>
      <c r="L1132">
        <v>3.7</v>
      </c>
      <c r="M1132">
        <v>1470</v>
      </c>
      <c r="N1132">
        <f>AVERAGE(Table1_1[[#This Row],[rating]]) + (Table1_1[[#This Row],[rating_count]]/1000)</f>
        <v>5.17</v>
      </c>
      <c r="O1132" t="str">
        <f>IF(Table1_1[[#This Row],[rating_count]]&lt;1000, "Yes", "No")</f>
        <v>No</v>
      </c>
      <c r="P1132" t="s">
        <v>10821</v>
      </c>
      <c r="Q1132" t="s">
        <v>10822</v>
      </c>
      <c r="R1132" t="s">
        <v>10823</v>
      </c>
      <c r="S1132" t="s">
        <v>10824</v>
      </c>
      <c r="T1132" t="s">
        <v>10825</v>
      </c>
      <c r="U1132" t="s">
        <v>10826</v>
      </c>
      <c r="V1132" t="s">
        <v>10827</v>
      </c>
      <c r="W1132" t="s">
        <v>10828</v>
      </c>
    </row>
    <row r="1133" spans="1:23" x14ac:dyDescent="0.25">
      <c r="A1133" t="s">
        <v>10829</v>
      </c>
      <c r="B1133" t="s">
        <v>10830</v>
      </c>
      <c r="C1133" t="str">
        <f>TRIM(LEFT(Table1_1[[#This Row],[product_name]], FIND(" ",Table1_1[[#This Row],[product_name]],FIND(" ",Table1_1[[#This Row],[product_name]],FIND(" ",Table1_1[[#This Row],[product_name]])+1)+1)))</f>
        <v>Dr Trust Electronic</v>
      </c>
      <c r="D1133" t="s">
        <v>10831</v>
      </c>
      <c r="E1133" t="s">
        <v>13084</v>
      </c>
      <c r="F1133">
        <v>899</v>
      </c>
      <c r="G1133">
        <v>1900</v>
      </c>
      <c r="H1133" t="str" cm="1">
        <f t="array" ref="H1133">_xlfn.IFS(Table1_1[[#This Row],[discounted_price]]&lt;200, "&lt;₹200", Table1_1[[#This Row],[discounted_price]]&lt;=500, "₹200-₹500", Table1_1[[#This Row],[discounted_price]]&gt;500, "&gt;₹500")</f>
        <v>&gt;₹500</v>
      </c>
      <c r="I1133" s="1">
        <v>0.53</v>
      </c>
      <c r="J11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33" s="1" t="str">
        <f>IF(Table1_1[[#This Row],[discount_percentage]]&gt;= 50%, "Yes", "No")</f>
        <v>Yes</v>
      </c>
      <c r="L1133">
        <v>4</v>
      </c>
      <c r="M1133">
        <v>3663</v>
      </c>
      <c r="N1133">
        <f>AVERAGE(Table1_1[[#This Row],[rating]]) + (Table1_1[[#This Row],[rating_count]]/1000)</f>
        <v>7.6630000000000003</v>
      </c>
      <c r="O1133" t="str">
        <f>IF(Table1_1[[#This Row],[rating_count]]&lt;1000, "Yes", "No")</f>
        <v>No</v>
      </c>
      <c r="P1133" t="s">
        <v>10832</v>
      </c>
      <c r="Q1133" t="s">
        <v>10833</v>
      </c>
      <c r="R1133" t="s">
        <v>10834</v>
      </c>
      <c r="S1133" t="s">
        <v>10835</v>
      </c>
      <c r="T1133" t="s">
        <v>10836</v>
      </c>
      <c r="U1133" t="s">
        <v>10837</v>
      </c>
      <c r="V1133" t="s">
        <v>10838</v>
      </c>
      <c r="W1133" t="s">
        <v>10839</v>
      </c>
    </row>
    <row r="1134" spans="1:23" x14ac:dyDescent="0.25">
      <c r="A1134" t="s">
        <v>10840</v>
      </c>
      <c r="B1134" t="s">
        <v>10841</v>
      </c>
      <c r="C1134" t="str">
        <f>TRIM(LEFT(Table1_1[[#This Row],[product_name]], FIND(" ",Table1_1[[#This Row],[product_name]],FIND(" ",Table1_1[[#This Row],[product_name]],FIND(" ",Table1_1[[#This Row],[product_name]])+1)+1)))</f>
        <v>Tesora - Inspired</v>
      </c>
      <c r="D1134" t="s">
        <v>8762</v>
      </c>
      <c r="E1134" t="s">
        <v>13080</v>
      </c>
      <c r="F1134">
        <v>1349</v>
      </c>
      <c r="G1134">
        <v>1850</v>
      </c>
      <c r="H1134" t="str" cm="1">
        <f t="array" ref="H1134">_xlfn.IFS(Table1_1[[#This Row],[discounted_price]]&lt;200, "&lt;₹200", Table1_1[[#This Row],[discounted_price]]&lt;=500, "₹200-₹500", Table1_1[[#This Row],[discounted_price]]&gt;500, "&gt;₹500")</f>
        <v>&gt;₹500</v>
      </c>
      <c r="I1134" s="1">
        <v>0.27</v>
      </c>
      <c r="J11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34" s="1" t="str">
        <f>IF(Table1_1[[#This Row],[discount_percentage]]&gt;= 50%, "Yes", "No")</f>
        <v>No</v>
      </c>
      <c r="L1134">
        <v>4.4000000000000004</v>
      </c>
      <c r="M1134">
        <v>638</v>
      </c>
      <c r="N1134">
        <f>AVERAGE(Table1_1[[#This Row],[rating]]) + (Table1_1[[#This Row],[rating_count]]/1000)</f>
        <v>5.0380000000000003</v>
      </c>
      <c r="O1134" t="str">
        <f>IF(Table1_1[[#This Row],[rating_count]]&lt;1000, "Yes", "No")</f>
        <v>Yes</v>
      </c>
      <c r="P1134" t="s">
        <v>10842</v>
      </c>
      <c r="Q1134" t="s">
        <v>10843</v>
      </c>
      <c r="R1134" t="s">
        <v>10844</v>
      </c>
      <c r="S1134" t="s">
        <v>10845</v>
      </c>
      <c r="T1134" t="s">
        <v>10846</v>
      </c>
      <c r="U1134" t="s">
        <v>10847</v>
      </c>
      <c r="V1134" t="s">
        <v>10848</v>
      </c>
      <c r="W1134" t="s">
        <v>10849</v>
      </c>
    </row>
    <row r="1135" spans="1:23" x14ac:dyDescent="0.25">
      <c r="A1135" t="s">
        <v>10850</v>
      </c>
      <c r="B1135" t="s">
        <v>10851</v>
      </c>
      <c r="C1135" t="str">
        <f>TRIM(LEFT(Table1_1[[#This Row],[product_name]], FIND(" ",Table1_1[[#This Row],[product_name]],FIND(" ",Table1_1[[#This Row],[product_name]],FIND(" ",Table1_1[[#This Row],[product_name]])+1)+1)))</f>
        <v>AGARO Ace 1600</v>
      </c>
      <c r="D1135" t="s">
        <v>9944</v>
      </c>
      <c r="E1135" t="s">
        <v>13080</v>
      </c>
      <c r="F1135">
        <v>6236</v>
      </c>
      <c r="G1135">
        <v>9999</v>
      </c>
      <c r="H1135" t="str" cm="1">
        <f t="array" ref="H1135">_xlfn.IFS(Table1_1[[#This Row],[discounted_price]]&lt;200, "&lt;₹200", Table1_1[[#This Row],[discounted_price]]&lt;=500, "₹200-₹500", Table1_1[[#This Row],[discounted_price]]&gt;500, "&gt;₹500")</f>
        <v>&gt;₹500</v>
      </c>
      <c r="I1135" s="1">
        <v>0.38</v>
      </c>
      <c r="J11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35" s="1" t="str">
        <f>IF(Table1_1[[#This Row],[discount_percentage]]&gt;= 50%, "Yes", "No")</f>
        <v>No</v>
      </c>
      <c r="L1135">
        <v>4.0999999999999996</v>
      </c>
      <c r="M1135">
        <v>3552</v>
      </c>
      <c r="N1135">
        <f>AVERAGE(Table1_1[[#This Row],[rating]]) + (Table1_1[[#This Row],[rating_count]]/1000)</f>
        <v>7.6519999999999992</v>
      </c>
      <c r="O1135" t="str">
        <f>IF(Table1_1[[#This Row],[rating_count]]&lt;1000, "Yes", "No")</f>
        <v>No</v>
      </c>
      <c r="P1135" t="s">
        <v>10852</v>
      </c>
      <c r="Q1135" t="s">
        <v>10853</v>
      </c>
      <c r="R1135" t="s">
        <v>10854</v>
      </c>
      <c r="S1135" t="s">
        <v>10855</v>
      </c>
      <c r="T1135" t="s">
        <v>10856</v>
      </c>
      <c r="U1135" t="s">
        <v>10857</v>
      </c>
      <c r="V1135" t="s">
        <v>10858</v>
      </c>
      <c r="W1135" t="s">
        <v>10859</v>
      </c>
    </row>
    <row r="1136" spans="1:23" x14ac:dyDescent="0.25">
      <c r="A1136" t="s">
        <v>10860</v>
      </c>
      <c r="B1136" t="s">
        <v>10861</v>
      </c>
      <c r="C1136" t="str">
        <f>TRIM(LEFT(Table1_1[[#This Row],[product_name]], FIND(" ",Table1_1[[#This Row],[product_name]],FIND(" ",Table1_1[[#This Row],[product_name]],FIND(" ",Table1_1[[#This Row],[product_name]])+1)+1)))</f>
        <v>INALSA Hand Blender</v>
      </c>
      <c r="D1136" t="s">
        <v>8688</v>
      </c>
      <c r="E1136" t="s">
        <v>13080</v>
      </c>
      <c r="F1136">
        <v>2742</v>
      </c>
      <c r="G1136">
        <v>3995</v>
      </c>
      <c r="H1136" t="str" cm="1">
        <f t="array" ref="H1136">_xlfn.IFS(Table1_1[[#This Row],[discounted_price]]&lt;200, "&lt;₹200", Table1_1[[#This Row],[discounted_price]]&lt;=500, "₹200-₹500", Table1_1[[#This Row],[discounted_price]]&gt;500, "&gt;₹500")</f>
        <v>&gt;₹500</v>
      </c>
      <c r="I1136" s="1">
        <v>0.31</v>
      </c>
      <c r="J11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36" s="1" t="str">
        <f>IF(Table1_1[[#This Row],[discount_percentage]]&gt;= 50%, "Yes", "No")</f>
        <v>No</v>
      </c>
      <c r="L1136">
        <v>4.4000000000000004</v>
      </c>
      <c r="M1136">
        <v>11148</v>
      </c>
      <c r="N1136">
        <f>AVERAGE(Table1_1[[#This Row],[rating]]) + (Table1_1[[#This Row],[rating_count]]/1000)</f>
        <v>15.548</v>
      </c>
      <c r="O1136" t="str">
        <f>IF(Table1_1[[#This Row],[rating_count]]&lt;1000, "Yes", "No")</f>
        <v>No</v>
      </c>
      <c r="P1136" t="s">
        <v>10862</v>
      </c>
      <c r="Q1136" t="s">
        <v>10863</v>
      </c>
      <c r="R1136" t="s">
        <v>10864</v>
      </c>
      <c r="S1136" t="s">
        <v>10865</v>
      </c>
      <c r="T1136" t="s">
        <v>10866</v>
      </c>
      <c r="U1136" t="s">
        <v>10867</v>
      </c>
      <c r="V1136" t="s">
        <v>10868</v>
      </c>
      <c r="W1136" t="s">
        <v>10869</v>
      </c>
    </row>
    <row r="1137" spans="1:23" x14ac:dyDescent="0.25">
      <c r="A1137" t="s">
        <v>10870</v>
      </c>
      <c r="B1137" t="s">
        <v>10871</v>
      </c>
      <c r="C1137" t="str">
        <f>TRIM(LEFT(Table1_1[[#This Row],[product_name]], FIND(" ",Table1_1[[#This Row],[product_name]],FIND(" ",Table1_1[[#This Row],[product_name]],FIND(" ",Table1_1[[#This Row],[product_name]])+1)+1)))</f>
        <v>akiara - Makes</v>
      </c>
      <c r="D1137" t="s">
        <v>10266</v>
      </c>
      <c r="E1137" t="s">
        <v>13080</v>
      </c>
      <c r="F1137">
        <v>721</v>
      </c>
      <c r="G1137">
        <v>1499</v>
      </c>
      <c r="H1137" t="str" cm="1">
        <f t="array" ref="H1137">_xlfn.IFS(Table1_1[[#This Row],[discounted_price]]&lt;200, "&lt;₹200", Table1_1[[#This Row],[discounted_price]]&lt;=500, "₹200-₹500", Table1_1[[#This Row],[discounted_price]]&gt;500, "&gt;₹500")</f>
        <v>&gt;₹500</v>
      </c>
      <c r="I1137" s="1">
        <v>0.52</v>
      </c>
      <c r="J11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37" s="1" t="str">
        <f>IF(Table1_1[[#This Row],[discount_percentage]]&gt;= 50%, "Yes", "No")</f>
        <v>Yes</v>
      </c>
      <c r="L1137">
        <v>3.1</v>
      </c>
      <c r="M1137">
        <v>2449</v>
      </c>
      <c r="N1137">
        <f>AVERAGE(Table1_1[[#This Row],[rating]]) + (Table1_1[[#This Row],[rating_count]]/1000)</f>
        <v>5.5489999999999995</v>
      </c>
      <c r="O1137" t="str">
        <f>IF(Table1_1[[#This Row],[rating_count]]&lt;1000, "Yes", "No")</f>
        <v>No</v>
      </c>
      <c r="P1137" t="s">
        <v>10872</v>
      </c>
      <c r="Q1137" t="s">
        <v>10873</v>
      </c>
      <c r="R1137" t="s">
        <v>10874</v>
      </c>
      <c r="S1137" t="s">
        <v>10875</v>
      </c>
      <c r="T1137" t="s">
        <v>10876</v>
      </c>
      <c r="U1137" t="s">
        <v>10877</v>
      </c>
      <c r="V1137" t="s">
        <v>10878</v>
      </c>
      <c r="W1137" t="s">
        <v>10879</v>
      </c>
    </row>
    <row r="1138" spans="1:23" x14ac:dyDescent="0.25">
      <c r="A1138" t="s">
        <v>10880</v>
      </c>
      <c r="B1138" t="s">
        <v>10881</v>
      </c>
      <c r="C1138" t="str">
        <f>TRIM(LEFT(Table1_1[[#This Row],[product_name]], FIND(" ",Table1_1[[#This Row],[product_name]],FIND(" ",Table1_1[[#This Row],[product_name]],FIND(" ",Table1_1[[#This Row],[product_name]])+1)+1)))</f>
        <v>Philips EasySpeed Plus</v>
      </c>
      <c r="D1138" t="s">
        <v>8897</v>
      </c>
      <c r="E1138" t="s">
        <v>13080</v>
      </c>
      <c r="F1138">
        <v>2903</v>
      </c>
      <c r="G1138">
        <v>3295</v>
      </c>
      <c r="H1138" t="str" cm="1">
        <f t="array" ref="H1138">_xlfn.IFS(Table1_1[[#This Row],[discounted_price]]&lt;200, "&lt;₹200", Table1_1[[#This Row],[discounted_price]]&lt;=500, "₹200-₹500", Table1_1[[#This Row],[discounted_price]]&gt;500, "&gt;₹500")</f>
        <v>&gt;₹500</v>
      </c>
      <c r="I1138" s="1">
        <v>0.12</v>
      </c>
      <c r="J11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38" s="1" t="str">
        <f>IF(Table1_1[[#This Row],[discount_percentage]]&gt;= 50%, "Yes", "No")</f>
        <v>No</v>
      </c>
      <c r="L1138">
        <v>4.3</v>
      </c>
      <c r="M1138">
        <v>2299</v>
      </c>
      <c r="N1138">
        <f>AVERAGE(Table1_1[[#This Row],[rating]]) + (Table1_1[[#This Row],[rating_count]]/1000)</f>
        <v>6.5990000000000002</v>
      </c>
      <c r="O1138" t="str">
        <f>IF(Table1_1[[#This Row],[rating_count]]&lt;1000, "Yes", "No")</f>
        <v>No</v>
      </c>
      <c r="P1138" t="s">
        <v>10882</v>
      </c>
      <c r="Q1138" t="s">
        <v>10883</v>
      </c>
      <c r="R1138" t="s">
        <v>10884</v>
      </c>
      <c r="S1138" t="s">
        <v>10885</v>
      </c>
      <c r="T1138" t="s">
        <v>10886</v>
      </c>
      <c r="U1138" t="s">
        <v>10887</v>
      </c>
      <c r="V1138" t="s">
        <v>10888</v>
      </c>
      <c r="W1138" t="s">
        <v>10889</v>
      </c>
    </row>
    <row r="1139" spans="1:23" x14ac:dyDescent="0.25">
      <c r="A1139" t="s">
        <v>10890</v>
      </c>
      <c r="B1139" t="s">
        <v>10891</v>
      </c>
      <c r="C1139" t="str">
        <f>TRIM(LEFT(Table1_1[[#This Row],[product_name]], FIND(" ",Table1_1[[#This Row],[product_name]],FIND(" ",Table1_1[[#This Row],[product_name]],FIND(" ",Table1_1[[#This Row],[product_name]])+1)+1)))</f>
        <v>INALSA Electric Chopper</v>
      </c>
      <c r="D1139" t="s">
        <v>9192</v>
      </c>
      <c r="E1139" t="s">
        <v>13080</v>
      </c>
      <c r="F1139">
        <v>1656</v>
      </c>
      <c r="G1139">
        <v>2695</v>
      </c>
      <c r="H1139" t="str" cm="1">
        <f t="array" ref="H1139">_xlfn.IFS(Table1_1[[#This Row],[discounted_price]]&lt;200, "&lt;₹200", Table1_1[[#This Row],[discounted_price]]&lt;=500, "₹200-₹500", Table1_1[[#This Row],[discounted_price]]&gt;500, "&gt;₹500")</f>
        <v>&gt;₹500</v>
      </c>
      <c r="I1139" s="1">
        <v>0.39</v>
      </c>
      <c r="J11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39" s="1" t="str">
        <f>IF(Table1_1[[#This Row],[discount_percentage]]&gt;= 50%, "Yes", "No")</f>
        <v>No</v>
      </c>
      <c r="L1139">
        <v>4.4000000000000004</v>
      </c>
      <c r="M1139">
        <v>6027</v>
      </c>
      <c r="N1139">
        <f>AVERAGE(Table1_1[[#This Row],[rating]]) + (Table1_1[[#This Row],[rating_count]]/1000)</f>
        <v>10.427</v>
      </c>
      <c r="O1139" t="str">
        <f>IF(Table1_1[[#This Row],[rating_count]]&lt;1000, "Yes", "No")</f>
        <v>No</v>
      </c>
      <c r="P1139" t="s">
        <v>10892</v>
      </c>
      <c r="Q1139" t="s">
        <v>10893</v>
      </c>
      <c r="R1139" t="s">
        <v>10894</v>
      </c>
      <c r="S1139" t="s">
        <v>10895</v>
      </c>
      <c r="T1139" t="s">
        <v>10896</v>
      </c>
      <c r="U1139" t="s">
        <v>10897</v>
      </c>
      <c r="V1139" t="s">
        <v>10898</v>
      </c>
      <c r="W1139" t="s">
        <v>10899</v>
      </c>
    </row>
    <row r="1140" spans="1:23" x14ac:dyDescent="0.25">
      <c r="A1140" t="s">
        <v>10900</v>
      </c>
      <c r="B1140" t="s">
        <v>10901</v>
      </c>
      <c r="C1140" t="str">
        <f>TRIM(LEFT(Table1_1[[#This Row],[product_name]], FIND(" ",Table1_1[[#This Row],[product_name]],FIND(" ",Table1_1[[#This Row],[product_name]],FIND(" ",Table1_1[[#This Row],[product_name]])+1)+1)))</f>
        <v>Borosil Electric Egg</v>
      </c>
      <c r="D1140" t="s">
        <v>9030</v>
      </c>
      <c r="E1140" t="s">
        <v>13080</v>
      </c>
      <c r="F1140">
        <v>1399</v>
      </c>
      <c r="G1140">
        <v>2290</v>
      </c>
      <c r="H1140" t="str" cm="1">
        <f t="array" ref="H1140">_xlfn.IFS(Table1_1[[#This Row],[discounted_price]]&lt;200, "&lt;₹200", Table1_1[[#This Row],[discounted_price]]&lt;=500, "₹200-₹500", Table1_1[[#This Row],[discounted_price]]&gt;500, "&gt;₹500")</f>
        <v>&gt;₹500</v>
      </c>
      <c r="I1140" s="1">
        <v>0.39</v>
      </c>
      <c r="J11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40" s="1" t="str">
        <f>IF(Table1_1[[#This Row],[discount_percentage]]&gt;= 50%, "Yes", "No")</f>
        <v>No</v>
      </c>
      <c r="L1140">
        <v>4.4000000000000004</v>
      </c>
      <c r="M1140">
        <v>461</v>
      </c>
      <c r="N1140">
        <f>AVERAGE(Table1_1[[#This Row],[rating]]) + (Table1_1[[#This Row],[rating_count]]/1000)</f>
        <v>4.8610000000000007</v>
      </c>
      <c r="O1140" t="str">
        <f>IF(Table1_1[[#This Row],[rating_count]]&lt;1000, "Yes", "No")</f>
        <v>Yes</v>
      </c>
      <c r="P1140" t="s">
        <v>10902</v>
      </c>
      <c r="Q1140" t="s">
        <v>10903</v>
      </c>
      <c r="R1140" t="s">
        <v>10904</v>
      </c>
      <c r="S1140" t="s">
        <v>10905</v>
      </c>
      <c r="T1140" t="s">
        <v>10906</v>
      </c>
      <c r="U1140" t="s">
        <v>10907</v>
      </c>
      <c r="V1140" t="s">
        <v>10908</v>
      </c>
      <c r="W1140" t="s">
        <v>10909</v>
      </c>
    </row>
    <row r="1141" spans="1:23" x14ac:dyDescent="0.25">
      <c r="A1141" t="s">
        <v>10910</v>
      </c>
      <c r="B1141" t="s">
        <v>10911</v>
      </c>
      <c r="C1141" t="str">
        <f>TRIM(LEFT(Table1_1[[#This Row],[product_name]], FIND(" ",Table1_1[[#This Row],[product_name]],FIND(" ",Table1_1[[#This Row],[product_name]],FIND(" ",Table1_1[[#This Row],[product_name]])+1)+1)))</f>
        <v>Wipro Vesta Grill</v>
      </c>
      <c r="D1141" t="s">
        <v>9061</v>
      </c>
      <c r="E1141" t="s">
        <v>13080</v>
      </c>
      <c r="F1141">
        <v>2079</v>
      </c>
      <c r="G1141">
        <v>3099</v>
      </c>
      <c r="H1141" t="str" cm="1">
        <f t="array" ref="H1141">_xlfn.IFS(Table1_1[[#This Row],[discounted_price]]&lt;200, "&lt;₹200", Table1_1[[#This Row],[discounted_price]]&lt;=500, "₹200-₹500", Table1_1[[#This Row],[discounted_price]]&gt;500, "&gt;₹500")</f>
        <v>&gt;₹500</v>
      </c>
      <c r="I1141" s="1">
        <v>0.33</v>
      </c>
      <c r="J11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41" s="1" t="str">
        <f>IF(Table1_1[[#This Row],[discount_percentage]]&gt;= 50%, "Yes", "No")</f>
        <v>No</v>
      </c>
      <c r="L1141">
        <v>4.0999999999999996</v>
      </c>
      <c r="M1141">
        <v>282</v>
      </c>
      <c r="N1141">
        <f>AVERAGE(Table1_1[[#This Row],[rating]]) + (Table1_1[[#This Row],[rating_count]]/1000)</f>
        <v>4.3819999999999997</v>
      </c>
      <c r="O1141" t="str">
        <f>IF(Table1_1[[#This Row],[rating_count]]&lt;1000, "Yes", "No")</f>
        <v>Yes</v>
      </c>
      <c r="P1141" t="s">
        <v>10912</v>
      </c>
      <c r="Q1141" t="s">
        <v>10913</v>
      </c>
      <c r="R1141" t="s">
        <v>10914</v>
      </c>
      <c r="S1141" t="s">
        <v>10915</v>
      </c>
      <c r="T1141" t="s">
        <v>10916</v>
      </c>
      <c r="U1141" t="s">
        <v>10917</v>
      </c>
      <c r="V1141" t="s">
        <v>10918</v>
      </c>
      <c r="W1141" t="s">
        <v>10919</v>
      </c>
    </row>
    <row r="1142" spans="1:23" x14ac:dyDescent="0.25">
      <c r="A1142" t="s">
        <v>10920</v>
      </c>
      <c r="B1142" t="s">
        <v>10921</v>
      </c>
      <c r="C1142" t="str">
        <f>TRIM(LEFT(Table1_1[[#This Row],[product_name]], FIND(" ",Table1_1[[#This Row],[product_name]],FIND(" ",Table1_1[[#This Row],[product_name]],FIND(" ",Table1_1[[#This Row],[product_name]])+1)+1)))</f>
        <v>Rico IRPRO 1500</v>
      </c>
      <c r="D1142" t="s">
        <v>8844</v>
      </c>
      <c r="E1142" t="s">
        <v>13080</v>
      </c>
      <c r="F1142">
        <v>999</v>
      </c>
      <c r="G1142">
        <v>1075</v>
      </c>
      <c r="H1142" t="str" cm="1">
        <f t="array" ref="H1142">_xlfn.IFS(Table1_1[[#This Row],[discounted_price]]&lt;200, "&lt;₹200", Table1_1[[#This Row],[discounted_price]]&lt;=500, "₹200-₹500", Table1_1[[#This Row],[discounted_price]]&gt;500, "&gt;₹500")</f>
        <v>&gt;₹500</v>
      </c>
      <c r="I1142" s="1">
        <v>7.0000000000000007E-2</v>
      </c>
      <c r="J11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42" s="1" t="str">
        <f>IF(Table1_1[[#This Row],[discount_percentage]]&gt;= 50%, "Yes", "No")</f>
        <v>No</v>
      </c>
      <c r="L1142">
        <v>4.0999999999999996</v>
      </c>
      <c r="M1142">
        <v>9275</v>
      </c>
      <c r="N1142">
        <f>AVERAGE(Table1_1[[#This Row],[rating]]) + (Table1_1[[#This Row],[rating_count]]/1000)</f>
        <v>13.375</v>
      </c>
      <c r="O1142" t="str">
        <f>IF(Table1_1[[#This Row],[rating_count]]&lt;1000, "Yes", "No")</f>
        <v>No</v>
      </c>
      <c r="P1142" t="s">
        <v>10922</v>
      </c>
      <c r="Q1142" t="s">
        <v>10923</v>
      </c>
      <c r="R1142" t="s">
        <v>10924</v>
      </c>
      <c r="S1142" t="s">
        <v>10925</v>
      </c>
      <c r="T1142" t="s">
        <v>10926</v>
      </c>
      <c r="U1142" t="s">
        <v>10927</v>
      </c>
      <c r="V1142" t="s">
        <v>10928</v>
      </c>
      <c r="W1142" t="s">
        <v>10929</v>
      </c>
    </row>
    <row r="1143" spans="1:23" x14ac:dyDescent="0.25">
      <c r="A1143" t="s">
        <v>10930</v>
      </c>
      <c r="B1143" t="s">
        <v>10931</v>
      </c>
      <c r="C1143" t="str">
        <f>TRIM(LEFT(Table1_1[[#This Row],[product_name]], FIND(" ",Table1_1[[#This Row],[product_name]],FIND(" ",Table1_1[[#This Row],[product_name]],FIND(" ",Table1_1[[#This Row],[product_name]])+1)+1)))</f>
        <v>Eureka Forbes Active</v>
      </c>
      <c r="D1143" t="s">
        <v>8969</v>
      </c>
      <c r="E1143" t="s">
        <v>13080</v>
      </c>
      <c r="F1143">
        <v>3179</v>
      </c>
      <c r="G1143">
        <v>6999</v>
      </c>
      <c r="H1143" t="str" cm="1">
        <f t="array" ref="H1143">_xlfn.IFS(Table1_1[[#This Row],[discounted_price]]&lt;200, "&lt;₹200", Table1_1[[#This Row],[discounted_price]]&lt;=500, "₹200-₹500", Table1_1[[#This Row],[discounted_price]]&gt;500, "&gt;₹500")</f>
        <v>&gt;₹500</v>
      </c>
      <c r="I1143" s="1">
        <v>0.55000000000000004</v>
      </c>
      <c r="J11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43" s="1" t="str">
        <f>IF(Table1_1[[#This Row],[discount_percentage]]&gt;= 50%, "Yes", "No")</f>
        <v>Yes</v>
      </c>
      <c r="L1143">
        <v>4</v>
      </c>
      <c r="M1143">
        <v>743</v>
      </c>
      <c r="N1143">
        <f>AVERAGE(Table1_1[[#This Row],[rating]]) + (Table1_1[[#This Row],[rating_count]]/1000)</f>
        <v>4.7430000000000003</v>
      </c>
      <c r="O1143" t="str">
        <f>IF(Table1_1[[#This Row],[rating_count]]&lt;1000, "Yes", "No")</f>
        <v>Yes</v>
      </c>
      <c r="P1143" t="s">
        <v>10932</v>
      </c>
      <c r="Q1143" t="s">
        <v>10933</v>
      </c>
      <c r="R1143" t="s">
        <v>10934</v>
      </c>
      <c r="S1143" t="s">
        <v>10935</v>
      </c>
      <c r="T1143" t="s">
        <v>10936</v>
      </c>
      <c r="U1143" t="s">
        <v>10937</v>
      </c>
      <c r="V1143" t="s">
        <v>10938</v>
      </c>
      <c r="W1143" t="s">
        <v>10939</v>
      </c>
    </row>
    <row r="1144" spans="1:23" x14ac:dyDescent="0.25">
      <c r="A1144" t="s">
        <v>10940</v>
      </c>
      <c r="B1144" t="s">
        <v>10941</v>
      </c>
      <c r="C1144" t="str">
        <f>TRIM(LEFT(Table1_1[[#This Row],[product_name]], FIND(" ",Table1_1[[#This Row],[product_name]],FIND(" ",Table1_1[[#This Row],[product_name]],FIND(" ",Table1_1[[#This Row],[product_name]])+1)+1)))</f>
        <v>CSI INTERNATIONAL¬Æ Instant</v>
      </c>
      <c r="D1144" t="s">
        <v>8721</v>
      </c>
      <c r="E1144" t="s">
        <v>13080</v>
      </c>
      <c r="F1144">
        <v>1049</v>
      </c>
      <c r="G1144">
        <v>2499</v>
      </c>
      <c r="H1144" t="str" cm="1">
        <f t="array" ref="H1144">_xlfn.IFS(Table1_1[[#This Row],[discounted_price]]&lt;200, "&lt;₹200", Table1_1[[#This Row],[discounted_price]]&lt;=500, "₹200-₹500", Table1_1[[#This Row],[discounted_price]]&gt;500, "&gt;₹500")</f>
        <v>&gt;₹500</v>
      </c>
      <c r="I1144" s="1">
        <v>0.57999999999999996</v>
      </c>
      <c r="J11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44" s="1" t="str">
        <f>IF(Table1_1[[#This Row],[discount_percentage]]&gt;= 50%, "Yes", "No")</f>
        <v>Yes</v>
      </c>
      <c r="L1144">
        <v>3.6</v>
      </c>
      <c r="M1144">
        <v>328</v>
      </c>
      <c r="N1144">
        <f>AVERAGE(Table1_1[[#This Row],[rating]]) + (Table1_1[[#This Row],[rating_count]]/1000)</f>
        <v>3.9279999999999999</v>
      </c>
      <c r="O1144" t="str">
        <f>IF(Table1_1[[#This Row],[rating_count]]&lt;1000, "Yes", "No")</f>
        <v>Yes</v>
      </c>
      <c r="P1144" t="s">
        <v>10942</v>
      </c>
      <c r="Q1144" t="s">
        <v>10943</v>
      </c>
      <c r="R1144" t="s">
        <v>10944</v>
      </c>
      <c r="S1144" t="s">
        <v>10945</v>
      </c>
      <c r="T1144" t="s">
        <v>10946</v>
      </c>
      <c r="U1144" t="s">
        <v>10947</v>
      </c>
      <c r="V1144" t="s">
        <v>10948</v>
      </c>
      <c r="W1144" t="s">
        <v>10949</v>
      </c>
    </row>
    <row r="1145" spans="1:23" x14ac:dyDescent="0.25">
      <c r="A1145" t="s">
        <v>10950</v>
      </c>
      <c r="B1145" t="s">
        <v>10951</v>
      </c>
      <c r="C1145" t="str">
        <f>TRIM(LEFT(Table1_1[[#This Row],[product_name]], FIND(" ",Table1_1[[#This Row],[product_name]],FIND(" ",Table1_1[[#This Row],[product_name]],FIND(" ",Table1_1[[#This Row],[product_name]])+1)+1)))</f>
        <v>Hindware Atlantic Xceed</v>
      </c>
      <c r="D1145" t="s">
        <v>8721</v>
      </c>
      <c r="E1145" t="s">
        <v>13080</v>
      </c>
      <c r="F1145">
        <v>3599</v>
      </c>
      <c r="G1145">
        <v>7290</v>
      </c>
      <c r="H1145" t="str" cm="1">
        <f t="array" ref="H1145">_xlfn.IFS(Table1_1[[#This Row],[discounted_price]]&lt;200, "&lt;₹200", Table1_1[[#This Row],[discounted_price]]&lt;=500, "₹200-₹500", Table1_1[[#This Row],[discounted_price]]&gt;500, "&gt;₹500")</f>
        <v>&gt;₹500</v>
      </c>
      <c r="I1145" s="1">
        <v>0.51</v>
      </c>
      <c r="J11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45" s="1" t="str">
        <f>IF(Table1_1[[#This Row],[discount_percentage]]&gt;= 50%, "Yes", "No")</f>
        <v>Yes</v>
      </c>
      <c r="L1145">
        <v>3.9</v>
      </c>
      <c r="M1145">
        <v>942</v>
      </c>
      <c r="N1145">
        <f>AVERAGE(Table1_1[[#This Row],[rating]]) + (Table1_1[[#This Row],[rating_count]]/1000)</f>
        <v>4.8419999999999996</v>
      </c>
      <c r="O1145" t="str">
        <f>IF(Table1_1[[#This Row],[rating_count]]&lt;1000, "Yes", "No")</f>
        <v>Yes</v>
      </c>
      <c r="P1145" t="s">
        <v>10952</v>
      </c>
      <c r="Q1145" t="s">
        <v>10953</v>
      </c>
      <c r="R1145" t="s">
        <v>10954</v>
      </c>
      <c r="S1145" t="s">
        <v>10955</v>
      </c>
      <c r="T1145" t="s">
        <v>10956</v>
      </c>
      <c r="U1145" t="s">
        <v>10957</v>
      </c>
      <c r="V1145" t="s">
        <v>10958</v>
      </c>
      <c r="W1145" t="s">
        <v>10959</v>
      </c>
    </row>
    <row r="1146" spans="1:23" x14ac:dyDescent="0.25">
      <c r="A1146" t="s">
        <v>10960</v>
      </c>
      <c r="B1146" t="s">
        <v>10961</v>
      </c>
      <c r="C1146" t="str">
        <f>TRIM(LEFT(Table1_1[[#This Row],[product_name]], FIND(" ",Table1_1[[#This Row],[product_name]],FIND(" ",Table1_1[[#This Row],[product_name]],FIND(" ",Table1_1[[#This Row],[product_name]])+1)+1)))</f>
        <v>Morphy Richards New</v>
      </c>
      <c r="D1146" t="s">
        <v>10962</v>
      </c>
      <c r="E1146" t="s">
        <v>13080</v>
      </c>
      <c r="F1146">
        <v>4799</v>
      </c>
      <c r="G1146">
        <v>5795</v>
      </c>
      <c r="H1146" t="str" cm="1">
        <f t="array" ref="H1146">_xlfn.IFS(Table1_1[[#This Row],[discounted_price]]&lt;200, "&lt;₹200", Table1_1[[#This Row],[discounted_price]]&lt;=500, "₹200-₹500", Table1_1[[#This Row],[discounted_price]]&gt;500, "&gt;₹500")</f>
        <v>&gt;₹500</v>
      </c>
      <c r="I1146" s="1">
        <v>0.17</v>
      </c>
      <c r="J11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46" s="1" t="str">
        <f>IF(Table1_1[[#This Row],[discount_percentage]]&gt;= 50%, "Yes", "No")</f>
        <v>No</v>
      </c>
      <c r="L1146">
        <v>3.9</v>
      </c>
      <c r="M1146">
        <v>3815</v>
      </c>
      <c r="N1146">
        <f>AVERAGE(Table1_1[[#This Row],[rating]]) + (Table1_1[[#This Row],[rating_count]]/1000)</f>
        <v>7.7149999999999999</v>
      </c>
      <c r="O1146" t="str">
        <f>IF(Table1_1[[#This Row],[rating_count]]&lt;1000, "Yes", "No")</f>
        <v>No</v>
      </c>
      <c r="P1146" t="s">
        <v>10963</v>
      </c>
      <c r="Q1146" t="s">
        <v>10964</v>
      </c>
      <c r="R1146" t="s">
        <v>10965</v>
      </c>
      <c r="S1146" t="s">
        <v>10966</v>
      </c>
      <c r="T1146" t="s">
        <v>10967</v>
      </c>
      <c r="U1146" t="s">
        <v>10968</v>
      </c>
      <c r="V1146" t="s">
        <v>10969</v>
      </c>
      <c r="W1146" t="s">
        <v>10970</v>
      </c>
    </row>
    <row r="1147" spans="1:23" x14ac:dyDescent="0.25">
      <c r="A1147" t="s">
        <v>10971</v>
      </c>
      <c r="B1147" t="s">
        <v>10972</v>
      </c>
      <c r="C1147" t="str">
        <f>TRIM(LEFT(Table1_1[[#This Row],[product_name]], FIND(" ",Table1_1[[#This Row],[product_name]],FIND(" ",Table1_1[[#This Row],[product_name]],FIND(" ",Table1_1[[#This Row],[product_name]])+1)+1)))</f>
        <v>Lifelong Power -</v>
      </c>
      <c r="D1147" t="s">
        <v>8710</v>
      </c>
      <c r="E1147" t="s">
        <v>13080</v>
      </c>
      <c r="F1147">
        <v>1699</v>
      </c>
      <c r="G1147">
        <v>3398</v>
      </c>
      <c r="H1147" t="str" cm="1">
        <f t="array" ref="H1147">_xlfn.IFS(Table1_1[[#This Row],[discounted_price]]&lt;200, "&lt;₹200", Table1_1[[#This Row],[discounted_price]]&lt;=500, "₹200-₹500", Table1_1[[#This Row],[discounted_price]]&gt;500, "&gt;₹500")</f>
        <v>&gt;₹500</v>
      </c>
      <c r="I1147" s="1">
        <v>0.5</v>
      </c>
      <c r="J11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47" s="1" t="str">
        <f>IF(Table1_1[[#This Row],[discount_percentage]]&gt;= 50%, "Yes", "No")</f>
        <v>Yes</v>
      </c>
      <c r="L1147">
        <v>3.8</v>
      </c>
      <c r="M1147">
        <v>7988</v>
      </c>
      <c r="N1147">
        <f>AVERAGE(Table1_1[[#This Row],[rating]]) + (Table1_1[[#This Row],[rating_count]]/1000)</f>
        <v>11.788</v>
      </c>
      <c r="O1147" t="str">
        <f>IF(Table1_1[[#This Row],[rating_count]]&lt;1000, "Yes", "No")</f>
        <v>No</v>
      </c>
      <c r="P1147" t="s">
        <v>10973</v>
      </c>
      <c r="Q1147" t="s">
        <v>10974</v>
      </c>
      <c r="R1147" t="s">
        <v>10975</v>
      </c>
      <c r="S1147" t="s">
        <v>10976</v>
      </c>
      <c r="T1147" t="s">
        <v>10977</v>
      </c>
      <c r="U1147" t="s">
        <v>10978</v>
      </c>
      <c r="V1147" t="s">
        <v>10979</v>
      </c>
      <c r="W1147" t="s">
        <v>10980</v>
      </c>
    </row>
    <row r="1148" spans="1:23" x14ac:dyDescent="0.25">
      <c r="A1148" t="s">
        <v>10981</v>
      </c>
      <c r="B1148" t="s">
        <v>10982</v>
      </c>
      <c r="C1148" t="str">
        <f>TRIM(LEFT(Table1_1[[#This Row],[product_name]], FIND(" ",Table1_1[[#This Row],[product_name]],FIND(" ",Table1_1[[#This Row],[product_name]],FIND(" ",Table1_1[[#This Row],[product_name]])+1)+1)))</f>
        <v>iBELL Castor CTEK15L</v>
      </c>
      <c r="D1148" t="s">
        <v>8762</v>
      </c>
      <c r="E1148" t="s">
        <v>13080</v>
      </c>
      <c r="F1148">
        <v>664</v>
      </c>
      <c r="G1148">
        <v>1490</v>
      </c>
      <c r="H1148" t="str" cm="1">
        <f t="array" ref="H1148">_xlfn.IFS(Table1_1[[#This Row],[discounted_price]]&lt;200, "&lt;₹200", Table1_1[[#This Row],[discounted_price]]&lt;=500, "₹200-₹500", Table1_1[[#This Row],[discounted_price]]&gt;500, "&gt;₹500")</f>
        <v>&gt;₹500</v>
      </c>
      <c r="I1148" s="1">
        <v>0.55000000000000004</v>
      </c>
      <c r="J11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48" s="1" t="str">
        <f>IF(Table1_1[[#This Row],[discount_percentage]]&gt;= 50%, "Yes", "No")</f>
        <v>Yes</v>
      </c>
      <c r="L1148">
        <v>4.0999999999999996</v>
      </c>
      <c r="M1148">
        <v>925</v>
      </c>
      <c r="N1148">
        <f>AVERAGE(Table1_1[[#This Row],[rating]]) + (Table1_1[[#This Row],[rating_count]]/1000)</f>
        <v>5.0249999999999995</v>
      </c>
      <c r="O1148" t="str">
        <f>IF(Table1_1[[#This Row],[rating_count]]&lt;1000, "Yes", "No")</f>
        <v>Yes</v>
      </c>
      <c r="P1148" t="s">
        <v>10983</v>
      </c>
      <c r="Q1148" t="s">
        <v>10984</v>
      </c>
      <c r="R1148" t="s">
        <v>10985</v>
      </c>
      <c r="S1148" t="s">
        <v>10986</v>
      </c>
      <c r="T1148" t="s">
        <v>10987</v>
      </c>
      <c r="U1148" t="s">
        <v>10988</v>
      </c>
      <c r="V1148" t="s">
        <v>10989</v>
      </c>
      <c r="W1148" t="s">
        <v>10990</v>
      </c>
    </row>
    <row r="1149" spans="1:23" x14ac:dyDescent="0.25">
      <c r="A1149" t="s">
        <v>10991</v>
      </c>
      <c r="B1149" t="s">
        <v>10992</v>
      </c>
      <c r="C1149" t="str">
        <f>TRIM(LEFT(Table1_1[[#This Row],[product_name]], FIND(" ",Table1_1[[#This Row],[product_name]],FIND(" ",Table1_1[[#This Row],[product_name]],FIND(" ",Table1_1[[#This Row],[product_name]])+1)+1)))</f>
        <v>BAJAJ PYGMY MINI</v>
      </c>
      <c r="D1149" t="s">
        <v>10993</v>
      </c>
      <c r="E1149" t="s">
        <v>13080</v>
      </c>
      <c r="F1149">
        <v>948</v>
      </c>
      <c r="G1149">
        <v>1620</v>
      </c>
      <c r="H1149" t="str" cm="1">
        <f t="array" ref="H1149">_xlfn.IFS(Table1_1[[#This Row],[discounted_price]]&lt;200, "&lt;₹200", Table1_1[[#This Row],[discounted_price]]&lt;=500, "₹200-₹500", Table1_1[[#This Row],[discounted_price]]&gt;500, "&gt;₹500")</f>
        <v>&gt;₹500</v>
      </c>
      <c r="I1149" s="1">
        <v>0.41</v>
      </c>
      <c r="J11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49" s="1" t="str">
        <f>IF(Table1_1[[#This Row],[discount_percentage]]&gt;= 50%, "Yes", "No")</f>
        <v>No</v>
      </c>
      <c r="L1149">
        <v>4.0999999999999996</v>
      </c>
      <c r="M1149">
        <v>4370</v>
      </c>
      <c r="N1149">
        <f>AVERAGE(Table1_1[[#This Row],[rating]]) + (Table1_1[[#This Row],[rating_count]]/1000)</f>
        <v>8.4699999999999989</v>
      </c>
      <c r="O1149" t="str">
        <f>IF(Table1_1[[#This Row],[rating_count]]&lt;1000, "Yes", "No")</f>
        <v>No</v>
      </c>
      <c r="P1149" t="s">
        <v>10994</v>
      </c>
      <c r="Q1149" t="s">
        <v>10995</v>
      </c>
      <c r="R1149" t="s">
        <v>10996</v>
      </c>
      <c r="S1149" t="s">
        <v>10997</v>
      </c>
      <c r="T1149" t="s">
        <v>10998</v>
      </c>
      <c r="U1149" t="s">
        <v>10999</v>
      </c>
      <c r="V1149" t="s">
        <v>11000</v>
      </c>
      <c r="W1149" t="s">
        <v>11001</v>
      </c>
    </row>
    <row r="1150" spans="1:23" x14ac:dyDescent="0.25">
      <c r="A1150" t="s">
        <v>11002</v>
      </c>
      <c r="B1150" t="s">
        <v>11003</v>
      </c>
      <c r="C1150" t="str">
        <f>TRIM(LEFT(Table1_1[[#This Row],[product_name]], FIND(" ",Table1_1[[#This Row],[product_name]],FIND(" ",Table1_1[[#This Row],[product_name]],FIND(" ",Table1_1[[#This Row],[product_name]])+1)+1)))</f>
        <v>Crompton InstaGlide 1000-Watts</v>
      </c>
      <c r="D1150" t="s">
        <v>8699</v>
      </c>
      <c r="E1150" t="s">
        <v>13080</v>
      </c>
      <c r="F1150">
        <v>850</v>
      </c>
      <c r="G1150">
        <v>1000</v>
      </c>
      <c r="H1150" t="str" cm="1">
        <f t="array" ref="H1150">_xlfn.IFS(Table1_1[[#This Row],[discounted_price]]&lt;200, "&lt;₹200", Table1_1[[#This Row],[discounted_price]]&lt;=500, "₹200-₹500", Table1_1[[#This Row],[discounted_price]]&gt;500, "&gt;₹500")</f>
        <v>&gt;₹500</v>
      </c>
      <c r="I1150" s="1">
        <v>0.15</v>
      </c>
      <c r="J11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50" s="1" t="str">
        <f>IF(Table1_1[[#This Row],[discount_percentage]]&gt;= 50%, "Yes", "No")</f>
        <v>No</v>
      </c>
      <c r="L1150">
        <v>4.0999999999999996</v>
      </c>
      <c r="M1150">
        <v>7619</v>
      </c>
      <c r="N1150">
        <f>AVERAGE(Table1_1[[#This Row],[rating]]) + (Table1_1[[#This Row],[rating_count]]/1000)</f>
        <v>11.718999999999999</v>
      </c>
      <c r="O1150" t="str">
        <f>IF(Table1_1[[#This Row],[rating_count]]&lt;1000, "Yes", "No")</f>
        <v>No</v>
      </c>
      <c r="P1150" t="s">
        <v>11004</v>
      </c>
      <c r="Q1150" t="s">
        <v>11005</v>
      </c>
      <c r="R1150" t="s">
        <v>11006</v>
      </c>
      <c r="S1150" t="s">
        <v>11007</v>
      </c>
      <c r="T1150" t="s">
        <v>11008</v>
      </c>
      <c r="U1150" t="s">
        <v>11009</v>
      </c>
      <c r="V1150" t="s">
        <v>11010</v>
      </c>
      <c r="W1150" t="s">
        <v>11011</v>
      </c>
    </row>
    <row r="1151" spans="1:23" x14ac:dyDescent="0.25">
      <c r="A1151" t="s">
        <v>11012</v>
      </c>
      <c r="B1151" t="s">
        <v>11013</v>
      </c>
      <c r="C1151" t="str">
        <f>TRIM(LEFT(Table1_1[[#This Row],[product_name]], FIND(" ",Table1_1[[#This Row],[product_name]],FIND(" ",Table1_1[[#This Row],[product_name]],FIND(" ",Table1_1[[#This Row],[product_name]])+1)+1)))</f>
        <v>Prestige Clean Home</v>
      </c>
      <c r="D1151" t="s">
        <v>9644</v>
      </c>
      <c r="E1151" t="s">
        <v>13080</v>
      </c>
      <c r="F1151">
        <v>600</v>
      </c>
      <c r="G1151">
        <v>640</v>
      </c>
      <c r="H1151" t="str" cm="1">
        <f t="array" ref="H1151">_xlfn.IFS(Table1_1[[#This Row],[discounted_price]]&lt;200, "&lt;₹200", Table1_1[[#This Row],[discounted_price]]&lt;=500, "₹200-₹500", Table1_1[[#This Row],[discounted_price]]&gt;500, "&gt;₹500")</f>
        <v>&gt;₹500</v>
      </c>
      <c r="I1151" s="1">
        <v>0.06</v>
      </c>
      <c r="J11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51" s="1" t="str">
        <f>IF(Table1_1[[#This Row],[discount_percentage]]&gt;= 50%, "Yes", "No")</f>
        <v>No</v>
      </c>
      <c r="L1151">
        <v>3.8</v>
      </c>
      <c r="M1151">
        <v>2593</v>
      </c>
      <c r="N1151">
        <f>AVERAGE(Table1_1[[#This Row],[rating]]) + (Table1_1[[#This Row],[rating_count]]/1000)</f>
        <v>6.3929999999999998</v>
      </c>
      <c r="O1151" t="str">
        <f>IF(Table1_1[[#This Row],[rating_count]]&lt;1000, "Yes", "No")</f>
        <v>No</v>
      </c>
      <c r="P1151" t="s">
        <v>11014</v>
      </c>
      <c r="Q1151" t="s">
        <v>11015</v>
      </c>
      <c r="R1151" t="s">
        <v>11016</v>
      </c>
      <c r="S1151" t="s">
        <v>11017</v>
      </c>
      <c r="T1151" t="s">
        <v>11018</v>
      </c>
      <c r="U1151" t="s">
        <v>11019</v>
      </c>
      <c r="V1151" t="s">
        <v>11020</v>
      </c>
      <c r="W1151" t="s">
        <v>11021</v>
      </c>
    </row>
    <row r="1152" spans="1:23" x14ac:dyDescent="0.25">
      <c r="A1152" t="s">
        <v>11022</v>
      </c>
      <c r="B1152" t="s">
        <v>11023</v>
      </c>
      <c r="C1152" t="str">
        <f>TRIM(LEFT(Table1_1[[#This Row],[product_name]], FIND(" ",Table1_1[[#This Row],[product_name]],FIND(" ",Table1_1[[#This Row],[product_name]],FIND(" ",Table1_1[[#This Row],[product_name]])+1)+1)))</f>
        <v>Morphy Richards Aristo</v>
      </c>
      <c r="D1152" t="s">
        <v>8552</v>
      </c>
      <c r="E1152" t="s">
        <v>13080</v>
      </c>
      <c r="F1152">
        <v>3711</v>
      </c>
      <c r="G1152">
        <v>4495</v>
      </c>
      <c r="H1152" t="str" cm="1">
        <f t="array" ref="H1152">_xlfn.IFS(Table1_1[[#This Row],[discounted_price]]&lt;200, "&lt;₹200", Table1_1[[#This Row],[discounted_price]]&lt;=500, "₹200-₹500", Table1_1[[#This Row],[discounted_price]]&gt;500, "&gt;₹500")</f>
        <v>&gt;₹500</v>
      </c>
      <c r="I1152" s="1">
        <v>0.17</v>
      </c>
      <c r="J11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52" s="1" t="str">
        <f>IF(Table1_1[[#This Row],[discount_percentage]]&gt;= 50%, "Yes", "No")</f>
        <v>No</v>
      </c>
      <c r="L1152">
        <v>4.3</v>
      </c>
      <c r="M1152">
        <v>356</v>
      </c>
      <c r="N1152">
        <f>AVERAGE(Table1_1[[#This Row],[rating]]) + (Table1_1[[#This Row],[rating_count]]/1000)</f>
        <v>4.6559999999999997</v>
      </c>
      <c r="O1152" t="str">
        <f>IF(Table1_1[[#This Row],[rating_count]]&lt;1000, "Yes", "No")</f>
        <v>Yes</v>
      </c>
      <c r="P1152" t="s">
        <v>11024</v>
      </c>
      <c r="Q1152" t="s">
        <v>11025</v>
      </c>
      <c r="R1152" t="s">
        <v>11026</v>
      </c>
      <c r="S1152" t="s">
        <v>11027</v>
      </c>
      <c r="T1152" t="s">
        <v>11028</v>
      </c>
      <c r="U1152" t="s">
        <v>11029</v>
      </c>
      <c r="V1152" t="s">
        <v>11030</v>
      </c>
      <c r="W1152" t="s">
        <v>11031</v>
      </c>
    </row>
    <row r="1153" spans="1:23" x14ac:dyDescent="0.25">
      <c r="A1153" t="s">
        <v>11032</v>
      </c>
      <c r="B1153" t="s">
        <v>11033</v>
      </c>
      <c r="C1153" t="str">
        <f>TRIM(LEFT(Table1_1[[#This Row],[product_name]], FIND(" ",Table1_1[[#This Row],[product_name]],FIND(" ",Table1_1[[#This Row],[product_name]],FIND(" ",Table1_1[[#This Row],[product_name]])+1)+1)))</f>
        <v>Gadgetronics Digital Kitchen</v>
      </c>
      <c r="D1153" t="s">
        <v>8585</v>
      </c>
      <c r="E1153" t="s">
        <v>13080</v>
      </c>
      <c r="F1153">
        <v>799</v>
      </c>
      <c r="G1153">
        <v>2999</v>
      </c>
      <c r="H1153" t="str" cm="1">
        <f t="array" ref="H1153">_xlfn.IFS(Table1_1[[#This Row],[discounted_price]]&lt;200, "&lt;₹200", Table1_1[[#This Row],[discounted_price]]&lt;=500, "₹200-₹500", Table1_1[[#This Row],[discounted_price]]&gt;500, "&gt;₹500")</f>
        <v>&gt;₹500</v>
      </c>
      <c r="I1153" s="1">
        <v>0.73</v>
      </c>
      <c r="J11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53" s="1" t="str">
        <f>IF(Table1_1[[#This Row],[discount_percentage]]&gt;= 50%, "Yes", "No")</f>
        <v>Yes</v>
      </c>
      <c r="L1153">
        <v>4.5</v>
      </c>
      <c r="M1153">
        <v>63</v>
      </c>
      <c r="N1153">
        <f>AVERAGE(Table1_1[[#This Row],[rating]]) + (Table1_1[[#This Row],[rating_count]]/1000)</f>
        <v>4.5629999999999997</v>
      </c>
      <c r="O1153" t="str">
        <f>IF(Table1_1[[#This Row],[rating_count]]&lt;1000, "Yes", "No")</f>
        <v>Yes</v>
      </c>
      <c r="P1153" t="s">
        <v>11034</v>
      </c>
      <c r="Q1153" t="s">
        <v>11035</v>
      </c>
      <c r="R1153" t="s">
        <v>11036</v>
      </c>
      <c r="S1153" t="s">
        <v>11037</v>
      </c>
      <c r="T1153" t="s">
        <v>11038</v>
      </c>
      <c r="U1153" t="s">
        <v>11039</v>
      </c>
      <c r="V1153" t="s">
        <v>11040</v>
      </c>
      <c r="W1153" t="s">
        <v>11041</v>
      </c>
    </row>
    <row r="1154" spans="1:23" x14ac:dyDescent="0.25">
      <c r="A1154" t="s">
        <v>11042</v>
      </c>
      <c r="B1154" t="s">
        <v>11043</v>
      </c>
      <c r="C1154" t="str">
        <f>TRIM(LEFT(Table1_1[[#This Row],[product_name]], FIND(" ",Table1_1[[#This Row],[product_name]],FIND(" ",Table1_1[[#This Row],[product_name]],FIND(" ",Table1_1[[#This Row],[product_name]])+1)+1)))</f>
        <v>HUL Pureit Germkill</v>
      </c>
      <c r="D1154" t="s">
        <v>9633</v>
      </c>
      <c r="E1154" t="s">
        <v>13080</v>
      </c>
      <c r="F1154">
        <v>980</v>
      </c>
      <c r="G1154">
        <v>980</v>
      </c>
      <c r="H1154" t="str" cm="1">
        <f t="array" ref="H1154">_xlfn.IFS(Table1_1[[#This Row],[discounted_price]]&lt;200, "&lt;₹200", Table1_1[[#This Row],[discounted_price]]&lt;=500, "₹200-₹500", Table1_1[[#This Row],[discounted_price]]&gt;500, "&gt;₹500")</f>
        <v>&gt;₹500</v>
      </c>
      <c r="I1154" s="1">
        <v>0</v>
      </c>
      <c r="J11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54" s="1" t="str">
        <f>IF(Table1_1[[#This Row],[discount_percentage]]&gt;= 50%, "Yes", "No")</f>
        <v>No</v>
      </c>
      <c r="L1154">
        <v>4.2</v>
      </c>
      <c r="M1154">
        <v>4740</v>
      </c>
      <c r="N1154">
        <f>AVERAGE(Table1_1[[#This Row],[rating]]) + (Table1_1[[#This Row],[rating_count]]/1000)</f>
        <v>8.9400000000000013</v>
      </c>
      <c r="O1154" t="str">
        <f>IF(Table1_1[[#This Row],[rating_count]]&lt;1000, "Yes", "No")</f>
        <v>No</v>
      </c>
      <c r="P1154" t="s">
        <v>11044</v>
      </c>
      <c r="Q1154" t="s">
        <v>11045</v>
      </c>
      <c r="R1154" t="s">
        <v>11046</v>
      </c>
      <c r="S1154" t="s">
        <v>11047</v>
      </c>
      <c r="T1154" t="s">
        <v>11048</v>
      </c>
      <c r="U1154" t="s">
        <v>11049</v>
      </c>
      <c r="V1154" t="s">
        <v>11050</v>
      </c>
      <c r="W1154" t="s">
        <v>11051</v>
      </c>
    </row>
    <row r="1155" spans="1:23" x14ac:dyDescent="0.25">
      <c r="A1155" t="s">
        <v>11052</v>
      </c>
      <c r="B1155" t="s">
        <v>11053</v>
      </c>
      <c r="C1155" t="str">
        <f>TRIM(LEFT(Table1_1[[#This Row],[product_name]], FIND(" ",Table1_1[[#This Row],[product_name]],FIND(" ",Table1_1[[#This Row],[product_name]],FIND(" ",Table1_1[[#This Row],[product_name]])+1)+1)))</f>
        <v>Tom &amp; Jerry</v>
      </c>
      <c r="D1155" t="s">
        <v>8886</v>
      </c>
      <c r="E1155" t="s">
        <v>13080</v>
      </c>
      <c r="F1155">
        <v>351</v>
      </c>
      <c r="G1155">
        <v>899</v>
      </c>
      <c r="H1155" t="str" cm="1">
        <f t="array" ref="H1155">_xlfn.IFS(Table1_1[[#This Row],[discounted_price]]&lt;200, "&lt;₹200", Table1_1[[#This Row],[discounted_price]]&lt;=500, "₹200-₹500", Table1_1[[#This Row],[discounted_price]]&gt;500, "&gt;₹500")</f>
        <v>₹200-₹500</v>
      </c>
      <c r="I1155" s="1">
        <v>0.61</v>
      </c>
      <c r="J11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55" s="1" t="str">
        <f>IF(Table1_1[[#This Row],[discount_percentage]]&gt;= 50%, "Yes", "No")</f>
        <v>Yes</v>
      </c>
      <c r="L1155">
        <v>3.9</v>
      </c>
      <c r="M1155">
        <v>296</v>
      </c>
      <c r="N1155">
        <f>AVERAGE(Table1_1[[#This Row],[rating]]) + (Table1_1[[#This Row],[rating_count]]/1000)</f>
        <v>4.1959999999999997</v>
      </c>
      <c r="O1155" t="str">
        <f>IF(Table1_1[[#This Row],[rating_count]]&lt;1000, "Yes", "No")</f>
        <v>Yes</v>
      </c>
      <c r="P1155" t="s">
        <v>11054</v>
      </c>
      <c r="Q1155" t="s">
        <v>11055</v>
      </c>
      <c r="R1155" t="s">
        <v>11056</v>
      </c>
      <c r="S1155" t="s">
        <v>11057</v>
      </c>
      <c r="T1155" t="s">
        <v>11058</v>
      </c>
      <c r="U1155" t="s">
        <v>11059</v>
      </c>
      <c r="V1155" t="s">
        <v>11060</v>
      </c>
      <c r="W1155" t="s">
        <v>11061</v>
      </c>
    </row>
    <row r="1156" spans="1:23" x14ac:dyDescent="0.25">
      <c r="A1156" t="s">
        <v>11062</v>
      </c>
      <c r="B1156" t="s">
        <v>11063</v>
      </c>
      <c r="C1156" t="str">
        <f>TRIM(LEFT(Table1_1[[#This Row],[product_name]], FIND(" ",Table1_1[[#This Row],[product_name]],FIND(" ",Table1_1[[#This Row],[product_name]],FIND(" ",Table1_1[[#This Row],[product_name]])+1)+1)))</f>
        <v>Ikea Little Loved</v>
      </c>
      <c r="D1156" t="s">
        <v>11064</v>
      </c>
      <c r="E1156" t="s">
        <v>13080</v>
      </c>
      <c r="F1156">
        <v>229</v>
      </c>
      <c r="G1156">
        <v>499</v>
      </c>
      <c r="H1156" t="str" cm="1">
        <f t="array" ref="H1156">_xlfn.IFS(Table1_1[[#This Row],[discounted_price]]&lt;200, "&lt;₹200", Table1_1[[#This Row],[discounted_price]]&lt;=500, "₹200-₹500", Table1_1[[#This Row],[discounted_price]]&gt;500, "&gt;₹500")</f>
        <v>₹200-₹500</v>
      </c>
      <c r="I1156" s="1">
        <v>0.54</v>
      </c>
      <c r="J11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56" s="1" t="str">
        <f>IF(Table1_1[[#This Row],[discount_percentage]]&gt;= 50%, "Yes", "No")</f>
        <v>Yes</v>
      </c>
      <c r="L1156">
        <v>3.5</v>
      </c>
      <c r="M1156">
        <v>185</v>
      </c>
      <c r="N1156">
        <f>AVERAGE(Table1_1[[#This Row],[rating]]) + (Table1_1[[#This Row],[rating_count]]/1000)</f>
        <v>3.6850000000000001</v>
      </c>
      <c r="O1156" t="str">
        <f>IF(Table1_1[[#This Row],[rating_count]]&lt;1000, "Yes", "No")</f>
        <v>Yes</v>
      </c>
      <c r="P1156" t="s">
        <v>11065</v>
      </c>
      <c r="Q1156" t="s">
        <v>11066</v>
      </c>
      <c r="R1156" t="s">
        <v>11067</v>
      </c>
      <c r="S1156" t="s">
        <v>11068</v>
      </c>
      <c r="T1156" t="s">
        <v>11069</v>
      </c>
      <c r="U1156" t="s">
        <v>11070</v>
      </c>
      <c r="V1156" t="s">
        <v>11071</v>
      </c>
      <c r="W1156" t="s">
        <v>11072</v>
      </c>
    </row>
    <row r="1157" spans="1:23" x14ac:dyDescent="0.25">
      <c r="A1157" t="s">
        <v>11073</v>
      </c>
      <c r="B1157" t="s">
        <v>11074</v>
      </c>
      <c r="C1157" t="str">
        <f>TRIM(LEFT(Table1_1[[#This Row],[product_name]], FIND(" ",Table1_1[[#This Row],[product_name]],FIND(" ",Table1_1[[#This Row],[product_name]],FIND(" ",Table1_1[[#This Row],[product_name]])+1)+1)))</f>
        <v>Philips EasySpeed Plus</v>
      </c>
      <c r="D1157" t="s">
        <v>8897</v>
      </c>
      <c r="E1157" t="s">
        <v>13080</v>
      </c>
      <c r="F1157">
        <v>3349</v>
      </c>
      <c r="G1157">
        <v>3995</v>
      </c>
      <c r="H1157" t="str" cm="1">
        <f t="array" ref="H1157">_xlfn.IFS(Table1_1[[#This Row],[discounted_price]]&lt;200, "&lt;₹200", Table1_1[[#This Row],[discounted_price]]&lt;=500, "₹200-₹500", Table1_1[[#This Row],[discounted_price]]&gt;500, "&gt;₹500")</f>
        <v>&gt;₹500</v>
      </c>
      <c r="I1157" s="1">
        <v>0.16</v>
      </c>
      <c r="J11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57" s="1" t="str">
        <f>IF(Table1_1[[#This Row],[discount_percentage]]&gt;= 50%, "Yes", "No")</f>
        <v>No</v>
      </c>
      <c r="L1157">
        <v>4.3</v>
      </c>
      <c r="M1157">
        <v>1954</v>
      </c>
      <c r="N1157">
        <f>AVERAGE(Table1_1[[#This Row],[rating]]) + (Table1_1[[#This Row],[rating_count]]/1000)</f>
        <v>6.2539999999999996</v>
      </c>
      <c r="O1157" t="str">
        <f>IF(Table1_1[[#This Row],[rating_count]]&lt;1000, "Yes", "No")</f>
        <v>No</v>
      </c>
      <c r="P1157" t="s">
        <v>11075</v>
      </c>
      <c r="Q1157" t="s">
        <v>11076</v>
      </c>
      <c r="R1157" t="s">
        <v>11077</v>
      </c>
      <c r="S1157" t="s">
        <v>11078</v>
      </c>
      <c r="T1157" t="s">
        <v>11079</v>
      </c>
      <c r="U1157" t="s">
        <v>11080</v>
      </c>
      <c r="V1157" t="s">
        <v>11081</v>
      </c>
      <c r="W1157" t="s">
        <v>11082</v>
      </c>
    </row>
    <row r="1158" spans="1:23" x14ac:dyDescent="0.25">
      <c r="A1158" t="s">
        <v>11083</v>
      </c>
      <c r="B1158" t="s">
        <v>11084</v>
      </c>
      <c r="C1158" t="str">
        <f>TRIM(LEFT(Table1_1[[#This Row],[product_name]], FIND(" ",Table1_1[[#This Row],[product_name]],FIND(" ",Table1_1[[#This Row],[product_name]],FIND(" ",Table1_1[[#This Row],[product_name]])+1)+1)))</f>
        <v>Bajaj New Shakti</v>
      </c>
      <c r="D1158" t="s">
        <v>8773</v>
      </c>
      <c r="E1158" t="s">
        <v>13080</v>
      </c>
      <c r="F1158">
        <v>5499</v>
      </c>
      <c r="G1158">
        <v>11500</v>
      </c>
      <c r="H1158" t="str" cm="1">
        <f t="array" ref="H1158">_xlfn.IFS(Table1_1[[#This Row],[discounted_price]]&lt;200, "&lt;₹200", Table1_1[[#This Row],[discounted_price]]&lt;=500, "₹200-₹500", Table1_1[[#This Row],[discounted_price]]&gt;500, "&gt;₹500")</f>
        <v>&gt;₹500</v>
      </c>
      <c r="I1158" s="1">
        <v>0.52</v>
      </c>
      <c r="J11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58" s="1" t="str">
        <f>IF(Table1_1[[#This Row],[discount_percentage]]&gt;= 50%, "Yes", "No")</f>
        <v>Yes</v>
      </c>
      <c r="L1158">
        <v>3.9</v>
      </c>
      <c r="M1158">
        <v>959</v>
      </c>
      <c r="N1158">
        <f>AVERAGE(Table1_1[[#This Row],[rating]]) + (Table1_1[[#This Row],[rating_count]]/1000)</f>
        <v>4.859</v>
      </c>
      <c r="O1158" t="str">
        <f>IF(Table1_1[[#This Row],[rating_count]]&lt;1000, "Yes", "No")</f>
        <v>Yes</v>
      </c>
      <c r="P1158" t="s">
        <v>11085</v>
      </c>
      <c r="Q1158" t="s">
        <v>11086</v>
      </c>
      <c r="R1158" t="s">
        <v>11087</v>
      </c>
      <c r="S1158" t="s">
        <v>11088</v>
      </c>
      <c r="T1158" t="s">
        <v>11089</v>
      </c>
      <c r="U1158" t="s">
        <v>11090</v>
      </c>
      <c r="V1158" t="s">
        <v>11091</v>
      </c>
      <c r="W1158" t="s">
        <v>11092</v>
      </c>
    </row>
    <row r="1159" spans="1:23" x14ac:dyDescent="0.25">
      <c r="A1159" t="s">
        <v>11093</v>
      </c>
      <c r="B1159" t="s">
        <v>11094</v>
      </c>
      <c r="C1159" t="str">
        <f>TRIM(LEFT(Table1_1[[#This Row],[product_name]], FIND(" ",Table1_1[[#This Row],[product_name]],FIND(" ",Table1_1[[#This Row],[product_name]],FIND(" ",Table1_1[[#This Row],[product_name]])+1)+1)))</f>
        <v>House of Quirk</v>
      </c>
      <c r="D1159" t="s">
        <v>8574</v>
      </c>
      <c r="E1159" t="s">
        <v>13080</v>
      </c>
      <c r="F1159">
        <v>299</v>
      </c>
      <c r="G1159">
        <v>499</v>
      </c>
      <c r="H1159" t="str" cm="1">
        <f t="array" ref="H1159">_xlfn.IFS(Table1_1[[#This Row],[discounted_price]]&lt;200, "&lt;₹200", Table1_1[[#This Row],[discounted_price]]&lt;=500, "₹200-₹500", Table1_1[[#This Row],[discounted_price]]&gt;500, "&gt;₹500")</f>
        <v>₹200-₹500</v>
      </c>
      <c r="I1159" s="1">
        <v>0.4</v>
      </c>
      <c r="J11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59" s="1" t="str">
        <f>IF(Table1_1[[#This Row],[discount_percentage]]&gt;= 50%, "Yes", "No")</f>
        <v>No</v>
      </c>
      <c r="L1159">
        <v>3.9</v>
      </c>
      <c r="M1159">
        <v>1015</v>
      </c>
      <c r="N1159">
        <f>AVERAGE(Table1_1[[#This Row],[rating]]) + (Table1_1[[#This Row],[rating_count]]/1000)</f>
        <v>4.915</v>
      </c>
      <c r="O1159" t="str">
        <f>IF(Table1_1[[#This Row],[rating_count]]&lt;1000, "Yes", "No")</f>
        <v>No</v>
      </c>
      <c r="P1159" t="s">
        <v>11095</v>
      </c>
      <c r="Q1159" t="s">
        <v>11096</v>
      </c>
      <c r="R1159" t="s">
        <v>11097</v>
      </c>
      <c r="S1159" t="s">
        <v>11098</v>
      </c>
      <c r="T1159" t="s">
        <v>11099</v>
      </c>
      <c r="U1159" t="s">
        <v>11100</v>
      </c>
      <c r="V1159" t="s">
        <v>11101</v>
      </c>
      <c r="W1159" t="s">
        <v>11102</v>
      </c>
    </row>
    <row r="1160" spans="1:23" x14ac:dyDescent="0.25">
      <c r="A1160" t="s">
        <v>11103</v>
      </c>
      <c r="B1160" t="s">
        <v>11104</v>
      </c>
      <c r="C1160" t="str">
        <f>TRIM(LEFT(Table1_1[[#This Row],[product_name]], FIND(" ",Table1_1[[#This Row],[product_name]],FIND(" ",Table1_1[[#This Row],[product_name]],FIND(" ",Table1_1[[#This Row],[product_name]])+1)+1)))</f>
        <v>Allin Exporters J66</v>
      </c>
      <c r="D1160" t="s">
        <v>11105</v>
      </c>
      <c r="E1160" t="s">
        <v>13080</v>
      </c>
      <c r="F1160">
        <v>2249</v>
      </c>
      <c r="G1160">
        <v>3550</v>
      </c>
      <c r="H1160" t="str" cm="1">
        <f t="array" ref="H1160">_xlfn.IFS(Table1_1[[#This Row],[discounted_price]]&lt;200, "&lt;₹200", Table1_1[[#This Row],[discounted_price]]&lt;=500, "₹200-₹500", Table1_1[[#This Row],[discounted_price]]&gt;500, "&gt;₹500")</f>
        <v>&gt;₹500</v>
      </c>
      <c r="I1160" s="1">
        <v>0.37</v>
      </c>
      <c r="J11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60" s="1" t="str">
        <f>IF(Table1_1[[#This Row],[discount_percentage]]&gt;= 50%, "Yes", "No")</f>
        <v>No</v>
      </c>
      <c r="L1160">
        <v>4</v>
      </c>
      <c r="M1160">
        <v>3973</v>
      </c>
      <c r="N1160">
        <f>AVERAGE(Table1_1[[#This Row],[rating]]) + (Table1_1[[#This Row],[rating_count]]/1000)</f>
        <v>7.9729999999999999</v>
      </c>
      <c r="O1160" t="str">
        <f>IF(Table1_1[[#This Row],[rating_count]]&lt;1000, "Yes", "No")</f>
        <v>No</v>
      </c>
      <c r="P1160" t="s">
        <v>11106</v>
      </c>
      <c r="Q1160" t="s">
        <v>11107</v>
      </c>
      <c r="R1160" t="s">
        <v>11108</v>
      </c>
      <c r="S1160" t="s">
        <v>11109</v>
      </c>
      <c r="T1160" t="s">
        <v>11110</v>
      </c>
      <c r="U1160" t="s">
        <v>11111</v>
      </c>
      <c r="V1160" t="s">
        <v>11112</v>
      </c>
      <c r="W1160" t="s">
        <v>11113</v>
      </c>
    </row>
    <row r="1161" spans="1:23" x14ac:dyDescent="0.25">
      <c r="A1161" t="s">
        <v>11114</v>
      </c>
      <c r="B1161" t="s">
        <v>11115</v>
      </c>
      <c r="C1161" t="str">
        <f>TRIM(LEFT(Table1_1[[#This Row],[product_name]], FIND(" ",Table1_1[[#This Row],[product_name]],FIND(" ",Table1_1[[#This Row],[product_name]],FIND(" ",Table1_1[[#This Row],[product_name]])+1)+1)))</f>
        <v>Multifunctional 2 in</v>
      </c>
      <c r="D1161" t="s">
        <v>9030</v>
      </c>
      <c r="E1161" t="s">
        <v>13080</v>
      </c>
      <c r="F1161">
        <v>699</v>
      </c>
      <c r="G1161">
        <v>1599</v>
      </c>
      <c r="H1161" t="str" cm="1">
        <f t="array" ref="H1161">_xlfn.IFS(Table1_1[[#This Row],[discounted_price]]&lt;200, "&lt;₹200", Table1_1[[#This Row],[discounted_price]]&lt;=500, "₹200-₹500", Table1_1[[#This Row],[discounted_price]]&gt;500, "&gt;₹500")</f>
        <v>&gt;₹500</v>
      </c>
      <c r="I1161" s="1">
        <v>0.56000000000000005</v>
      </c>
      <c r="J11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61" s="1" t="str">
        <f>IF(Table1_1[[#This Row],[discount_percentage]]&gt;= 50%, "Yes", "No")</f>
        <v>Yes</v>
      </c>
      <c r="L1161">
        <v>4.7</v>
      </c>
      <c r="M1161">
        <v>2300</v>
      </c>
      <c r="N1161">
        <f>AVERAGE(Table1_1[[#This Row],[rating]]) + (Table1_1[[#This Row],[rating_count]]/1000)</f>
        <v>7</v>
      </c>
      <c r="O1161" t="str">
        <f>IF(Table1_1[[#This Row],[rating_count]]&lt;1000, "Yes", "No")</f>
        <v>No</v>
      </c>
      <c r="P1161" t="s">
        <v>11116</v>
      </c>
      <c r="Q1161" t="s">
        <v>11117</v>
      </c>
      <c r="R1161" t="s">
        <v>11118</v>
      </c>
      <c r="S1161" t="s">
        <v>11119</v>
      </c>
      <c r="T1161" t="s">
        <v>11120</v>
      </c>
      <c r="U1161" t="s">
        <v>11121</v>
      </c>
      <c r="V1161" t="s">
        <v>11122</v>
      </c>
      <c r="W1161" t="s">
        <v>11123</v>
      </c>
    </row>
    <row r="1162" spans="1:23" x14ac:dyDescent="0.25">
      <c r="A1162" t="s">
        <v>11124</v>
      </c>
      <c r="B1162" t="s">
        <v>11125</v>
      </c>
      <c r="C1162" t="str">
        <f>TRIM(LEFT(Table1_1[[#This Row],[product_name]], FIND(" ",Table1_1[[#This Row],[product_name]],FIND(" ",Table1_1[[#This Row],[product_name]],FIND(" ",Table1_1[[#This Row],[product_name]])+1)+1)))</f>
        <v>Maharaja Whiteline Nano</v>
      </c>
      <c r="D1162" t="s">
        <v>8552</v>
      </c>
      <c r="E1162" t="s">
        <v>13080</v>
      </c>
      <c r="F1162">
        <v>1235</v>
      </c>
      <c r="G1162">
        <v>1499</v>
      </c>
      <c r="H1162" t="str" cm="1">
        <f t="array" ref="H1162">_xlfn.IFS(Table1_1[[#This Row],[discounted_price]]&lt;200, "&lt;₹200", Table1_1[[#This Row],[discounted_price]]&lt;=500, "₹200-₹500", Table1_1[[#This Row],[discounted_price]]&gt;500, "&gt;₹500")</f>
        <v>&gt;₹500</v>
      </c>
      <c r="I1162" s="1">
        <v>0.18</v>
      </c>
      <c r="J11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62" s="1" t="str">
        <f>IF(Table1_1[[#This Row],[discount_percentage]]&gt;= 50%, "Yes", "No")</f>
        <v>No</v>
      </c>
      <c r="L1162">
        <v>4.0999999999999996</v>
      </c>
      <c r="M1162">
        <v>203</v>
      </c>
      <c r="N1162">
        <f>AVERAGE(Table1_1[[#This Row],[rating]]) + (Table1_1[[#This Row],[rating_count]]/1000)</f>
        <v>4.3029999999999999</v>
      </c>
      <c r="O1162" t="str">
        <f>IF(Table1_1[[#This Row],[rating_count]]&lt;1000, "Yes", "No")</f>
        <v>Yes</v>
      </c>
      <c r="P1162" t="s">
        <v>11126</v>
      </c>
      <c r="Q1162" t="s">
        <v>11127</v>
      </c>
      <c r="R1162" t="s">
        <v>11128</v>
      </c>
      <c r="S1162" t="s">
        <v>11129</v>
      </c>
      <c r="T1162" t="s">
        <v>11130</v>
      </c>
      <c r="U1162" t="s">
        <v>11131</v>
      </c>
      <c r="V1162" t="s">
        <v>11132</v>
      </c>
      <c r="W1162" t="s">
        <v>11133</v>
      </c>
    </row>
    <row r="1163" spans="1:23" x14ac:dyDescent="0.25">
      <c r="A1163" t="s">
        <v>11134</v>
      </c>
      <c r="B1163" t="s">
        <v>11135</v>
      </c>
      <c r="C1163" t="str">
        <f>TRIM(LEFT(Table1_1[[#This Row],[product_name]], FIND(" ",Table1_1[[#This Row],[product_name]],FIND(" ",Table1_1[[#This Row],[product_name]],FIND(" ",Table1_1[[#This Row],[product_name]])+1)+1)))</f>
        <v>KENT Electric Chopper-B</v>
      </c>
      <c r="D1163" t="s">
        <v>9192</v>
      </c>
      <c r="E1163" t="s">
        <v>13080</v>
      </c>
      <c r="F1163">
        <v>1349</v>
      </c>
      <c r="G1163">
        <v>2999</v>
      </c>
      <c r="H1163" t="str" cm="1">
        <f t="array" ref="H1163">_xlfn.IFS(Table1_1[[#This Row],[discounted_price]]&lt;200, "&lt;₹200", Table1_1[[#This Row],[discounted_price]]&lt;=500, "₹200-₹500", Table1_1[[#This Row],[discounted_price]]&gt;500, "&gt;₹500")</f>
        <v>&gt;₹500</v>
      </c>
      <c r="I1163" s="1">
        <v>0.55000000000000004</v>
      </c>
      <c r="J11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63" s="1" t="str">
        <f>IF(Table1_1[[#This Row],[discount_percentage]]&gt;= 50%, "Yes", "No")</f>
        <v>Yes</v>
      </c>
      <c r="L1163">
        <v>3.8</v>
      </c>
      <c r="M1163">
        <v>441</v>
      </c>
      <c r="N1163">
        <f>AVERAGE(Table1_1[[#This Row],[rating]]) + (Table1_1[[#This Row],[rating_count]]/1000)</f>
        <v>4.2409999999999997</v>
      </c>
      <c r="O1163" t="str">
        <f>IF(Table1_1[[#This Row],[rating_count]]&lt;1000, "Yes", "No")</f>
        <v>Yes</v>
      </c>
      <c r="P1163" t="s">
        <v>11136</v>
      </c>
      <c r="Q1163" t="s">
        <v>11137</v>
      </c>
      <c r="R1163" t="s">
        <v>11138</v>
      </c>
      <c r="S1163" t="s">
        <v>11139</v>
      </c>
      <c r="T1163" t="s">
        <v>11140</v>
      </c>
      <c r="U1163" t="s">
        <v>11141</v>
      </c>
      <c r="V1163" t="s">
        <v>11142</v>
      </c>
      <c r="W1163" t="s">
        <v>11143</v>
      </c>
    </row>
    <row r="1164" spans="1:23" x14ac:dyDescent="0.25">
      <c r="A1164" t="s">
        <v>11144</v>
      </c>
      <c r="B1164" t="s">
        <v>11145</v>
      </c>
      <c r="C1164" t="str">
        <f>TRIM(LEFT(Table1_1[[#This Row],[product_name]], FIND(" ",Table1_1[[#This Row],[product_name]],FIND(" ",Table1_1[[#This Row],[product_name]],FIND(" ",Table1_1[[#This Row],[product_name]])+1)+1)))</f>
        <v>Crompton Amica 15-L</v>
      </c>
      <c r="D1164" t="s">
        <v>8773</v>
      </c>
      <c r="E1164" t="s">
        <v>13080</v>
      </c>
      <c r="F1164">
        <v>6800</v>
      </c>
      <c r="G1164">
        <v>11500</v>
      </c>
      <c r="H1164" t="str" cm="1">
        <f t="array" ref="H1164">_xlfn.IFS(Table1_1[[#This Row],[discounted_price]]&lt;200, "&lt;₹200", Table1_1[[#This Row],[discounted_price]]&lt;=500, "₹200-₹500", Table1_1[[#This Row],[discounted_price]]&gt;500, "&gt;₹500")</f>
        <v>&gt;₹500</v>
      </c>
      <c r="I1164" s="1">
        <v>0.41</v>
      </c>
      <c r="J11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64" s="1" t="str">
        <f>IF(Table1_1[[#This Row],[discount_percentage]]&gt;= 50%, "Yes", "No")</f>
        <v>No</v>
      </c>
      <c r="L1164">
        <v>4.0999999999999996</v>
      </c>
      <c r="M1164">
        <v>10308</v>
      </c>
      <c r="N1164">
        <f>AVERAGE(Table1_1[[#This Row],[rating]]) + (Table1_1[[#This Row],[rating_count]]/1000)</f>
        <v>14.407999999999999</v>
      </c>
      <c r="O1164" t="str">
        <f>IF(Table1_1[[#This Row],[rating_count]]&lt;1000, "Yes", "No")</f>
        <v>No</v>
      </c>
      <c r="P1164" t="s">
        <v>11146</v>
      </c>
      <c r="Q1164" t="s">
        <v>11147</v>
      </c>
      <c r="R1164" t="s">
        <v>11148</v>
      </c>
      <c r="S1164" t="s">
        <v>11149</v>
      </c>
      <c r="T1164" t="s">
        <v>11150</v>
      </c>
      <c r="U1164" t="s">
        <v>11151</v>
      </c>
      <c r="V1164" t="s">
        <v>11152</v>
      </c>
      <c r="W1164" t="s">
        <v>11153</v>
      </c>
    </row>
    <row r="1165" spans="1:23" x14ac:dyDescent="0.25">
      <c r="A1165" t="s">
        <v>11165</v>
      </c>
      <c r="B1165" t="s">
        <v>11166</v>
      </c>
      <c r="C1165" t="str">
        <f>TRIM(LEFT(Table1_1[[#This Row],[product_name]], FIND(" ",Table1_1[[#This Row],[product_name]],FIND(" ",Table1_1[[#This Row],[product_name]],FIND(" ",Table1_1[[#This Row],[product_name]])+1)+1)))</f>
        <v>KENT 16025 Sandwich</v>
      </c>
      <c r="D1165" t="s">
        <v>9061</v>
      </c>
      <c r="E1165" t="s">
        <v>13080</v>
      </c>
      <c r="F1165">
        <v>1699</v>
      </c>
      <c r="G1165">
        <v>1975</v>
      </c>
      <c r="H1165" t="str" cm="1">
        <f t="array" ref="H1165">_xlfn.IFS(Table1_1[[#This Row],[discounted_price]]&lt;200, "&lt;₹200", Table1_1[[#This Row],[discounted_price]]&lt;=500, "₹200-₹500", Table1_1[[#This Row],[discounted_price]]&gt;500, "&gt;₹500")</f>
        <v>&gt;₹500</v>
      </c>
      <c r="I1165" s="1">
        <v>0.14000000000000001</v>
      </c>
      <c r="J11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165" s="1" t="str">
        <f>IF(Table1_1[[#This Row],[discount_percentage]]&gt;= 50%, "Yes", "No")</f>
        <v>No</v>
      </c>
      <c r="L1165">
        <v>4.0999999999999996</v>
      </c>
      <c r="M1165">
        <v>4716</v>
      </c>
      <c r="N1165">
        <f>AVERAGE(Table1_1[[#This Row],[rating]]) + (Table1_1[[#This Row],[rating_count]]/1000)</f>
        <v>8.8159999999999989</v>
      </c>
      <c r="O1165" t="str">
        <f>IF(Table1_1[[#This Row],[rating_count]]&lt;1000, "Yes", "No")</f>
        <v>No</v>
      </c>
      <c r="P1165" t="s">
        <v>11167</v>
      </c>
      <c r="Q1165" t="s">
        <v>11168</v>
      </c>
      <c r="R1165" t="s">
        <v>11169</v>
      </c>
      <c r="S1165" t="s">
        <v>11170</v>
      </c>
      <c r="T1165" t="s">
        <v>11171</v>
      </c>
      <c r="U1165" t="s">
        <v>11172</v>
      </c>
      <c r="V1165" t="s">
        <v>11173</v>
      </c>
      <c r="W1165" t="s">
        <v>11174</v>
      </c>
    </row>
    <row r="1166" spans="1:23" x14ac:dyDescent="0.25">
      <c r="A1166" t="s">
        <v>11175</v>
      </c>
      <c r="B1166" t="s">
        <v>11176</v>
      </c>
      <c r="C1166" t="str">
        <f>TRIM(LEFT(Table1_1[[#This Row],[product_name]], FIND(" ",Table1_1[[#This Row],[product_name]],FIND(" ",Table1_1[[#This Row],[product_name]],FIND(" ",Table1_1[[#This Row],[product_name]])+1)+1)))</f>
        <v>Candes Gloster All</v>
      </c>
      <c r="D1166" t="s">
        <v>8563</v>
      </c>
      <c r="E1166" t="s">
        <v>13080</v>
      </c>
      <c r="F1166">
        <v>1069</v>
      </c>
      <c r="G1166">
        <v>1699</v>
      </c>
      <c r="H1166" t="str" cm="1">
        <f t="array" ref="H1166">_xlfn.IFS(Table1_1[[#This Row],[discounted_price]]&lt;200, "&lt;₹200", Table1_1[[#This Row],[discounted_price]]&lt;=500, "₹200-₹500", Table1_1[[#This Row],[discounted_price]]&gt;500, "&gt;₹500")</f>
        <v>&gt;₹500</v>
      </c>
      <c r="I1166" s="1">
        <v>0.37</v>
      </c>
      <c r="J11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66" s="1" t="str">
        <f>IF(Table1_1[[#This Row],[discount_percentage]]&gt;= 50%, "Yes", "No")</f>
        <v>No</v>
      </c>
      <c r="L1166">
        <v>3.9</v>
      </c>
      <c r="M1166">
        <v>313</v>
      </c>
      <c r="N1166">
        <f>AVERAGE(Table1_1[[#This Row],[rating]]) + (Table1_1[[#This Row],[rating_count]]/1000)</f>
        <v>4.2130000000000001</v>
      </c>
      <c r="O1166" t="str">
        <f>IF(Table1_1[[#This Row],[rating_count]]&lt;1000, "Yes", "No")</f>
        <v>Yes</v>
      </c>
      <c r="P1166" t="s">
        <v>11177</v>
      </c>
      <c r="Q1166" t="s">
        <v>11178</v>
      </c>
      <c r="R1166" t="s">
        <v>11179</v>
      </c>
      <c r="S1166" t="s">
        <v>11180</v>
      </c>
      <c r="T1166" t="s">
        <v>11181</v>
      </c>
      <c r="U1166" t="s">
        <v>11182</v>
      </c>
      <c r="V1166" t="s">
        <v>11183</v>
      </c>
      <c r="W1166" t="s">
        <v>11184</v>
      </c>
    </row>
    <row r="1167" spans="1:23" x14ac:dyDescent="0.25">
      <c r="A1167" t="s">
        <v>11185</v>
      </c>
      <c r="B1167" t="s">
        <v>11186</v>
      </c>
      <c r="C1167" t="str">
        <f>TRIM(LEFT(Table1_1[[#This Row],[product_name]], FIND(" ",Table1_1[[#This Row],[product_name]],FIND(" ",Table1_1[[#This Row],[product_name]],FIND(" ",Table1_1[[#This Row],[product_name]])+1)+1)))</f>
        <v>Inalsa Electric Fan</v>
      </c>
      <c r="D1167" t="s">
        <v>8563</v>
      </c>
      <c r="E1167" t="s">
        <v>13080</v>
      </c>
      <c r="F1167">
        <v>1349</v>
      </c>
      <c r="G1167">
        <v>2495</v>
      </c>
      <c r="H1167" t="str" cm="1">
        <f t="array" ref="H1167">_xlfn.IFS(Table1_1[[#This Row],[discounted_price]]&lt;200, "&lt;₹200", Table1_1[[#This Row],[discounted_price]]&lt;=500, "₹200-₹500", Table1_1[[#This Row],[discounted_price]]&gt;500, "&gt;₹500")</f>
        <v>&gt;₹500</v>
      </c>
      <c r="I1167" s="1">
        <v>0.46</v>
      </c>
      <c r="J11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67" s="1" t="str">
        <f>IF(Table1_1[[#This Row],[discount_percentage]]&gt;= 50%, "Yes", "No")</f>
        <v>No</v>
      </c>
      <c r="L1167">
        <v>3.8</v>
      </c>
      <c r="M1167">
        <v>166</v>
      </c>
      <c r="N1167">
        <f>AVERAGE(Table1_1[[#This Row],[rating]]) + (Table1_1[[#This Row],[rating_count]]/1000)</f>
        <v>3.9659999999999997</v>
      </c>
      <c r="O1167" t="str">
        <f>IF(Table1_1[[#This Row],[rating_count]]&lt;1000, "Yes", "No")</f>
        <v>Yes</v>
      </c>
      <c r="P1167" t="s">
        <v>11187</v>
      </c>
      <c r="Q1167" t="s">
        <v>11188</v>
      </c>
      <c r="R1167" t="s">
        <v>11189</v>
      </c>
      <c r="S1167" t="s">
        <v>11190</v>
      </c>
      <c r="T1167" t="s">
        <v>11191</v>
      </c>
      <c r="U1167" t="s">
        <v>11192</v>
      </c>
      <c r="V1167" t="s">
        <v>11193</v>
      </c>
      <c r="W1167" t="s">
        <v>11194</v>
      </c>
    </row>
    <row r="1168" spans="1:23" x14ac:dyDescent="0.25">
      <c r="A1168" t="s">
        <v>11195</v>
      </c>
      <c r="B1168" t="s">
        <v>11196</v>
      </c>
      <c r="C1168" t="str">
        <f>TRIM(LEFT(Table1_1[[#This Row],[product_name]], FIND(" ",Table1_1[[#This Row],[product_name]],FIND(" ",Table1_1[[#This Row],[product_name]],FIND(" ",Table1_1[[#This Row],[product_name]])+1)+1)))</f>
        <v>Havells Zella Flap</v>
      </c>
      <c r="D1168" t="s">
        <v>8844</v>
      </c>
      <c r="E1168" t="s">
        <v>13080</v>
      </c>
      <c r="F1168">
        <v>1499</v>
      </c>
      <c r="G1168">
        <v>3500</v>
      </c>
      <c r="H1168" t="str" cm="1">
        <f t="array" ref="H1168">_xlfn.IFS(Table1_1[[#This Row],[discounted_price]]&lt;200, "&lt;₹200", Table1_1[[#This Row],[discounted_price]]&lt;=500, "₹200-₹500", Table1_1[[#This Row],[discounted_price]]&gt;500, "&gt;₹500")</f>
        <v>&gt;₹500</v>
      </c>
      <c r="I1168" s="1">
        <v>0.56999999999999995</v>
      </c>
      <c r="J11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68" s="1" t="str">
        <f>IF(Table1_1[[#This Row],[discount_percentage]]&gt;= 50%, "Yes", "No")</f>
        <v>Yes</v>
      </c>
      <c r="L1168">
        <v>4.0999999999999996</v>
      </c>
      <c r="M1168">
        <v>303</v>
      </c>
      <c r="N1168">
        <f>AVERAGE(Table1_1[[#This Row],[rating]]) + (Table1_1[[#This Row],[rating_count]]/1000)</f>
        <v>4.4029999999999996</v>
      </c>
      <c r="O1168" t="str">
        <f>IF(Table1_1[[#This Row],[rating_count]]&lt;1000, "Yes", "No")</f>
        <v>Yes</v>
      </c>
      <c r="P1168" t="s">
        <v>11197</v>
      </c>
      <c r="Q1168" t="s">
        <v>11198</v>
      </c>
      <c r="R1168" t="s">
        <v>11199</v>
      </c>
      <c r="S1168" t="s">
        <v>11200</v>
      </c>
      <c r="T1168" t="s">
        <v>11201</v>
      </c>
      <c r="U1168" t="s">
        <v>11202</v>
      </c>
      <c r="V1168" t="s">
        <v>11203</v>
      </c>
      <c r="W1168" t="s">
        <v>11204</v>
      </c>
    </row>
    <row r="1169" spans="1:23" x14ac:dyDescent="0.25">
      <c r="A1169" t="s">
        <v>11205</v>
      </c>
      <c r="B1169" t="s">
        <v>11206</v>
      </c>
      <c r="C1169" t="str">
        <f>TRIM(LEFT(Table1_1[[#This Row],[product_name]], FIND(" ",Table1_1[[#This Row],[product_name]],FIND(" ",Table1_1[[#This Row],[product_name]],FIND(" ",Table1_1[[#This Row],[product_name]])+1)+1)))</f>
        <v>iBELL SM1301 3-in-1</v>
      </c>
      <c r="D1169" t="s">
        <v>9061</v>
      </c>
      <c r="E1169" t="s">
        <v>13080</v>
      </c>
      <c r="F1169">
        <v>2092</v>
      </c>
      <c r="G1169">
        <v>4600</v>
      </c>
      <c r="H1169" t="str" cm="1">
        <f t="array" ref="H1169">_xlfn.IFS(Table1_1[[#This Row],[discounted_price]]&lt;200, "&lt;₹200", Table1_1[[#This Row],[discounted_price]]&lt;=500, "₹200-₹500", Table1_1[[#This Row],[discounted_price]]&gt;500, "&gt;₹500")</f>
        <v>&gt;₹500</v>
      </c>
      <c r="I1169" s="1">
        <v>0.55000000000000004</v>
      </c>
      <c r="J11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69" s="1" t="str">
        <f>IF(Table1_1[[#This Row],[discount_percentage]]&gt;= 50%, "Yes", "No")</f>
        <v>Yes</v>
      </c>
      <c r="L1169">
        <v>4.3</v>
      </c>
      <c r="M1169">
        <v>562</v>
      </c>
      <c r="N1169">
        <f>AVERAGE(Table1_1[[#This Row],[rating]]) + (Table1_1[[#This Row],[rating_count]]/1000)</f>
        <v>4.8620000000000001</v>
      </c>
      <c r="O1169" t="str">
        <f>IF(Table1_1[[#This Row],[rating_count]]&lt;1000, "Yes", "No")</f>
        <v>Yes</v>
      </c>
      <c r="P1169" t="s">
        <v>11207</v>
      </c>
      <c r="Q1169" t="s">
        <v>11208</v>
      </c>
      <c r="R1169" t="s">
        <v>11209</v>
      </c>
      <c r="S1169" t="s">
        <v>11210</v>
      </c>
      <c r="T1169" t="s">
        <v>11211</v>
      </c>
      <c r="U1169" t="s">
        <v>11212</v>
      </c>
      <c r="V1169" t="s">
        <v>11213</v>
      </c>
      <c r="W1169" t="s">
        <v>11214</v>
      </c>
    </row>
    <row r="1170" spans="1:23" x14ac:dyDescent="0.25">
      <c r="A1170" t="s">
        <v>11215</v>
      </c>
      <c r="B1170" t="s">
        <v>11216</v>
      </c>
      <c r="C1170" t="str">
        <f>TRIM(LEFT(Table1_1[[#This Row],[product_name]], FIND(" ",Table1_1[[#This Row],[product_name]],FIND(" ",Table1_1[[#This Row],[product_name]],FIND(" ",Table1_1[[#This Row],[product_name]])+1)+1)))</f>
        <v>Inalsa Vacuum Cleaner</v>
      </c>
      <c r="D1170" t="s">
        <v>9944</v>
      </c>
      <c r="E1170" t="s">
        <v>13080</v>
      </c>
      <c r="F1170">
        <v>3859</v>
      </c>
      <c r="G1170">
        <v>10295</v>
      </c>
      <c r="H1170" t="str" cm="1">
        <f t="array" ref="H1170">_xlfn.IFS(Table1_1[[#This Row],[discounted_price]]&lt;200, "&lt;₹200", Table1_1[[#This Row],[discounted_price]]&lt;=500, "₹200-₹500", Table1_1[[#This Row],[discounted_price]]&gt;500, "&gt;₹500")</f>
        <v>&gt;₹500</v>
      </c>
      <c r="I1170" s="1">
        <v>0.63</v>
      </c>
      <c r="J11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70" s="1" t="str">
        <f>IF(Table1_1[[#This Row],[discount_percentage]]&gt;= 50%, "Yes", "No")</f>
        <v>Yes</v>
      </c>
      <c r="L1170">
        <v>3.9</v>
      </c>
      <c r="M1170">
        <v>8095</v>
      </c>
      <c r="N1170">
        <f>AVERAGE(Table1_1[[#This Row],[rating]]) + (Table1_1[[#This Row],[rating_count]]/1000)</f>
        <v>11.995000000000001</v>
      </c>
      <c r="O1170" t="str">
        <f>IF(Table1_1[[#This Row],[rating_count]]&lt;1000, "Yes", "No")</f>
        <v>No</v>
      </c>
      <c r="P1170" t="s">
        <v>11217</v>
      </c>
      <c r="Q1170" t="s">
        <v>11218</v>
      </c>
      <c r="R1170" t="s">
        <v>11219</v>
      </c>
      <c r="S1170" t="s">
        <v>11220</v>
      </c>
      <c r="T1170" t="s">
        <v>11221</v>
      </c>
      <c r="U1170" t="s">
        <v>11222</v>
      </c>
      <c r="V1170" t="s">
        <v>11223</v>
      </c>
      <c r="W1170" t="s">
        <v>11224</v>
      </c>
    </row>
    <row r="1171" spans="1:23" x14ac:dyDescent="0.25">
      <c r="A1171" t="s">
        <v>11225</v>
      </c>
      <c r="B1171" t="s">
        <v>11226</v>
      </c>
      <c r="C1171" t="str">
        <f>TRIM(LEFT(Table1_1[[#This Row],[product_name]], FIND(" ",Table1_1[[#This Row],[product_name]],FIND(" ",Table1_1[[#This Row],[product_name]],FIND(" ",Table1_1[[#This Row],[product_name]])+1)+1)))</f>
        <v>MR. BRAND Portable</v>
      </c>
      <c r="D1171" t="s">
        <v>8938</v>
      </c>
      <c r="E1171" t="s">
        <v>13080</v>
      </c>
      <c r="F1171">
        <v>499</v>
      </c>
      <c r="G1171">
        <v>2199</v>
      </c>
      <c r="H1171" t="str" cm="1">
        <f t="array" ref="H1171">_xlfn.IFS(Table1_1[[#This Row],[discounted_price]]&lt;200, "&lt;₹200", Table1_1[[#This Row],[discounted_price]]&lt;=500, "₹200-₹500", Table1_1[[#This Row],[discounted_price]]&gt;500, "&gt;₹500")</f>
        <v>₹200-₹500</v>
      </c>
      <c r="I1171" s="1">
        <v>0.77</v>
      </c>
      <c r="J11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71" s="1" t="str">
        <f>IF(Table1_1[[#This Row],[discount_percentage]]&gt;= 50%, "Yes", "No")</f>
        <v>Yes</v>
      </c>
      <c r="L1171">
        <v>2.8</v>
      </c>
      <c r="M1171">
        <v>109</v>
      </c>
      <c r="N1171">
        <f>AVERAGE(Table1_1[[#This Row],[rating]]) + (Table1_1[[#This Row],[rating_count]]/1000)</f>
        <v>2.9089999999999998</v>
      </c>
      <c r="O1171" t="str">
        <f>IF(Table1_1[[#This Row],[rating_count]]&lt;1000, "Yes", "No")</f>
        <v>Yes</v>
      </c>
      <c r="P1171" t="s">
        <v>11227</v>
      </c>
      <c r="Q1171" t="s">
        <v>11228</v>
      </c>
      <c r="R1171" t="s">
        <v>11229</v>
      </c>
      <c r="S1171" t="s">
        <v>11230</v>
      </c>
      <c r="T1171" t="s">
        <v>11231</v>
      </c>
      <c r="U1171" t="s">
        <v>11232</v>
      </c>
      <c r="V1171" t="s">
        <v>11233</v>
      </c>
      <c r="W1171" t="s">
        <v>11234</v>
      </c>
    </row>
    <row r="1172" spans="1:23" x14ac:dyDescent="0.25">
      <c r="A1172" t="s">
        <v>11235</v>
      </c>
      <c r="B1172" t="s">
        <v>11236</v>
      </c>
      <c r="C1172" t="str">
        <f>TRIM(LEFT(Table1_1[[#This Row],[product_name]], FIND(" ",Table1_1[[#This Row],[product_name]],FIND(" ",Table1_1[[#This Row],[product_name]],FIND(" ",Table1_1[[#This Row],[product_name]])+1)+1)))</f>
        <v>Crompton Hill Briz</v>
      </c>
      <c r="D1172" t="s">
        <v>9295</v>
      </c>
      <c r="E1172" t="s">
        <v>13080</v>
      </c>
      <c r="F1172">
        <v>1804</v>
      </c>
      <c r="G1172">
        <v>2380</v>
      </c>
      <c r="H1172" t="str" cm="1">
        <f t="array" ref="H1172">_xlfn.IFS(Table1_1[[#This Row],[discounted_price]]&lt;200, "&lt;₹200", Table1_1[[#This Row],[discounted_price]]&lt;=500, "₹200-₹500", Table1_1[[#This Row],[discounted_price]]&gt;500, "&gt;₹500")</f>
        <v>&gt;₹500</v>
      </c>
      <c r="I1172" s="1">
        <v>0.24</v>
      </c>
      <c r="J11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72" s="1" t="str">
        <f>IF(Table1_1[[#This Row],[discount_percentage]]&gt;= 50%, "Yes", "No")</f>
        <v>No</v>
      </c>
      <c r="L1172">
        <v>4</v>
      </c>
      <c r="M1172">
        <v>15382</v>
      </c>
      <c r="N1172">
        <f>AVERAGE(Table1_1[[#This Row],[rating]]) + (Table1_1[[#This Row],[rating_count]]/1000)</f>
        <v>19.381999999999998</v>
      </c>
      <c r="O1172" t="str">
        <f>IF(Table1_1[[#This Row],[rating_count]]&lt;1000, "Yes", "No")</f>
        <v>No</v>
      </c>
      <c r="P1172" t="s">
        <v>11237</v>
      </c>
      <c r="Q1172" t="s">
        <v>11238</v>
      </c>
      <c r="R1172" t="s">
        <v>11239</v>
      </c>
      <c r="S1172" t="s">
        <v>11240</v>
      </c>
      <c r="T1172" t="s">
        <v>11241</v>
      </c>
      <c r="U1172" t="s">
        <v>11242</v>
      </c>
      <c r="V1172" t="s">
        <v>11243</v>
      </c>
      <c r="W1172" t="s">
        <v>11244</v>
      </c>
    </row>
    <row r="1173" spans="1:23" x14ac:dyDescent="0.25">
      <c r="A1173" t="s">
        <v>11245</v>
      </c>
      <c r="B1173" t="s">
        <v>11246</v>
      </c>
      <c r="C1173" t="str">
        <f>TRIM(LEFT(Table1_1[[#This Row],[product_name]], FIND(" ",Table1_1[[#This Row],[product_name]],FIND(" ",Table1_1[[#This Row],[product_name]],FIND(" ",Table1_1[[#This Row],[product_name]])+1)+1)))</f>
        <v>Sujata Powermatic Plus,</v>
      </c>
      <c r="D1173" t="s">
        <v>8938</v>
      </c>
      <c r="E1173" t="s">
        <v>13080</v>
      </c>
      <c r="F1173">
        <v>6525</v>
      </c>
      <c r="G1173">
        <v>8820</v>
      </c>
      <c r="H1173" t="str" cm="1">
        <f t="array" ref="H1173">_xlfn.IFS(Table1_1[[#This Row],[discounted_price]]&lt;200, "&lt;₹200", Table1_1[[#This Row],[discounted_price]]&lt;=500, "₹200-₹500", Table1_1[[#This Row],[discounted_price]]&gt;500, "&gt;₹500")</f>
        <v>&gt;₹500</v>
      </c>
      <c r="I1173" s="1">
        <v>0.26</v>
      </c>
      <c r="J11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73" s="1" t="str">
        <f>IF(Table1_1[[#This Row],[discount_percentage]]&gt;= 50%, "Yes", "No")</f>
        <v>No</v>
      </c>
      <c r="L1173">
        <v>4.5</v>
      </c>
      <c r="M1173">
        <v>5137</v>
      </c>
      <c r="N1173">
        <f>AVERAGE(Table1_1[[#This Row],[rating]]) + (Table1_1[[#This Row],[rating_count]]/1000)</f>
        <v>9.6370000000000005</v>
      </c>
      <c r="O1173" t="str">
        <f>IF(Table1_1[[#This Row],[rating_count]]&lt;1000, "Yes", "No")</f>
        <v>No</v>
      </c>
      <c r="P1173" t="s">
        <v>11247</v>
      </c>
      <c r="Q1173" t="s">
        <v>11248</v>
      </c>
      <c r="R1173" t="s">
        <v>11249</v>
      </c>
      <c r="S1173" t="s">
        <v>11250</v>
      </c>
      <c r="T1173" t="s">
        <v>11251</v>
      </c>
      <c r="U1173" t="s">
        <v>11252</v>
      </c>
      <c r="V1173" t="s">
        <v>11253</v>
      </c>
      <c r="W1173" t="s">
        <v>11254</v>
      </c>
    </row>
    <row r="1174" spans="1:23" x14ac:dyDescent="0.25">
      <c r="A1174" t="s">
        <v>11255</v>
      </c>
      <c r="B1174" t="s">
        <v>11256</v>
      </c>
      <c r="C1174" t="str">
        <f>TRIM(LEFT(Table1_1[[#This Row],[product_name]], FIND(" ",Table1_1[[#This Row],[product_name]],FIND(" ",Table1_1[[#This Row],[product_name]],FIND(" ",Table1_1[[#This Row],[product_name]])+1)+1)))</f>
        <v>Aquadpure Copper +</v>
      </c>
      <c r="D1174" t="s">
        <v>10094</v>
      </c>
      <c r="E1174" t="s">
        <v>13080</v>
      </c>
      <c r="F1174">
        <v>4999</v>
      </c>
      <c r="G1174">
        <v>24999</v>
      </c>
      <c r="H1174" t="str" cm="1">
        <f t="array" ref="H1174">_xlfn.IFS(Table1_1[[#This Row],[discounted_price]]&lt;200, "&lt;₹200", Table1_1[[#This Row],[discounted_price]]&lt;=500, "₹200-₹500", Table1_1[[#This Row],[discounted_price]]&gt;500, "&gt;₹500")</f>
        <v>&gt;₹500</v>
      </c>
      <c r="I1174" s="1">
        <v>0.8</v>
      </c>
      <c r="J11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74" s="1" t="str">
        <f>IF(Table1_1[[#This Row],[discount_percentage]]&gt;= 50%, "Yes", "No")</f>
        <v>Yes</v>
      </c>
      <c r="L1174">
        <v>4.5999999999999996</v>
      </c>
      <c r="M1174">
        <v>124</v>
      </c>
      <c r="N1174">
        <f>AVERAGE(Table1_1[[#This Row],[rating]]) + (Table1_1[[#This Row],[rating_count]]/1000)</f>
        <v>4.7239999999999993</v>
      </c>
      <c r="O1174" t="str">
        <f>IF(Table1_1[[#This Row],[rating_count]]&lt;1000, "Yes", "No")</f>
        <v>Yes</v>
      </c>
      <c r="P1174" t="s">
        <v>11257</v>
      </c>
      <c r="Q1174" t="s">
        <v>11258</v>
      </c>
      <c r="R1174" t="s">
        <v>11259</v>
      </c>
      <c r="S1174" t="s">
        <v>11260</v>
      </c>
      <c r="T1174" t="s">
        <v>11261</v>
      </c>
      <c r="U1174" t="s">
        <v>11262</v>
      </c>
      <c r="V1174" t="s">
        <v>11263</v>
      </c>
      <c r="W1174" t="s">
        <v>11264</v>
      </c>
    </row>
    <row r="1175" spans="1:23" x14ac:dyDescent="0.25">
      <c r="A1175" t="s">
        <v>11265</v>
      </c>
      <c r="B1175" t="s">
        <v>11266</v>
      </c>
      <c r="C1175" t="str">
        <f>TRIM(LEFT(Table1_1[[#This Row],[product_name]], FIND(" ",Table1_1[[#This Row],[product_name]],FIND(" ",Table1_1[[#This Row],[product_name]],FIND(" ",Table1_1[[#This Row],[product_name]])+1)+1)))</f>
        <v>Amazon Basics 650</v>
      </c>
      <c r="D1175" t="s">
        <v>9612</v>
      </c>
      <c r="E1175" t="s">
        <v>13080</v>
      </c>
      <c r="F1175">
        <v>1189</v>
      </c>
      <c r="G1175">
        <v>2400</v>
      </c>
      <c r="H1175" t="str" cm="1">
        <f t="array" ref="H1175">_xlfn.IFS(Table1_1[[#This Row],[discounted_price]]&lt;200, "&lt;₹200", Table1_1[[#This Row],[discounted_price]]&lt;=500, "₹200-₹500", Table1_1[[#This Row],[discounted_price]]&gt;500, "&gt;₹500")</f>
        <v>&gt;₹500</v>
      </c>
      <c r="I1175" s="1">
        <v>0.5</v>
      </c>
      <c r="J11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75" s="1" t="str">
        <f>IF(Table1_1[[#This Row],[discount_percentage]]&gt;= 50%, "Yes", "No")</f>
        <v>Yes</v>
      </c>
      <c r="L1175">
        <v>4.0999999999999996</v>
      </c>
      <c r="M1175">
        <v>618</v>
      </c>
      <c r="N1175">
        <f>AVERAGE(Table1_1[[#This Row],[rating]]) + (Table1_1[[#This Row],[rating_count]]/1000)</f>
        <v>4.718</v>
      </c>
      <c r="O1175" t="str">
        <f>IF(Table1_1[[#This Row],[rating_count]]&lt;1000, "Yes", "No")</f>
        <v>Yes</v>
      </c>
      <c r="P1175" t="s">
        <v>11267</v>
      </c>
      <c r="Q1175" t="s">
        <v>11268</v>
      </c>
      <c r="R1175" t="s">
        <v>11269</v>
      </c>
      <c r="S1175" t="s">
        <v>11270</v>
      </c>
      <c r="T1175" t="s">
        <v>11271</v>
      </c>
      <c r="U1175" t="s">
        <v>11272</v>
      </c>
      <c r="V1175" t="s">
        <v>11273</v>
      </c>
      <c r="W1175" t="s">
        <v>11274</v>
      </c>
    </row>
    <row r="1176" spans="1:23" x14ac:dyDescent="0.25">
      <c r="A1176" t="s">
        <v>11275</v>
      </c>
      <c r="B1176" t="s">
        <v>11276</v>
      </c>
      <c r="C1176" t="str">
        <f>TRIM(LEFT(Table1_1[[#This Row],[product_name]], FIND(" ",Table1_1[[#This Row],[product_name]],FIND(" ",Table1_1[[#This Row],[product_name]],FIND(" ",Table1_1[[#This Row],[product_name]])+1)+1)))</f>
        <v>Crompton Insta Delight</v>
      </c>
      <c r="D1176" t="s">
        <v>8563</v>
      </c>
      <c r="E1176" t="s">
        <v>13080</v>
      </c>
      <c r="F1176">
        <v>2590</v>
      </c>
      <c r="G1176">
        <v>4200</v>
      </c>
      <c r="H1176" t="str" cm="1">
        <f t="array" ref="H1176">_xlfn.IFS(Table1_1[[#This Row],[discounted_price]]&lt;200, "&lt;₹200", Table1_1[[#This Row],[discounted_price]]&lt;=500, "₹200-₹500", Table1_1[[#This Row],[discounted_price]]&gt;500, "&gt;₹500")</f>
        <v>&gt;₹500</v>
      </c>
      <c r="I1176" s="1">
        <v>0.38</v>
      </c>
      <c r="J11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76" s="1" t="str">
        <f>IF(Table1_1[[#This Row],[discount_percentage]]&gt;= 50%, "Yes", "No")</f>
        <v>No</v>
      </c>
      <c r="L1176">
        <v>4.0999999999999996</v>
      </c>
      <c r="M1176">
        <v>63</v>
      </c>
      <c r="N1176">
        <f>AVERAGE(Table1_1[[#This Row],[rating]]) + (Table1_1[[#This Row],[rating_count]]/1000)</f>
        <v>4.1629999999999994</v>
      </c>
      <c r="O1176" t="str">
        <f>IF(Table1_1[[#This Row],[rating_count]]&lt;1000, "Yes", "No")</f>
        <v>Yes</v>
      </c>
      <c r="P1176" t="s">
        <v>11277</v>
      </c>
      <c r="Q1176" t="s">
        <v>11278</v>
      </c>
      <c r="R1176" t="s">
        <v>11279</v>
      </c>
      <c r="S1176" t="s">
        <v>11280</v>
      </c>
      <c r="T1176" t="s">
        <v>11281</v>
      </c>
      <c r="U1176" t="s">
        <v>11282</v>
      </c>
      <c r="V1176" t="s">
        <v>11283</v>
      </c>
      <c r="W1176" t="s">
        <v>11284</v>
      </c>
    </row>
    <row r="1177" spans="1:23" x14ac:dyDescent="0.25">
      <c r="A1177" t="s">
        <v>11285</v>
      </c>
      <c r="B1177" t="s">
        <v>11286</v>
      </c>
      <c r="C1177" t="str">
        <f>TRIM(LEFT(Table1_1[[#This Row],[product_name]], FIND(" ",Table1_1[[#This Row],[product_name]],FIND(" ",Table1_1[[#This Row],[product_name]],FIND(" ",Table1_1[[#This Row],[product_name]])+1)+1)))</f>
        <v>!!HANEUL!!1000 Watt/2000-Watt Room</v>
      </c>
      <c r="D1177" t="s">
        <v>8563</v>
      </c>
      <c r="E1177" t="s">
        <v>13080</v>
      </c>
      <c r="F1177">
        <v>899</v>
      </c>
      <c r="G1177">
        <v>1599</v>
      </c>
      <c r="H1177" t="str" cm="1">
        <f t="array" ref="H1177">_xlfn.IFS(Table1_1[[#This Row],[discounted_price]]&lt;200, "&lt;₹200", Table1_1[[#This Row],[discounted_price]]&lt;=500, "₹200-₹500", Table1_1[[#This Row],[discounted_price]]&gt;500, "&gt;₹500")</f>
        <v>&gt;₹500</v>
      </c>
      <c r="I1177" s="1">
        <v>0.44</v>
      </c>
      <c r="J11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77" s="1" t="str">
        <f>IF(Table1_1[[#This Row],[discount_percentage]]&gt;= 50%, "Yes", "No")</f>
        <v>No</v>
      </c>
      <c r="L1177">
        <v>3.4</v>
      </c>
      <c r="M1177">
        <v>15</v>
      </c>
      <c r="N1177">
        <f>AVERAGE(Table1_1[[#This Row],[rating]]) + (Table1_1[[#This Row],[rating_count]]/1000)</f>
        <v>3.415</v>
      </c>
      <c r="O1177" t="str">
        <f>IF(Table1_1[[#This Row],[rating_count]]&lt;1000, "Yes", "No")</f>
        <v>Yes</v>
      </c>
      <c r="P1177" t="s">
        <v>11287</v>
      </c>
      <c r="Q1177" t="s">
        <v>11288</v>
      </c>
      <c r="R1177" t="s">
        <v>11289</v>
      </c>
      <c r="S1177" t="s">
        <v>11290</v>
      </c>
      <c r="T1177" t="s">
        <v>11291</v>
      </c>
      <c r="U1177" t="s">
        <v>11292</v>
      </c>
      <c r="V1177" t="s">
        <v>11293</v>
      </c>
      <c r="W1177" t="s">
        <v>11294</v>
      </c>
    </row>
    <row r="1178" spans="1:23" x14ac:dyDescent="0.25">
      <c r="A1178" t="s">
        <v>11295</v>
      </c>
      <c r="B1178" t="s">
        <v>11296</v>
      </c>
      <c r="C1178" t="str">
        <f>TRIM(LEFT(Table1_1[[#This Row],[product_name]], FIND(" ",Table1_1[[#This Row],[product_name]],FIND(" ",Table1_1[[#This Row],[product_name]],FIND(" ",Table1_1[[#This Row],[product_name]])+1)+1)))</f>
        <v>Melbon VM-905 2000-Watt</v>
      </c>
      <c r="D1178" t="s">
        <v>8563</v>
      </c>
      <c r="E1178" t="s">
        <v>13080</v>
      </c>
      <c r="F1178">
        <v>998</v>
      </c>
      <c r="G1178">
        <v>2999</v>
      </c>
      <c r="H1178" t="str" cm="1">
        <f t="array" ref="H1178">_xlfn.IFS(Table1_1[[#This Row],[discounted_price]]&lt;200, "&lt;₹200", Table1_1[[#This Row],[discounted_price]]&lt;=500, "₹200-₹500", Table1_1[[#This Row],[discounted_price]]&gt;500, "&gt;₹500")</f>
        <v>&gt;₹500</v>
      </c>
      <c r="I1178" s="1">
        <v>0.67</v>
      </c>
      <c r="J11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178" s="1" t="str">
        <f>IF(Table1_1[[#This Row],[discount_percentage]]&gt;= 50%, "Yes", "No")</f>
        <v>Yes</v>
      </c>
      <c r="L1178">
        <v>4.5999999999999996</v>
      </c>
      <c r="M1178">
        <v>9</v>
      </c>
      <c r="N1178">
        <f>AVERAGE(Table1_1[[#This Row],[rating]]) + (Table1_1[[#This Row],[rating_count]]/1000)</f>
        <v>4.609</v>
      </c>
      <c r="O1178" t="str">
        <f>IF(Table1_1[[#This Row],[rating_count]]&lt;1000, "Yes", "No")</f>
        <v>Yes</v>
      </c>
      <c r="P1178" t="s">
        <v>11297</v>
      </c>
      <c r="Q1178" t="s">
        <v>11298</v>
      </c>
      <c r="R1178" t="s">
        <v>11299</v>
      </c>
      <c r="S1178" t="s">
        <v>11300</v>
      </c>
      <c r="T1178" t="s">
        <v>11301</v>
      </c>
      <c r="U1178" t="s">
        <v>11302</v>
      </c>
      <c r="V1178" t="s">
        <v>11303</v>
      </c>
      <c r="W1178" t="s">
        <v>11304</v>
      </c>
    </row>
    <row r="1179" spans="1:23" x14ac:dyDescent="0.25">
      <c r="A1179" t="s">
        <v>11305</v>
      </c>
      <c r="B1179" t="s">
        <v>11306</v>
      </c>
      <c r="C1179" t="str">
        <f>TRIM(LEFT(Table1_1[[#This Row],[product_name]], FIND(" ",Table1_1[[#This Row],[product_name]],FIND(" ",Table1_1[[#This Row],[product_name]],FIND(" ",Table1_1[[#This Row],[product_name]])+1)+1)))</f>
        <v>Cello Eliza Plastic</v>
      </c>
      <c r="D1179" t="s">
        <v>8886</v>
      </c>
      <c r="E1179" t="s">
        <v>13080</v>
      </c>
      <c r="F1179">
        <v>998.06</v>
      </c>
      <c r="G1179">
        <v>1282</v>
      </c>
      <c r="H1179" t="str" cm="1">
        <f t="array" ref="H1179">_xlfn.IFS(Table1_1[[#This Row],[discounted_price]]&lt;200, "&lt;₹200", Table1_1[[#This Row],[discounted_price]]&lt;=500, "₹200-₹500", Table1_1[[#This Row],[discounted_price]]&gt;500, "&gt;₹500")</f>
        <v>&gt;₹500</v>
      </c>
      <c r="I1179" s="1">
        <v>0.22</v>
      </c>
      <c r="J11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79" s="1" t="str">
        <f>IF(Table1_1[[#This Row],[discount_percentage]]&gt;= 50%, "Yes", "No")</f>
        <v>No</v>
      </c>
      <c r="L1179">
        <v>4.2</v>
      </c>
      <c r="M1179">
        <v>7274</v>
      </c>
      <c r="N1179">
        <f>AVERAGE(Table1_1[[#This Row],[rating]]) + (Table1_1[[#This Row],[rating_count]]/1000)</f>
        <v>11.474</v>
      </c>
      <c r="O1179" t="str">
        <f>IF(Table1_1[[#This Row],[rating_count]]&lt;1000, "Yes", "No")</f>
        <v>No</v>
      </c>
      <c r="P1179" t="s">
        <v>11307</v>
      </c>
      <c r="Q1179" t="s">
        <v>11308</v>
      </c>
      <c r="R1179" t="s">
        <v>11309</v>
      </c>
      <c r="S1179" t="s">
        <v>11310</v>
      </c>
      <c r="T1179" t="s">
        <v>11311</v>
      </c>
      <c r="U1179" t="s">
        <v>11312</v>
      </c>
      <c r="V1179" t="s">
        <v>11313</v>
      </c>
      <c r="W1179" t="s">
        <v>11314</v>
      </c>
    </row>
    <row r="1180" spans="1:23" x14ac:dyDescent="0.25">
      <c r="A1180" t="s">
        <v>11315</v>
      </c>
      <c r="B1180" t="s">
        <v>11316</v>
      </c>
      <c r="C1180" t="str">
        <f>TRIM(LEFT(Table1_1[[#This Row],[product_name]], FIND(" ",Table1_1[[#This Row],[product_name]],FIND(" ",Table1_1[[#This Row],[product_name]],FIND(" ",Table1_1[[#This Row],[product_name]])+1)+1)))</f>
        <v>ACTIVA 1200 MM</v>
      </c>
      <c r="D1180" t="s">
        <v>9295</v>
      </c>
      <c r="E1180" t="s">
        <v>13080</v>
      </c>
      <c r="F1180">
        <v>1099</v>
      </c>
      <c r="G1180">
        <v>1990</v>
      </c>
      <c r="H1180" t="str" cm="1">
        <f t="array" ref="H1180">_xlfn.IFS(Table1_1[[#This Row],[discounted_price]]&lt;200, "&lt;₹200", Table1_1[[#This Row],[discounted_price]]&lt;=500, "₹200-₹500", Table1_1[[#This Row],[discounted_price]]&gt;500, "&gt;₹500")</f>
        <v>&gt;₹500</v>
      </c>
      <c r="I1180" s="1">
        <v>0.45</v>
      </c>
      <c r="J11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80" s="1" t="str">
        <f>IF(Table1_1[[#This Row],[discount_percentage]]&gt;= 50%, "Yes", "No")</f>
        <v>No</v>
      </c>
      <c r="L1180">
        <v>3.9</v>
      </c>
      <c r="M1180">
        <v>5911</v>
      </c>
      <c r="N1180">
        <f>AVERAGE(Table1_1[[#This Row],[rating]]) + (Table1_1[[#This Row],[rating_count]]/1000)</f>
        <v>9.8109999999999999</v>
      </c>
      <c r="O1180" t="str">
        <f>IF(Table1_1[[#This Row],[rating_count]]&lt;1000, "Yes", "No")</f>
        <v>No</v>
      </c>
      <c r="P1180" t="s">
        <v>11317</v>
      </c>
      <c r="Q1180" t="s">
        <v>11318</v>
      </c>
      <c r="R1180" t="s">
        <v>11319</v>
      </c>
      <c r="S1180" t="s">
        <v>11320</v>
      </c>
      <c r="T1180" t="s">
        <v>11321</v>
      </c>
      <c r="U1180" t="s">
        <v>11322</v>
      </c>
      <c r="V1180" t="s">
        <v>11323</v>
      </c>
      <c r="W1180" t="s">
        <v>11324</v>
      </c>
    </row>
    <row r="1181" spans="1:23" x14ac:dyDescent="0.25">
      <c r="A1181" t="s">
        <v>11325</v>
      </c>
      <c r="B1181" t="s">
        <v>11326</v>
      </c>
      <c r="C1181" t="str">
        <f>TRIM(LEFT(Table1_1[[#This Row],[product_name]], FIND(" ",Table1_1[[#This Row],[product_name]],FIND(" ",Table1_1[[#This Row],[product_name]],FIND(" ",Table1_1[[#This Row],[product_name]])+1)+1)))</f>
        <v>Shakti Technology S5</v>
      </c>
      <c r="D1181" t="s">
        <v>9386</v>
      </c>
      <c r="E1181" t="s">
        <v>13080</v>
      </c>
      <c r="F1181">
        <v>5999</v>
      </c>
      <c r="G1181">
        <v>9999</v>
      </c>
      <c r="H1181" t="str" cm="1">
        <f t="array" ref="H1181">_xlfn.IFS(Table1_1[[#This Row],[discounted_price]]&lt;200, "&lt;₹200", Table1_1[[#This Row],[discounted_price]]&lt;=500, "₹200-₹500", Table1_1[[#This Row],[discounted_price]]&gt;500, "&gt;₹500")</f>
        <v>&gt;₹500</v>
      </c>
      <c r="I1181" s="1">
        <v>0.4</v>
      </c>
      <c r="J11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181" s="1" t="str">
        <f>IF(Table1_1[[#This Row],[discount_percentage]]&gt;= 50%, "Yes", "No")</f>
        <v>No</v>
      </c>
      <c r="L1181">
        <v>4.2</v>
      </c>
      <c r="M1181">
        <v>170</v>
      </c>
      <c r="N1181">
        <f>AVERAGE(Table1_1[[#This Row],[rating]]) + (Table1_1[[#This Row],[rating_count]]/1000)</f>
        <v>4.37</v>
      </c>
      <c r="O1181" t="str">
        <f>IF(Table1_1[[#This Row],[rating_count]]&lt;1000, "Yes", "No")</f>
        <v>Yes</v>
      </c>
      <c r="P1181" t="s">
        <v>11327</v>
      </c>
      <c r="Q1181" t="s">
        <v>11328</v>
      </c>
      <c r="R1181" t="s">
        <v>11329</v>
      </c>
      <c r="S1181" t="s">
        <v>11330</v>
      </c>
      <c r="T1181" t="s">
        <v>11331</v>
      </c>
      <c r="U1181" t="s">
        <v>11332</v>
      </c>
      <c r="V1181" t="s">
        <v>11333</v>
      </c>
      <c r="W1181" t="s">
        <v>11334</v>
      </c>
    </row>
    <row r="1182" spans="1:23" x14ac:dyDescent="0.25">
      <c r="A1182" t="s">
        <v>11335</v>
      </c>
      <c r="B1182" t="s">
        <v>11336</v>
      </c>
      <c r="C1182" t="str">
        <f>TRIM(LEFT(Table1_1[[#This Row],[product_name]], FIND(" ",Table1_1[[#This Row],[product_name]],FIND(" ",Table1_1[[#This Row],[product_name]],FIND(" ",Table1_1[[#This Row],[product_name]])+1)+1)))</f>
        <v>AMERICAN MICRONIC- Imported</v>
      </c>
      <c r="D1182" t="s">
        <v>9944</v>
      </c>
      <c r="E1182" t="s">
        <v>13080</v>
      </c>
      <c r="F1182">
        <v>8886</v>
      </c>
      <c r="G1182">
        <v>11850</v>
      </c>
      <c r="H1182" t="str" cm="1">
        <f t="array" ref="H1182">_xlfn.IFS(Table1_1[[#This Row],[discounted_price]]&lt;200, "&lt;₹200", Table1_1[[#This Row],[discounted_price]]&lt;=500, "₹200-₹500", Table1_1[[#This Row],[discounted_price]]&gt;500, "&gt;₹500")</f>
        <v>&gt;₹500</v>
      </c>
      <c r="I1182" s="1">
        <v>0.25</v>
      </c>
      <c r="J11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82" s="1" t="str">
        <f>IF(Table1_1[[#This Row],[discount_percentage]]&gt;= 50%, "Yes", "No")</f>
        <v>No</v>
      </c>
      <c r="L1182">
        <v>4.2</v>
      </c>
      <c r="M1182">
        <v>3065</v>
      </c>
      <c r="N1182">
        <f>AVERAGE(Table1_1[[#This Row],[rating]]) + (Table1_1[[#This Row],[rating_count]]/1000)</f>
        <v>7.2650000000000006</v>
      </c>
      <c r="O1182" t="str">
        <f>IF(Table1_1[[#This Row],[rating_count]]&lt;1000, "Yes", "No")</f>
        <v>No</v>
      </c>
      <c r="P1182" t="s">
        <v>11337</v>
      </c>
      <c r="Q1182" t="s">
        <v>11338</v>
      </c>
      <c r="R1182" t="s">
        <v>11339</v>
      </c>
      <c r="S1182" t="s">
        <v>11340</v>
      </c>
      <c r="T1182" t="s">
        <v>11341</v>
      </c>
      <c r="U1182" t="s">
        <v>11342</v>
      </c>
      <c r="V1182" t="s">
        <v>11343</v>
      </c>
      <c r="W1182" t="s">
        <v>11344</v>
      </c>
    </row>
    <row r="1183" spans="1:23" x14ac:dyDescent="0.25">
      <c r="A1183" t="s">
        <v>11345</v>
      </c>
      <c r="B1183" t="s">
        <v>11346</v>
      </c>
      <c r="C1183" t="str">
        <f>TRIM(LEFT(Table1_1[[#This Row],[product_name]], FIND(" ",Table1_1[[#This Row],[product_name]],FIND(" ",Table1_1[[#This Row],[product_name]],FIND(" ",Table1_1[[#This Row],[product_name]])+1)+1)))</f>
        <v>Demokrazy New Nova</v>
      </c>
      <c r="D1183" t="s">
        <v>8574</v>
      </c>
      <c r="E1183" t="s">
        <v>13080</v>
      </c>
      <c r="F1183">
        <v>475</v>
      </c>
      <c r="G1183">
        <v>999</v>
      </c>
      <c r="H1183" t="str" cm="1">
        <f t="array" ref="H1183">_xlfn.IFS(Table1_1[[#This Row],[discounted_price]]&lt;200, "&lt;₹200", Table1_1[[#This Row],[discounted_price]]&lt;=500, "₹200-₹500", Table1_1[[#This Row],[discounted_price]]&gt;500, "&gt;₹500")</f>
        <v>₹200-₹500</v>
      </c>
      <c r="I1183" s="1">
        <v>0.52</v>
      </c>
      <c r="J11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83" s="1" t="str">
        <f>IF(Table1_1[[#This Row],[discount_percentage]]&gt;= 50%, "Yes", "No")</f>
        <v>Yes</v>
      </c>
      <c r="L1183">
        <v>4.0999999999999996</v>
      </c>
      <c r="M1183">
        <v>1021</v>
      </c>
      <c r="N1183">
        <f>AVERAGE(Table1_1[[#This Row],[rating]]) + (Table1_1[[#This Row],[rating_count]]/1000)</f>
        <v>5.1209999999999996</v>
      </c>
      <c r="O1183" t="str">
        <f>IF(Table1_1[[#This Row],[rating_count]]&lt;1000, "Yes", "No")</f>
        <v>No</v>
      </c>
      <c r="P1183" t="s">
        <v>11347</v>
      </c>
      <c r="Q1183" t="s">
        <v>11348</v>
      </c>
      <c r="R1183" t="s">
        <v>11349</v>
      </c>
      <c r="S1183" t="s">
        <v>11350</v>
      </c>
      <c r="T1183" t="s">
        <v>11351</v>
      </c>
      <c r="U1183" t="s">
        <v>11352</v>
      </c>
      <c r="V1183" t="s">
        <v>11353</v>
      </c>
      <c r="W1183" t="s">
        <v>11354</v>
      </c>
    </row>
    <row r="1184" spans="1:23" x14ac:dyDescent="0.25">
      <c r="A1184" t="s">
        <v>11355</v>
      </c>
      <c r="B1184" t="s">
        <v>11356</v>
      </c>
      <c r="C1184" t="str">
        <f>TRIM(LEFT(Table1_1[[#This Row],[product_name]], FIND(" ",Table1_1[[#This Row],[product_name]],FIND(" ",Table1_1[[#This Row],[product_name]],FIND(" ",Table1_1[[#This Row],[product_name]])+1)+1)))</f>
        <v>Instant Pot Air</v>
      </c>
      <c r="D1184" t="s">
        <v>8875</v>
      </c>
      <c r="E1184" t="s">
        <v>13080</v>
      </c>
      <c r="F1184">
        <v>4995</v>
      </c>
      <c r="G1184">
        <v>20049</v>
      </c>
      <c r="H1184" t="str" cm="1">
        <f t="array" ref="H1184">_xlfn.IFS(Table1_1[[#This Row],[discounted_price]]&lt;200, "&lt;₹200", Table1_1[[#This Row],[discounted_price]]&lt;=500, "₹200-₹500", Table1_1[[#This Row],[discounted_price]]&gt;500, "&gt;₹500")</f>
        <v>&gt;₹500</v>
      </c>
      <c r="I1184" s="1">
        <v>0.75</v>
      </c>
      <c r="J11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84" s="1" t="str">
        <f>IF(Table1_1[[#This Row],[discount_percentage]]&gt;= 50%, "Yes", "No")</f>
        <v>Yes</v>
      </c>
      <c r="L1184">
        <v>4.8</v>
      </c>
      <c r="M1184">
        <v>3964</v>
      </c>
      <c r="N1184">
        <f>AVERAGE(Table1_1[[#This Row],[rating]]) + (Table1_1[[#This Row],[rating_count]]/1000)</f>
        <v>8.7639999999999993</v>
      </c>
      <c r="O1184" t="str">
        <f>IF(Table1_1[[#This Row],[rating_count]]&lt;1000, "Yes", "No")</f>
        <v>No</v>
      </c>
      <c r="P1184" t="s">
        <v>11357</v>
      </c>
      <c r="Q1184" t="s">
        <v>11358</v>
      </c>
      <c r="R1184" t="s">
        <v>11359</v>
      </c>
      <c r="S1184" t="s">
        <v>11360</v>
      </c>
      <c r="T1184" t="s">
        <v>11361</v>
      </c>
      <c r="U1184" t="s">
        <v>11362</v>
      </c>
      <c r="V1184" t="s">
        <v>11363</v>
      </c>
      <c r="W1184" t="s">
        <v>11364</v>
      </c>
    </row>
    <row r="1185" spans="1:23" x14ac:dyDescent="0.25">
      <c r="A1185" t="s">
        <v>11365</v>
      </c>
      <c r="B1185" t="s">
        <v>11366</v>
      </c>
      <c r="C1185" t="str">
        <f>TRIM(LEFT(Table1_1[[#This Row],[product_name]], FIND(" ",Table1_1[[#This Row],[product_name]],FIND(" ",Table1_1[[#This Row],[product_name]],FIND(" ",Table1_1[[#This Row],[product_name]])+1)+1)))</f>
        <v>HUL Pureit Eco</v>
      </c>
      <c r="D1185" t="s">
        <v>10094</v>
      </c>
      <c r="E1185" t="s">
        <v>13080</v>
      </c>
      <c r="F1185">
        <v>13999</v>
      </c>
      <c r="G1185">
        <v>24850</v>
      </c>
      <c r="H1185" t="str" cm="1">
        <f t="array" ref="H1185">_xlfn.IFS(Table1_1[[#This Row],[discounted_price]]&lt;200, "&lt;₹200", Table1_1[[#This Row],[discounted_price]]&lt;=500, "₹200-₹500", Table1_1[[#This Row],[discounted_price]]&gt;500, "&gt;₹500")</f>
        <v>&gt;₹500</v>
      </c>
      <c r="I1185" s="1">
        <v>0.44</v>
      </c>
      <c r="J11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85" s="1" t="str">
        <f>IF(Table1_1[[#This Row],[discount_percentage]]&gt;= 50%, "Yes", "No")</f>
        <v>No</v>
      </c>
      <c r="L1185">
        <v>4.4000000000000004</v>
      </c>
      <c r="M1185">
        <v>8948</v>
      </c>
      <c r="N1185">
        <f>AVERAGE(Table1_1[[#This Row],[rating]]) + (Table1_1[[#This Row],[rating_count]]/1000)</f>
        <v>13.348000000000001</v>
      </c>
      <c r="O1185" t="str">
        <f>IF(Table1_1[[#This Row],[rating_count]]&lt;1000, "Yes", "No")</f>
        <v>No</v>
      </c>
      <c r="P1185" t="s">
        <v>11367</v>
      </c>
      <c r="Q1185" t="s">
        <v>11368</v>
      </c>
      <c r="R1185" t="s">
        <v>11369</v>
      </c>
      <c r="S1185" t="s">
        <v>11370</v>
      </c>
      <c r="T1185" t="s">
        <v>11371</v>
      </c>
      <c r="U1185" t="s">
        <v>11372</v>
      </c>
      <c r="V1185" t="s">
        <v>11373</v>
      </c>
      <c r="W1185" t="s">
        <v>11374</v>
      </c>
    </row>
    <row r="1186" spans="1:23" x14ac:dyDescent="0.25">
      <c r="A1186" t="s">
        <v>11375</v>
      </c>
      <c r="B1186" t="s">
        <v>11376</v>
      </c>
      <c r="C1186" t="str">
        <f>TRIM(LEFT(Table1_1[[#This Row],[product_name]], FIND(" ",Table1_1[[#This Row],[product_name]],FIND(" ",Table1_1[[#This Row],[product_name]],FIND(" ",Table1_1[[#This Row],[product_name]])+1)+1)))</f>
        <v>Livpure Glo Star</v>
      </c>
      <c r="D1186" t="s">
        <v>10094</v>
      </c>
      <c r="E1186" t="s">
        <v>13080</v>
      </c>
      <c r="F1186">
        <v>8499</v>
      </c>
      <c r="G1186">
        <v>16490</v>
      </c>
      <c r="H1186" t="str" cm="1">
        <f t="array" ref="H1186">_xlfn.IFS(Table1_1[[#This Row],[discounted_price]]&lt;200, "&lt;₹200", Table1_1[[#This Row],[discounted_price]]&lt;=500, "₹200-₹500", Table1_1[[#This Row],[discounted_price]]&gt;500, "&gt;₹500")</f>
        <v>&gt;₹500</v>
      </c>
      <c r="I1186" s="1">
        <v>0.48</v>
      </c>
      <c r="J11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86" s="1" t="str">
        <f>IF(Table1_1[[#This Row],[discount_percentage]]&gt;= 50%, "Yes", "No")</f>
        <v>No</v>
      </c>
      <c r="L1186">
        <v>4.3</v>
      </c>
      <c r="M1186">
        <v>97</v>
      </c>
      <c r="N1186">
        <f>AVERAGE(Table1_1[[#This Row],[rating]]) + (Table1_1[[#This Row],[rating_count]]/1000)</f>
        <v>4.3970000000000002</v>
      </c>
      <c r="O1186" t="str">
        <f>IF(Table1_1[[#This Row],[rating_count]]&lt;1000, "Yes", "No")</f>
        <v>Yes</v>
      </c>
      <c r="P1186" t="s">
        <v>11377</v>
      </c>
      <c r="Q1186" t="s">
        <v>11378</v>
      </c>
      <c r="R1186" t="s">
        <v>11379</v>
      </c>
      <c r="S1186" t="s">
        <v>11380</v>
      </c>
      <c r="T1186" t="s">
        <v>11381</v>
      </c>
      <c r="U1186" t="s">
        <v>11382</v>
      </c>
      <c r="V1186" t="s">
        <v>11383</v>
      </c>
      <c r="W1186" t="s">
        <v>11384</v>
      </c>
    </row>
    <row r="1187" spans="1:23" x14ac:dyDescent="0.25">
      <c r="A1187" t="s">
        <v>11385</v>
      </c>
      <c r="B1187" t="s">
        <v>11386</v>
      </c>
      <c r="C1187" t="str">
        <f>TRIM(LEFT(Table1_1[[#This Row],[product_name]], FIND(" ",Table1_1[[#This Row],[product_name]],FIND(" ",Table1_1[[#This Row],[product_name]],FIND(" ",Table1_1[[#This Row],[product_name]])+1)+1)))</f>
        <v>Philips Hi113 1000-Watt</v>
      </c>
      <c r="D1187" t="s">
        <v>8699</v>
      </c>
      <c r="E1187" t="s">
        <v>13080</v>
      </c>
      <c r="F1187">
        <v>949</v>
      </c>
      <c r="G1187">
        <v>975</v>
      </c>
      <c r="H1187" t="str" cm="1">
        <f t="array" ref="H1187">_xlfn.IFS(Table1_1[[#This Row],[discounted_price]]&lt;200, "&lt;₹200", Table1_1[[#This Row],[discounted_price]]&lt;=500, "₹200-₹500", Table1_1[[#This Row],[discounted_price]]&gt;500, "&gt;₹500")</f>
        <v>&gt;₹500</v>
      </c>
      <c r="I1187" s="1">
        <v>0.03</v>
      </c>
      <c r="J11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87" s="1" t="str">
        <f>IF(Table1_1[[#This Row],[discount_percentage]]&gt;= 50%, "Yes", "No")</f>
        <v>No</v>
      </c>
      <c r="L1187">
        <v>4.3</v>
      </c>
      <c r="M1187">
        <v>7223</v>
      </c>
      <c r="N1187">
        <f>AVERAGE(Table1_1[[#This Row],[rating]]) + (Table1_1[[#This Row],[rating_count]]/1000)</f>
        <v>11.523</v>
      </c>
      <c r="O1187" t="str">
        <f>IF(Table1_1[[#This Row],[rating_count]]&lt;1000, "Yes", "No")</f>
        <v>No</v>
      </c>
      <c r="P1187" t="s">
        <v>11387</v>
      </c>
      <c r="Q1187" t="s">
        <v>11388</v>
      </c>
      <c r="R1187" t="s">
        <v>11389</v>
      </c>
      <c r="S1187" t="s">
        <v>11390</v>
      </c>
      <c r="T1187" t="s">
        <v>11391</v>
      </c>
      <c r="U1187" t="s">
        <v>11392</v>
      </c>
      <c r="V1187" t="s">
        <v>11393</v>
      </c>
      <c r="W1187" t="s">
        <v>11394</v>
      </c>
    </row>
    <row r="1188" spans="1:23" x14ac:dyDescent="0.25">
      <c r="A1188" t="s">
        <v>11395</v>
      </c>
      <c r="B1188" t="s">
        <v>11396</v>
      </c>
      <c r="C1188" t="str">
        <f>TRIM(LEFT(Table1_1[[#This Row],[product_name]], FIND(" ",Table1_1[[#This Row],[product_name]],FIND(" ",Table1_1[[#This Row],[product_name]],FIND(" ",Table1_1[[#This Row],[product_name]])+1)+1)))</f>
        <v>Kuber Industries Round</v>
      </c>
      <c r="D1188" t="s">
        <v>8886</v>
      </c>
      <c r="E1188" t="s">
        <v>13080</v>
      </c>
      <c r="F1188">
        <v>395</v>
      </c>
      <c r="G1188">
        <v>499</v>
      </c>
      <c r="H1188" t="str" cm="1">
        <f t="array" ref="H1188">_xlfn.IFS(Table1_1[[#This Row],[discounted_price]]&lt;200, "&lt;₹200", Table1_1[[#This Row],[discounted_price]]&lt;=500, "₹200-₹500", Table1_1[[#This Row],[discounted_price]]&gt;500, "&gt;₹500")</f>
        <v>₹200-₹500</v>
      </c>
      <c r="I1188" s="1">
        <v>0.21</v>
      </c>
      <c r="J11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88" s="1" t="str">
        <f>IF(Table1_1[[#This Row],[discount_percentage]]&gt;= 50%, "Yes", "No")</f>
        <v>No</v>
      </c>
      <c r="L1188">
        <v>4</v>
      </c>
      <c r="M1188">
        <v>330</v>
      </c>
      <c r="N1188">
        <f>AVERAGE(Table1_1[[#This Row],[rating]]) + (Table1_1[[#This Row],[rating_count]]/1000)</f>
        <v>4.33</v>
      </c>
      <c r="O1188" t="str">
        <f>IF(Table1_1[[#This Row],[rating_count]]&lt;1000, "Yes", "No")</f>
        <v>Yes</v>
      </c>
      <c r="P1188" t="s">
        <v>11397</v>
      </c>
      <c r="Q1188" t="s">
        <v>11398</v>
      </c>
      <c r="R1188" t="s">
        <v>11399</v>
      </c>
      <c r="S1188" t="s">
        <v>11400</v>
      </c>
      <c r="T1188" t="s">
        <v>11401</v>
      </c>
      <c r="U1188" t="s">
        <v>11402</v>
      </c>
      <c r="V1188" t="s">
        <v>11403</v>
      </c>
      <c r="W1188" t="s">
        <v>11404</v>
      </c>
    </row>
    <row r="1189" spans="1:23" x14ac:dyDescent="0.25">
      <c r="A1189" t="s">
        <v>11405</v>
      </c>
      <c r="B1189" t="s">
        <v>11406</v>
      </c>
      <c r="C1189" t="str">
        <f>TRIM(LEFT(Table1_1[[#This Row],[product_name]], FIND(" ",Table1_1[[#This Row],[product_name]],FIND(" ",Table1_1[[#This Row],[product_name]],FIND(" ",Table1_1[[#This Row],[product_name]])+1)+1)))</f>
        <v>Preethi MGA-502 0.4-Litre</v>
      </c>
      <c r="D1189" t="s">
        <v>11407</v>
      </c>
      <c r="E1189" t="s">
        <v>13080</v>
      </c>
      <c r="F1189">
        <v>635</v>
      </c>
      <c r="G1189">
        <v>635</v>
      </c>
      <c r="H1189" t="str" cm="1">
        <f t="array" ref="H1189">_xlfn.IFS(Table1_1[[#This Row],[discounted_price]]&lt;200, "&lt;₹200", Table1_1[[#This Row],[discounted_price]]&lt;=500, "₹200-₹500", Table1_1[[#This Row],[discounted_price]]&gt;500, "&gt;₹500")</f>
        <v>&gt;₹500</v>
      </c>
      <c r="I1189" s="1">
        <v>0</v>
      </c>
      <c r="J11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89" s="1" t="str">
        <f>IF(Table1_1[[#This Row],[discount_percentage]]&gt;= 50%, "Yes", "No")</f>
        <v>No</v>
      </c>
      <c r="L1189">
        <v>4.3</v>
      </c>
      <c r="M1189">
        <v>4570</v>
      </c>
      <c r="N1189">
        <f>AVERAGE(Table1_1[[#This Row],[rating]]) + (Table1_1[[#This Row],[rating_count]]/1000)</f>
        <v>8.870000000000001</v>
      </c>
      <c r="O1189" t="str">
        <f>IF(Table1_1[[#This Row],[rating_count]]&lt;1000, "Yes", "No")</f>
        <v>No</v>
      </c>
      <c r="P1189" t="s">
        <v>11408</v>
      </c>
      <c r="Q1189" t="s">
        <v>11409</v>
      </c>
      <c r="R1189" t="s">
        <v>11410</v>
      </c>
      <c r="S1189" t="s">
        <v>11411</v>
      </c>
      <c r="T1189" t="s">
        <v>11412</v>
      </c>
      <c r="U1189" t="s">
        <v>11413</v>
      </c>
      <c r="V1189" t="s">
        <v>11414</v>
      </c>
      <c r="W1189" t="s">
        <v>11415</v>
      </c>
    </row>
    <row r="1190" spans="1:23" x14ac:dyDescent="0.25">
      <c r="A1190" t="s">
        <v>11416</v>
      </c>
      <c r="B1190" t="s">
        <v>11417</v>
      </c>
      <c r="C1190" t="str">
        <f>TRIM(LEFT(Table1_1[[#This Row],[product_name]], FIND(" ",Table1_1[[#This Row],[product_name]],FIND(" ",Table1_1[[#This Row],[product_name]],FIND(" ",Table1_1[[#This Row],[product_name]])+1)+1)))</f>
        <v>Usha Aurora 1000</v>
      </c>
      <c r="D1190" t="s">
        <v>8699</v>
      </c>
      <c r="E1190" t="s">
        <v>13080</v>
      </c>
      <c r="F1190">
        <v>717</v>
      </c>
      <c r="G1190">
        <v>1390</v>
      </c>
      <c r="H1190" t="str" cm="1">
        <f t="array" ref="H1190">_xlfn.IFS(Table1_1[[#This Row],[discounted_price]]&lt;200, "&lt;₹200", Table1_1[[#This Row],[discounted_price]]&lt;=500, "₹200-₹500", Table1_1[[#This Row],[discounted_price]]&gt;500, "&gt;₹500")</f>
        <v>&gt;₹500</v>
      </c>
      <c r="I1190" s="1">
        <v>0.48</v>
      </c>
      <c r="J11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90" s="1" t="str">
        <f>IF(Table1_1[[#This Row],[discount_percentage]]&gt;= 50%, "Yes", "No")</f>
        <v>No</v>
      </c>
      <c r="L1190">
        <v>4</v>
      </c>
      <c r="M1190">
        <v>4867</v>
      </c>
      <c r="N1190">
        <f>AVERAGE(Table1_1[[#This Row],[rating]]) + (Table1_1[[#This Row],[rating_count]]/1000)</f>
        <v>8.8670000000000009</v>
      </c>
      <c r="O1190" t="str">
        <f>IF(Table1_1[[#This Row],[rating_count]]&lt;1000, "Yes", "No")</f>
        <v>No</v>
      </c>
      <c r="P1190" t="s">
        <v>11418</v>
      </c>
      <c r="Q1190" t="s">
        <v>11419</v>
      </c>
      <c r="R1190" t="s">
        <v>11420</v>
      </c>
      <c r="S1190" t="s">
        <v>11421</v>
      </c>
      <c r="T1190" t="s">
        <v>11422</v>
      </c>
      <c r="U1190" t="s">
        <v>11423</v>
      </c>
      <c r="V1190" t="s">
        <v>11424</v>
      </c>
      <c r="W1190" t="s">
        <v>11425</v>
      </c>
    </row>
    <row r="1191" spans="1:23" x14ac:dyDescent="0.25">
      <c r="A1191" t="s">
        <v>11426</v>
      </c>
      <c r="B1191" t="s">
        <v>11427</v>
      </c>
      <c r="C1191" t="str">
        <f>TRIM(LEFT(Table1_1[[#This Row],[product_name]], FIND(" ",Table1_1[[#This Row],[product_name]],FIND(" ",Table1_1[[#This Row],[product_name]],FIND(" ",Table1_1[[#This Row],[product_name]])+1)+1)))</f>
        <v>ECOVACS DEEBOT N8</v>
      </c>
      <c r="D1191" t="s">
        <v>11428</v>
      </c>
      <c r="E1191" t="s">
        <v>13080</v>
      </c>
      <c r="F1191">
        <v>27900</v>
      </c>
      <c r="G1191">
        <v>59900</v>
      </c>
      <c r="H1191" t="str" cm="1">
        <f t="array" ref="H1191">_xlfn.IFS(Table1_1[[#This Row],[discounted_price]]&lt;200, "&lt;₹200", Table1_1[[#This Row],[discounted_price]]&lt;=500, "₹200-₹500", Table1_1[[#This Row],[discounted_price]]&gt;500, "&gt;₹500")</f>
        <v>&gt;₹500</v>
      </c>
      <c r="I1191" s="1">
        <v>0.53</v>
      </c>
      <c r="J11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91" s="1" t="str">
        <f>IF(Table1_1[[#This Row],[discount_percentage]]&gt;= 50%, "Yes", "No")</f>
        <v>Yes</v>
      </c>
      <c r="L1191">
        <v>4.4000000000000004</v>
      </c>
      <c r="M1191">
        <v>5298</v>
      </c>
      <c r="N1191">
        <f>AVERAGE(Table1_1[[#This Row],[rating]]) + (Table1_1[[#This Row],[rating_count]]/1000)</f>
        <v>9.6980000000000004</v>
      </c>
      <c r="O1191" t="str">
        <f>IF(Table1_1[[#This Row],[rating_count]]&lt;1000, "Yes", "No")</f>
        <v>No</v>
      </c>
      <c r="P1191" t="s">
        <v>11429</v>
      </c>
      <c r="Q1191" t="s">
        <v>11430</v>
      </c>
      <c r="R1191" t="s">
        <v>11431</v>
      </c>
      <c r="S1191" t="s">
        <v>11432</v>
      </c>
      <c r="T1191" t="s">
        <v>11433</v>
      </c>
      <c r="U1191" t="s">
        <v>11434</v>
      </c>
      <c r="V1191" t="s">
        <v>11435</v>
      </c>
      <c r="W1191" t="s">
        <v>11436</v>
      </c>
    </row>
    <row r="1192" spans="1:23" x14ac:dyDescent="0.25">
      <c r="A1192" t="s">
        <v>11437</v>
      </c>
      <c r="B1192" t="s">
        <v>11438</v>
      </c>
      <c r="C1192" t="str">
        <f>TRIM(LEFT(Table1_1[[#This Row],[product_name]], FIND(" ",Table1_1[[#This Row],[product_name]],FIND(" ",Table1_1[[#This Row],[product_name]],FIND(" ",Table1_1[[#This Row],[product_name]])+1)+1)))</f>
        <v>Kent Gold, Optima,</v>
      </c>
      <c r="D1192" t="s">
        <v>9644</v>
      </c>
      <c r="E1192" t="s">
        <v>13080</v>
      </c>
      <c r="F1192">
        <v>649</v>
      </c>
      <c r="G1192">
        <v>670</v>
      </c>
      <c r="H1192" t="str" cm="1">
        <f t="array" ref="H1192">_xlfn.IFS(Table1_1[[#This Row],[discounted_price]]&lt;200, "&lt;₹200", Table1_1[[#This Row],[discounted_price]]&lt;=500, "₹200-₹500", Table1_1[[#This Row],[discounted_price]]&gt;500, "&gt;₹500")</f>
        <v>&gt;₹500</v>
      </c>
      <c r="I1192" s="1">
        <v>0.03</v>
      </c>
      <c r="J11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192" s="1" t="str">
        <f>IF(Table1_1[[#This Row],[discount_percentage]]&gt;= 50%, "Yes", "No")</f>
        <v>No</v>
      </c>
      <c r="L1192">
        <v>4.0999999999999996</v>
      </c>
      <c r="M1192">
        <v>7786</v>
      </c>
      <c r="N1192">
        <f>AVERAGE(Table1_1[[#This Row],[rating]]) + (Table1_1[[#This Row],[rating_count]]/1000)</f>
        <v>11.885999999999999</v>
      </c>
      <c r="O1192" t="str">
        <f>IF(Table1_1[[#This Row],[rating_count]]&lt;1000, "Yes", "No")</f>
        <v>No</v>
      </c>
      <c r="P1192" t="s">
        <v>11439</v>
      </c>
      <c r="Q1192" t="s">
        <v>11440</v>
      </c>
      <c r="R1192" t="s">
        <v>11441</v>
      </c>
      <c r="S1192" t="s">
        <v>11442</v>
      </c>
      <c r="T1192" t="s">
        <v>11443</v>
      </c>
      <c r="U1192" t="s">
        <v>11444</v>
      </c>
      <c r="V1192" t="s">
        <v>11445</v>
      </c>
      <c r="W1192" t="s">
        <v>11446</v>
      </c>
    </row>
    <row r="1193" spans="1:23" x14ac:dyDescent="0.25">
      <c r="A1193" t="s">
        <v>11447</v>
      </c>
      <c r="B1193" t="s">
        <v>11448</v>
      </c>
      <c r="C1193" t="str">
        <f>TRIM(LEFT(Table1_1[[#This Row],[product_name]], FIND(" ",Table1_1[[#This Row],[product_name]],FIND(" ",Table1_1[[#This Row],[product_name]],FIND(" ",Table1_1[[#This Row],[product_name]])+1)+1)))</f>
        <v>AVNISH Tap Water</v>
      </c>
      <c r="D1193" t="s">
        <v>9633</v>
      </c>
      <c r="E1193" t="s">
        <v>13080</v>
      </c>
      <c r="F1193">
        <v>193</v>
      </c>
      <c r="G1193">
        <v>399</v>
      </c>
      <c r="H1193" t="str" cm="1">
        <f t="array" ref="H1193">_xlfn.IFS(Table1_1[[#This Row],[discounted_price]]&lt;200, "&lt;₹200", Table1_1[[#This Row],[discounted_price]]&lt;=500, "₹200-₹500", Table1_1[[#This Row],[discounted_price]]&gt;500, "&gt;₹500")</f>
        <v>&lt;₹200</v>
      </c>
      <c r="I1193" s="1">
        <v>0.52</v>
      </c>
      <c r="J11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93" s="1" t="str">
        <f>IF(Table1_1[[#This Row],[discount_percentage]]&gt;= 50%, "Yes", "No")</f>
        <v>Yes</v>
      </c>
      <c r="L1193">
        <v>3.6</v>
      </c>
      <c r="M1193">
        <v>37</v>
      </c>
      <c r="N1193">
        <f>AVERAGE(Table1_1[[#This Row],[rating]]) + (Table1_1[[#This Row],[rating_count]]/1000)</f>
        <v>3.637</v>
      </c>
      <c r="O1193" t="str">
        <f>IF(Table1_1[[#This Row],[rating_count]]&lt;1000, "Yes", "No")</f>
        <v>Yes</v>
      </c>
      <c r="P1193" t="s">
        <v>11449</v>
      </c>
      <c r="Q1193" t="s">
        <v>11450</v>
      </c>
      <c r="R1193" t="s">
        <v>11451</v>
      </c>
      <c r="S1193" t="s">
        <v>11452</v>
      </c>
      <c r="T1193" t="s">
        <v>11453</v>
      </c>
      <c r="U1193" t="s">
        <v>11454</v>
      </c>
      <c r="V1193" t="s">
        <v>11455</v>
      </c>
      <c r="W1193" t="s">
        <v>11456</v>
      </c>
    </row>
    <row r="1194" spans="1:23" x14ac:dyDescent="0.25">
      <c r="A1194" t="s">
        <v>11457</v>
      </c>
      <c r="B1194" t="s">
        <v>11458</v>
      </c>
      <c r="C1194" t="str">
        <f>TRIM(LEFT(Table1_1[[#This Row],[product_name]], FIND(" ",Table1_1[[#This Row],[product_name]],FIND(" ",Table1_1[[#This Row],[product_name]],FIND(" ",Table1_1[[#This Row],[product_name]])+1)+1)))</f>
        <v>Khaitan ORFin Fan</v>
      </c>
      <c r="D1194" t="s">
        <v>8563</v>
      </c>
      <c r="E1194" t="s">
        <v>13080</v>
      </c>
      <c r="F1194">
        <v>1299</v>
      </c>
      <c r="G1194">
        <v>2495</v>
      </c>
      <c r="H1194" t="str" cm="1">
        <f t="array" ref="H1194">_xlfn.IFS(Table1_1[[#This Row],[discounted_price]]&lt;200, "&lt;₹200", Table1_1[[#This Row],[discounted_price]]&lt;=500, "₹200-₹500", Table1_1[[#This Row],[discounted_price]]&gt;500, "&gt;₹500")</f>
        <v>&gt;₹500</v>
      </c>
      <c r="I1194" s="1">
        <v>0.48</v>
      </c>
      <c r="J11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94" s="1" t="str">
        <f>IF(Table1_1[[#This Row],[discount_percentage]]&gt;= 50%, "Yes", "No")</f>
        <v>No</v>
      </c>
      <c r="L1194">
        <v>2</v>
      </c>
      <c r="M1194">
        <v>2</v>
      </c>
      <c r="N1194">
        <f>AVERAGE(Table1_1[[#This Row],[rating]]) + (Table1_1[[#This Row],[rating_count]]/1000)</f>
        <v>2.0019999999999998</v>
      </c>
      <c r="O1194" t="str">
        <f>IF(Table1_1[[#This Row],[rating_count]]&lt;1000, "Yes", "No")</f>
        <v>Yes</v>
      </c>
      <c r="P1194" t="s">
        <v>11459</v>
      </c>
      <c r="Q1194" t="s">
        <v>11460</v>
      </c>
      <c r="R1194" t="s">
        <v>11461</v>
      </c>
      <c r="S1194" t="s">
        <v>11462</v>
      </c>
      <c r="T1194" t="s">
        <v>11463</v>
      </c>
      <c r="U1194" t="s">
        <v>11464</v>
      </c>
      <c r="V1194" t="s">
        <v>11465</v>
      </c>
      <c r="W1194" t="s">
        <v>11466</v>
      </c>
    </row>
    <row r="1195" spans="1:23" x14ac:dyDescent="0.25">
      <c r="A1195" t="s">
        <v>11467</v>
      </c>
      <c r="B1195" t="s">
        <v>11468</v>
      </c>
      <c r="C1195" t="str">
        <f>TRIM(LEFT(Table1_1[[#This Row],[product_name]], FIND(" ",Table1_1[[#This Row],[product_name]],FIND(" ",Table1_1[[#This Row],[product_name]],FIND(" ",Table1_1[[#This Row],[product_name]])+1)+1)))</f>
        <v>USHA RapidMix 500-Watt</v>
      </c>
      <c r="D1195" t="s">
        <v>8710</v>
      </c>
      <c r="E1195" t="s">
        <v>13080</v>
      </c>
      <c r="F1195">
        <v>2449</v>
      </c>
      <c r="G1195">
        <v>3390</v>
      </c>
      <c r="H1195" t="str" cm="1">
        <f t="array" ref="H1195">_xlfn.IFS(Table1_1[[#This Row],[discounted_price]]&lt;200, "&lt;₹200", Table1_1[[#This Row],[discounted_price]]&lt;=500, "₹200-₹500", Table1_1[[#This Row],[discounted_price]]&gt;500, "&gt;₹500")</f>
        <v>&gt;₹500</v>
      </c>
      <c r="I1195" s="1">
        <v>0.28000000000000003</v>
      </c>
      <c r="J11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195" s="1" t="str">
        <f>IF(Table1_1[[#This Row],[discount_percentage]]&gt;= 50%, "Yes", "No")</f>
        <v>No</v>
      </c>
      <c r="L1195">
        <v>4</v>
      </c>
      <c r="M1195">
        <v>5206</v>
      </c>
      <c r="N1195">
        <f>AVERAGE(Table1_1[[#This Row],[rating]]) + (Table1_1[[#This Row],[rating_count]]/1000)</f>
        <v>9.2059999999999995</v>
      </c>
      <c r="O1195" t="str">
        <f>IF(Table1_1[[#This Row],[rating_count]]&lt;1000, "Yes", "No")</f>
        <v>No</v>
      </c>
      <c r="P1195" t="s">
        <v>11469</v>
      </c>
      <c r="Q1195" t="s">
        <v>11470</v>
      </c>
      <c r="R1195" t="s">
        <v>11471</v>
      </c>
      <c r="S1195" t="s">
        <v>11472</v>
      </c>
      <c r="T1195" t="s">
        <v>11473</v>
      </c>
      <c r="U1195" t="s">
        <v>11474</v>
      </c>
      <c r="V1195" t="s">
        <v>11475</v>
      </c>
      <c r="W1195" t="s">
        <v>11476</v>
      </c>
    </row>
    <row r="1196" spans="1:23" x14ac:dyDescent="0.25">
      <c r="A1196" t="s">
        <v>11477</v>
      </c>
      <c r="B1196" t="s">
        <v>11478</v>
      </c>
      <c r="C1196" t="str">
        <f>TRIM(LEFT(Table1_1[[#This Row],[product_name]], FIND(" ",Table1_1[[#This Row],[product_name]],FIND(" ",Table1_1[[#This Row],[product_name]],FIND(" ",Table1_1[[#This Row],[product_name]])+1)+1)))</f>
        <v>CSI INTERNATIONAL¬Æ Instant</v>
      </c>
      <c r="D1196" t="s">
        <v>8721</v>
      </c>
      <c r="E1196" t="s">
        <v>13080</v>
      </c>
      <c r="F1196">
        <v>1049</v>
      </c>
      <c r="G1196">
        <v>2499</v>
      </c>
      <c r="H1196" t="str" cm="1">
        <f t="array" ref="H1196">_xlfn.IFS(Table1_1[[#This Row],[discounted_price]]&lt;200, "&lt;₹200", Table1_1[[#This Row],[discounted_price]]&lt;=500, "₹200-₹500", Table1_1[[#This Row],[discounted_price]]&gt;500, "&gt;₹500")</f>
        <v>&gt;₹500</v>
      </c>
      <c r="I1196" s="1">
        <v>0.57999999999999996</v>
      </c>
      <c r="J11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196" s="1" t="str">
        <f>IF(Table1_1[[#This Row],[discount_percentage]]&gt;= 50%, "Yes", "No")</f>
        <v>Yes</v>
      </c>
      <c r="L1196">
        <v>3.7</v>
      </c>
      <c r="M1196">
        <v>638</v>
      </c>
      <c r="N1196">
        <f>AVERAGE(Table1_1[[#This Row],[rating]]) + (Table1_1[[#This Row],[rating_count]]/1000)</f>
        <v>4.3380000000000001</v>
      </c>
      <c r="O1196" t="str">
        <f>IF(Table1_1[[#This Row],[rating_count]]&lt;1000, "Yes", "No")</f>
        <v>Yes</v>
      </c>
      <c r="P1196" t="s">
        <v>10942</v>
      </c>
      <c r="Q1196" t="s">
        <v>11479</v>
      </c>
      <c r="R1196" t="s">
        <v>11480</v>
      </c>
      <c r="S1196" t="s">
        <v>11481</v>
      </c>
      <c r="T1196" t="s">
        <v>11482</v>
      </c>
      <c r="U1196" t="s">
        <v>11483</v>
      </c>
      <c r="V1196" t="s">
        <v>11484</v>
      </c>
      <c r="W1196" t="s">
        <v>11485</v>
      </c>
    </row>
    <row r="1197" spans="1:23" x14ac:dyDescent="0.25">
      <c r="A1197" t="s">
        <v>11486</v>
      </c>
      <c r="B1197" t="s">
        <v>11487</v>
      </c>
      <c r="C1197" t="str">
        <f>TRIM(LEFT(Table1_1[[#This Row],[product_name]], FIND(" ",Table1_1[[#This Row],[product_name]],FIND(" ",Table1_1[[#This Row],[product_name]],FIND(" ",Table1_1[[#This Row],[product_name]])+1)+1)))</f>
        <v>Havells Gatik Neo</v>
      </c>
      <c r="D1197" t="s">
        <v>10993</v>
      </c>
      <c r="E1197" t="s">
        <v>13080</v>
      </c>
      <c r="F1197">
        <v>2399</v>
      </c>
      <c r="G1197">
        <v>4200</v>
      </c>
      <c r="H1197" t="str" cm="1">
        <f t="array" ref="H1197">_xlfn.IFS(Table1_1[[#This Row],[discounted_price]]&lt;200, "&lt;₹200", Table1_1[[#This Row],[discounted_price]]&lt;=500, "₹200-₹500", Table1_1[[#This Row],[discounted_price]]&gt;500, "&gt;₹500")</f>
        <v>&gt;₹500</v>
      </c>
      <c r="I1197" s="1">
        <v>0.43</v>
      </c>
      <c r="J11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97" s="1" t="str">
        <f>IF(Table1_1[[#This Row],[discount_percentage]]&gt;= 50%, "Yes", "No")</f>
        <v>No</v>
      </c>
      <c r="L1197">
        <v>3.8</v>
      </c>
      <c r="M1197">
        <v>397</v>
      </c>
      <c r="N1197">
        <f>AVERAGE(Table1_1[[#This Row],[rating]]) + (Table1_1[[#This Row],[rating_count]]/1000)</f>
        <v>4.1970000000000001</v>
      </c>
      <c r="O1197" t="str">
        <f>IF(Table1_1[[#This Row],[rating_count]]&lt;1000, "Yes", "No")</f>
        <v>Yes</v>
      </c>
      <c r="P1197" t="s">
        <v>11488</v>
      </c>
      <c r="Q1197" t="s">
        <v>11489</v>
      </c>
      <c r="R1197" t="s">
        <v>11490</v>
      </c>
      <c r="S1197" t="s">
        <v>11491</v>
      </c>
      <c r="T1197" t="s">
        <v>11492</v>
      </c>
      <c r="U1197" t="s">
        <v>11493</v>
      </c>
      <c r="V1197" t="s">
        <v>11494</v>
      </c>
      <c r="W1197" t="s">
        <v>11495</v>
      </c>
    </row>
    <row r="1198" spans="1:23" x14ac:dyDescent="0.25">
      <c r="A1198" t="s">
        <v>11496</v>
      </c>
      <c r="B1198" t="s">
        <v>11497</v>
      </c>
      <c r="C1198" t="str">
        <f>TRIM(LEFT(Table1_1[[#This Row],[product_name]], FIND(" ",Table1_1[[#This Row],[product_name]],FIND(" ",Table1_1[[#This Row],[product_name]],FIND(" ",Table1_1[[#This Row],[product_name]])+1)+1)))</f>
        <v>INALSA Upright Vacuum</v>
      </c>
      <c r="D1198" t="s">
        <v>8969</v>
      </c>
      <c r="E1198" t="s">
        <v>13080</v>
      </c>
      <c r="F1198">
        <v>2286</v>
      </c>
      <c r="G1198">
        <v>4495</v>
      </c>
      <c r="H1198" t="str" cm="1">
        <f t="array" ref="H1198">_xlfn.IFS(Table1_1[[#This Row],[discounted_price]]&lt;200, "&lt;₹200", Table1_1[[#This Row],[discounted_price]]&lt;=500, "₹200-₹500", Table1_1[[#This Row],[discounted_price]]&gt;500, "&gt;₹500")</f>
        <v>&gt;₹500</v>
      </c>
      <c r="I1198" s="1">
        <v>0.49</v>
      </c>
      <c r="J11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198" s="1" t="str">
        <f>IF(Table1_1[[#This Row],[discount_percentage]]&gt;= 50%, "Yes", "No")</f>
        <v>No</v>
      </c>
      <c r="L1198">
        <v>3.9</v>
      </c>
      <c r="M1198">
        <v>326</v>
      </c>
      <c r="N1198">
        <f>AVERAGE(Table1_1[[#This Row],[rating]]) + (Table1_1[[#This Row],[rating_count]]/1000)</f>
        <v>4.226</v>
      </c>
      <c r="O1198" t="str">
        <f>IF(Table1_1[[#This Row],[rating_count]]&lt;1000, "Yes", "No")</f>
        <v>Yes</v>
      </c>
      <c r="P1198" t="s">
        <v>11498</v>
      </c>
      <c r="Q1198" t="s">
        <v>11499</v>
      </c>
      <c r="R1198" t="s">
        <v>11500</v>
      </c>
      <c r="S1198" t="s">
        <v>11501</v>
      </c>
      <c r="T1198" t="s">
        <v>11502</v>
      </c>
      <c r="U1198" t="s">
        <v>11503</v>
      </c>
      <c r="V1198" t="s">
        <v>11504</v>
      </c>
      <c r="W1198" t="s">
        <v>11505</v>
      </c>
    </row>
    <row r="1199" spans="1:23" x14ac:dyDescent="0.25">
      <c r="A1199" t="s">
        <v>11506</v>
      </c>
      <c r="B1199" t="s">
        <v>11507</v>
      </c>
      <c r="C1199" t="str">
        <f>TRIM(LEFT(Table1_1[[#This Row],[product_name]], FIND(" ",Table1_1[[#This Row],[product_name]],FIND(" ",Table1_1[[#This Row],[product_name]],FIND(" ",Table1_1[[#This Row],[product_name]])+1)+1)))</f>
        <v>ROYAL STEP -</v>
      </c>
      <c r="D1199" t="s">
        <v>10571</v>
      </c>
      <c r="E1199" t="s">
        <v>13080</v>
      </c>
      <c r="F1199">
        <v>499</v>
      </c>
      <c r="G1199">
        <v>2199</v>
      </c>
      <c r="H1199" t="str" cm="1">
        <f t="array" ref="H1199">_xlfn.IFS(Table1_1[[#This Row],[discounted_price]]&lt;200, "&lt;₹200", Table1_1[[#This Row],[discounted_price]]&lt;=500, "₹200-₹500", Table1_1[[#This Row],[discounted_price]]&gt;500, "&gt;₹500")</f>
        <v>₹200-₹500</v>
      </c>
      <c r="I1199" s="1">
        <v>0.77</v>
      </c>
      <c r="J11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199" s="1" t="str">
        <f>IF(Table1_1[[#This Row],[discount_percentage]]&gt;= 50%, "Yes", "No")</f>
        <v>Yes</v>
      </c>
      <c r="L1199">
        <v>3.1</v>
      </c>
      <c r="M1199">
        <v>3527</v>
      </c>
      <c r="N1199">
        <f>AVERAGE(Table1_1[[#This Row],[rating]]) + (Table1_1[[#This Row],[rating_count]]/1000)</f>
        <v>6.6270000000000007</v>
      </c>
      <c r="O1199" t="str">
        <f>IF(Table1_1[[#This Row],[rating_count]]&lt;1000, "Yes", "No")</f>
        <v>No</v>
      </c>
      <c r="P1199" t="s">
        <v>11508</v>
      </c>
      <c r="Q1199" t="s">
        <v>11509</v>
      </c>
      <c r="R1199" t="s">
        <v>11510</v>
      </c>
      <c r="S1199" t="s">
        <v>11511</v>
      </c>
      <c r="T1199" t="s">
        <v>11512</v>
      </c>
      <c r="U1199" t="s">
        <v>11513</v>
      </c>
      <c r="V1199" t="s">
        <v>11514</v>
      </c>
      <c r="W1199" t="s">
        <v>11515</v>
      </c>
    </row>
    <row r="1200" spans="1:23" x14ac:dyDescent="0.25">
      <c r="A1200" t="s">
        <v>11516</v>
      </c>
      <c r="B1200" t="s">
        <v>11517</v>
      </c>
      <c r="C1200" t="str">
        <f>TRIM(LEFT(Table1_1[[#This Row],[product_name]], FIND(" ",Table1_1[[#This Row],[product_name]],FIND(" ",Table1_1[[#This Row],[product_name]],FIND(" ",Table1_1[[#This Row],[product_name]])+1)+1)))</f>
        <v>Nirdambhay Mini Bag</v>
      </c>
      <c r="D1200" t="s">
        <v>9284</v>
      </c>
      <c r="E1200" t="s">
        <v>13080</v>
      </c>
      <c r="F1200">
        <v>429</v>
      </c>
      <c r="G1200">
        <v>999</v>
      </c>
      <c r="H1200" t="str" cm="1">
        <f t="array" ref="H1200">_xlfn.IFS(Table1_1[[#This Row],[discounted_price]]&lt;200, "&lt;₹200", Table1_1[[#This Row],[discounted_price]]&lt;=500, "₹200-₹500", Table1_1[[#This Row],[discounted_price]]&gt;500, "&gt;₹500")</f>
        <v>₹200-₹500</v>
      </c>
      <c r="I1200" s="1">
        <v>0.56999999999999995</v>
      </c>
      <c r="J12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00" s="1" t="str">
        <f>IF(Table1_1[[#This Row],[discount_percentage]]&gt;= 50%, "Yes", "No")</f>
        <v>Yes</v>
      </c>
      <c r="L1200">
        <v>3</v>
      </c>
      <c r="M1200">
        <v>617</v>
      </c>
      <c r="N1200">
        <f>AVERAGE(Table1_1[[#This Row],[rating]]) + (Table1_1[[#This Row],[rating_count]]/1000)</f>
        <v>3.617</v>
      </c>
      <c r="O1200" t="str">
        <f>IF(Table1_1[[#This Row],[rating_count]]&lt;1000, "Yes", "No")</f>
        <v>Yes</v>
      </c>
      <c r="P1200" t="s">
        <v>11518</v>
      </c>
      <c r="Q1200" t="s">
        <v>11519</v>
      </c>
      <c r="R1200" t="s">
        <v>11520</v>
      </c>
      <c r="S1200" t="s">
        <v>11521</v>
      </c>
      <c r="T1200" t="s">
        <v>11522</v>
      </c>
      <c r="U1200" t="s">
        <v>11523</v>
      </c>
      <c r="V1200" t="s">
        <v>11524</v>
      </c>
      <c r="W1200" t="s">
        <v>11525</v>
      </c>
    </row>
    <row r="1201" spans="1:23" x14ac:dyDescent="0.25">
      <c r="A1201" t="s">
        <v>11526</v>
      </c>
      <c r="B1201" t="s">
        <v>11527</v>
      </c>
      <c r="C1201" t="str">
        <f>TRIM(LEFT(Table1_1[[#This Row],[product_name]], FIND(" ",Table1_1[[#This Row],[product_name]],FIND(" ",Table1_1[[#This Row],[product_name]],FIND(" ",Table1_1[[#This Row],[product_name]])+1)+1)))</f>
        <v>Cello Non-Stick Aluminium</v>
      </c>
      <c r="D1201" t="s">
        <v>9061</v>
      </c>
      <c r="E1201" t="s">
        <v>13080</v>
      </c>
      <c r="F1201">
        <v>299</v>
      </c>
      <c r="G1201">
        <v>595</v>
      </c>
      <c r="H1201" t="str" cm="1">
        <f t="array" ref="H1201">_xlfn.IFS(Table1_1[[#This Row],[discounted_price]]&lt;200, "&lt;₹200", Table1_1[[#This Row],[discounted_price]]&lt;=500, "₹200-₹500", Table1_1[[#This Row],[discounted_price]]&gt;500, "&gt;₹500")</f>
        <v>₹200-₹500</v>
      </c>
      <c r="I1201" s="1">
        <v>0.5</v>
      </c>
      <c r="J12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01" s="1" t="str">
        <f>IF(Table1_1[[#This Row],[discount_percentage]]&gt;= 50%, "Yes", "No")</f>
        <v>Yes</v>
      </c>
      <c r="L1201">
        <v>4</v>
      </c>
      <c r="M1201">
        <v>314</v>
      </c>
      <c r="N1201">
        <f>AVERAGE(Table1_1[[#This Row],[rating]]) + (Table1_1[[#This Row],[rating_count]]/1000)</f>
        <v>4.3140000000000001</v>
      </c>
      <c r="O1201" t="str">
        <f>IF(Table1_1[[#This Row],[rating_count]]&lt;1000, "Yes", "No")</f>
        <v>Yes</v>
      </c>
      <c r="P1201" t="s">
        <v>11528</v>
      </c>
      <c r="Q1201" t="s">
        <v>11529</v>
      </c>
      <c r="R1201" t="s">
        <v>11530</v>
      </c>
      <c r="S1201" t="s">
        <v>11531</v>
      </c>
      <c r="T1201" t="s">
        <v>11532</v>
      </c>
      <c r="U1201" t="s">
        <v>11533</v>
      </c>
      <c r="V1201" t="s">
        <v>11534</v>
      </c>
      <c r="W1201" t="s">
        <v>11535</v>
      </c>
    </row>
    <row r="1202" spans="1:23" x14ac:dyDescent="0.25">
      <c r="A1202" t="s">
        <v>11536</v>
      </c>
      <c r="B1202" t="s">
        <v>11537</v>
      </c>
      <c r="C1202" t="str">
        <f>TRIM(LEFT(Table1_1[[#This Row],[product_name]], FIND(" ",Table1_1[[#This Row],[product_name]],FIND(" ",Table1_1[[#This Row],[product_name]],FIND(" ",Table1_1[[#This Row],[product_name]])+1)+1)))</f>
        <v>Proven¬Æ Copper +</v>
      </c>
      <c r="D1202" t="s">
        <v>10094</v>
      </c>
      <c r="E1202" t="s">
        <v>13080</v>
      </c>
      <c r="F1202">
        <v>5395</v>
      </c>
      <c r="G1202">
        <v>19990</v>
      </c>
      <c r="H1202" t="str" cm="1">
        <f t="array" ref="H1202">_xlfn.IFS(Table1_1[[#This Row],[discounted_price]]&lt;200, "&lt;₹200", Table1_1[[#This Row],[discounted_price]]&lt;=500, "₹200-₹500", Table1_1[[#This Row],[discounted_price]]&gt;500, "&gt;₹500")</f>
        <v>&gt;₹500</v>
      </c>
      <c r="I1202" s="1">
        <v>0.73</v>
      </c>
      <c r="J12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202" s="1" t="str">
        <f>IF(Table1_1[[#This Row],[discount_percentage]]&gt;= 50%, "Yes", "No")</f>
        <v>Yes</v>
      </c>
      <c r="L1202">
        <v>4.4000000000000004</v>
      </c>
      <c r="M1202">
        <v>535</v>
      </c>
      <c r="N1202">
        <f>AVERAGE(Table1_1[[#This Row],[rating]]) + (Table1_1[[#This Row],[rating_count]]/1000)</f>
        <v>4.9350000000000005</v>
      </c>
      <c r="O1202" t="str">
        <f>IF(Table1_1[[#This Row],[rating_count]]&lt;1000, "Yes", "No")</f>
        <v>Yes</v>
      </c>
      <c r="P1202" t="s">
        <v>11538</v>
      </c>
      <c r="Q1202" t="s">
        <v>11539</v>
      </c>
      <c r="R1202" t="s">
        <v>11540</v>
      </c>
      <c r="S1202" t="s">
        <v>11541</v>
      </c>
      <c r="T1202" t="s">
        <v>11542</v>
      </c>
      <c r="U1202" t="s">
        <v>11543</v>
      </c>
      <c r="V1202" t="s">
        <v>11544</v>
      </c>
      <c r="W1202" t="s">
        <v>11545</v>
      </c>
    </row>
    <row r="1203" spans="1:23" x14ac:dyDescent="0.25">
      <c r="A1203" t="s">
        <v>11546</v>
      </c>
      <c r="B1203" t="s">
        <v>11547</v>
      </c>
      <c r="C1203" t="str">
        <f>TRIM(LEFT(Table1_1[[#This Row],[product_name]], FIND(" ",Table1_1[[#This Row],[product_name]],FIND(" ",Table1_1[[#This Row],[product_name]],FIND(" ",Table1_1[[#This Row],[product_name]])+1)+1)))</f>
        <v>Morphy Richards Daisy</v>
      </c>
      <c r="D1203" t="s">
        <v>8699</v>
      </c>
      <c r="E1203" t="s">
        <v>13080</v>
      </c>
      <c r="F1203">
        <v>559</v>
      </c>
      <c r="G1203">
        <v>1010</v>
      </c>
      <c r="H1203" t="str" cm="1">
        <f t="array" ref="H1203">_xlfn.IFS(Table1_1[[#This Row],[discounted_price]]&lt;200, "&lt;₹200", Table1_1[[#This Row],[discounted_price]]&lt;=500, "₹200-₹500", Table1_1[[#This Row],[discounted_price]]&gt;500, "&gt;₹500")</f>
        <v>&gt;₹500</v>
      </c>
      <c r="I1203" s="1">
        <v>0.45</v>
      </c>
      <c r="J12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03" s="1" t="str">
        <f>IF(Table1_1[[#This Row],[discount_percentage]]&gt;= 50%, "Yes", "No")</f>
        <v>No</v>
      </c>
      <c r="L1203">
        <v>4.0999999999999996</v>
      </c>
      <c r="M1203">
        <v>17325</v>
      </c>
      <c r="N1203">
        <f>AVERAGE(Table1_1[[#This Row],[rating]]) + (Table1_1[[#This Row],[rating_count]]/1000)</f>
        <v>21.424999999999997</v>
      </c>
      <c r="O1203" t="str">
        <f>IF(Table1_1[[#This Row],[rating_count]]&lt;1000, "Yes", "No")</f>
        <v>No</v>
      </c>
      <c r="P1203" t="s">
        <v>11548</v>
      </c>
      <c r="Q1203" t="s">
        <v>11549</v>
      </c>
      <c r="R1203" t="s">
        <v>11550</v>
      </c>
      <c r="S1203" t="s">
        <v>11551</v>
      </c>
      <c r="T1203" t="s">
        <v>11552</v>
      </c>
      <c r="U1203" t="s">
        <v>11553</v>
      </c>
      <c r="V1203" t="s">
        <v>11554</v>
      </c>
      <c r="W1203" t="s">
        <v>11555</v>
      </c>
    </row>
    <row r="1204" spans="1:23" x14ac:dyDescent="0.25">
      <c r="A1204" t="s">
        <v>11556</v>
      </c>
      <c r="B1204" t="s">
        <v>11557</v>
      </c>
      <c r="C1204" t="str">
        <f>TRIM(LEFT(Table1_1[[#This Row],[product_name]], FIND(" ",Table1_1[[#This Row],[product_name]],FIND(" ",Table1_1[[#This Row],[product_name]],FIND(" ",Table1_1[[#This Row],[product_name]])+1)+1)))</f>
        <v>Wipro Vesta 1200</v>
      </c>
      <c r="D1204" t="s">
        <v>8699</v>
      </c>
      <c r="E1204" t="s">
        <v>13080</v>
      </c>
      <c r="F1204">
        <v>660</v>
      </c>
      <c r="G1204">
        <v>1100</v>
      </c>
      <c r="H1204" t="str" cm="1">
        <f t="array" ref="H1204">_xlfn.IFS(Table1_1[[#This Row],[discounted_price]]&lt;200, "&lt;₹200", Table1_1[[#This Row],[discounted_price]]&lt;=500, "₹200-₹500", Table1_1[[#This Row],[discounted_price]]&gt;500, "&gt;₹500")</f>
        <v>&gt;₹500</v>
      </c>
      <c r="I1204" s="1">
        <v>0.4</v>
      </c>
      <c r="J12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04" s="1" t="str">
        <f>IF(Table1_1[[#This Row],[discount_percentage]]&gt;= 50%, "Yes", "No")</f>
        <v>No</v>
      </c>
      <c r="L1204">
        <v>3.6</v>
      </c>
      <c r="M1204">
        <v>91</v>
      </c>
      <c r="N1204">
        <f>AVERAGE(Table1_1[[#This Row],[rating]]) + (Table1_1[[#This Row],[rating_count]]/1000)</f>
        <v>3.6910000000000003</v>
      </c>
      <c r="O1204" t="str">
        <f>IF(Table1_1[[#This Row],[rating_count]]&lt;1000, "Yes", "No")</f>
        <v>Yes</v>
      </c>
      <c r="P1204" t="s">
        <v>11558</v>
      </c>
      <c r="Q1204" t="s">
        <v>11559</v>
      </c>
      <c r="R1204" t="s">
        <v>11560</v>
      </c>
      <c r="S1204" t="s">
        <v>11561</v>
      </c>
      <c r="T1204" t="s">
        <v>11562</v>
      </c>
      <c r="U1204" t="s">
        <v>11563</v>
      </c>
      <c r="V1204" t="s">
        <v>11564</v>
      </c>
      <c r="W1204" t="s">
        <v>11565</v>
      </c>
    </row>
    <row r="1205" spans="1:23" x14ac:dyDescent="0.25">
      <c r="A1205" t="s">
        <v>11566</v>
      </c>
      <c r="B1205" t="s">
        <v>11567</v>
      </c>
      <c r="C1205" t="str">
        <f>TRIM(LEFT(Table1_1[[#This Row],[product_name]], FIND(" ",Table1_1[[#This Row],[product_name]],FIND(" ",Table1_1[[#This Row],[product_name]],FIND(" ",Table1_1[[#This Row],[product_name]])+1)+1)))</f>
        <v>Zuvexa Egg Boiler</v>
      </c>
      <c r="D1205" t="s">
        <v>9030</v>
      </c>
      <c r="E1205" t="s">
        <v>13080</v>
      </c>
      <c r="F1205">
        <v>419</v>
      </c>
      <c r="G1205">
        <v>999</v>
      </c>
      <c r="H1205" t="str" cm="1">
        <f t="array" ref="H1205">_xlfn.IFS(Table1_1[[#This Row],[discounted_price]]&lt;200, "&lt;₹200", Table1_1[[#This Row],[discounted_price]]&lt;=500, "₹200-₹500", Table1_1[[#This Row],[discounted_price]]&gt;500, "&gt;₹500")</f>
        <v>₹200-₹500</v>
      </c>
      <c r="I1205" s="1">
        <v>0.57999999999999996</v>
      </c>
      <c r="J12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05" s="1" t="str">
        <f>IF(Table1_1[[#This Row],[discount_percentage]]&gt;= 50%, "Yes", "No")</f>
        <v>Yes</v>
      </c>
      <c r="L1205">
        <v>4.4000000000000004</v>
      </c>
      <c r="M1205">
        <v>227</v>
      </c>
      <c r="N1205">
        <f>AVERAGE(Table1_1[[#This Row],[rating]]) + (Table1_1[[#This Row],[rating_count]]/1000)</f>
        <v>4.6270000000000007</v>
      </c>
      <c r="O1205" t="str">
        <f>IF(Table1_1[[#This Row],[rating_count]]&lt;1000, "Yes", "No")</f>
        <v>Yes</v>
      </c>
      <c r="P1205" t="s">
        <v>11568</v>
      </c>
      <c r="Q1205" t="s">
        <v>11569</v>
      </c>
      <c r="R1205" t="s">
        <v>11570</v>
      </c>
      <c r="S1205" t="s">
        <v>11571</v>
      </c>
      <c r="T1205" t="s">
        <v>11572</v>
      </c>
      <c r="U1205" t="s">
        <v>11573</v>
      </c>
      <c r="V1205" t="s">
        <v>11574</v>
      </c>
      <c r="W1205" t="s">
        <v>11575</v>
      </c>
    </row>
    <row r="1206" spans="1:23" x14ac:dyDescent="0.25">
      <c r="A1206" t="s">
        <v>11576</v>
      </c>
      <c r="B1206" t="s">
        <v>11577</v>
      </c>
      <c r="C1206" t="str">
        <f>TRIM(LEFT(Table1_1[[#This Row],[product_name]], FIND(" ",Table1_1[[#This Row],[product_name]],FIND(" ",Table1_1[[#This Row],[product_name]],FIND(" ",Table1_1[[#This Row],[product_name]])+1)+1)))</f>
        <v>AO Smith HSE-VAS-X-015</v>
      </c>
      <c r="D1206" t="s">
        <v>8773</v>
      </c>
      <c r="E1206" t="s">
        <v>13080</v>
      </c>
      <c r="F1206">
        <v>7349</v>
      </c>
      <c r="G1206">
        <v>10900</v>
      </c>
      <c r="H1206" t="str" cm="1">
        <f t="array" ref="H1206">_xlfn.IFS(Table1_1[[#This Row],[discounted_price]]&lt;200, "&lt;₹200", Table1_1[[#This Row],[discounted_price]]&lt;=500, "₹200-₹500", Table1_1[[#This Row],[discounted_price]]&gt;500, "&gt;₹500")</f>
        <v>&gt;₹500</v>
      </c>
      <c r="I1206" s="1">
        <v>0.33</v>
      </c>
      <c r="J12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06" s="1" t="str">
        <f>IF(Table1_1[[#This Row],[discount_percentage]]&gt;= 50%, "Yes", "No")</f>
        <v>No</v>
      </c>
      <c r="L1206">
        <v>4.2</v>
      </c>
      <c r="M1206">
        <v>11957</v>
      </c>
      <c r="N1206">
        <f>AVERAGE(Table1_1[[#This Row],[rating]]) + (Table1_1[[#This Row],[rating_count]]/1000)</f>
        <v>16.157</v>
      </c>
      <c r="O1206" t="str">
        <f>IF(Table1_1[[#This Row],[rating_count]]&lt;1000, "Yes", "No")</f>
        <v>No</v>
      </c>
      <c r="P1206" t="s">
        <v>11578</v>
      </c>
      <c r="Q1206" t="s">
        <v>11579</v>
      </c>
      <c r="R1206" t="s">
        <v>11580</v>
      </c>
      <c r="S1206" t="s">
        <v>11581</v>
      </c>
      <c r="T1206" t="s">
        <v>11582</v>
      </c>
      <c r="U1206" t="s">
        <v>11583</v>
      </c>
      <c r="V1206" t="s">
        <v>11584</v>
      </c>
      <c r="W1206" t="s">
        <v>11585</v>
      </c>
    </row>
    <row r="1207" spans="1:23" x14ac:dyDescent="0.25">
      <c r="A1207" t="s">
        <v>11586</v>
      </c>
      <c r="B1207" t="s">
        <v>11587</v>
      </c>
      <c r="C1207" t="str">
        <f>TRIM(LEFT(Table1_1[[#This Row],[product_name]], FIND(" ",Table1_1[[#This Row],[product_name]],FIND(" ",Table1_1[[#This Row],[product_name]],FIND(" ",Table1_1[[#This Row],[product_name]])+1)+1)))</f>
        <v>Havells Festiva 1200mm</v>
      </c>
      <c r="D1207" t="s">
        <v>9295</v>
      </c>
      <c r="E1207" t="s">
        <v>13080</v>
      </c>
      <c r="F1207">
        <v>2899</v>
      </c>
      <c r="G1207">
        <v>4005</v>
      </c>
      <c r="H1207" t="str" cm="1">
        <f t="array" ref="H1207">_xlfn.IFS(Table1_1[[#This Row],[discounted_price]]&lt;200, "&lt;₹200", Table1_1[[#This Row],[discounted_price]]&lt;=500, "₹200-₹500", Table1_1[[#This Row],[discounted_price]]&gt;500, "&gt;₹500")</f>
        <v>&gt;₹500</v>
      </c>
      <c r="I1207" s="1">
        <v>0.28000000000000003</v>
      </c>
      <c r="J12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07" s="1" t="str">
        <f>IF(Table1_1[[#This Row],[discount_percentage]]&gt;= 50%, "Yes", "No")</f>
        <v>No</v>
      </c>
      <c r="L1207">
        <v>4.3</v>
      </c>
      <c r="M1207">
        <v>7140</v>
      </c>
      <c r="N1207">
        <f>AVERAGE(Table1_1[[#This Row],[rating]]) + (Table1_1[[#This Row],[rating_count]]/1000)</f>
        <v>11.44</v>
      </c>
      <c r="O1207" t="str">
        <f>IF(Table1_1[[#This Row],[rating_count]]&lt;1000, "Yes", "No")</f>
        <v>No</v>
      </c>
      <c r="P1207" t="s">
        <v>11588</v>
      </c>
      <c r="Q1207" t="s">
        <v>11589</v>
      </c>
      <c r="R1207" t="s">
        <v>11590</v>
      </c>
      <c r="S1207" t="s">
        <v>11591</v>
      </c>
      <c r="T1207" t="s">
        <v>11592</v>
      </c>
      <c r="U1207" t="s">
        <v>11593</v>
      </c>
      <c r="V1207" t="s">
        <v>11594</v>
      </c>
      <c r="W1207" t="s">
        <v>11595</v>
      </c>
    </row>
    <row r="1208" spans="1:23" x14ac:dyDescent="0.25">
      <c r="A1208" t="s">
        <v>11596</v>
      </c>
      <c r="B1208" t="s">
        <v>11597</v>
      </c>
      <c r="C1208" t="str">
        <f>TRIM(LEFT(Table1_1[[#This Row],[product_name]], FIND(" ",Table1_1[[#This Row],[product_name]],FIND(" ",Table1_1[[#This Row],[product_name]],FIND(" ",Table1_1[[#This Row],[product_name]])+1)+1)))</f>
        <v>INALSA Vaccum Cleaner</v>
      </c>
      <c r="D1208" t="s">
        <v>8969</v>
      </c>
      <c r="E1208" t="s">
        <v>13080</v>
      </c>
      <c r="F1208">
        <v>1799</v>
      </c>
      <c r="G1208">
        <v>3295</v>
      </c>
      <c r="H1208" t="str" cm="1">
        <f t="array" ref="H1208">_xlfn.IFS(Table1_1[[#This Row],[discounted_price]]&lt;200, "&lt;₹200", Table1_1[[#This Row],[discounted_price]]&lt;=500, "₹200-₹500", Table1_1[[#This Row],[discounted_price]]&gt;500, "&gt;₹500")</f>
        <v>&gt;₹500</v>
      </c>
      <c r="I1208" s="1">
        <v>0.45</v>
      </c>
      <c r="J12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08" s="1" t="str">
        <f>IF(Table1_1[[#This Row],[discount_percentage]]&gt;= 50%, "Yes", "No")</f>
        <v>No</v>
      </c>
      <c r="L1208">
        <v>3.8</v>
      </c>
      <c r="M1208">
        <v>687</v>
      </c>
      <c r="N1208">
        <f>AVERAGE(Table1_1[[#This Row],[rating]]) + (Table1_1[[#This Row],[rating_count]]/1000)</f>
        <v>4.4870000000000001</v>
      </c>
      <c r="O1208" t="str">
        <f>IF(Table1_1[[#This Row],[rating_count]]&lt;1000, "Yes", "No")</f>
        <v>Yes</v>
      </c>
      <c r="P1208" t="s">
        <v>11598</v>
      </c>
      <c r="Q1208" t="s">
        <v>11599</v>
      </c>
      <c r="R1208" t="s">
        <v>11600</v>
      </c>
      <c r="S1208" t="s">
        <v>11601</v>
      </c>
      <c r="T1208" t="s">
        <v>11602</v>
      </c>
      <c r="U1208" t="s">
        <v>11603</v>
      </c>
      <c r="V1208" t="s">
        <v>11604</v>
      </c>
      <c r="W1208" t="s">
        <v>11605</v>
      </c>
    </row>
    <row r="1209" spans="1:23" x14ac:dyDescent="0.25">
      <c r="A1209" t="s">
        <v>11606</v>
      </c>
      <c r="B1209" t="s">
        <v>11607</v>
      </c>
      <c r="C1209" t="str">
        <f>TRIM(LEFT(Table1_1[[#This Row],[product_name]], FIND(" ",Table1_1[[#This Row],[product_name]],FIND(" ",Table1_1[[#This Row],[product_name]],FIND(" ",Table1_1[[#This Row],[product_name]])+1)+1)))</f>
        <v>iBELL SM1515NEW Sandwich</v>
      </c>
      <c r="D1209" t="s">
        <v>9061</v>
      </c>
      <c r="E1209" t="s">
        <v>13080</v>
      </c>
      <c r="F1209">
        <v>1474</v>
      </c>
      <c r="G1209">
        <v>4650</v>
      </c>
      <c r="H1209" t="str" cm="1">
        <f t="array" ref="H1209">_xlfn.IFS(Table1_1[[#This Row],[discounted_price]]&lt;200, "&lt;₹200", Table1_1[[#This Row],[discounted_price]]&lt;=500, "₹200-₹500", Table1_1[[#This Row],[discounted_price]]&gt;500, "&gt;₹500")</f>
        <v>&gt;₹500</v>
      </c>
      <c r="I1209" s="1">
        <v>0.68</v>
      </c>
      <c r="J12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09" s="1" t="str">
        <f>IF(Table1_1[[#This Row],[discount_percentage]]&gt;= 50%, "Yes", "No")</f>
        <v>Yes</v>
      </c>
      <c r="L1209">
        <v>4.0999999999999996</v>
      </c>
      <c r="M1209">
        <v>1045</v>
      </c>
      <c r="N1209">
        <f>AVERAGE(Table1_1[[#This Row],[rating]]) + (Table1_1[[#This Row],[rating_count]]/1000)</f>
        <v>5.1449999999999996</v>
      </c>
      <c r="O1209" t="str">
        <f>IF(Table1_1[[#This Row],[rating_count]]&lt;1000, "Yes", "No")</f>
        <v>No</v>
      </c>
      <c r="P1209" t="s">
        <v>11608</v>
      </c>
      <c r="Q1209" t="s">
        <v>11609</v>
      </c>
      <c r="R1209" t="s">
        <v>11610</v>
      </c>
      <c r="S1209" t="s">
        <v>11611</v>
      </c>
      <c r="T1209" t="s">
        <v>11612</v>
      </c>
      <c r="U1209" t="s">
        <v>11613</v>
      </c>
      <c r="V1209" t="s">
        <v>11614</v>
      </c>
      <c r="W1209" t="s">
        <v>11615</v>
      </c>
    </row>
    <row r="1210" spans="1:23" x14ac:dyDescent="0.25">
      <c r="A1210" t="s">
        <v>11616</v>
      </c>
      <c r="B1210" t="s">
        <v>11617</v>
      </c>
      <c r="C1210" t="str">
        <f>TRIM(LEFT(Table1_1[[#This Row],[product_name]], FIND(" ",Table1_1[[#This Row],[product_name]],FIND(" ",Table1_1[[#This Row],[product_name]],FIND(" ",Table1_1[[#This Row],[product_name]])+1)+1)))</f>
        <v>Aquaguard Aura RO+UV+UF+Taste</v>
      </c>
      <c r="D1210" t="s">
        <v>10094</v>
      </c>
      <c r="E1210" t="s">
        <v>13080</v>
      </c>
      <c r="F1210">
        <v>15999</v>
      </c>
      <c r="G1210">
        <v>24500</v>
      </c>
      <c r="H1210" t="str" cm="1">
        <f t="array" ref="H1210">_xlfn.IFS(Table1_1[[#This Row],[discounted_price]]&lt;200, "&lt;₹200", Table1_1[[#This Row],[discounted_price]]&lt;=500, "₹200-₹500", Table1_1[[#This Row],[discounted_price]]&gt;500, "&gt;₹500")</f>
        <v>&gt;₹500</v>
      </c>
      <c r="I1210" s="1">
        <v>0.35</v>
      </c>
      <c r="J12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10" s="1" t="str">
        <f>IF(Table1_1[[#This Row],[discount_percentage]]&gt;= 50%, "Yes", "No")</f>
        <v>No</v>
      </c>
      <c r="L1210">
        <v>4</v>
      </c>
      <c r="M1210">
        <v>11206</v>
      </c>
      <c r="N1210">
        <f>AVERAGE(Table1_1[[#This Row],[rating]]) + (Table1_1[[#This Row],[rating_count]]/1000)</f>
        <v>15.206</v>
      </c>
      <c r="O1210" t="str">
        <f>IF(Table1_1[[#This Row],[rating_count]]&lt;1000, "Yes", "No")</f>
        <v>No</v>
      </c>
      <c r="P1210" t="s">
        <v>11618</v>
      </c>
      <c r="Q1210" t="s">
        <v>11619</v>
      </c>
      <c r="R1210" t="s">
        <v>11620</v>
      </c>
      <c r="S1210" t="s">
        <v>11621</v>
      </c>
      <c r="T1210" t="s">
        <v>11622</v>
      </c>
      <c r="U1210" t="s">
        <v>11623</v>
      </c>
      <c r="V1210" t="s">
        <v>11624</v>
      </c>
      <c r="W1210" t="s">
        <v>11625</v>
      </c>
    </row>
    <row r="1211" spans="1:23" x14ac:dyDescent="0.25">
      <c r="A1211" t="s">
        <v>11626</v>
      </c>
      <c r="B1211" t="s">
        <v>11627</v>
      </c>
      <c r="C1211" t="str">
        <f>TRIM(LEFT(Table1_1[[#This Row],[product_name]], FIND(" ",Table1_1[[#This Row],[product_name]],FIND(" ",Table1_1[[#This Row],[product_name]],FIND(" ",Table1_1[[#This Row],[product_name]])+1)+1)))</f>
        <v>Havells Instanio 3-Litre</v>
      </c>
      <c r="D1211" t="s">
        <v>8721</v>
      </c>
      <c r="E1211" t="s">
        <v>13080</v>
      </c>
      <c r="F1211">
        <v>3645</v>
      </c>
      <c r="G1211">
        <v>6070</v>
      </c>
      <c r="H1211" t="str" cm="1">
        <f t="array" ref="H1211">_xlfn.IFS(Table1_1[[#This Row],[discounted_price]]&lt;200, "&lt;₹200", Table1_1[[#This Row],[discounted_price]]&lt;=500, "₹200-₹500", Table1_1[[#This Row],[discounted_price]]&gt;500, "&gt;₹500")</f>
        <v>&gt;₹500</v>
      </c>
      <c r="I1211" s="1">
        <v>0.4</v>
      </c>
      <c r="J12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11" s="1" t="str">
        <f>IF(Table1_1[[#This Row],[discount_percentage]]&gt;= 50%, "Yes", "No")</f>
        <v>No</v>
      </c>
      <c r="L1211">
        <v>4.2</v>
      </c>
      <c r="M1211">
        <v>561</v>
      </c>
      <c r="N1211">
        <f>AVERAGE(Table1_1[[#This Row],[rating]]) + (Table1_1[[#This Row],[rating_count]]/1000)</f>
        <v>4.7610000000000001</v>
      </c>
      <c r="O1211" t="str">
        <f>IF(Table1_1[[#This Row],[rating_count]]&lt;1000, "Yes", "No")</f>
        <v>Yes</v>
      </c>
      <c r="P1211" t="s">
        <v>11628</v>
      </c>
      <c r="Q1211" t="s">
        <v>11629</v>
      </c>
      <c r="R1211" t="s">
        <v>11630</v>
      </c>
      <c r="S1211" t="s">
        <v>11631</v>
      </c>
      <c r="T1211" t="s">
        <v>11632</v>
      </c>
      <c r="U1211" t="s">
        <v>11633</v>
      </c>
      <c r="V1211" t="s">
        <v>11634</v>
      </c>
      <c r="W1211" t="s">
        <v>11635</v>
      </c>
    </row>
    <row r="1212" spans="1:23" x14ac:dyDescent="0.25">
      <c r="A1212" t="s">
        <v>11636</v>
      </c>
      <c r="B1212" t="s">
        <v>11637</v>
      </c>
      <c r="C1212" t="str">
        <f>TRIM(LEFT(Table1_1[[#This Row],[product_name]], FIND(" ",Table1_1[[#This Row],[product_name]],FIND(" ",Table1_1[[#This Row],[product_name]],FIND(" ",Table1_1[[#This Row],[product_name]])+1)+1)))</f>
        <v>Milk Frother, Immersion</v>
      </c>
      <c r="D1212" t="s">
        <v>8688</v>
      </c>
      <c r="E1212" t="s">
        <v>13080</v>
      </c>
      <c r="F1212">
        <v>375</v>
      </c>
      <c r="G1212">
        <v>999</v>
      </c>
      <c r="H1212" t="str" cm="1">
        <f t="array" ref="H1212">_xlfn.IFS(Table1_1[[#This Row],[discounted_price]]&lt;200, "&lt;₹200", Table1_1[[#This Row],[discounted_price]]&lt;=500, "₹200-₹500", Table1_1[[#This Row],[discounted_price]]&gt;500, "&gt;₹500")</f>
        <v>₹200-₹500</v>
      </c>
      <c r="I1212" s="1">
        <v>0.62</v>
      </c>
      <c r="J12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12" s="1" t="str">
        <f>IF(Table1_1[[#This Row],[discount_percentage]]&gt;= 50%, "Yes", "No")</f>
        <v>Yes</v>
      </c>
      <c r="L1212">
        <v>3.6</v>
      </c>
      <c r="M1212">
        <v>1988</v>
      </c>
      <c r="N1212">
        <f>AVERAGE(Table1_1[[#This Row],[rating]]) + (Table1_1[[#This Row],[rating_count]]/1000)</f>
        <v>5.5880000000000001</v>
      </c>
      <c r="O1212" t="str">
        <f>IF(Table1_1[[#This Row],[rating_count]]&lt;1000, "Yes", "No")</f>
        <v>No</v>
      </c>
      <c r="P1212" t="s">
        <v>11638</v>
      </c>
      <c r="Q1212" t="s">
        <v>11639</v>
      </c>
      <c r="R1212" t="s">
        <v>11640</v>
      </c>
      <c r="S1212" t="s">
        <v>11641</v>
      </c>
      <c r="T1212" t="s">
        <v>11642</v>
      </c>
      <c r="U1212" t="s">
        <v>11643</v>
      </c>
      <c r="V1212" t="s">
        <v>11644</v>
      </c>
      <c r="W1212" t="s">
        <v>11645</v>
      </c>
    </row>
    <row r="1213" spans="1:23" x14ac:dyDescent="0.25">
      <c r="A1213" t="s">
        <v>11646</v>
      </c>
      <c r="B1213" t="s">
        <v>11647</v>
      </c>
      <c r="C1213" t="str">
        <f>TRIM(LEFT(Table1_1[[#This Row],[product_name]], FIND(" ",Table1_1[[#This Row],[product_name]],FIND(" ",Table1_1[[#This Row],[product_name]],FIND(" ",Table1_1[[#This Row],[product_name]])+1)+1)))</f>
        <v>Panasonic SR-WA22H (E)</v>
      </c>
      <c r="D1213" t="s">
        <v>9695</v>
      </c>
      <c r="E1213" t="s">
        <v>13080</v>
      </c>
      <c r="F1213">
        <v>2976</v>
      </c>
      <c r="G1213">
        <v>3945</v>
      </c>
      <c r="H1213" t="str" cm="1">
        <f t="array" ref="H1213">_xlfn.IFS(Table1_1[[#This Row],[discounted_price]]&lt;200, "&lt;₹200", Table1_1[[#This Row],[discounted_price]]&lt;=500, "₹200-₹500", Table1_1[[#This Row],[discounted_price]]&gt;500, "&gt;₹500")</f>
        <v>&gt;₹500</v>
      </c>
      <c r="I1213" s="1">
        <v>0.25</v>
      </c>
      <c r="J12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13" s="1" t="str">
        <f>IF(Table1_1[[#This Row],[discount_percentage]]&gt;= 50%, "Yes", "No")</f>
        <v>No</v>
      </c>
      <c r="L1213">
        <v>4.2</v>
      </c>
      <c r="M1213">
        <v>3740</v>
      </c>
      <c r="N1213">
        <f>AVERAGE(Table1_1[[#This Row],[rating]]) + (Table1_1[[#This Row],[rating_count]]/1000)</f>
        <v>7.94</v>
      </c>
      <c r="O1213" t="str">
        <f>IF(Table1_1[[#This Row],[rating_count]]&lt;1000, "Yes", "No")</f>
        <v>No</v>
      </c>
      <c r="P1213" t="s">
        <v>11648</v>
      </c>
      <c r="Q1213" t="s">
        <v>11649</v>
      </c>
      <c r="R1213" t="s">
        <v>11650</v>
      </c>
      <c r="S1213" t="s">
        <v>11651</v>
      </c>
      <c r="T1213" t="s">
        <v>11652</v>
      </c>
      <c r="U1213" t="s">
        <v>11653</v>
      </c>
      <c r="V1213" t="s">
        <v>11654</v>
      </c>
      <c r="W1213" t="s">
        <v>11655</v>
      </c>
    </row>
    <row r="1214" spans="1:23" x14ac:dyDescent="0.25">
      <c r="A1214" t="s">
        <v>11656</v>
      </c>
      <c r="B1214" t="s">
        <v>11657</v>
      </c>
      <c r="C1214" t="str">
        <f>TRIM(LEFT(Table1_1[[#This Row],[product_name]], FIND(" ",Table1_1[[#This Row],[product_name]],FIND(" ",Table1_1[[#This Row],[product_name]],FIND(" ",Table1_1[[#This Row],[product_name]])+1)+1)))</f>
        <v>InstaCuppa Milk Frother</v>
      </c>
      <c r="D1214" t="s">
        <v>11064</v>
      </c>
      <c r="E1214" t="s">
        <v>13080</v>
      </c>
      <c r="F1214">
        <v>1099</v>
      </c>
      <c r="G1214">
        <v>1499</v>
      </c>
      <c r="H1214" t="str" cm="1">
        <f t="array" ref="H1214">_xlfn.IFS(Table1_1[[#This Row],[discounted_price]]&lt;200, "&lt;₹200", Table1_1[[#This Row],[discounted_price]]&lt;=500, "₹200-₹500", Table1_1[[#This Row],[discounted_price]]&gt;500, "&gt;₹500")</f>
        <v>&gt;₹500</v>
      </c>
      <c r="I1214" s="1">
        <v>0.27</v>
      </c>
      <c r="J12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14" s="1" t="str">
        <f>IF(Table1_1[[#This Row],[discount_percentage]]&gt;= 50%, "Yes", "No")</f>
        <v>No</v>
      </c>
      <c r="L1214">
        <v>4.0999999999999996</v>
      </c>
      <c r="M1214">
        <v>4401</v>
      </c>
      <c r="N1214">
        <f>AVERAGE(Table1_1[[#This Row],[rating]]) + (Table1_1[[#This Row],[rating_count]]/1000)</f>
        <v>8.5009999999999994</v>
      </c>
      <c r="O1214" t="str">
        <f>IF(Table1_1[[#This Row],[rating_count]]&lt;1000, "Yes", "No")</f>
        <v>No</v>
      </c>
      <c r="P1214" t="s">
        <v>11658</v>
      </c>
      <c r="Q1214" t="s">
        <v>11659</v>
      </c>
      <c r="R1214" t="s">
        <v>11660</v>
      </c>
      <c r="S1214" t="s">
        <v>11661</v>
      </c>
      <c r="T1214" t="s">
        <v>11662</v>
      </c>
      <c r="U1214" t="s">
        <v>11663</v>
      </c>
      <c r="V1214" t="s">
        <v>11664</v>
      </c>
      <c r="W1214" t="s">
        <v>11665</v>
      </c>
    </row>
    <row r="1215" spans="1:23" x14ac:dyDescent="0.25">
      <c r="A1215" t="s">
        <v>11666</v>
      </c>
      <c r="B1215" t="s">
        <v>11667</v>
      </c>
      <c r="C1215" t="str">
        <f>TRIM(LEFT(Table1_1[[#This Row],[product_name]], FIND(" ",Table1_1[[#This Row],[product_name]],FIND(" ",Table1_1[[#This Row],[product_name]],FIND(" ",Table1_1[[#This Row],[product_name]])+1)+1)))</f>
        <v>Goodscity Garment Steamer</v>
      </c>
      <c r="D1215" t="s">
        <v>8897</v>
      </c>
      <c r="E1215" t="s">
        <v>13080</v>
      </c>
      <c r="F1215">
        <v>2575</v>
      </c>
      <c r="G1215">
        <v>6700</v>
      </c>
      <c r="H1215" t="str" cm="1">
        <f t="array" ref="H1215">_xlfn.IFS(Table1_1[[#This Row],[discounted_price]]&lt;200, "&lt;₹200", Table1_1[[#This Row],[discounted_price]]&lt;=500, "₹200-₹500", Table1_1[[#This Row],[discounted_price]]&gt;500, "&gt;₹500")</f>
        <v>&gt;₹500</v>
      </c>
      <c r="I1215" s="1">
        <v>0.62</v>
      </c>
      <c r="J12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15" s="1" t="str">
        <f>IF(Table1_1[[#This Row],[discount_percentage]]&gt;= 50%, "Yes", "No")</f>
        <v>Yes</v>
      </c>
      <c r="L1215">
        <v>4.2</v>
      </c>
      <c r="M1215">
        <v>611</v>
      </c>
      <c r="N1215">
        <f>AVERAGE(Table1_1[[#This Row],[rating]]) + (Table1_1[[#This Row],[rating_count]]/1000)</f>
        <v>4.8109999999999999</v>
      </c>
      <c r="O1215" t="str">
        <f>IF(Table1_1[[#This Row],[rating_count]]&lt;1000, "Yes", "No")</f>
        <v>Yes</v>
      </c>
      <c r="P1215" t="s">
        <v>11668</v>
      </c>
      <c r="Q1215" t="s">
        <v>11669</v>
      </c>
      <c r="R1215" t="s">
        <v>11670</v>
      </c>
      <c r="S1215" t="s">
        <v>11671</v>
      </c>
      <c r="T1215" t="s">
        <v>11672</v>
      </c>
      <c r="U1215" t="s">
        <v>11673</v>
      </c>
      <c r="V1215" t="s">
        <v>11674</v>
      </c>
      <c r="W1215" t="s">
        <v>11675</v>
      </c>
    </row>
    <row r="1216" spans="1:23" x14ac:dyDescent="0.25">
      <c r="A1216" t="s">
        <v>11676</v>
      </c>
      <c r="B1216" t="s">
        <v>11677</v>
      </c>
      <c r="C1216" t="str">
        <f>TRIM(LEFT(Table1_1[[#This Row],[product_name]], FIND(" ",Table1_1[[#This Row],[product_name]],FIND(" ",Table1_1[[#This Row],[product_name]],FIND(" ",Table1_1[[#This Row],[product_name]])+1)+1)))</f>
        <v>Solidaire 550-Watt Mixer</v>
      </c>
      <c r="D1216" t="s">
        <v>8710</v>
      </c>
      <c r="E1216" t="s">
        <v>13080</v>
      </c>
      <c r="F1216">
        <v>1649</v>
      </c>
      <c r="G1216">
        <v>2800</v>
      </c>
      <c r="H1216" t="str" cm="1">
        <f t="array" ref="H1216">_xlfn.IFS(Table1_1[[#This Row],[discounted_price]]&lt;200, "&lt;₹200", Table1_1[[#This Row],[discounted_price]]&lt;=500, "₹200-₹500", Table1_1[[#This Row],[discounted_price]]&gt;500, "&gt;₹500")</f>
        <v>&gt;₹500</v>
      </c>
      <c r="I1216" s="1">
        <v>0.41</v>
      </c>
      <c r="J12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16" s="1" t="str">
        <f>IF(Table1_1[[#This Row],[discount_percentage]]&gt;= 50%, "Yes", "No")</f>
        <v>No</v>
      </c>
      <c r="L1216">
        <v>3.9</v>
      </c>
      <c r="M1216">
        <v>2162</v>
      </c>
      <c r="N1216">
        <f>AVERAGE(Table1_1[[#This Row],[rating]]) + (Table1_1[[#This Row],[rating_count]]/1000)</f>
        <v>6.0619999999999994</v>
      </c>
      <c r="O1216" t="str">
        <f>IF(Table1_1[[#This Row],[rating_count]]&lt;1000, "Yes", "No")</f>
        <v>No</v>
      </c>
      <c r="P1216" t="s">
        <v>11678</v>
      </c>
      <c r="Q1216" t="s">
        <v>11679</v>
      </c>
      <c r="R1216" t="s">
        <v>11680</v>
      </c>
      <c r="S1216" t="s">
        <v>11681</v>
      </c>
      <c r="T1216" t="s">
        <v>11682</v>
      </c>
      <c r="U1216" t="s">
        <v>11683</v>
      </c>
      <c r="V1216" t="s">
        <v>11684</v>
      </c>
      <c r="W1216" t="s">
        <v>11685</v>
      </c>
    </row>
    <row r="1217" spans="1:23" x14ac:dyDescent="0.25">
      <c r="A1217" t="s">
        <v>11686</v>
      </c>
      <c r="B1217" t="s">
        <v>11687</v>
      </c>
      <c r="C1217" t="str">
        <f>TRIM(LEFT(Table1_1[[#This Row],[product_name]], FIND(" ",Table1_1[[#This Row],[product_name]],FIND(" ",Table1_1[[#This Row],[product_name]],FIND(" ",Table1_1[[#This Row],[product_name]])+1)+1)))</f>
        <v>Amazon Basics 300</v>
      </c>
      <c r="D1217" t="s">
        <v>8688</v>
      </c>
      <c r="E1217" t="s">
        <v>13080</v>
      </c>
      <c r="F1217">
        <v>799</v>
      </c>
      <c r="G1217">
        <v>1699</v>
      </c>
      <c r="H1217" t="str" cm="1">
        <f t="array" ref="H1217">_xlfn.IFS(Table1_1[[#This Row],[discounted_price]]&lt;200, "&lt;₹200", Table1_1[[#This Row],[discounted_price]]&lt;=500, "₹200-₹500", Table1_1[[#This Row],[discounted_price]]&gt;500, "&gt;₹500")</f>
        <v>&gt;₹500</v>
      </c>
      <c r="I1217" s="1">
        <v>0.53</v>
      </c>
      <c r="J12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17" s="1" t="str">
        <f>IF(Table1_1[[#This Row],[discount_percentage]]&gt;= 50%, "Yes", "No")</f>
        <v>Yes</v>
      </c>
      <c r="L1217">
        <v>4</v>
      </c>
      <c r="M1217">
        <v>97</v>
      </c>
      <c r="N1217">
        <f>AVERAGE(Table1_1[[#This Row],[rating]]) + (Table1_1[[#This Row],[rating_count]]/1000)</f>
        <v>4.0970000000000004</v>
      </c>
      <c r="O1217" t="str">
        <f>IF(Table1_1[[#This Row],[rating_count]]&lt;1000, "Yes", "No")</f>
        <v>Yes</v>
      </c>
      <c r="P1217" t="s">
        <v>11688</v>
      </c>
      <c r="Q1217" t="s">
        <v>11689</v>
      </c>
      <c r="R1217" t="s">
        <v>11690</v>
      </c>
      <c r="S1217" t="s">
        <v>11691</v>
      </c>
      <c r="T1217" t="s">
        <v>11692</v>
      </c>
      <c r="U1217" t="s">
        <v>11693</v>
      </c>
      <c r="V1217" t="s">
        <v>11694</v>
      </c>
      <c r="W1217" t="s">
        <v>11695</v>
      </c>
    </row>
    <row r="1218" spans="1:23" x14ac:dyDescent="0.25">
      <c r="A1218" t="s">
        <v>11696</v>
      </c>
      <c r="B1218" t="s">
        <v>11697</v>
      </c>
      <c r="C1218" t="str">
        <f>TRIM(LEFT(Table1_1[[#This Row],[product_name]], FIND(" ",Table1_1[[#This Row],[product_name]],FIND(" ",Table1_1[[#This Row],[product_name]],FIND(" ",Table1_1[[#This Row],[product_name]])+1)+1)))</f>
        <v>Orpat HHB-100E 250-Watt</v>
      </c>
      <c r="D1218" t="s">
        <v>8688</v>
      </c>
      <c r="E1218" t="s">
        <v>13080</v>
      </c>
      <c r="F1218">
        <v>765</v>
      </c>
      <c r="G1218">
        <v>970</v>
      </c>
      <c r="H1218" t="str" cm="1">
        <f t="array" ref="H1218">_xlfn.IFS(Table1_1[[#This Row],[discounted_price]]&lt;200, "&lt;₹200", Table1_1[[#This Row],[discounted_price]]&lt;=500, "₹200-₹500", Table1_1[[#This Row],[discounted_price]]&gt;500, "&gt;₹500")</f>
        <v>&gt;₹500</v>
      </c>
      <c r="I1218" s="1">
        <v>0.21</v>
      </c>
      <c r="J12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18" s="1" t="str">
        <f>IF(Table1_1[[#This Row],[discount_percentage]]&gt;= 50%, "Yes", "No")</f>
        <v>No</v>
      </c>
      <c r="L1218">
        <v>4.2</v>
      </c>
      <c r="M1218">
        <v>6055</v>
      </c>
      <c r="N1218">
        <f>AVERAGE(Table1_1[[#This Row],[rating]]) + (Table1_1[[#This Row],[rating_count]]/1000)</f>
        <v>10.254999999999999</v>
      </c>
      <c r="O1218" t="str">
        <f>IF(Table1_1[[#This Row],[rating_count]]&lt;1000, "Yes", "No")</f>
        <v>No</v>
      </c>
      <c r="P1218" t="s">
        <v>11698</v>
      </c>
      <c r="Q1218" t="s">
        <v>11699</v>
      </c>
      <c r="R1218" t="s">
        <v>11700</v>
      </c>
      <c r="S1218" t="s">
        <v>11701</v>
      </c>
      <c r="T1218" t="s">
        <v>11702</v>
      </c>
      <c r="U1218" t="s">
        <v>11703</v>
      </c>
      <c r="V1218" t="s">
        <v>11704</v>
      </c>
      <c r="W1218" t="s">
        <v>11705</v>
      </c>
    </row>
    <row r="1219" spans="1:23" x14ac:dyDescent="0.25">
      <c r="A1219" t="s">
        <v>11706</v>
      </c>
      <c r="B1219" t="s">
        <v>11707</v>
      </c>
      <c r="C1219" t="str">
        <f>TRIM(LEFT(Table1_1[[#This Row],[product_name]], FIND(" ",Table1_1[[#This Row],[product_name]],FIND(" ",Table1_1[[#This Row],[product_name]],FIND(" ",Table1_1[[#This Row],[product_name]])+1)+1)))</f>
        <v>HealthSense Rechargeable Lint</v>
      </c>
      <c r="D1219" t="s">
        <v>8574</v>
      </c>
      <c r="E1219" t="s">
        <v>13080</v>
      </c>
      <c r="F1219">
        <v>999</v>
      </c>
      <c r="G1219">
        <v>1500</v>
      </c>
      <c r="H1219" t="str" cm="1">
        <f t="array" ref="H1219">_xlfn.IFS(Table1_1[[#This Row],[discounted_price]]&lt;200, "&lt;₹200", Table1_1[[#This Row],[discounted_price]]&lt;=500, "₹200-₹500", Table1_1[[#This Row],[discounted_price]]&gt;500, "&gt;₹500")</f>
        <v>&gt;₹500</v>
      </c>
      <c r="I1219" s="1">
        <v>0.33</v>
      </c>
      <c r="J12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19" s="1" t="str">
        <f>IF(Table1_1[[#This Row],[discount_percentage]]&gt;= 50%, "Yes", "No")</f>
        <v>No</v>
      </c>
      <c r="L1219">
        <v>4.2</v>
      </c>
      <c r="M1219">
        <v>386</v>
      </c>
      <c r="N1219">
        <f>AVERAGE(Table1_1[[#This Row],[rating]]) + (Table1_1[[#This Row],[rating_count]]/1000)</f>
        <v>4.5860000000000003</v>
      </c>
      <c r="O1219" t="str">
        <f>IF(Table1_1[[#This Row],[rating_count]]&lt;1000, "Yes", "No")</f>
        <v>Yes</v>
      </c>
      <c r="P1219" t="s">
        <v>11708</v>
      </c>
      <c r="Q1219" t="s">
        <v>11709</v>
      </c>
      <c r="R1219" t="s">
        <v>11710</v>
      </c>
      <c r="S1219" t="s">
        <v>11711</v>
      </c>
      <c r="T1219" t="s">
        <v>11712</v>
      </c>
      <c r="U1219" t="s">
        <v>11713</v>
      </c>
      <c r="V1219" t="s">
        <v>11714</v>
      </c>
      <c r="W1219" t="s">
        <v>11715</v>
      </c>
    </row>
    <row r="1220" spans="1:23" x14ac:dyDescent="0.25">
      <c r="A1220" t="s">
        <v>11716</v>
      </c>
      <c r="B1220" t="s">
        <v>11717</v>
      </c>
      <c r="C1220" t="str">
        <f>TRIM(LEFT(Table1_1[[#This Row],[product_name]], FIND(" ",Table1_1[[#This Row],[product_name]],FIND(" ",Table1_1[[#This Row],[product_name]],FIND(" ",Table1_1[[#This Row],[product_name]])+1)+1)))</f>
        <v>AGARO Classic Portable</v>
      </c>
      <c r="D1220" t="s">
        <v>11718</v>
      </c>
      <c r="E1220" t="s">
        <v>13080</v>
      </c>
      <c r="F1220">
        <v>587</v>
      </c>
      <c r="G1220">
        <v>1295</v>
      </c>
      <c r="H1220" t="str" cm="1">
        <f t="array" ref="H1220">_xlfn.IFS(Table1_1[[#This Row],[discounted_price]]&lt;200, "&lt;₹200", Table1_1[[#This Row],[discounted_price]]&lt;=500, "₹200-₹500", Table1_1[[#This Row],[discounted_price]]&gt;500, "&gt;₹500")</f>
        <v>&gt;₹500</v>
      </c>
      <c r="I1220" s="1">
        <v>0.55000000000000004</v>
      </c>
      <c r="J12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20" s="1" t="str">
        <f>IF(Table1_1[[#This Row],[discount_percentage]]&gt;= 50%, "Yes", "No")</f>
        <v>Yes</v>
      </c>
      <c r="L1220">
        <v>4.0999999999999996</v>
      </c>
      <c r="M1220">
        <v>557</v>
      </c>
      <c r="N1220">
        <f>AVERAGE(Table1_1[[#This Row],[rating]]) + (Table1_1[[#This Row],[rating_count]]/1000)</f>
        <v>4.657</v>
      </c>
      <c r="O1220" t="str">
        <f>IF(Table1_1[[#This Row],[rating_count]]&lt;1000, "Yes", "No")</f>
        <v>Yes</v>
      </c>
      <c r="P1220" t="s">
        <v>11719</v>
      </c>
      <c r="Q1220" t="s">
        <v>11720</v>
      </c>
      <c r="R1220" t="s">
        <v>11721</v>
      </c>
      <c r="S1220" t="s">
        <v>11722</v>
      </c>
      <c r="T1220" t="s">
        <v>11723</v>
      </c>
      <c r="U1220" t="s">
        <v>11724</v>
      </c>
      <c r="V1220" t="s">
        <v>11725</v>
      </c>
      <c r="W1220" t="s">
        <v>11726</v>
      </c>
    </row>
    <row r="1221" spans="1:23" x14ac:dyDescent="0.25">
      <c r="A1221" t="s">
        <v>11727</v>
      </c>
      <c r="B1221" t="s">
        <v>11728</v>
      </c>
      <c r="C1221" t="str">
        <f>TRIM(LEFT(Table1_1[[#This Row],[product_name]], FIND(" ",Table1_1[[#This Row],[product_name]],FIND(" ",Table1_1[[#This Row],[product_name]],FIND(" ",Table1_1[[#This Row],[product_name]])+1)+1)))</f>
        <v>AGARO Imperial 240-Watt</v>
      </c>
      <c r="D1221" t="s">
        <v>11729</v>
      </c>
      <c r="E1221" t="s">
        <v>13080</v>
      </c>
      <c r="F1221">
        <v>12609</v>
      </c>
      <c r="G1221">
        <v>23999</v>
      </c>
      <c r="H1221" t="str" cm="1">
        <f t="array" ref="H1221">_xlfn.IFS(Table1_1[[#This Row],[discounted_price]]&lt;200, "&lt;₹200", Table1_1[[#This Row],[discounted_price]]&lt;=500, "₹200-₹500", Table1_1[[#This Row],[discounted_price]]&gt;500, "&gt;₹500")</f>
        <v>&gt;₹500</v>
      </c>
      <c r="I1221" s="1">
        <v>0.47</v>
      </c>
      <c r="J12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21" s="1" t="str">
        <f>IF(Table1_1[[#This Row],[discount_percentage]]&gt;= 50%, "Yes", "No")</f>
        <v>No</v>
      </c>
      <c r="L1221">
        <v>4.4000000000000004</v>
      </c>
      <c r="M1221">
        <v>2288</v>
      </c>
      <c r="N1221">
        <f>AVERAGE(Table1_1[[#This Row],[rating]]) + (Table1_1[[#This Row],[rating_count]]/1000)</f>
        <v>6.6880000000000006</v>
      </c>
      <c r="O1221" t="str">
        <f>IF(Table1_1[[#This Row],[rating_count]]&lt;1000, "Yes", "No")</f>
        <v>No</v>
      </c>
      <c r="P1221" t="s">
        <v>11730</v>
      </c>
      <c r="Q1221" t="s">
        <v>11731</v>
      </c>
      <c r="R1221" t="s">
        <v>11732</v>
      </c>
      <c r="S1221" t="s">
        <v>11733</v>
      </c>
      <c r="T1221" t="s">
        <v>11734</v>
      </c>
      <c r="U1221" t="s">
        <v>11735</v>
      </c>
      <c r="V1221" t="s">
        <v>11736</v>
      </c>
      <c r="W1221" t="s">
        <v>11737</v>
      </c>
    </row>
    <row r="1222" spans="1:23" x14ac:dyDescent="0.25">
      <c r="A1222" t="s">
        <v>11738</v>
      </c>
      <c r="B1222" t="s">
        <v>11739</v>
      </c>
      <c r="C1222" t="str">
        <f>TRIM(LEFT(Table1_1[[#This Row],[product_name]], FIND(" ",Table1_1[[#This Row],[product_name]],FIND(" ",Table1_1[[#This Row],[product_name]],FIND(" ",Table1_1[[#This Row],[product_name]])+1)+1)))</f>
        <v>Wipro Smartlife Super</v>
      </c>
      <c r="D1222" t="s">
        <v>8699</v>
      </c>
      <c r="E1222" t="s">
        <v>13080</v>
      </c>
      <c r="F1222">
        <v>699</v>
      </c>
      <c r="G1222">
        <v>850</v>
      </c>
      <c r="H1222" t="str" cm="1">
        <f t="array" ref="H1222">_xlfn.IFS(Table1_1[[#This Row],[discounted_price]]&lt;200, "&lt;₹200", Table1_1[[#This Row],[discounted_price]]&lt;=500, "₹200-₹500", Table1_1[[#This Row],[discounted_price]]&gt;500, "&gt;₹500")</f>
        <v>&gt;₹500</v>
      </c>
      <c r="I1222" s="1">
        <v>0.18</v>
      </c>
      <c r="J12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222" s="1" t="str">
        <f>IF(Table1_1[[#This Row],[discount_percentage]]&gt;= 50%, "Yes", "No")</f>
        <v>No</v>
      </c>
      <c r="L1222">
        <v>4.0999999999999996</v>
      </c>
      <c r="M1222">
        <v>1106</v>
      </c>
      <c r="N1222">
        <f>AVERAGE(Table1_1[[#This Row],[rating]]) + (Table1_1[[#This Row],[rating_count]]/1000)</f>
        <v>5.2059999999999995</v>
      </c>
      <c r="O1222" t="str">
        <f>IF(Table1_1[[#This Row],[rating_count]]&lt;1000, "Yes", "No")</f>
        <v>No</v>
      </c>
      <c r="P1222" t="s">
        <v>11740</v>
      </c>
      <c r="Q1222" t="s">
        <v>11741</v>
      </c>
      <c r="R1222" t="s">
        <v>11742</v>
      </c>
      <c r="S1222" t="s">
        <v>11743</v>
      </c>
      <c r="T1222" t="s">
        <v>13071</v>
      </c>
      <c r="U1222" t="s">
        <v>13072</v>
      </c>
      <c r="V1222" t="s">
        <v>11744</v>
      </c>
      <c r="W1222" t="s">
        <v>11745</v>
      </c>
    </row>
    <row r="1223" spans="1:23" x14ac:dyDescent="0.25">
      <c r="A1223" t="s">
        <v>11746</v>
      </c>
      <c r="B1223" t="s">
        <v>11747</v>
      </c>
      <c r="C1223" t="str">
        <f>TRIM(LEFT(Table1_1[[#This Row],[product_name]], FIND(" ",Table1_1[[#This Row],[product_name]],FIND(" ",Table1_1[[#This Row],[product_name]],FIND(" ",Table1_1[[#This Row],[product_name]])+1)+1)))</f>
        <v>AmazonBasics Cylinder Bagless</v>
      </c>
      <c r="D1223" t="s">
        <v>9326</v>
      </c>
      <c r="E1223" t="s">
        <v>13080</v>
      </c>
      <c r="F1223">
        <v>3799</v>
      </c>
      <c r="G1223">
        <v>6000</v>
      </c>
      <c r="H1223" t="str" cm="1">
        <f t="array" ref="H1223">_xlfn.IFS(Table1_1[[#This Row],[discounted_price]]&lt;200, "&lt;₹200", Table1_1[[#This Row],[discounted_price]]&lt;=500, "₹200-₹500", Table1_1[[#This Row],[discounted_price]]&gt;500, "&gt;₹500")</f>
        <v>&gt;₹500</v>
      </c>
      <c r="I1223" s="1">
        <v>0.37</v>
      </c>
      <c r="J12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23" s="1" t="str">
        <f>IF(Table1_1[[#This Row],[discount_percentage]]&gt;= 50%, "Yes", "No")</f>
        <v>No</v>
      </c>
      <c r="L1223">
        <v>4.2</v>
      </c>
      <c r="M1223">
        <v>11935</v>
      </c>
      <c r="N1223">
        <f>AVERAGE(Table1_1[[#This Row],[rating]]) + (Table1_1[[#This Row],[rating_count]]/1000)</f>
        <v>16.135000000000002</v>
      </c>
      <c r="O1223" t="str">
        <f>IF(Table1_1[[#This Row],[rating_count]]&lt;1000, "Yes", "No")</f>
        <v>No</v>
      </c>
      <c r="P1223" t="s">
        <v>11748</v>
      </c>
      <c r="Q1223" t="s">
        <v>11749</v>
      </c>
      <c r="R1223" t="s">
        <v>11750</v>
      </c>
      <c r="S1223" t="s">
        <v>11751</v>
      </c>
      <c r="T1223" t="s">
        <v>11752</v>
      </c>
      <c r="U1223" t="s">
        <v>11753</v>
      </c>
      <c r="V1223" t="s">
        <v>11754</v>
      </c>
      <c r="W1223" t="s">
        <v>11755</v>
      </c>
    </row>
    <row r="1224" spans="1:23" x14ac:dyDescent="0.25">
      <c r="A1224" t="s">
        <v>11756</v>
      </c>
      <c r="B1224" t="s">
        <v>11757</v>
      </c>
      <c r="C1224" t="str">
        <f>TRIM(LEFT(Table1_1[[#This Row],[product_name]], FIND(" ",Table1_1[[#This Row],[product_name]],FIND(" ",Table1_1[[#This Row],[product_name]],FIND(" ",Table1_1[[#This Row],[product_name]])+1)+1)))</f>
        <v>Crompton IHL 251</v>
      </c>
      <c r="D1224" t="s">
        <v>8844</v>
      </c>
      <c r="E1224" t="s">
        <v>13080</v>
      </c>
      <c r="F1224">
        <v>640</v>
      </c>
      <c r="G1224">
        <v>1020</v>
      </c>
      <c r="H1224" t="str" cm="1">
        <f t="array" ref="H1224">_xlfn.IFS(Table1_1[[#This Row],[discounted_price]]&lt;200, "&lt;₹200", Table1_1[[#This Row],[discounted_price]]&lt;=500, "₹200-₹500", Table1_1[[#This Row],[discounted_price]]&gt;500, "&gt;₹500")</f>
        <v>&gt;₹500</v>
      </c>
      <c r="I1224" s="1">
        <v>0.37</v>
      </c>
      <c r="J12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24" s="1" t="str">
        <f>IF(Table1_1[[#This Row],[discount_percentage]]&gt;= 50%, "Yes", "No")</f>
        <v>No</v>
      </c>
      <c r="L1224">
        <v>4.0999999999999996</v>
      </c>
      <c r="M1224">
        <v>5059</v>
      </c>
      <c r="N1224">
        <f>AVERAGE(Table1_1[[#This Row],[rating]]) + (Table1_1[[#This Row],[rating_count]]/1000)</f>
        <v>9.1589999999999989</v>
      </c>
      <c r="O1224" t="str">
        <f>IF(Table1_1[[#This Row],[rating_count]]&lt;1000, "Yes", "No")</f>
        <v>No</v>
      </c>
      <c r="P1224" t="s">
        <v>11758</v>
      </c>
      <c r="Q1224" t="s">
        <v>11759</v>
      </c>
      <c r="R1224" t="s">
        <v>11760</v>
      </c>
      <c r="S1224" t="s">
        <v>11761</v>
      </c>
      <c r="T1224" t="s">
        <v>11762</v>
      </c>
      <c r="U1224" t="s">
        <v>11763</v>
      </c>
      <c r="V1224" t="s">
        <v>11764</v>
      </c>
      <c r="W1224" t="s">
        <v>11765</v>
      </c>
    </row>
    <row r="1225" spans="1:23" x14ac:dyDescent="0.25">
      <c r="A1225" t="s">
        <v>11766</v>
      </c>
      <c r="B1225" t="s">
        <v>11767</v>
      </c>
      <c r="C1225" t="str">
        <f>TRIM(LEFT(Table1_1[[#This Row],[product_name]], FIND(" ",Table1_1[[#This Row],[product_name]],FIND(" ",Table1_1[[#This Row],[product_name]],FIND(" ",Table1_1[[#This Row],[product_name]])+1)+1)))</f>
        <v>SaiEllin Room Heater</v>
      </c>
      <c r="D1225" t="s">
        <v>8563</v>
      </c>
      <c r="E1225" t="s">
        <v>13080</v>
      </c>
      <c r="F1225">
        <v>979</v>
      </c>
      <c r="G1225">
        <v>1999</v>
      </c>
      <c r="H1225" t="str" cm="1">
        <f t="array" ref="H1225">_xlfn.IFS(Table1_1[[#This Row],[discounted_price]]&lt;200, "&lt;₹200", Table1_1[[#This Row],[discounted_price]]&lt;=500, "₹200-₹500", Table1_1[[#This Row],[discounted_price]]&gt;500, "&gt;₹500")</f>
        <v>&gt;₹500</v>
      </c>
      <c r="I1225" s="1">
        <v>0.51</v>
      </c>
      <c r="J12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25" s="1" t="str">
        <f>IF(Table1_1[[#This Row],[discount_percentage]]&gt;= 50%, "Yes", "No")</f>
        <v>Yes</v>
      </c>
      <c r="L1225">
        <v>3.9</v>
      </c>
      <c r="M1225">
        <v>157</v>
      </c>
      <c r="N1225">
        <f>AVERAGE(Table1_1[[#This Row],[rating]]) + (Table1_1[[#This Row],[rating_count]]/1000)</f>
        <v>4.0569999999999995</v>
      </c>
      <c r="O1225" t="str">
        <f>IF(Table1_1[[#This Row],[rating_count]]&lt;1000, "Yes", "No")</f>
        <v>Yes</v>
      </c>
      <c r="P1225" t="s">
        <v>11768</v>
      </c>
      <c r="Q1225" t="s">
        <v>11769</v>
      </c>
      <c r="R1225" t="s">
        <v>11770</v>
      </c>
      <c r="S1225" t="s">
        <v>11771</v>
      </c>
      <c r="T1225" t="s">
        <v>11772</v>
      </c>
      <c r="U1225" t="s">
        <v>11773</v>
      </c>
      <c r="V1225" t="s">
        <v>11774</v>
      </c>
      <c r="W1225" t="s">
        <v>11775</v>
      </c>
    </row>
    <row r="1226" spans="1:23" x14ac:dyDescent="0.25">
      <c r="A1226" t="s">
        <v>11776</v>
      </c>
      <c r="B1226" t="s">
        <v>11777</v>
      </c>
      <c r="C1226" t="str">
        <f>TRIM(LEFT(Table1_1[[#This Row],[product_name]], FIND(" ",Table1_1[[#This Row],[product_name]],FIND(" ",Table1_1[[#This Row],[product_name]],FIND(" ",Table1_1[[#This Row],[product_name]])+1)+1)))</f>
        <v>Bajaj Majesty Duetto</v>
      </c>
      <c r="D1226" t="s">
        <v>8721</v>
      </c>
      <c r="E1226" t="s">
        <v>13080</v>
      </c>
      <c r="F1226">
        <v>5365</v>
      </c>
      <c r="G1226">
        <v>7445</v>
      </c>
      <c r="H1226" t="str" cm="1">
        <f t="array" ref="H1226">_xlfn.IFS(Table1_1[[#This Row],[discounted_price]]&lt;200, "&lt;₹200", Table1_1[[#This Row],[discounted_price]]&lt;=500, "₹200-₹500", Table1_1[[#This Row],[discounted_price]]&gt;500, "&gt;₹500")</f>
        <v>&gt;₹500</v>
      </c>
      <c r="I1226" s="1">
        <v>0.28000000000000003</v>
      </c>
      <c r="J12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26" s="1" t="str">
        <f>IF(Table1_1[[#This Row],[discount_percentage]]&gt;= 50%, "Yes", "No")</f>
        <v>No</v>
      </c>
      <c r="L1226">
        <v>3.9</v>
      </c>
      <c r="M1226">
        <v>3584</v>
      </c>
      <c r="N1226">
        <f>AVERAGE(Table1_1[[#This Row],[rating]]) + (Table1_1[[#This Row],[rating_count]]/1000)</f>
        <v>7.484</v>
      </c>
      <c r="O1226" t="str">
        <f>IF(Table1_1[[#This Row],[rating_count]]&lt;1000, "Yes", "No")</f>
        <v>No</v>
      </c>
      <c r="P1226" t="s">
        <v>11778</v>
      </c>
      <c r="Q1226" t="s">
        <v>11779</v>
      </c>
      <c r="R1226" t="s">
        <v>11780</v>
      </c>
      <c r="S1226" t="s">
        <v>11781</v>
      </c>
      <c r="T1226" t="s">
        <v>11782</v>
      </c>
      <c r="U1226" t="s">
        <v>11783</v>
      </c>
      <c r="V1226" t="s">
        <v>11784</v>
      </c>
      <c r="W1226" t="s">
        <v>11785</v>
      </c>
    </row>
    <row r="1227" spans="1:23" x14ac:dyDescent="0.25">
      <c r="A1227" t="s">
        <v>11786</v>
      </c>
      <c r="B1227" t="s">
        <v>11787</v>
      </c>
      <c r="C1227" t="str">
        <f>TRIM(LEFT(Table1_1[[#This Row],[product_name]], FIND(" ",Table1_1[[#This Row],[product_name]],FIND(" ",Table1_1[[#This Row],[product_name]],FIND(" ",Table1_1[[#This Row],[product_name]])+1)+1)))</f>
        <v>Black + Decker</v>
      </c>
      <c r="D1227" t="s">
        <v>8897</v>
      </c>
      <c r="E1227" t="s">
        <v>13080</v>
      </c>
      <c r="F1227">
        <v>3199</v>
      </c>
      <c r="G1227">
        <v>3500</v>
      </c>
      <c r="H1227" t="str" cm="1">
        <f t="array" ref="H1227">_xlfn.IFS(Table1_1[[#This Row],[discounted_price]]&lt;200, "&lt;₹200", Table1_1[[#This Row],[discounted_price]]&lt;=500, "₹200-₹500", Table1_1[[#This Row],[discounted_price]]&gt;500, "&gt;₹500")</f>
        <v>&gt;₹500</v>
      </c>
      <c r="I1227" s="1">
        <v>0.09</v>
      </c>
      <c r="J12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227" s="1" t="str">
        <f>IF(Table1_1[[#This Row],[discount_percentage]]&gt;= 50%, "Yes", "No")</f>
        <v>No</v>
      </c>
      <c r="L1227">
        <v>4.2</v>
      </c>
      <c r="M1227">
        <v>1899</v>
      </c>
      <c r="N1227">
        <f>AVERAGE(Table1_1[[#This Row],[rating]]) + (Table1_1[[#This Row],[rating_count]]/1000)</f>
        <v>6.0990000000000002</v>
      </c>
      <c r="O1227" t="str">
        <f>IF(Table1_1[[#This Row],[rating_count]]&lt;1000, "Yes", "No")</f>
        <v>No</v>
      </c>
      <c r="P1227" t="s">
        <v>11788</v>
      </c>
      <c r="Q1227" t="s">
        <v>11789</v>
      </c>
      <c r="R1227" t="s">
        <v>11790</v>
      </c>
      <c r="S1227" t="s">
        <v>11791</v>
      </c>
      <c r="T1227" t="s">
        <v>11792</v>
      </c>
      <c r="U1227" t="s">
        <v>11793</v>
      </c>
      <c r="V1227" t="s">
        <v>11794</v>
      </c>
      <c r="W1227" t="s">
        <v>11795</v>
      </c>
    </row>
    <row r="1228" spans="1:23" x14ac:dyDescent="0.25">
      <c r="A1228" t="s">
        <v>11796</v>
      </c>
      <c r="B1228" t="s">
        <v>11797</v>
      </c>
      <c r="C1228" t="str">
        <f>TRIM(LEFT(Table1_1[[#This Row],[product_name]], FIND(" ",Table1_1[[#This Row],[product_name]],FIND(" ",Table1_1[[#This Row],[product_name]],FIND(" ",Table1_1[[#This Row],[product_name]])+1)+1)))</f>
        <v>Inalsa Hand Blender|</v>
      </c>
      <c r="D1228" t="s">
        <v>10358</v>
      </c>
      <c r="E1228" t="s">
        <v>13080</v>
      </c>
      <c r="F1228">
        <v>979</v>
      </c>
      <c r="G1228">
        <v>1395</v>
      </c>
      <c r="H1228" t="str" cm="1">
        <f t="array" ref="H1228">_xlfn.IFS(Table1_1[[#This Row],[discounted_price]]&lt;200, "&lt;₹200", Table1_1[[#This Row],[discounted_price]]&lt;=500, "₹200-₹500", Table1_1[[#This Row],[discounted_price]]&gt;500, "&gt;₹500")</f>
        <v>&gt;₹500</v>
      </c>
      <c r="I1228" s="1">
        <v>0.3</v>
      </c>
      <c r="J12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28" s="1" t="str">
        <f>IF(Table1_1[[#This Row],[discount_percentage]]&gt;= 50%, "Yes", "No")</f>
        <v>No</v>
      </c>
      <c r="L1228">
        <v>4.2</v>
      </c>
      <c r="M1228">
        <v>15252</v>
      </c>
      <c r="N1228">
        <f>AVERAGE(Table1_1[[#This Row],[rating]]) + (Table1_1[[#This Row],[rating_count]]/1000)</f>
        <v>19.452000000000002</v>
      </c>
      <c r="O1228" t="str">
        <f>IF(Table1_1[[#This Row],[rating_count]]&lt;1000, "Yes", "No")</f>
        <v>No</v>
      </c>
      <c r="P1228" t="s">
        <v>11798</v>
      </c>
      <c r="Q1228" t="s">
        <v>11799</v>
      </c>
      <c r="R1228" t="s">
        <v>11800</v>
      </c>
      <c r="S1228" t="s">
        <v>11801</v>
      </c>
      <c r="T1228" t="s">
        <v>11802</v>
      </c>
      <c r="U1228" t="s">
        <v>11803</v>
      </c>
      <c r="V1228" t="s">
        <v>11804</v>
      </c>
      <c r="W1228" t="s">
        <v>11805</v>
      </c>
    </row>
    <row r="1229" spans="1:23" x14ac:dyDescent="0.25">
      <c r="A1229" t="s">
        <v>11806</v>
      </c>
      <c r="B1229" t="s">
        <v>11807</v>
      </c>
      <c r="C1229" t="str">
        <f>TRIM(LEFT(Table1_1[[#This Row],[product_name]], FIND(" ",Table1_1[[#This Row],[product_name]],FIND(" ",Table1_1[[#This Row],[product_name]],FIND(" ",Table1_1[[#This Row],[product_name]])+1)+1)))</f>
        <v>Longway Blaze 2</v>
      </c>
      <c r="D1229" t="s">
        <v>8552</v>
      </c>
      <c r="E1229" t="s">
        <v>13080</v>
      </c>
      <c r="F1229">
        <v>929</v>
      </c>
      <c r="G1229">
        <v>2199</v>
      </c>
      <c r="H1229" t="str" cm="1">
        <f t="array" ref="H1229">_xlfn.IFS(Table1_1[[#This Row],[discounted_price]]&lt;200, "&lt;₹200", Table1_1[[#This Row],[discounted_price]]&lt;=500, "₹200-₹500", Table1_1[[#This Row],[discounted_price]]&gt;500, "&gt;₹500")</f>
        <v>&gt;₹500</v>
      </c>
      <c r="I1229" s="1">
        <v>0.57999999999999996</v>
      </c>
      <c r="J12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29" s="1" t="str">
        <f>IF(Table1_1[[#This Row],[discount_percentage]]&gt;= 50%, "Yes", "No")</f>
        <v>Yes</v>
      </c>
      <c r="L1229">
        <v>3.7</v>
      </c>
      <c r="M1229">
        <v>4</v>
      </c>
      <c r="N1229">
        <f>AVERAGE(Table1_1[[#This Row],[rating]]) + (Table1_1[[#This Row],[rating_count]]/1000)</f>
        <v>3.7040000000000002</v>
      </c>
      <c r="O1229" t="str">
        <f>IF(Table1_1[[#This Row],[rating_count]]&lt;1000, "Yes", "No")</f>
        <v>Yes</v>
      </c>
      <c r="P1229" t="s">
        <v>11808</v>
      </c>
      <c r="Q1229" t="s">
        <v>11809</v>
      </c>
      <c r="R1229" t="s">
        <v>11810</v>
      </c>
      <c r="S1229" t="s">
        <v>11811</v>
      </c>
      <c r="T1229" t="s">
        <v>11812</v>
      </c>
      <c r="U1229" t="s">
        <v>11813</v>
      </c>
      <c r="V1229" t="s">
        <v>11814</v>
      </c>
      <c r="W1229" t="s">
        <v>11815</v>
      </c>
    </row>
    <row r="1230" spans="1:23" x14ac:dyDescent="0.25">
      <c r="A1230" t="s">
        <v>11816</v>
      </c>
      <c r="B1230" t="s">
        <v>11817</v>
      </c>
      <c r="C1230" t="str">
        <f>TRIM(LEFT(Table1_1[[#This Row],[product_name]], FIND(" ",Table1_1[[#This Row],[product_name]],FIND(" ",Table1_1[[#This Row],[product_name]],FIND(" ",Table1_1[[#This Row],[product_name]])+1)+1)))</f>
        <v>Prestige PWG 07</v>
      </c>
      <c r="D1230" t="s">
        <v>10409</v>
      </c>
      <c r="E1230" t="s">
        <v>13080</v>
      </c>
      <c r="F1230">
        <v>3710</v>
      </c>
      <c r="G1230">
        <v>4330</v>
      </c>
      <c r="H1230" t="str" cm="1">
        <f t="array" ref="H1230">_xlfn.IFS(Table1_1[[#This Row],[discounted_price]]&lt;200, "&lt;₹200", Table1_1[[#This Row],[discounted_price]]&lt;=500, "₹200-₹500", Table1_1[[#This Row],[discounted_price]]&gt;500, "&gt;₹500")</f>
        <v>&gt;₹500</v>
      </c>
      <c r="I1230" s="1">
        <v>0.14000000000000001</v>
      </c>
      <c r="J12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230" s="1" t="str">
        <f>IF(Table1_1[[#This Row],[discount_percentage]]&gt;= 50%, "Yes", "No")</f>
        <v>No</v>
      </c>
      <c r="L1230">
        <v>3.7</v>
      </c>
      <c r="M1230">
        <v>1662</v>
      </c>
      <c r="N1230">
        <f>AVERAGE(Table1_1[[#This Row],[rating]]) + (Table1_1[[#This Row],[rating_count]]/1000)</f>
        <v>5.3620000000000001</v>
      </c>
      <c r="O1230" t="str">
        <f>IF(Table1_1[[#This Row],[rating_count]]&lt;1000, "Yes", "No")</f>
        <v>No</v>
      </c>
      <c r="P1230" t="s">
        <v>11818</v>
      </c>
      <c r="Q1230" t="s">
        <v>11819</v>
      </c>
      <c r="R1230" t="s">
        <v>11820</v>
      </c>
      <c r="S1230" t="s">
        <v>11821</v>
      </c>
      <c r="T1230" t="s">
        <v>11822</v>
      </c>
      <c r="U1230" t="s">
        <v>11823</v>
      </c>
      <c r="V1230" t="s">
        <v>11824</v>
      </c>
      <c r="W1230" t="s">
        <v>11825</v>
      </c>
    </row>
    <row r="1231" spans="1:23" x14ac:dyDescent="0.25">
      <c r="A1231" t="s">
        <v>11826</v>
      </c>
      <c r="B1231" t="s">
        <v>11827</v>
      </c>
      <c r="C1231" t="str">
        <f>TRIM(LEFT(Table1_1[[#This Row],[product_name]], FIND(" ",Table1_1[[#This Row],[product_name]],FIND(" ",Table1_1[[#This Row],[product_name]],FIND(" ",Table1_1[[#This Row],[product_name]])+1)+1)))</f>
        <v>Pigeon Zest Mixer</v>
      </c>
      <c r="D1231" t="s">
        <v>8710</v>
      </c>
      <c r="E1231" t="s">
        <v>13080</v>
      </c>
      <c r="F1231">
        <v>2033</v>
      </c>
      <c r="G1231">
        <v>4295</v>
      </c>
      <c r="H1231" t="str" cm="1">
        <f t="array" ref="H1231">_xlfn.IFS(Table1_1[[#This Row],[discounted_price]]&lt;200, "&lt;₹200", Table1_1[[#This Row],[discounted_price]]&lt;=500, "₹200-₹500", Table1_1[[#This Row],[discounted_price]]&gt;500, "&gt;₹500")</f>
        <v>&gt;₹500</v>
      </c>
      <c r="I1231" s="1">
        <v>0.53</v>
      </c>
      <c r="J12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31" s="1" t="str">
        <f>IF(Table1_1[[#This Row],[discount_percentage]]&gt;= 50%, "Yes", "No")</f>
        <v>Yes</v>
      </c>
      <c r="L1231">
        <v>3.4</v>
      </c>
      <c r="M1231">
        <v>422</v>
      </c>
      <c r="N1231">
        <f>AVERAGE(Table1_1[[#This Row],[rating]]) + (Table1_1[[#This Row],[rating_count]]/1000)</f>
        <v>3.8220000000000001</v>
      </c>
      <c r="O1231" t="str">
        <f>IF(Table1_1[[#This Row],[rating_count]]&lt;1000, "Yes", "No")</f>
        <v>Yes</v>
      </c>
      <c r="P1231" t="s">
        <v>11828</v>
      </c>
      <c r="Q1231" t="s">
        <v>11829</v>
      </c>
      <c r="R1231" t="s">
        <v>11830</v>
      </c>
      <c r="S1231" t="s">
        <v>11831</v>
      </c>
      <c r="T1231" t="s">
        <v>11832</v>
      </c>
      <c r="U1231" t="s">
        <v>11833</v>
      </c>
      <c r="V1231" t="s">
        <v>11834</v>
      </c>
      <c r="W1231" t="s">
        <v>11835</v>
      </c>
    </row>
    <row r="1232" spans="1:23" x14ac:dyDescent="0.25">
      <c r="A1232" t="s">
        <v>11836</v>
      </c>
      <c r="B1232" t="s">
        <v>11837</v>
      </c>
      <c r="C1232" t="str">
        <f>TRIM(LEFT(Table1_1[[#This Row],[product_name]], FIND(" ",Table1_1[[#This Row],[product_name]],FIND(" ",Table1_1[[#This Row],[product_name]],FIND(" ",Table1_1[[#This Row],[product_name]])+1)+1)))</f>
        <v>Borosil Volcano 13</v>
      </c>
      <c r="D1232" t="s">
        <v>8552</v>
      </c>
      <c r="E1232" t="s">
        <v>13080</v>
      </c>
      <c r="F1232">
        <v>9495</v>
      </c>
      <c r="G1232">
        <v>18990</v>
      </c>
      <c r="H1232" t="str" cm="1">
        <f t="array" ref="H1232">_xlfn.IFS(Table1_1[[#This Row],[discounted_price]]&lt;200, "&lt;₹200", Table1_1[[#This Row],[discounted_price]]&lt;=500, "₹200-₹500", Table1_1[[#This Row],[discounted_price]]&gt;500, "&gt;₹500")</f>
        <v>&gt;₹500</v>
      </c>
      <c r="I1232" s="1">
        <v>0.5</v>
      </c>
      <c r="J12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32" s="1" t="str">
        <f>IF(Table1_1[[#This Row],[discount_percentage]]&gt;= 50%, "Yes", "No")</f>
        <v>Yes</v>
      </c>
      <c r="L1232">
        <v>4.2</v>
      </c>
      <c r="M1232">
        <v>79</v>
      </c>
      <c r="N1232">
        <f>AVERAGE(Table1_1[[#This Row],[rating]]) + (Table1_1[[#This Row],[rating_count]]/1000)</f>
        <v>4.2789999999999999</v>
      </c>
      <c r="O1232" t="str">
        <f>IF(Table1_1[[#This Row],[rating_count]]&lt;1000, "Yes", "No")</f>
        <v>Yes</v>
      </c>
      <c r="P1232" t="s">
        <v>11838</v>
      </c>
      <c r="Q1232" t="s">
        <v>11839</v>
      </c>
      <c r="R1232" t="s">
        <v>11840</v>
      </c>
      <c r="S1232" t="s">
        <v>11841</v>
      </c>
      <c r="T1232" t="s">
        <v>11842</v>
      </c>
      <c r="U1232" t="s">
        <v>11843</v>
      </c>
      <c r="V1232" t="s">
        <v>11844</v>
      </c>
      <c r="W1232" t="s">
        <v>11845</v>
      </c>
    </row>
    <row r="1233" spans="1:23" x14ac:dyDescent="0.25">
      <c r="A1233" t="s">
        <v>11846</v>
      </c>
      <c r="B1233" t="s">
        <v>11847</v>
      </c>
      <c r="C1233" t="str">
        <f>TRIM(LEFT(Table1_1[[#This Row],[product_name]], FIND(" ",Table1_1[[#This Row],[product_name]],FIND(" ",Table1_1[[#This Row],[product_name]],FIND(" ",Table1_1[[#This Row],[product_name]])+1)+1)))</f>
        <v>Crompton Solarium Qube</v>
      </c>
      <c r="D1233" t="s">
        <v>8773</v>
      </c>
      <c r="E1233" t="s">
        <v>13080</v>
      </c>
      <c r="F1233">
        <v>7799</v>
      </c>
      <c r="G1233">
        <v>12500</v>
      </c>
      <c r="H1233" t="str" cm="1">
        <f t="array" ref="H1233">_xlfn.IFS(Table1_1[[#This Row],[discounted_price]]&lt;200, "&lt;₹200", Table1_1[[#This Row],[discounted_price]]&lt;=500, "₹200-₹500", Table1_1[[#This Row],[discounted_price]]&gt;500, "&gt;₹500")</f>
        <v>&gt;₹500</v>
      </c>
      <c r="I1233" s="1">
        <v>0.38</v>
      </c>
      <c r="J12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33" s="1" t="str">
        <f>IF(Table1_1[[#This Row],[discount_percentage]]&gt;= 50%, "Yes", "No")</f>
        <v>No</v>
      </c>
      <c r="L1233">
        <v>4</v>
      </c>
      <c r="M1233">
        <v>5160</v>
      </c>
      <c r="N1233">
        <f>AVERAGE(Table1_1[[#This Row],[rating]]) + (Table1_1[[#This Row],[rating_count]]/1000)</f>
        <v>9.16</v>
      </c>
      <c r="O1233" t="str">
        <f>IF(Table1_1[[#This Row],[rating_count]]&lt;1000, "Yes", "No")</f>
        <v>No</v>
      </c>
      <c r="P1233" t="s">
        <v>11848</v>
      </c>
      <c r="Q1233" t="s">
        <v>11849</v>
      </c>
      <c r="R1233" t="s">
        <v>11850</v>
      </c>
      <c r="S1233" t="s">
        <v>11851</v>
      </c>
      <c r="T1233" t="s">
        <v>11852</v>
      </c>
      <c r="U1233" t="s">
        <v>11853</v>
      </c>
      <c r="V1233" t="s">
        <v>11854</v>
      </c>
      <c r="W1233" t="s">
        <v>11855</v>
      </c>
    </row>
    <row r="1234" spans="1:23" x14ac:dyDescent="0.25">
      <c r="A1234" t="s">
        <v>11856</v>
      </c>
      <c r="B1234" t="s">
        <v>11857</v>
      </c>
      <c r="C1234" t="str">
        <f>TRIM(LEFT(Table1_1[[#This Row],[product_name]], FIND(" ",Table1_1[[#This Row],[product_name]],FIND(" ",Table1_1[[#This Row],[product_name]],FIND(" ",Table1_1[[#This Row],[product_name]])+1)+1)))</f>
        <v>Singer Aroma 1.8</v>
      </c>
      <c r="D1234" t="s">
        <v>8541</v>
      </c>
      <c r="E1234" t="s">
        <v>13080</v>
      </c>
      <c r="F1234">
        <v>949</v>
      </c>
      <c r="G1234">
        <v>2385</v>
      </c>
      <c r="H1234" t="str" cm="1">
        <f t="array" ref="H1234">_xlfn.IFS(Table1_1[[#This Row],[discounted_price]]&lt;200, "&lt;₹200", Table1_1[[#This Row],[discounted_price]]&lt;=500, "₹200-₹500", Table1_1[[#This Row],[discounted_price]]&gt;500, "&gt;₹500")</f>
        <v>&gt;₹500</v>
      </c>
      <c r="I1234" s="1">
        <v>0.6</v>
      </c>
      <c r="J12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34" s="1" t="str">
        <f>IF(Table1_1[[#This Row],[discount_percentage]]&gt;= 50%, "Yes", "No")</f>
        <v>Yes</v>
      </c>
      <c r="L1234">
        <v>4.0999999999999996</v>
      </c>
      <c r="M1234">
        <v>2311</v>
      </c>
      <c r="N1234">
        <f>AVERAGE(Table1_1[[#This Row],[rating]]) + (Table1_1[[#This Row],[rating_count]]/1000)</f>
        <v>6.4109999999999996</v>
      </c>
      <c r="O1234" t="str">
        <f>IF(Table1_1[[#This Row],[rating_count]]&lt;1000, "Yes", "No")</f>
        <v>No</v>
      </c>
      <c r="P1234" t="s">
        <v>11858</v>
      </c>
      <c r="Q1234" t="s">
        <v>11859</v>
      </c>
      <c r="R1234" t="s">
        <v>11860</v>
      </c>
      <c r="S1234" t="s">
        <v>11861</v>
      </c>
      <c r="T1234" t="s">
        <v>11862</v>
      </c>
      <c r="U1234" t="s">
        <v>11863</v>
      </c>
      <c r="V1234" t="s">
        <v>11864</v>
      </c>
      <c r="W1234" t="s">
        <v>11865</v>
      </c>
    </row>
    <row r="1235" spans="1:23" x14ac:dyDescent="0.25">
      <c r="A1235" t="s">
        <v>11866</v>
      </c>
      <c r="B1235" t="s">
        <v>11867</v>
      </c>
      <c r="C1235" t="str">
        <f>TRIM(LEFT(Table1_1[[#This Row],[product_name]], FIND(" ",Table1_1[[#This Row],[product_name]],FIND(" ",Table1_1[[#This Row],[product_name]],FIND(" ",Table1_1[[#This Row],[product_name]])+1)+1)))</f>
        <v>Orient Electric Aura</v>
      </c>
      <c r="D1235" t="s">
        <v>8721</v>
      </c>
      <c r="E1235" t="s">
        <v>13080</v>
      </c>
      <c r="F1235">
        <v>2790</v>
      </c>
      <c r="G1235">
        <v>4890</v>
      </c>
      <c r="H1235" t="str" cm="1">
        <f t="array" ref="H1235">_xlfn.IFS(Table1_1[[#This Row],[discounted_price]]&lt;200, "&lt;₹200", Table1_1[[#This Row],[discounted_price]]&lt;=500, "₹200-₹500", Table1_1[[#This Row],[discounted_price]]&gt;500, "&gt;₹500")</f>
        <v>&gt;₹500</v>
      </c>
      <c r="I1235" s="1">
        <v>0.43</v>
      </c>
      <c r="J12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35" s="1" t="str">
        <f>IF(Table1_1[[#This Row],[discount_percentage]]&gt;= 50%, "Yes", "No")</f>
        <v>No</v>
      </c>
      <c r="L1235">
        <v>3.9</v>
      </c>
      <c r="M1235">
        <v>588</v>
      </c>
      <c r="N1235">
        <f>AVERAGE(Table1_1[[#This Row],[rating]]) + (Table1_1[[#This Row],[rating_count]]/1000)</f>
        <v>4.4879999999999995</v>
      </c>
      <c r="O1235" t="str">
        <f>IF(Table1_1[[#This Row],[rating_count]]&lt;1000, "Yes", "No")</f>
        <v>Yes</v>
      </c>
      <c r="P1235" t="s">
        <v>11868</v>
      </c>
      <c r="Q1235" t="s">
        <v>11869</v>
      </c>
      <c r="R1235" t="s">
        <v>11870</v>
      </c>
      <c r="S1235" t="s">
        <v>11871</v>
      </c>
      <c r="T1235" t="s">
        <v>11872</v>
      </c>
      <c r="U1235" t="s">
        <v>11873</v>
      </c>
      <c r="V1235" t="s">
        <v>11874</v>
      </c>
      <c r="W1235" t="s">
        <v>11875</v>
      </c>
    </row>
    <row r="1236" spans="1:23" x14ac:dyDescent="0.25">
      <c r="A1236" t="s">
        <v>11876</v>
      </c>
      <c r="B1236" t="s">
        <v>11877</v>
      </c>
      <c r="C1236" t="str">
        <f>TRIM(LEFT(Table1_1[[#This Row],[product_name]], FIND(" ",Table1_1[[#This Row],[product_name]],FIND(" ",Table1_1[[#This Row],[product_name]],FIND(" ",Table1_1[[#This Row],[product_name]])+1)+1)))</f>
        <v>Crompton Brio 1000-Watts</v>
      </c>
      <c r="D1236" t="s">
        <v>8699</v>
      </c>
      <c r="E1236" t="s">
        <v>13080</v>
      </c>
      <c r="F1236">
        <v>645</v>
      </c>
      <c r="G1236">
        <v>1100</v>
      </c>
      <c r="H1236" t="str" cm="1">
        <f t="array" ref="H1236">_xlfn.IFS(Table1_1[[#This Row],[discounted_price]]&lt;200, "&lt;₹200", Table1_1[[#This Row],[discounted_price]]&lt;=500, "₹200-₹500", Table1_1[[#This Row],[discounted_price]]&gt;500, "&gt;₹500")</f>
        <v>&gt;₹500</v>
      </c>
      <c r="I1236" s="1">
        <v>0.41</v>
      </c>
      <c r="J12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36" s="1" t="str">
        <f>IF(Table1_1[[#This Row],[discount_percentage]]&gt;= 50%, "Yes", "No")</f>
        <v>No</v>
      </c>
      <c r="L1236">
        <v>4</v>
      </c>
      <c r="M1236">
        <v>3271</v>
      </c>
      <c r="N1236">
        <f>AVERAGE(Table1_1[[#This Row],[rating]]) + (Table1_1[[#This Row],[rating_count]]/1000)</f>
        <v>7.2709999999999999</v>
      </c>
      <c r="O1236" t="str">
        <f>IF(Table1_1[[#This Row],[rating_count]]&lt;1000, "Yes", "No")</f>
        <v>No</v>
      </c>
      <c r="P1236" t="s">
        <v>11878</v>
      </c>
      <c r="Q1236" t="s">
        <v>11879</v>
      </c>
      <c r="R1236" t="s">
        <v>11880</v>
      </c>
      <c r="S1236" t="s">
        <v>11881</v>
      </c>
      <c r="T1236" t="s">
        <v>11882</v>
      </c>
      <c r="U1236" t="s">
        <v>11883</v>
      </c>
      <c r="V1236" t="s">
        <v>11884</v>
      </c>
      <c r="W1236" t="s">
        <v>11885</v>
      </c>
    </row>
    <row r="1237" spans="1:23" x14ac:dyDescent="0.25">
      <c r="A1237" t="s">
        <v>11886</v>
      </c>
      <c r="B1237" t="s">
        <v>11887</v>
      </c>
      <c r="C1237" t="str">
        <f>TRIM(LEFT(Table1_1[[#This Row],[product_name]], FIND(" ",Table1_1[[#This Row],[product_name]],FIND(" ",Table1_1[[#This Row],[product_name]],FIND(" ",Table1_1[[#This Row],[product_name]])+1)+1)))</f>
        <v>Butterfly Hero Mixer</v>
      </c>
      <c r="D1237" t="s">
        <v>8710</v>
      </c>
      <c r="E1237" t="s">
        <v>13080</v>
      </c>
      <c r="F1237">
        <v>2237.81</v>
      </c>
      <c r="G1237">
        <v>3899</v>
      </c>
      <c r="H1237" t="str" cm="1">
        <f t="array" ref="H1237">_xlfn.IFS(Table1_1[[#This Row],[discounted_price]]&lt;200, "&lt;₹200", Table1_1[[#This Row],[discounted_price]]&lt;=500, "₹200-₹500", Table1_1[[#This Row],[discounted_price]]&gt;500, "&gt;₹500")</f>
        <v>&gt;₹500</v>
      </c>
      <c r="I1237" s="1">
        <v>0.43</v>
      </c>
      <c r="J12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37" s="1" t="str">
        <f>IF(Table1_1[[#This Row],[discount_percentage]]&gt;= 50%, "Yes", "No")</f>
        <v>No</v>
      </c>
      <c r="L1237">
        <v>3.9</v>
      </c>
      <c r="M1237">
        <v>11004</v>
      </c>
      <c r="N1237">
        <f>AVERAGE(Table1_1[[#This Row],[rating]]) + (Table1_1[[#This Row],[rating_count]]/1000)</f>
        <v>14.904</v>
      </c>
      <c r="O1237" t="str">
        <f>IF(Table1_1[[#This Row],[rating_count]]&lt;1000, "Yes", "No")</f>
        <v>No</v>
      </c>
      <c r="P1237" t="s">
        <v>11888</v>
      </c>
      <c r="Q1237" t="s">
        <v>11889</v>
      </c>
      <c r="R1237" t="s">
        <v>11890</v>
      </c>
      <c r="S1237" t="s">
        <v>11891</v>
      </c>
      <c r="T1237" t="s">
        <v>11892</v>
      </c>
      <c r="U1237" t="s">
        <v>11893</v>
      </c>
      <c r="V1237" t="s">
        <v>11894</v>
      </c>
      <c r="W1237" t="s">
        <v>11895</v>
      </c>
    </row>
    <row r="1238" spans="1:23" x14ac:dyDescent="0.25">
      <c r="A1238" t="s">
        <v>11896</v>
      </c>
      <c r="B1238" t="s">
        <v>11897</v>
      </c>
      <c r="C1238" t="str">
        <f>TRIM(LEFT(Table1_1[[#This Row],[product_name]], FIND(" ",Table1_1[[#This Row],[product_name]],FIND(" ",Table1_1[[#This Row],[product_name]],FIND(" ",Table1_1[[#This Row],[product_name]])+1)+1)))</f>
        <v>Racold Eterno Pro</v>
      </c>
      <c r="D1238" t="s">
        <v>8773</v>
      </c>
      <c r="E1238" t="s">
        <v>13080</v>
      </c>
      <c r="F1238">
        <v>8699</v>
      </c>
      <c r="G1238">
        <v>16899</v>
      </c>
      <c r="H1238" t="str" cm="1">
        <f t="array" ref="H1238">_xlfn.IFS(Table1_1[[#This Row],[discounted_price]]&lt;200, "&lt;₹200", Table1_1[[#This Row],[discounted_price]]&lt;=500, "₹200-₹500", Table1_1[[#This Row],[discounted_price]]&gt;500, "&gt;₹500")</f>
        <v>&gt;₹500</v>
      </c>
      <c r="I1238" s="1">
        <v>0.49</v>
      </c>
      <c r="J12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38" s="1" t="str">
        <f>IF(Table1_1[[#This Row],[discount_percentage]]&gt;= 50%, "Yes", "No")</f>
        <v>No</v>
      </c>
      <c r="L1238">
        <v>4.2</v>
      </c>
      <c r="M1238">
        <v>3195</v>
      </c>
      <c r="N1238">
        <f>AVERAGE(Table1_1[[#This Row],[rating]]) + (Table1_1[[#This Row],[rating_count]]/1000)</f>
        <v>7.3949999999999996</v>
      </c>
      <c r="O1238" t="str">
        <f>IF(Table1_1[[#This Row],[rating_count]]&lt;1000, "Yes", "No")</f>
        <v>No</v>
      </c>
      <c r="P1238" t="s">
        <v>11898</v>
      </c>
      <c r="Q1238" t="s">
        <v>11899</v>
      </c>
      <c r="R1238" t="s">
        <v>11900</v>
      </c>
      <c r="S1238" t="s">
        <v>11901</v>
      </c>
      <c r="T1238" t="s">
        <v>11902</v>
      </c>
      <c r="U1238" t="s">
        <v>11903</v>
      </c>
      <c r="V1238" t="s">
        <v>11904</v>
      </c>
      <c r="W1238" t="s">
        <v>11905</v>
      </c>
    </row>
    <row r="1239" spans="1:23" x14ac:dyDescent="0.25">
      <c r="A1239" t="s">
        <v>11906</v>
      </c>
      <c r="B1239" t="s">
        <v>11907</v>
      </c>
      <c r="C1239" t="str">
        <f>TRIM(LEFT(Table1_1[[#This Row],[product_name]], FIND(" ",Table1_1[[#This Row],[product_name]],FIND(" ",Table1_1[[#This Row],[product_name]],FIND(" ",Table1_1[[#This Row],[product_name]])+1)+1)))</f>
        <v>LG 1.5 Ton</v>
      </c>
      <c r="D1239" t="s">
        <v>11908</v>
      </c>
      <c r="E1239" t="s">
        <v>13080</v>
      </c>
      <c r="F1239">
        <v>42990</v>
      </c>
      <c r="G1239">
        <v>75990</v>
      </c>
      <c r="H1239" t="str" cm="1">
        <f t="array" ref="H1239">_xlfn.IFS(Table1_1[[#This Row],[discounted_price]]&lt;200, "&lt;₹200", Table1_1[[#This Row],[discounted_price]]&lt;=500, "₹200-₹500", Table1_1[[#This Row],[discounted_price]]&gt;500, "&gt;₹500")</f>
        <v>&gt;₹500</v>
      </c>
      <c r="I1239" s="1">
        <v>0.43</v>
      </c>
      <c r="J12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39" s="1" t="str">
        <f>IF(Table1_1[[#This Row],[discount_percentage]]&gt;= 50%, "Yes", "No")</f>
        <v>No</v>
      </c>
      <c r="L1239">
        <v>4.3</v>
      </c>
      <c r="M1239">
        <v>3231</v>
      </c>
      <c r="N1239">
        <f>AVERAGE(Table1_1[[#This Row],[rating]]) + (Table1_1[[#This Row],[rating_count]]/1000)</f>
        <v>7.5309999999999997</v>
      </c>
      <c r="O1239" t="str">
        <f>IF(Table1_1[[#This Row],[rating_count]]&lt;1000, "Yes", "No")</f>
        <v>No</v>
      </c>
      <c r="P1239" t="s">
        <v>11909</v>
      </c>
      <c r="Q1239" t="s">
        <v>11910</v>
      </c>
      <c r="R1239" t="s">
        <v>11911</v>
      </c>
      <c r="S1239" t="s">
        <v>11912</v>
      </c>
      <c r="T1239" t="s">
        <v>11913</v>
      </c>
      <c r="U1239" t="s">
        <v>11914</v>
      </c>
      <c r="V1239" t="s">
        <v>11915</v>
      </c>
      <c r="W1239" t="s">
        <v>11916</v>
      </c>
    </row>
    <row r="1240" spans="1:23" x14ac:dyDescent="0.25">
      <c r="A1240" t="s">
        <v>11917</v>
      </c>
      <c r="B1240" t="s">
        <v>11918</v>
      </c>
      <c r="C1240" t="str">
        <f>TRIM(LEFT(Table1_1[[#This Row],[product_name]], FIND(" ",Table1_1[[#This Row],[product_name]],FIND(" ",Table1_1[[#This Row],[product_name]],FIND(" ",Table1_1[[#This Row],[product_name]])+1)+1)))</f>
        <v>Eureka Forbes Aquasure</v>
      </c>
      <c r="D1240" t="s">
        <v>9633</v>
      </c>
      <c r="E1240" t="s">
        <v>13080</v>
      </c>
      <c r="F1240">
        <v>825</v>
      </c>
      <c r="G1240">
        <v>825</v>
      </c>
      <c r="H1240" t="str" cm="1">
        <f t="array" ref="H1240">_xlfn.IFS(Table1_1[[#This Row],[discounted_price]]&lt;200, "&lt;₹200", Table1_1[[#This Row],[discounted_price]]&lt;=500, "₹200-₹500", Table1_1[[#This Row],[discounted_price]]&gt;500, "&gt;₹500")</f>
        <v>&gt;₹500</v>
      </c>
      <c r="I1240" s="1">
        <v>0</v>
      </c>
      <c r="J12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240" s="1" t="str">
        <f>IF(Table1_1[[#This Row],[discount_percentage]]&gt;= 50%, "Yes", "No")</f>
        <v>No</v>
      </c>
      <c r="L1240">
        <v>4</v>
      </c>
      <c r="M1240">
        <v>3246</v>
      </c>
      <c r="N1240">
        <f>AVERAGE(Table1_1[[#This Row],[rating]]) + (Table1_1[[#This Row],[rating_count]]/1000)</f>
        <v>7.2460000000000004</v>
      </c>
      <c r="O1240" t="str">
        <f>IF(Table1_1[[#This Row],[rating_count]]&lt;1000, "Yes", "No")</f>
        <v>No</v>
      </c>
      <c r="P1240" t="s">
        <v>11919</v>
      </c>
      <c r="Q1240" t="s">
        <v>11920</v>
      </c>
      <c r="R1240" t="s">
        <v>11921</v>
      </c>
      <c r="S1240" t="s">
        <v>11922</v>
      </c>
      <c r="T1240" t="s">
        <v>11923</v>
      </c>
      <c r="U1240" t="s">
        <v>11924</v>
      </c>
      <c r="V1240" t="s">
        <v>11925</v>
      </c>
      <c r="W1240" t="s">
        <v>11926</v>
      </c>
    </row>
    <row r="1241" spans="1:23" x14ac:dyDescent="0.25">
      <c r="A1241" t="s">
        <v>11927</v>
      </c>
      <c r="B1241" t="s">
        <v>11928</v>
      </c>
      <c r="C1241" t="str">
        <f>TRIM(LEFT(Table1_1[[#This Row],[product_name]], FIND(" ",Table1_1[[#This Row],[product_name]],FIND(" ",Table1_1[[#This Row],[product_name]],FIND(" ",Table1_1[[#This Row],[product_name]])+1)+1)))</f>
        <v>Green Tales Heat</v>
      </c>
      <c r="D1241" t="s">
        <v>9284</v>
      </c>
      <c r="E1241" t="s">
        <v>13080</v>
      </c>
      <c r="F1241">
        <v>161</v>
      </c>
      <c r="G1241">
        <v>300</v>
      </c>
      <c r="H1241" t="str" cm="1">
        <f t="array" ref="H1241">_xlfn.IFS(Table1_1[[#This Row],[discounted_price]]&lt;200, "&lt;₹200", Table1_1[[#This Row],[discounted_price]]&lt;=500, "₹200-₹500", Table1_1[[#This Row],[discounted_price]]&gt;500, "&gt;₹500")</f>
        <v>&lt;₹200</v>
      </c>
      <c r="I1241" s="1">
        <v>0.46</v>
      </c>
      <c r="J12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41" s="1" t="str">
        <f>IF(Table1_1[[#This Row],[discount_percentage]]&gt;= 50%, "Yes", "No")</f>
        <v>No</v>
      </c>
      <c r="L1241">
        <v>2.6</v>
      </c>
      <c r="M1241">
        <v>24</v>
      </c>
      <c r="N1241">
        <f>AVERAGE(Table1_1[[#This Row],[rating]]) + (Table1_1[[#This Row],[rating_count]]/1000)</f>
        <v>2.6240000000000001</v>
      </c>
      <c r="O1241" t="str">
        <f>IF(Table1_1[[#This Row],[rating_count]]&lt;1000, "Yes", "No")</f>
        <v>Yes</v>
      </c>
      <c r="P1241" t="s">
        <v>11929</v>
      </c>
      <c r="Q1241" t="s">
        <v>11930</v>
      </c>
      <c r="R1241" t="s">
        <v>11931</v>
      </c>
      <c r="S1241" t="s">
        <v>11932</v>
      </c>
      <c r="T1241" t="s">
        <v>11933</v>
      </c>
      <c r="U1241" t="s">
        <v>11934</v>
      </c>
      <c r="V1241" t="s">
        <v>11935</v>
      </c>
      <c r="W1241" t="s">
        <v>11936</v>
      </c>
    </row>
    <row r="1242" spans="1:23" x14ac:dyDescent="0.25">
      <c r="A1242" t="s">
        <v>11937</v>
      </c>
      <c r="B1242" t="s">
        <v>11938</v>
      </c>
      <c r="C1242" t="str">
        <f>TRIM(LEFT(Table1_1[[#This Row],[product_name]], FIND(" ",Table1_1[[#This Row],[product_name]],FIND(" ",Table1_1[[#This Row],[product_name]],FIND(" ",Table1_1[[#This Row],[product_name]])+1)+1)))</f>
        <v>SaleOn Instant Coal</v>
      </c>
      <c r="D1242" t="s">
        <v>8647</v>
      </c>
      <c r="E1242" t="s">
        <v>13080</v>
      </c>
      <c r="F1242">
        <v>697</v>
      </c>
      <c r="G1242">
        <v>1499</v>
      </c>
      <c r="H1242" t="str" cm="1">
        <f t="array" ref="H1242">_xlfn.IFS(Table1_1[[#This Row],[discounted_price]]&lt;200, "&lt;₹200", Table1_1[[#This Row],[discounted_price]]&lt;=500, "₹200-₹500", Table1_1[[#This Row],[discounted_price]]&gt;500, "&gt;₹500")</f>
        <v>&gt;₹500</v>
      </c>
      <c r="I1242" s="1">
        <v>0.54</v>
      </c>
      <c r="J12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42" s="1" t="str">
        <f>IF(Table1_1[[#This Row],[discount_percentage]]&gt;= 50%, "Yes", "No")</f>
        <v>Yes</v>
      </c>
      <c r="L1242">
        <v>3.8</v>
      </c>
      <c r="M1242">
        <v>144</v>
      </c>
      <c r="N1242">
        <f>AVERAGE(Table1_1[[#This Row],[rating]]) + (Table1_1[[#This Row],[rating_count]]/1000)</f>
        <v>3.944</v>
      </c>
      <c r="O1242" t="str">
        <f>IF(Table1_1[[#This Row],[rating_count]]&lt;1000, "Yes", "No")</f>
        <v>Yes</v>
      </c>
      <c r="P1242" t="s">
        <v>11939</v>
      </c>
      <c r="Q1242" t="s">
        <v>11940</v>
      </c>
      <c r="R1242" t="s">
        <v>11941</v>
      </c>
      <c r="S1242" t="s">
        <v>11942</v>
      </c>
      <c r="T1242" t="s">
        <v>11943</v>
      </c>
      <c r="U1242" t="s">
        <v>11944</v>
      </c>
      <c r="V1242" t="s">
        <v>11945</v>
      </c>
      <c r="W1242" t="s">
        <v>11946</v>
      </c>
    </row>
    <row r="1243" spans="1:23" x14ac:dyDescent="0.25">
      <c r="A1243" t="s">
        <v>11947</v>
      </c>
      <c r="B1243" t="s">
        <v>11948</v>
      </c>
      <c r="C1243" t="str">
        <f>TRIM(LEFT(Table1_1[[#This Row],[product_name]], FIND(" ",Table1_1[[#This Row],[product_name]],FIND(" ",Table1_1[[#This Row],[product_name]],FIND(" ",Table1_1[[#This Row],[product_name]])+1)+1)))</f>
        <v>Sujata Chutney Steel</v>
      </c>
      <c r="D1243" t="s">
        <v>11949</v>
      </c>
      <c r="E1243" t="s">
        <v>13080</v>
      </c>
      <c r="F1243">
        <v>688</v>
      </c>
      <c r="G1243">
        <v>747</v>
      </c>
      <c r="H1243" t="str" cm="1">
        <f t="array" ref="H1243">_xlfn.IFS(Table1_1[[#This Row],[discounted_price]]&lt;200, "&lt;₹200", Table1_1[[#This Row],[discounted_price]]&lt;=500, "₹200-₹500", Table1_1[[#This Row],[discounted_price]]&gt;500, "&gt;₹500")</f>
        <v>&gt;₹500</v>
      </c>
      <c r="I1243" s="1">
        <v>0.08</v>
      </c>
      <c r="J12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243" s="1" t="str">
        <f>IF(Table1_1[[#This Row],[discount_percentage]]&gt;= 50%, "Yes", "No")</f>
        <v>No</v>
      </c>
      <c r="L1243">
        <v>4.5</v>
      </c>
      <c r="M1243">
        <v>2280</v>
      </c>
      <c r="N1243">
        <f>AVERAGE(Table1_1[[#This Row],[rating]]) + (Table1_1[[#This Row],[rating_count]]/1000)</f>
        <v>6.7799999999999994</v>
      </c>
      <c r="O1243" t="str">
        <f>IF(Table1_1[[#This Row],[rating_count]]&lt;1000, "Yes", "No")</f>
        <v>No</v>
      </c>
      <c r="P1243" t="s">
        <v>11950</v>
      </c>
      <c r="Q1243" t="s">
        <v>11951</v>
      </c>
      <c r="R1243" t="s">
        <v>11952</v>
      </c>
      <c r="S1243" t="s">
        <v>11953</v>
      </c>
      <c r="T1243" t="s">
        <v>11954</v>
      </c>
      <c r="U1243" t="s">
        <v>11955</v>
      </c>
      <c r="V1243" t="s">
        <v>11956</v>
      </c>
      <c r="W1243" t="s">
        <v>11957</v>
      </c>
    </row>
    <row r="1244" spans="1:23" x14ac:dyDescent="0.25">
      <c r="A1244" t="s">
        <v>11958</v>
      </c>
      <c r="B1244" t="s">
        <v>11959</v>
      </c>
      <c r="C1244" t="str">
        <f>TRIM(LEFT(Table1_1[[#This Row],[product_name]], FIND(" ",Table1_1[[#This Row],[product_name]],FIND(" ",Table1_1[[#This Row],[product_name]],FIND(" ",Table1_1[[#This Row],[product_name]])+1)+1)))</f>
        <v>KHAITAN AVAANTE KA-2013</v>
      </c>
      <c r="D1244" t="s">
        <v>9397</v>
      </c>
      <c r="E1244" t="s">
        <v>13080</v>
      </c>
      <c r="F1244">
        <v>2199</v>
      </c>
      <c r="G1244">
        <v>3999</v>
      </c>
      <c r="H1244" t="str" cm="1">
        <f t="array" ref="H1244">_xlfn.IFS(Table1_1[[#This Row],[discounted_price]]&lt;200, "&lt;₹200", Table1_1[[#This Row],[discounted_price]]&lt;=500, "₹200-₹500", Table1_1[[#This Row],[discounted_price]]&gt;500, "&gt;₹500")</f>
        <v>&gt;₹500</v>
      </c>
      <c r="I1244" s="1">
        <v>0.45</v>
      </c>
      <c r="J12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44" s="1" t="str">
        <f>IF(Table1_1[[#This Row],[discount_percentage]]&gt;= 50%, "Yes", "No")</f>
        <v>No</v>
      </c>
      <c r="L1244">
        <v>3.5</v>
      </c>
      <c r="M1244">
        <v>340</v>
      </c>
      <c r="N1244">
        <f>AVERAGE(Table1_1[[#This Row],[rating]]) + (Table1_1[[#This Row],[rating_count]]/1000)</f>
        <v>3.84</v>
      </c>
      <c r="O1244" t="str">
        <f>IF(Table1_1[[#This Row],[rating_count]]&lt;1000, "Yes", "No")</f>
        <v>Yes</v>
      </c>
      <c r="P1244" t="s">
        <v>11960</v>
      </c>
      <c r="Q1244" t="s">
        <v>11961</v>
      </c>
      <c r="R1244" t="s">
        <v>11962</v>
      </c>
      <c r="S1244" t="s">
        <v>11963</v>
      </c>
      <c r="T1244" t="s">
        <v>11964</v>
      </c>
      <c r="U1244" t="s">
        <v>11965</v>
      </c>
      <c r="V1244" t="s">
        <v>11966</v>
      </c>
      <c r="W1244" t="s">
        <v>11967</v>
      </c>
    </row>
    <row r="1245" spans="1:23" x14ac:dyDescent="0.25">
      <c r="A1245" t="s">
        <v>11968</v>
      </c>
      <c r="B1245" t="s">
        <v>11969</v>
      </c>
      <c r="C1245" t="str">
        <f>TRIM(LEFT(Table1_1[[#This Row],[product_name]], FIND(" ",Table1_1[[#This Row],[product_name]],FIND(" ",Table1_1[[#This Row],[product_name]],FIND(" ",Table1_1[[#This Row],[product_name]])+1)+1)))</f>
        <v>Kenstar 2400 Watts</v>
      </c>
      <c r="D1245" t="s">
        <v>8563</v>
      </c>
      <c r="E1245" t="s">
        <v>13080</v>
      </c>
      <c r="F1245">
        <v>6850</v>
      </c>
      <c r="G1245">
        <v>11990</v>
      </c>
      <c r="H1245" t="str" cm="1">
        <f t="array" ref="H1245">_xlfn.IFS(Table1_1[[#This Row],[discounted_price]]&lt;200, "&lt;₹200", Table1_1[[#This Row],[discounted_price]]&lt;=500, "₹200-₹500", Table1_1[[#This Row],[discounted_price]]&gt;500, "&gt;₹500")</f>
        <v>&gt;₹500</v>
      </c>
      <c r="I1245" s="1">
        <v>0.43</v>
      </c>
      <c r="J12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45" s="1" t="str">
        <f>IF(Table1_1[[#This Row],[discount_percentage]]&gt;= 50%, "Yes", "No")</f>
        <v>No</v>
      </c>
      <c r="L1245">
        <v>3.9</v>
      </c>
      <c r="M1245">
        <v>144</v>
      </c>
      <c r="N1245">
        <f>AVERAGE(Table1_1[[#This Row],[rating]]) + (Table1_1[[#This Row],[rating_count]]/1000)</f>
        <v>4.0439999999999996</v>
      </c>
      <c r="O1245" t="str">
        <f>IF(Table1_1[[#This Row],[rating_count]]&lt;1000, "Yes", "No")</f>
        <v>Yes</v>
      </c>
      <c r="P1245" t="s">
        <v>11970</v>
      </c>
      <c r="Q1245" t="s">
        <v>11971</v>
      </c>
      <c r="R1245" t="s">
        <v>11972</v>
      </c>
      <c r="S1245" t="s">
        <v>11973</v>
      </c>
      <c r="T1245" t="s">
        <v>11974</v>
      </c>
      <c r="U1245" t="s">
        <v>11975</v>
      </c>
      <c r="V1245" t="s">
        <v>11976</v>
      </c>
      <c r="W1245" t="s">
        <v>11977</v>
      </c>
    </row>
    <row r="1246" spans="1:23" x14ac:dyDescent="0.25">
      <c r="A1246" t="s">
        <v>11978</v>
      </c>
      <c r="B1246" t="s">
        <v>11979</v>
      </c>
      <c r="C1246" t="str">
        <f>TRIM(LEFT(Table1_1[[#This Row],[product_name]], FIND(" ",Table1_1[[#This Row],[product_name]],FIND(" ",Table1_1[[#This Row],[product_name]],FIND(" ",Table1_1[[#This Row],[product_name]])+1)+1)))</f>
        <v>NEXOMS Instant Heating</v>
      </c>
      <c r="D1246" t="s">
        <v>8721</v>
      </c>
      <c r="E1246" t="s">
        <v>13080</v>
      </c>
      <c r="F1246">
        <v>2699</v>
      </c>
      <c r="G1246">
        <v>3799</v>
      </c>
      <c r="H1246" t="str" cm="1">
        <f t="array" ref="H1246">_xlfn.IFS(Table1_1[[#This Row],[discounted_price]]&lt;200, "&lt;₹200", Table1_1[[#This Row],[discounted_price]]&lt;=500, "₹200-₹500", Table1_1[[#This Row],[discounted_price]]&gt;500, "&gt;₹500")</f>
        <v>&gt;₹500</v>
      </c>
      <c r="I1246" s="1">
        <v>0.28999999999999998</v>
      </c>
      <c r="J12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46" s="1" t="str">
        <f>IF(Table1_1[[#This Row],[discount_percentage]]&gt;= 50%, "Yes", "No")</f>
        <v>No</v>
      </c>
      <c r="L1246">
        <v>4</v>
      </c>
      <c r="M1246">
        <v>727</v>
      </c>
      <c r="N1246">
        <f>AVERAGE(Table1_1[[#This Row],[rating]]) + (Table1_1[[#This Row],[rating_count]]/1000)</f>
        <v>4.7270000000000003</v>
      </c>
      <c r="O1246" t="str">
        <f>IF(Table1_1[[#This Row],[rating_count]]&lt;1000, "Yes", "No")</f>
        <v>Yes</v>
      </c>
      <c r="P1246" t="s">
        <v>11980</v>
      </c>
      <c r="Q1246" t="s">
        <v>11981</v>
      </c>
      <c r="R1246" t="s">
        <v>11982</v>
      </c>
      <c r="S1246" t="s">
        <v>11983</v>
      </c>
      <c r="T1246" t="s">
        <v>11984</v>
      </c>
      <c r="U1246" t="s">
        <v>11985</v>
      </c>
      <c r="V1246" t="s">
        <v>11986</v>
      </c>
      <c r="W1246" t="s">
        <v>11987</v>
      </c>
    </row>
    <row r="1247" spans="1:23" x14ac:dyDescent="0.25">
      <c r="A1247" t="s">
        <v>11988</v>
      </c>
      <c r="B1247" t="s">
        <v>11989</v>
      </c>
      <c r="C1247" t="str">
        <f>TRIM(LEFT(Table1_1[[#This Row],[product_name]], FIND(" ",Table1_1[[#This Row],[product_name]],FIND(" ",Table1_1[[#This Row],[product_name]],FIND(" ",Table1_1[[#This Row],[product_name]])+1)+1)))</f>
        <v>JIALTO Mini Waffle</v>
      </c>
      <c r="D1247" t="s">
        <v>11990</v>
      </c>
      <c r="E1247" t="s">
        <v>13080</v>
      </c>
      <c r="F1247">
        <v>899</v>
      </c>
      <c r="G1247">
        <v>1999</v>
      </c>
      <c r="H1247" t="str" cm="1">
        <f t="array" ref="H1247">_xlfn.IFS(Table1_1[[#This Row],[discounted_price]]&lt;200, "&lt;₹200", Table1_1[[#This Row],[discounted_price]]&lt;=500, "₹200-₹500", Table1_1[[#This Row],[discounted_price]]&gt;500, "&gt;₹500")</f>
        <v>&gt;₹500</v>
      </c>
      <c r="I1247" s="1">
        <v>0.55000000000000004</v>
      </c>
      <c r="J12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47" s="1" t="str">
        <f>IF(Table1_1[[#This Row],[discount_percentage]]&gt;= 50%, "Yes", "No")</f>
        <v>Yes</v>
      </c>
      <c r="L1247">
        <v>4</v>
      </c>
      <c r="M1247">
        <v>832</v>
      </c>
      <c r="N1247">
        <f>AVERAGE(Table1_1[[#This Row],[rating]]) + (Table1_1[[#This Row],[rating_count]]/1000)</f>
        <v>4.8319999999999999</v>
      </c>
      <c r="O1247" t="str">
        <f>IF(Table1_1[[#This Row],[rating_count]]&lt;1000, "Yes", "No")</f>
        <v>Yes</v>
      </c>
      <c r="P1247" t="s">
        <v>11991</v>
      </c>
      <c r="Q1247" t="s">
        <v>11992</v>
      </c>
      <c r="R1247" t="s">
        <v>11993</v>
      </c>
      <c r="S1247" t="s">
        <v>11994</v>
      </c>
      <c r="T1247" t="s">
        <v>11995</v>
      </c>
      <c r="U1247" t="s">
        <v>11996</v>
      </c>
      <c r="V1247" t="s">
        <v>11997</v>
      </c>
      <c r="W1247" t="s">
        <v>11998</v>
      </c>
    </row>
    <row r="1248" spans="1:23" x14ac:dyDescent="0.25">
      <c r="A1248" t="s">
        <v>11999</v>
      </c>
      <c r="B1248" t="s">
        <v>12000</v>
      </c>
      <c r="C1248" t="str">
        <f>TRIM(LEFT(Table1_1[[#This Row],[product_name]], FIND(" ",Table1_1[[#This Row],[product_name]],FIND(" ",Table1_1[[#This Row],[product_name]],FIND(" ",Table1_1[[#This Row],[product_name]])+1)+1)))</f>
        <v>Candes BlowHot All</v>
      </c>
      <c r="D1248" t="s">
        <v>8563</v>
      </c>
      <c r="E1248" t="s">
        <v>13080</v>
      </c>
      <c r="F1248">
        <v>1090</v>
      </c>
      <c r="G1248">
        <v>2999</v>
      </c>
      <c r="H1248" t="str" cm="1">
        <f t="array" ref="H1248">_xlfn.IFS(Table1_1[[#This Row],[discounted_price]]&lt;200, "&lt;₹200", Table1_1[[#This Row],[discounted_price]]&lt;=500, "₹200-₹500", Table1_1[[#This Row],[discounted_price]]&gt;500, "&gt;₹500")</f>
        <v>&gt;₹500</v>
      </c>
      <c r="I1248" s="1">
        <v>0.64</v>
      </c>
      <c r="J12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48" s="1" t="str">
        <f>IF(Table1_1[[#This Row],[discount_percentage]]&gt;= 50%, "Yes", "No")</f>
        <v>Yes</v>
      </c>
      <c r="L1248">
        <v>3.5</v>
      </c>
      <c r="M1248">
        <v>57</v>
      </c>
      <c r="N1248">
        <f>AVERAGE(Table1_1[[#This Row],[rating]]) + (Table1_1[[#This Row],[rating_count]]/1000)</f>
        <v>3.5569999999999999</v>
      </c>
      <c r="O1248" t="str">
        <f>IF(Table1_1[[#This Row],[rating_count]]&lt;1000, "Yes", "No")</f>
        <v>Yes</v>
      </c>
      <c r="P1248" t="s">
        <v>12001</v>
      </c>
      <c r="Q1248" t="s">
        <v>12002</v>
      </c>
      <c r="R1248" t="s">
        <v>12003</v>
      </c>
      <c r="S1248" t="s">
        <v>12004</v>
      </c>
      <c r="T1248" t="s">
        <v>12005</v>
      </c>
      <c r="U1248" t="s">
        <v>12006</v>
      </c>
      <c r="V1248" t="s">
        <v>12007</v>
      </c>
      <c r="W1248" t="s">
        <v>12008</v>
      </c>
    </row>
    <row r="1249" spans="1:23" x14ac:dyDescent="0.25">
      <c r="A1249" t="s">
        <v>12009</v>
      </c>
      <c r="B1249" t="s">
        <v>12010</v>
      </c>
      <c r="C1249" t="str">
        <f>TRIM(LEFT(Table1_1[[#This Row],[product_name]], FIND(" ",Table1_1[[#This Row],[product_name]],FIND(" ",Table1_1[[#This Row],[product_name]],FIND(" ",Table1_1[[#This Row],[product_name]])+1)+1)))</f>
        <v>Ionix Jewellery Scale</v>
      </c>
      <c r="D1249" t="s">
        <v>8585</v>
      </c>
      <c r="E1249" t="s">
        <v>13080</v>
      </c>
      <c r="F1249">
        <v>295</v>
      </c>
      <c r="G1249">
        <v>599</v>
      </c>
      <c r="H1249" t="str" cm="1">
        <f t="array" ref="H1249">_xlfn.IFS(Table1_1[[#This Row],[discounted_price]]&lt;200, "&lt;₹200", Table1_1[[#This Row],[discounted_price]]&lt;=500, "₹200-₹500", Table1_1[[#This Row],[discounted_price]]&gt;500, "&gt;₹500")</f>
        <v>₹200-₹500</v>
      </c>
      <c r="I1249" s="1">
        <v>0.51</v>
      </c>
      <c r="J12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49" s="1" t="str">
        <f>IF(Table1_1[[#This Row],[discount_percentage]]&gt;= 50%, "Yes", "No")</f>
        <v>Yes</v>
      </c>
      <c r="L1249">
        <v>4</v>
      </c>
      <c r="M1249">
        <v>1644</v>
      </c>
      <c r="N1249">
        <f>AVERAGE(Table1_1[[#This Row],[rating]]) + (Table1_1[[#This Row],[rating_count]]/1000)</f>
        <v>5.6440000000000001</v>
      </c>
      <c r="O1249" t="str">
        <f>IF(Table1_1[[#This Row],[rating_count]]&lt;1000, "Yes", "No")</f>
        <v>No</v>
      </c>
      <c r="P1249" t="s">
        <v>12011</v>
      </c>
      <c r="Q1249" t="s">
        <v>12012</v>
      </c>
      <c r="R1249" t="s">
        <v>12013</v>
      </c>
      <c r="S1249" t="s">
        <v>12014</v>
      </c>
      <c r="T1249" t="s">
        <v>12015</v>
      </c>
      <c r="U1249" t="s">
        <v>12016</v>
      </c>
      <c r="V1249" t="s">
        <v>12017</v>
      </c>
      <c r="W1249" t="s">
        <v>12018</v>
      </c>
    </row>
    <row r="1250" spans="1:23" x14ac:dyDescent="0.25">
      <c r="A1250" t="s">
        <v>12019</v>
      </c>
      <c r="B1250" t="s">
        <v>12020</v>
      </c>
      <c r="C1250" t="str">
        <f>TRIM(LEFT(Table1_1[[#This Row],[product_name]], FIND(" ",Table1_1[[#This Row],[product_name]],FIND(" ",Table1_1[[#This Row],[product_name]],FIND(" ",Table1_1[[#This Row],[product_name]])+1)+1)))</f>
        <v>Kitchen Kit Electric</v>
      </c>
      <c r="D1250" t="s">
        <v>8762</v>
      </c>
      <c r="E1250" t="s">
        <v>13080</v>
      </c>
      <c r="F1250">
        <v>479</v>
      </c>
      <c r="G1250">
        <v>1999</v>
      </c>
      <c r="H1250" t="str" cm="1">
        <f t="array" ref="H1250">_xlfn.IFS(Table1_1[[#This Row],[discounted_price]]&lt;200, "&lt;₹200", Table1_1[[#This Row],[discounted_price]]&lt;=500, "₹200-₹500", Table1_1[[#This Row],[discounted_price]]&gt;500, "&gt;₹500")</f>
        <v>₹200-₹500</v>
      </c>
      <c r="I1250" s="1">
        <v>0.76</v>
      </c>
      <c r="J125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250" s="1" t="str">
        <f>IF(Table1_1[[#This Row],[discount_percentage]]&gt;= 50%, "Yes", "No")</f>
        <v>Yes</v>
      </c>
      <c r="L1250">
        <v>3.4</v>
      </c>
      <c r="M1250">
        <v>1066</v>
      </c>
      <c r="N1250">
        <f>AVERAGE(Table1_1[[#This Row],[rating]]) + (Table1_1[[#This Row],[rating_count]]/1000)</f>
        <v>4.4660000000000002</v>
      </c>
      <c r="O1250" t="str">
        <f>IF(Table1_1[[#This Row],[rating_count]]&lt;1000, "Yes", "No")</f>
        <v>No</v>
      </c>
      <c r="P1250" t="s">
        <v>12021</v>
      </c>
      <c r="Q1250" t="s">
        <v>12022</v>
      </c>
      <c r="R1250" t="s">
        <v>12023</v>
      </c>
      <c r="S1250" t="s">
        <v>12024</v>
      </c>
      <c r="T1250" t="s">
        <v>12025</v>
      </c>
      <c r="U1250" t="s">
        <v>12026</v>
      </c>
      <c r="V1250" t="s">
        <v>12027</v>
      </c>
      <c r="W1250" t="s">
        <v>12028</v>
      </c>
    </row>
    <row r="1251" spans="1:23" x14ac:dyDescent="0.25">
      <c r="A1251" t="s">
        <v>12029</v>
      </c>
      <c r="B1251" t="s">
        <v>12030</v>
      </c>
      <c r="C1251" t="str">
        <f>TRIM(LEFT(Table1_1[[#This Row],[product_name]], FIND(" ",Table1_1[[#This Row],[product_name]],FIND(" ",Table1_1[[#This Row],[product_name]],FIND(" ",Table1_1[[#This Row],[product_name]])+1)+1)))</f>
        <v>Racold Pronto Pro</v>
      </c>
      <c r="D1251" t="s">
        <v>8721</v>
      </c>
      <c r="E1251" t="s">
        <v>13080</v>
      </c>
      <c r="F1251">
        <v>2949</v>
      </c>
      <c r="G1251">
        <v>4849</v>
      </c>
      <c r="H1251" t="str" cm="1">
        <f t="array" ref="H1251">_xlfn.IFS(Table1_1[[#This Row],[discounted_price]]&lt;200, "&lt;₹200", Table1_1[[#This Row],[discounted_price]]&lt;=500, "₹200-₹500", Table1_1[[#This Row],[discounted_price]]&gt;500, "&gt;₹500")</f>
        <v>&gt;₹500</v>
      </c>
      <c r="I1251" s="1">
        <v>0.39</v>
      </c>
      <c r="J125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51" s="1" t="str">
        <f>IF(Table1_1[[#This Row],[discount_percentage]]&gt;= 50%, "Yes", "No")</f>
        <v>No</v>
      </c>
      <c r="L1251">
        <v>4.2</v>
      </c>
      <c r="M1251">
        <v>7968</v>
      </c>
      <c r="N1251">
        <f>AVERAGE(Table1_1[[#This Row],[rating]]) + (Table1_1[[#This Row],[rating_count]]/1000)</f>
        <v>12.167999999999999</v>
      </c>
      <c r="O1251" t="str">
        <f>IF(Table1_1[[#This Row],[rating_count]]&lt;1000, "Yes", "No")</f>
        <v>No</v>
      </c>
      <c r="P1251" t="s">
        <v>12031</v>
      </c>
      <c r="Q1251" t="s">
        <v>12032</v>
      </c>
      <c r="R1251" t="s">
        <v>12033</v>
      </c>
      <c r="S1251" t="s">
        <v>12034</v>
      </c>
      <c r="T1251" t="s">
        <v>12035</v>
      </c>
      <c r="U1251" t="s">
        <v>12036</v>
      </c>
      <c r="V1251" t="s">
        <v>12037</v>
      </c>
      <c r="W1251" t="s">
        <v>12038</v>
      </c>
    </row>
    <row r="1252" spans="1:23" x14ac:dyDescent="0.25">
      <c r="A1252" t="s">
        <v>12039</v>
      </c>
      <c r="B1252" t="s">
        <v>12040</v>
      </c>
      <c r="C1252" t="str">
        <f>TRIM(LEFT(Table1_1[[#This Row],[product_name]], FIND(" ",Table1_1[[#This Row],[product_name]],FIND(" ",Table1_1[[#This Row],[product_name]],FIND(" ",Table1_1[[#This Row],[product_name]])+1)+1)))</f>
        <v>ESN 999 Supreme</v>
      </c>
      <c r="D1252" t="s">
        <v>8844</v>
      </c>
      <c r="E1252" t="s">
        <v>13080</v>
      </c>
      <c r="F1252">
        <v>335</v>
      </c>
      <c r="G1252">
        <v>510</v>
      </c>
      <c r="H1252" t="str" cm="1">
        <f t="array" ref="H1252">_xlfn.IFS(Table1_1[[#This Row],[discounted_price]]&lt;200, "&lt;₹200", Table1_1[[#This Row],[discounted_price]]&lt;=500, "₹200-₹500", Table1_1[[#This Row],[discounted_price]]&gt;500, "&gt;₹500")</f>
        <v>₹200-₹500</v>
      </c>
      <c r="I1252" s="1">
        <v>0.34</v>
      </c>
      <c r="J125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52" s="1" t="str">
        <f>IF(Table1_1[[#This Row],[discount_percentage]]&gt;= 50%, "Yes", "No")</f>
        <v>No</v>
      </c>
      <c r="L1252">
        <v>3.8</v>
      </c>
      <c r="M1252">
        <v>3195</v>
      </c>
      <c r="N1252">
        <f>AVERAGE(Table1_1[[#This Row],[rating]]) + (Table1_1[[#This Row],[rating_count]]/1000)</f>
        <v>6.9949999999999992</v>
      </c>
      <c r="O1252" t="str">
        <f>IF(Table1_1[[#This Row],[rating_count]]&lt;1000, "Yes", "No")</f>
        <v>No</v>
      </c>
      <c r="P1252" t="s">
        <v>12041</v>
      </c>
      <c r="Q1252" t="s">
        <v>12042</v>
      </c>
      <c r="R1252" t="s">
        <v>12043</v>
      </c>
      <c r="S1252" t="s">
        <v>12044</v>
      </c>
      <c r="T1252" t="s">
        <v>12045</v>
      </c>
      <c r="U1252" t="s">
        <v>12046</v>
      </c>
      <c r="V1252" t="s">
        <v>12047</v>
      </c>
      <c r="W1252" t="s">
        <v>12048</v>
      </c>
    </row>
    <row r="1253" spans="1:23" x14ac:dyDescent="0.25">
      <c r="A1253" t="s">
        <v>12049</v>
      </c>
      <c r="B1253" t="s">
        <v>12050</v>
      </c>
      <c r="C1253" t="str">
        <f>TRIM(LEFT(Table1_1[[#This Row],[product_name]], FIND(" ",Table1_1[[#This Row],[product_name]],FIND(" ",Table1_1[[#This Row],[product_name]],FIND(" ",Table1_1[[#This Row],[product_name]])+1)+1)))</f>
        <v>Pajaka¬Æ South Indian</v>
      </c>
      <c r="D1253" t="s">
        <v>9612</v>
      </c>
      <c r="E1253" t="s">
        <v>13080</v>
      </c>
      <c r="F1253">
        <v>293</v>
      </c>
      <c r="G1253">
        <v>499</v>
      </c>
      <c r="H1253" t="str" cm="1">
        <f t="array" ref="H1253">_xlfn.IFS(Table1_1[[#This Row],[discounted_price]]&lt;200, "&lt;₹200", Table1_1[[#This Row],[discounted_price]]&lt;=500, "₹200-₹500", Table1_1[[#This Row],[discounted_price]]&gt;500, "&gt;₹500")</f>
        <v>₹200-₹500</v>
      </c>
      <c r="I1253" s="1">
        <v>0.41</v>
      </c>
      <c r="J125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53" s="1" t="str">
        <f>IF(Table1_1[[#This Row],[discount_percentage]]&gt;= 50%, "Yes", "No")</f>
        <v>No</v>
      </c>
      <c r="L1253">
        <v>4.0999999999999996</v>
      </c>
      <c r="M1253">
        <v>1456</v>
      </c>
      <c r="N1253">
        <f>AVERAGE(Table1_1[[#This Row],[rating]]) + (Table1_1[[#This Row],[rating_count]]/1000)</f>
        <v>5.5559999999999992</v>
      </c>
      <c r="O1253" t="str">
        <f>IF(Table1_1[[#This Row],[rating_count]]&lt;1000, "Yes", "No")</f>
        <v>No</v>
      </c>
      <c r="P1253" t="s">
        <v>12051</v>
      </c>
      <c r="Q1253" t="s">
        <v>12052</v>
      </c>
      <c r="R1253" t="s">
        <v>12053</v>
      </c>
      <c r="S1253" t="s">
        <v>12054</v>
      </c>
      <c r="T1253" t="s">
        <v>12055</v>
      </c>
      <c r="U1253" t="s">
        <v>12056</v>
      </c>
      <c r="V1253" t="s">
        <v>12057</v>
      </c>
      <c r="W1253" t="s">
        <v>12058</v>
      </c>
    </row>
    <row r="1254" spans="1:23" x14ac:dyDescent="0.25">
      <c r="A1254" t="s">
        <v>12059</v>
      </c>
      <c r="B1254" t="s">
        <v>12060</v>
      </c>
      <c r="C1254" t="str">
        <f>TRIM(LEFT(Table1_1[[#This Row],[product_name]], FIND(" ",Table1_1[[#This Row],[product_name]],FIND(" ",Table1_1[[#This Row],[product_name]],FIND(" ",Table1_1[[#This Row],[product_name]])+1)+1)))</f>
        <v>Saiyam Stainless Steel</v>
      </c>
      <c r="D1254" t="s">
        <v>12061</v>
      </c>
      <c r="E1254" t="s">
        <v>13080</v>
      </c>
      <c r="F1254">
        <v>599</v>
      </c>
      <c r="G1254">
        <v>1299</v>
      </c>
      <c r="H1254" t="str" cm="1">
        <f t="array" ref="H1254">_xlfn.IFS(Table1_1[[#This Row],[discounted_price]]&lt;200, "&lt;₹200", Table1_1[[#This Row],[discounted_price]]&lt;=500, "₹200-₹500", Table1_1[[#This Row],[discounted_price]]&gt;500, "&gt;₹500")</f>
        <v>&gt;₹500</v>
      </c>
      <c r="I1254" s="1">
        <v>0.54</v>
      </c>
      <c r="J125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54" s="1" t="str">
        <f>IF(Table1_1[[#This Row],[discount_percentage]]&gt;= 50%, "Yes", "No")</f>
        <v>Yes</v>
      </c>
      <c r="L1254">
        <v>4.2</v>
      </c>
      <c r="M1254">
        <v>590</v>
      </c>
      <c r="N1254">
        <f>AVERAGE(Table1_1[[#This Row],[rating]]) + (Table1_1[[#This Row],[rating_count]]/1000)</f>
        <v>4.79</v>
      </c>
      <c r="O1254" t="str">
        <f>IF(Table1_1[[#This Row],[rating_count]]&lt;1000, "Yes", "No")</f>
        <v>Yes</v>
      </c>
      <c r="P1254" t="s">
        <v>12062</v>
      </c>
      <c r="Q1254" t="s">
        <v>12063</v>
      </c>
      <c r="R1254" t="s">
        <v>12064</v>
      </c>
      <c r="S1254" t="s">
        <v>12065</v>
      </c>
      <c r="T1254" t="s">
        <v>12066</v>
      </c>
      <c r="U1254" t="s">
        <v>12067</v>
      </c>
      <c r="V1254" t="s">
        <v>12068</v>
      </c>
      <c r="W1254" t="s">
        <v>12069</v>
      </c>
    </row>
    <row r="1255" spans="1:23" x14ac:dyDescent="0.25">
      <c r="A1255" t="s">
        <v>12070</v>
      </c>
      <c r="B1255" t="s">
        <v>12071</v>
      </c>
      <c r="C1255" t="str">
        <f>TRIM(LEFT(Table1_1[[#This Row],[product_name]], FIND(" ",Table1_1[[#This Row],[product_name]],FIND(" ",Table1_1[[#This Row],[product_name]],FIND(" ",Table1_1[[#This Row],[product_name]])+1)+1)))</f>
        <v>KONVIO NEER 10</v>
      </c>
      <c r="D1255" t="s">
        <v>9633</v>
      </c>
      <c r="E1255" t="s">
        <v>13080</v>
      </c>
      <c r="F1255">
        <v>499</v>
      </c>
      <c r="G1255">
        <v>999</v>
      </c>
      <c r="H1255" t="str" cm="1">
        <f t="array" ref="H1255">_xlfn.IFS(Table1_1[[#This Row],[discounted_price]]&lt;200, "&lt;₹200", Table1_1[[#This Row],[discounted_price]]&lt;=500, "₹200-₹500", Table1_1[[#This Row],[discounted_price]]&gt;500, "&gt;₹500")</f>
        <v>₹200-₹500</v>
      </c>
      <c r="I1255" s="1">
        <v>0.5</v>
      </c>
      <c r="J125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55" s="1" t="str">
        <f>IF(Table1_1[[#This Row],[discount_percentage]]&gt;= 50%, "Yes", "No")</f>
        <v>Yes</v>
      </c>
      <c r="L1255">
        <v>4.3</v>
      </c>
      <c r="M1255">
        <v>1436</v>
      </c>
      <c r="N1255">
        <f>AVERAGE(Table1_1[[#This Row],[rating]]) + (Table1_1[[#This Row],[rating_count]]/1000)</f>
        <v>5.7359999999999998</v>
      </c>
      <c r="O1255" t="str">
        <f>IF(Table1_1[[#This Row],[rating_count]]&lt;1000, "Yes", "No")</f>
        <v>No</v>
      </c>
      <c r="P1255" t="s">
        <v>12072</v>
      </c>
      <c r="Q1255" t="s">
        <v>12073</v>
      </c>
      <c r="R1255" t="s">
        <v>12074</v>
      </c>
      <c r="S1255" t="s">
        <v>12075</v>
      </c>
      <c r="T1255" t="s">
        <v>12076</v>
      </c>
      <c r="U1255" t="s">
        <v>12077</v>
      </c>
      <c r="V1255" t="s">
        <v>12078</v>
      </c>
      <c r="W1255" t="s">
        <v>12079</v>
      </c>
    </row>
    <row r="1256" spans="1:23" x14ac:dyDescent="0.25">
      <c r="A1256" t="s">
        <v>12080</v>
      </c>
      <c r="B1256" t="s">
        <v>12081</v>
      </c>
      <c r="C1256" t="str">
        <f>TRIM(LEFT(Table1_1[[#This Row],[product_name]], FIND(" ",Table1_1[[#This Row],[product_name]],FIND(" ",Table1_1[[#This Row],[product_name]],FIND(" ",Table1_1[[#This Row],[product_name]])+1)+1)))</f>
        <v>Havells Glydo 1000</v>
      </c>
      <c r="D1256" t="s">
        <v>8699</v>
      </c>
      <c r="E1256" t="s">
        <v>13080</v>
      </c>
      <c r="F1256">
        <v>849</v>
      </c>
      <c r="G1256">
        <v>1190</v>
      </c>
      <c r="H1256" t="str" cm="1">
        <f t="array" ref="H1256">_xlfn.IFS(Table1_1[[#This Row],[discounted_price]]&lt;200, "&lt;₹200", Table1_1[[#This Row],[discounted_price]]&lt;=500, "₹200-₹500", Table1_1[[#This Row],[discounted_price]]&gt;500, "&gt;₹500")</f>
        <v>&gt;₹500</v>
      </c>
      <c r="I1256" s="1">
        <v>0.28999999999999998</v>
      </c>
      <c r="J125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56" s="1" t="str">
        <f>IF(Table1_1[[#This Row],[discount_percentage]]&gt;= 50%, "Yes", "No")</f>
        <v>No</v>
      </c>
      <c r="L1256">
        <v>4.2</v>
      </c>
      <c r="M1256">
        <v>4184</v>
      </c>
      <c r="N1256">
        <f>AVERAGE(Table1_1[[#This Row],[rating]]) + (Table1_1[[#This Row],[rating_count]]/1000)</f>
        <v>8.3840000000000003</v>
      </c>
      <c r="O1256" t="str">
        <f>IF(Table1_1[[#This Row],[rating_count]]&lt;1000, "Yes", "No")</f>
        <v>No</v>
      </c>
      <c r="P1256" t="s">
        <v>12082</v>
      </c>
      <c r="Q1256" t="s">
        <v>12083</v>
      </c>
      <c r="R1256" t="s">
        <v>12084</v>
      </c>
      <c r="S1256" t="s">
        <v>12085</v>
      </c>
      <c r="T1256" t="s">
        <v>12086</v>
      </c>
      <c r="U1256" t="s">
        <v>12087</v>
      </c>
      <c r="V1256" t="s">
        <v>12088</v>
      </c>
      <c r="W1256" t="s">
        <v>12089</v>
      </c>
    </row>
    <row r="1257" spans="1:23" x14ac:dyDescent="0.25">
      <c r="A1257" t="s">
        <v>12090</v>
      </c>
      <c r="B1257" t="s">
        <v>12091</v>
      </c>
      <c r="C1257" t="str">
        <f>TRIM(LEFT(Table1_1[[#This Row],[product_name]], FIND(" ",Table1_1[[#This Row],[product_name]],FIND(" ",Table1_1[[#This Row],[product_name]],FIND(" ",Table1_1[[#This Row],[product_name]])+1)+1)))</f>
        <v>Raffles Premium Stainless</v>
      </c>
      <c r="D1257" t="s">
        <v>9612</v>
      </c>
      <c r="E1257" t="s">
        <v>13080</v>
      </c>
      <c r="F1257">
        <v>249</v>
      </c>
      <c r="G1257">
        <v>400</v>
      </c>
      <c r="H1257" t="str" cm="1">
        <f t="array" ref="H1257">_xlfn.IFS(Table1_1[[#This Row],[discounted_price]]&lt;200, "&lt;₹200", Table1_1[[#This Row],[discounted_price]]&lt;=500, "₹200-₹500", Table1_1[[#This Row],[discounted_price]]&gt;500, "&gt;₹500")</f>
        <v>₹200-₹500</v>
      </c>
      <c r="I1257" s="1">
        <v>0.38</v>
      </c>
      <c r="J125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57" s="1" t="str">
        <f>IF(Table1_1[[#This Row],[discount_percentage]]&gt;= 50%, "Yes", "No")</f>
        <v>No</v>
      </c>
      <c r="L1257">
        <v>4.0999999999999996</v>
      </c>
      <c r="M1257">
        <v>693</v>
      </c>
      <c r="N1257">
        <f>AVERAGE(Table1_1[[#This Row],[rating]]) + (Table1_1[[#This Row],[rating_count]]/1000)</f>
        <v>4.7929999999999993</v>
      </c>
      <c r="O1257" t="str">
        <f>IF(Table1_1[[#This Row],[rating_count]]&lt;1000, "Yes", "No")</f>
        <v>Yes</v>
      </c>
      <c r="P1257" t="s">
        <v>12092</v>
      </c>
      <c r="Q1257" t="s">
        <v>12093</v>
      </c>
      <c r="R1257" t="s">
        <v>12094</v>
      </c>
      <c r="S1257" t="s">
        <v>12095</v>
      </c>
      <c r="T1257" t="s">
        <v>12096</v>
      </c>
      <c r="U1257" t="s">
        <v>12097</v>
      </c>
      <c r="V1257" t="s">
        <v>12098</v>
      </c>
      <c r="W1257" t="s">
        <v>12099</v>
      </c>
    </row>
    <row r="1258" spans="1:23" x14ac:dyDescent="0.25">
      <c r="A1258" t="s">
        <v>12100</v>
      </c>
      <c r="B1258" t="s">
        <v>12101</v>
      </c>
      <c r="C1258" t="str">
        <f>TRIM(LEFT(Table1_1[[#This Row],[product_name]], FIND(" ",Table1_1[[#This Row],[product_name]],FIND(" ",Table1_1[[#This Row],[product_name]],FIND(" ",Table1_1[[#This Row],[product_name]])+1)+1)))</f>
        <v>IONIX Activated Carbon</v>
      </c>
      <c r="D1258" t="s">
        <v>9633</v>
      </c>
      <c r="E1258" t="s">
        <v>13080</v>
      </c>
      <c r="F1258">
        <v>185</v>
      </c>
      <c r="G1258">
        <v>599</v>
      </c>
      <c r="H1258" t="str" cm="1">
        <f t="array" ref="H1258">_xlfn.IFS(Table1_1[[#This Row],[discounted_price]]&lt;200, "&lt;₹200", Table1_1[[#This Row],[discounted_price]]&lt;=500, "₹200-₹500", Table1_1[[#This Row],[discounted_price]]&gt;500, "&gt;₹500")</f>
        <v>&lt;₹200</v>
      </c>
      <c r="I1258" s="1">
        <v>0.69</v>
      </c>
      <c r="J125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58" s="1" t="str">
        <f>IF(Table1_1[[#This Row],[discount_percentage]]&gt;= 50%, "Yes", "No")</f>
        <v>Yes</v>
      </c>
      <c r="L1258">
        <v>3.9</v>
      </c>
      <c r="M1258">
        <v>1306</v>
      </c>
      <c r="N1258">
        <f>AVERAGE(Table1_1[[#This Row],[rating]]) + (Table1_1[[#This Row],[rating_count]]/1000)</f>
        <v>5.2059999999999995</v>
      </c>
      <c r="O1258" t="str">
        <f>IF(Table1_1[[#This Row],[rating_count]]&lt;1000, "Yes", "No")</f>
        <v>No</v>
      </c>
      <c r="P1258" t="s">
        <v>12102</v>
      </c>
      <c r="Q1258" t="s">
        <v>12103</v>
      </c>
      <c r="R1258" t="s">
        <v>12104</v>
      </c>
      <c r="S1258" t="s">
        <v>12105</v>
      </c>
      <c r="T1258" t="s">
        <v>12106</v>
      </c>
      <c r="U1258" t="s">
        <v>12107</v>
      </c>
      <c r="V1258" t="s">
        <v>12108</v>
      </c>
      <c r="W1258" t="s">
        <v>12109</v>
      </c>
    </row>
    <row r="1259" spans="1:23" x14ac:dyDescent="0.25">
      <c r="A1259" t="s">
        <v>12110</v>
      </c>
      <c r="B1259" t="s">
        <v>12111</v>
      </c>
      <c r="C1259" t="str">
        <f>TRIM(LEFT(Table1_1[[#This Row],[product_name]], FIND(" ",Table1_1[[#This Row],[product_name]],FIND(" ",Table1_1[[#This Row],[product_name]],FIND(" ",Table1_1[[#This Row],[product_name]])+1)+1)))</f>
        <v>KNYUC MART Mini</v>
      </c>
      <c r="D1259" t="s">
        <v>8563</v>
      </c>
      <c r="E1259" t="s">
        <v>13080</v>
      </c>
      <c r="F1259">
        <v>778</v>
      </c>
      <c r="G1259">
        <v>999</v>
      </c>
      <c r="H1259" t="str" cm="1">
        <f t="array" ref="H1259">_xlfn.IFS(Table1_1[[#This Row],[discounted_price]]&lt;200, "&lt;₹200", Table1_1[[#This Row],[discounted_price]]&lt;=500, "₹200-₹500", Table1_1[[#This Row],[discounted_price]]&gt;500, "&gt;₹500")</f>
        <v>&gt;₹500</v>
      </c>
      <c r="I1259" s="1">
        <v>0.22</v>
      </c>
      <c r="J125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59" s="1" t="str">
        <f>IF(Table1_1[[#This Row],[discount_percentage]]&gt;= 50%, "Yes", "No")</f>
        <v>No</v>
      </c>
      <c r="L1259">
        <v>3.3</v>
      </c>
      <c r="M1259">
        <v>8</v>
      </c>
      <c r="N1259">
        <f>AVERAGE(Table1_1[[#This Row],[rating]]) + (Table1_1[[#This Row],[rating_count]]/1000)</f>
        <v>3.3079999999999998</v>
      </c>
      <c r="O1259" t="str">
        <f>IF(Table1_1[[#This Row],[rating_count]]&lt;1000, "Yes", "No")</f>
        <v>Yes</v>
      </c>
      <c r="P1259" t="s">
        <v>12112</v>
      </c>
      <c r="Q1259" t="s">
        <v>12113</v>
      </c>
      <c r="R1259" t="s">
        <v>12114</v>
      </c>
      <c r="S1259" t="s">
        <v>12115</v>
      </c>
      <c r="T1259" t="s">
        <v>12116</v>
      </c>
      <c r="U1259" t="s">
        <v>12117</v>
      </c>
      <c r="V1259" t="s">
        <v>12118</v>
      </c>
      <c r="W1259" t="s">
        <v>12119</v>
      </c>
    </row>
    <row r="1260" spans="1:23" x14ac:dyDescent="0.25">
      <c r="A1260" t="s">
        <v>12120</v>
      </c>
      <c r="B1260" t="s">
        <v>12121</v>
      </c>
      <c r="C1260" t="str">
        <f>TRIM(LEFT(Table1_1[[#This Row],[product_name]], FIND(" ",Table1_1[[#This Row],[product_name]],FIND(" ",Table1_1[[#This Row],[product_name]],FIND(" ",Table1_1[[#This Row],[product_name]])+1)+1)))</f>
        <v>INKULTURE Stainless_Steel Measuring</v>
      </c>
      <c r="D1260" t="s">
        <v>12122</v>
      </c>
      <c r="E1260" t="s">
        <v>13080</v>
      </c>
      <c r="F1260">
        <v>279</v>
      </c>
      <c r="G1260">
        <v>699</v>
      </c>
      <c r="H1260" t="str" cm="1">
        <f t="array" ref="H1260">_xlfn.IFS(Table1_1[[#This Row],[discounted_price]]&lt;200, "&lt;₹200", Table1_1[[#This Row],[discounted_price]]&lt;=500, "₹200-₹500", Table1_1[[#This Row],[discounted_price]]&gt;500, "&gt;₹500")</f>
        <v>₹200-₹500</v>
      </c>
      <c r="I1260" s="1">
        <v>0.6</v>
      </c>
      <c r="J126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60" s="1" t="str">
        <f>IF(Table1_1[[#This Row],[discount_percentage]]&gt;= 50%, "Yes", "No")</f>
        <v>Yes</v>
      </c>
      <c r="L1260">
        <v>4.3</v>
      </c>
      <c r="M1260">
        <v>2326</v>
      </c>
      <c r="N1260">
        <f>AVERAGE(Table1_1[[#This Row],[rating]]) + (Table1_1[[#This Row],[rating_count]]/1000)</f>
        <v>6.6259999999999994</v>
      </c>
      <c r="O1260" t="str">
        <f>IF(Table1_1[[#This Row],[rating_count]]&lt;1000, "Yes", "No")</f>
        <v>No</v>
      </c>
      <c r="P1260" t="s">
        <v>12123</v>
      </c>
      <c r="Q1260" t="s">
        <v>12124</v>
      </c>
      <c r="R1260" t="s">
        <v>12125</v>
      </c>
      <c r="S1260" t="s">
        <v>12126</v>
      </c>
      <c r="T1260" t="s">
        <v>12127</v>
      </c>
      <c r="U1260" t="s">
        <v>12128</v>
      </c>
      <c r="V1260" t="s">
        <v>12129</v>
      </c>
      <c r="W1260" t="s">
        <v>12130</v>
      </c>
    </row>
    <row r="1261" spans="1:23" x14ac:dyDescent="0.25">
      <c r="A1261" t="s">
        <v>12131</v>
      </c>
      <c r="B1261" t="s">
        <v>12132</v>
      </c>
      <c r="C1261" t="str">
        <f>TRIM(LEFT(Table1_1[[#This Row],[product_name]], FIND(" ",Table1_1[[#This Row],[product_name]],FIND(" ",Table1_1[[#This Row],[product_name]],FIND(" ",Table1_1[[#This Row],[product_name]])+1)+1)))</f>
        <v>Macmillan Aquafresh 5</v>
      </c>
      <c r="D1261" t="s">
        <v>9633</v>
      </c>
      <c r="E1261" t="s">
        <v>13080</v>
      </c>
      <c r="F1261">
        <v>215</v>
      </c>
      <c r="G1261">
        <v>1499</v>
      </c>
      <c r="H1261" t="str" cm="1">
        <f t="array" ref="H1261">_xlfn.IFS(Table1_1[[#This Row],[discounted_price]]&lt;200, "&lt;₹200", Table1_1[[#This Row],[discounted_price]]&lt;=500, "₹200-₹500", Table1_1[[#This Row],[discounted_price]]&gt;500, "&gt;₹500")</f>
        <v>₹200-₹500</v>
      </c>
      <c r="I1261" s="1">
        <v>0.86</v>
      </c>
      <c r="J126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81-90%</v>
      </c>
      <c r="K1261" s="1" t="str">
        <f>IF(Table1_1[[#This Row],[discount_percentage]]&gt;= 50%, "Yes", "No")</f>
        <v>Yes</v>
      </c>
      <c r="L1261">
        <v>3.9</v>
      </c>
      <c r="M1261">
        <v>1004</v>
      </c>
      <c r="N1261">
        <f>AVERAGE(Table1_1[[#This Row],[rating]]) + (Table1_1[[#This Row],[rating_count]]/1000)</f>
        <v>4.9039999999999999</v>
      </c>
      <c r="O1261" t="str">
        <f>IF(Table1_1[[#This Row],[rating_count]]&lt;1000, "Yes", "No")</f>
        <v>No</v>
      </c>
      <c r="P1261" t="s">
        <v>12133</v>
      </c>
      <c r="Q1261" t="s">
        <v>12134</v>
      </c>
      <c r="R1261" t="s">
        <v>12135</v>
      </c>
      <c r="S1261" t="s">
        <v>12136</v>
      </c>
      <c r="T1261" t="s">
        <v>12137</v>
      </c>
      <c r="U1261" t="s">
        <v>12138</v>
      </c>
      <c r="V1261" t="s">
        <v>12139</v>
      </c>
      <c r="W1261" t="s">
        <v>12140</v>
      </c>
    </row>
    <row r="1262" spans="1:23" x14ac:dyDescent="0.25">
      <c r="A1262" t="s">
        <v>12141</v>
      </c>
      <c r="B1262" t="s">
        <v>12142</v>
      </c>
      <c r="C1262" t="str">
        <f>TRIM(LEFT(Table1_1[[#This Row],[product_name]], FIND(" ",Table1_1[[#This Row],[product_name]],FIND(" ",Table1_1[[#This Row],[product_name]],FIND(" ",Table1_1[[#This Row],[product_name]])+1)+1)))</f>
        <v>Havells D'zire 1000</v>
      </c>
      <c r="D1262" t="s">
        <v>8699</v>
      </c>
      <c r="E1262" t="s">
        <v>13080</v>
      </c>
      <c r="F1262">
        <v>889</v>
      </c>
      <c r="G1262">
        <v>1295</v>
      </c>
      <c r="H1262" t="str" cm="1">
        <f t="array" ref="H1262">_xlfn.IFS(Table1_1[[#This Row],[discounted_price]]&lt;200, "&lt;₹200", Table1_1[[#This Row],[discounted_price]]&lt;=500, "₹200-₹500", Table1_1[[#This Row],[discounted_price]]&gt;500, "&gt;₹500")</f>
        <v>&gt;₹500</v>
      </c>
      <c r="I1262" s="1">
        <v>0.31</v>
      </c>
      <c r="J126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62" s="1" t="str">
        <f>IF(Table1_1[[#This Row],[discount_percentage]]&gt;= 50%, "Yes", "No")</f>
        <v>No</v>
      </c>
      <c r="L1262">
        <v>4.3</v>
      </c>
      <c r="M1262">
        <v>6400</v>
      </c>
      <c r="N1262">
        <f>AVERAGE(Table1_1[[#This Row],[rating]]) + (Table1_1[[#This Row],[rating_count]]/1000)</f>
        <v>10.7</v>
      </c>
      <c r="O1262" t="str">
        <f>IF(Table1_1[[#This Row],[rating_count]]&lt;1000, "Yes", "No")</f>
        <v>No</v>
      </c>
      <c r="P1262" t="s">
        <v>12143</v>
      </c>
      <c r="Q1262" t="s">
        <v>12144</v>
      </c>
      <c r="R1262" t="s">
        <v>12145</v>
      </c>
      <c r="S1262" t="s">
        <v>12146</v>
      </c>
      <c r="T1262" t="s">
        <v>12147</v>
      </c>
      <c r="U1262" t="s">
        <v>12148</v>
      </c>
      <c r="V1262" t="s">
        <v>12149</v>
      </c>
      <c r="W1262" t="s">
        <v>12150</v>
      </c>
    </row>
    <row r="1263" spans="1:23" x14ac:dyDescent="0.25">
      <c r="A1263" t="s">
        <v>12151</v>
      </c>
      <c r="B1263" t="s">
        <v>12152</v>
      </c>
      <c r="C1263" t="str">
        <f>TRIM(LEFT(Table1_1[[#This Row],[product_name]], FIND(" ",Table1_1[[#This Row],[product_name]],FIND(" ",Table1_1[[#This Row],[product_name]],FIND(" ",Table1_1[[#This Row],[product_name]])+1)+1)))</f>
        <v>TE‚Ñ¢ Instant Electric</v>
      </c>
      <c r="D1263" t="s">
        <v>8721</v>
      </c>
      <c r="E1263" t="s">
        <v>13080</v>
      </c>
      <c r="F1263">
        <v>1449</v>
      </c>
      <c r="G1263">
        <v>4999</v>
      </c>
      <c r="H1263" t="str" cm="1">
        <f t="array" ref="H1263">_xlfn.IFS(Table1_1[[#This Row],[discounted_price]]&lt;200, "&lt;₹200", Table1_1[[#This Row],[discounted_price]]&lt;=500, "₹200-₹500", Table1_1[[#This Row],[discounted_price]]&gt;500, "&gt;₹500")</f>
        <v>&gt;₹500</v>
      </c>
      <c r="I1263" s="1">
        <v>0.71</v>
      </c>
      <c r="J126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263" s="1" t="str">
        <f>IF(Table1_1[[#This Row],[discount_percentage]]&gt;= 50%, "Yes", "No")</f>
        <v>Yes</v>
      </c>
      <c r="L1263">
        <v>3.6</v>
      </c>
      <c r="M1263">
        <v>63</v>
      </c>
      <c r="N1263">
        <f>AVERAGE(Table1_1[[#This Row],[rating]]) + (Table1_1[[#This Row],[rating_count]]/1000)</f>
        <v>3.6630000000000003</v>
      </c>
      <c r="O1263" t="str">
        <f>IF(Table1_1[[#This Row],[rating_count]]&lt;1000, "Yes", "No")</f>
        <v>Yes</v>
      </c>
      <c r="P1263" t="s">
        <v>12153</v>
      </c>
      <c r="Q1263" t="s">
        <v>12154</v>
      </c>
      <c r="R1263" t="s">
        <v>12155</v>
      </c>
      <c r="S1263" t="s">
        <v>12156</v>
      </c>
      <c r="T1263" t="s">
        <v>12157</v>
      </c>
      <c r="U1263" t="s">
        <v>12158</v>
      </c>
      <c r="V1263" t="s">
        <v>12159</v>
      </c>
      <c r="W1263" t="s">
        <v>12160</v>
      </c>
    </row>
    <row r="1264" spans="1:23" x14ac:dyDescent="0.25">
      <c r="A1264" t="s">
        <v>12161</v>
      </c>
      <c r="B1264" t="s">
        <v>12162</v>
      </c>
      <c r="C1264" t="str">
        <f>TRIM(LEFT(Table1_1[[#This Row],[product_name]], FIND(" ",Table1_1[[#This Row],[product_name]],FIND(" ",Table1_1[[#This Row],[product_name]],FIND(" ",Table1_1[[#This Row],[product_name]])+1)+1)))</f>
        <v>ZIGMA WinoteK WinoteK</v>
      </c>
      <c r="D1264" t="s">
        <v>8721</v>
      </c>
      <c r="E1264" t="s">
        <v>13080</v>
      </c>
      <c r="F1264">
        <v>1190</v>
      </c>
      <c r="G1264">
        <v>2550</v>
      </c>
      <c r="H1264" t="str" cm="1">
        <f t="array" ref="H1264">_xlfn.IFS(Table1_1[[#This Row],[discounted_price]]&lt;200, "&lt;₹200", Table1_1[[#This Row],[discounted_price]]&lt;=500, "₹200-₹500", Table1_1[[#This Row],[discounted_price]]&gt;500, "&gt;₹500")</f>
        <v>&gt;₹500</v>
      </c>
      <c r="I1264" s="1">
        <v>0.53</v>
      </c>
      <c r="J126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64" s="1" t="str">
        <f>IF(Table1_1[[#This Row],[discount_percentage]]&gt;= 50%, "Yes", "No")</f>
        <v>Yes</v>
      </c>
      <c r="L1264">
        <v>3.8</v>
      </c>
      <c r="M1264">
        <v>1181</v>
      </c>
      <c r="N1264">
        <f>AVERAGE(Table1_1[[#This Row],[rating]]) + (Table1_1[[#This Row],[rating_count]]/1000)</f>
        <v>4.9809999999999999</v>
      </c>
      <c r="O1264" t="str">
        <f>IF(Table1_1[[#This Row],[rating_count]]&lt;1000, "Yes", "No")</f>
        <v>No</v>
      </c>
      <c r="P1264" t="s">
        <v>12163</v>
      </c>
      <c r="Q1264" t="s">
        <v>12164</v>
      </c>
      <c r="R1264" t="s">
        <v>12165</v>
      </c>
      <c r="S1264" t="s">
        <v>12166</v>
      </c>
      <c r="T1264" t="s">
        <v>12167</v>
      </c>
      <c r="U1264" t="s">
        <v>12168</v>
      </c>
      <c r="V1264" t="s">
        <v>12169</v>
      </c>
      <c r="W1264" t="s">
        <v>12170</v>
      </c>
    </row>
    <row r="1265" spans="1:23" x14ac:dyDescent="0.25">
      <c r="A1265" t="s">
        <v>12171</v>
      </c>
      <c r="B1265" t="s">
        <v>12172</v>
      </c>
      <c r="C1265" t="str">
        <f>TRIM(LEFT(Table1_1[[#This Row],[product_name]], FIND(" ",Table1_1[[#This Row],[product_name]],FIND(" ",Table1_1[[#This Row],[product_name]],FIND(" ",Table1_1[[#This Row],[product_name]])+1)+1)))</f>
        <v>KENT 11054 Alkaline</v>
      </c>
      <c r="D1265" t="s">
        <v>10094</v>
      </c>
      <c r="E1265" t="s">
        <v>13080</v>
      </c>
      <c r="F1265">
        <v>1799</v>
      </c>
      <c r="G1265">
        <v>1950</v>
      </c>
      <c r="H1265" t="str" cm="1">
        <f t="array" ref="H1265">_xlfn.IFS(Table1_1[[#This Row],[discounted_price]]&lt;200, "&lt;₹200", Table1_1[[#This Row],[discounted_price]]&lt;=500, "₹200-₹500", Table1_1[[#This Row],[discounted_price]]&gt;500, "&gt;₹500")</f>
        <v>&gt;₹500</v>
      </c>
      <c r="I1265" s="1">
        <v>0.08</v>
      </c>
      <c r="J126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265" s="1" t="str">
        <f>IF(Table1_1[[#This Row],[discount_percentage]]&gt;= 50%, "Yes", "No")</f>
        <v>No</v>
      </c>
      <c r="L1265">
        <v>3.9</v>
      </c>
      <c r="M1265">
        <v>1888</v>
      </c>
      <c r="N1265">
        <f>AVERAGE(Table1_1[[#This Row],[rating]]) + (Table1_1[[#This Row],[rating_count]]/1000)</f>
        <v>5.7880000000000003</v>
      </c>
      <c r="O1265" t="str">
        <f>IF(Table1_1[[#This Row],[rating_count]]&lt;1000, "Yes", "No")</f>
        <v>No</v>
      </c>
      <c r="P1265" t="s">
        <v>12173</v>
      </c>
      <c r="Q1265" t="s">
        <v>12174</v>
      </c>
      <c r="R1265" t="s">
        <v>12175</v>
      </c>
      <c r="S1265" t="s">
        <v>12176</v>
      </c>
      <c r="T1265" t="s">
        <v>12177</v>
      </c>
      <c r="U1265" t="s">
        <v>12178</v>
      </c>
      <c r="V1265" t="s">
        <v>12179</v>
      </c>
      <c r="W1265" t="s">
        <v>12180</v>
      </c>
    </row>
    <row r="1266" spans="1:23" x14ac:dyDescent="0.25">
      <c r="A1266" t="s">
        <v>12181</v>
      </c>
      <c r="B1266" t="s">
        <v>12182</v>
      </c>
      <c r="C1266" t="str">
        <f>TRIM(LEFT(Table1_1[[#This Row],[product_name]], FIND(" ",Table1_1[[#This Row],[product_name]],FIND(" ",Table1_1[[#This Row],[product_name]],FIND(" ",Table1_1[[#This Row],[product_name]])+1)+1)))</f>
        <v>Sujata Dynamix DX</v>
      </c>
      <c r="D1266" t="s">
        <v>8710</v>
      </c>
      <c r="E1266" t="s">
        <v>13080</v>
      </c>
      <c r="F1266">
        <v>6120</v>
      </c>
      <c r="G1266">
        <v>8478</v>
      </c>
      <c r="H1266" t="str" cm="1">
        <f t="array" ref="H1266">_xlfn.IFS(Table1_1[[#This Row],[discounted_price]]&lt;200, "&lt;₹200", Table1_1[[#This Row],[discounted_price]]&lt;=500, "₹200-₹500", Table1_1[[#This Row],[discounted_price]]&gt;500, "&gt;₹500")</f>
        <v>&gt;₹500</v>
      </c>
      <c r="I1266" s="1">
        <v>0.28000000000000003</v>
      </c>
      <c r="J126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66" s="1" t="str">
        <f>IF(Table1_1[[#This Row],[discount_percentage]]&gt;= 50%, "Yes", "No")</f>
        <v>No</v>
      </c>
      <c r="L1266">
        <v>4.5999999999999996</v>
      </c>
      <c r="M1266">
        <v>6550</v>
      </c>
      <c r="N1266">
        <f>AVERAGE(Table1_1[[#This Row],[rating]]) + (Table1_1[[#This Row],[rating_count]]/1000)</f>
        <v>11.149999999999999</v>
      </c>
      <c r="O1266" t="str">
        <f>IF(Table1_1[[#This Row],[rating_count]]&lt;1000, "Yes", "No")</f>
        <v>No</v>
      </c>
      <c r="P1266" t="s">
        <v>12183</v>
      </c>
      <c r="Q1266" t="s">
        <v>12184</v>
      </c>
      <c r="R1266" t="s">
        <v>12185</v>
      </c>
      <c r="S1266" t="s">
        <v>12186</v>
      </c>
      <c r="T1266" t="s">
        <v>12187</v>
      </c>
      <c r="U1266" t="s">
        <v>12188</v>
      </c>
      <c r="V1266" t="s">
        <v>12189</v>
      </c>
      <c r="W1266" t="s">
        <v>12190</v>
      </c>
    </row>
    <row r="1267" spans="1:23" x14ac:dyDescent="0.25">
      <c r="A1267" t="s">
        <v>12191</v>
      </c>
      <c r="B1267" t="s">
        <v>12192</v>
      </c>
      <c r="C1267" t="str">
        <f>TRIM(LEFT(Table1_1[[#This Row],[product_name]], FIND(" ",Table1_1[[#This Row],[product_name]],FIND(" ",Table1_1[[#This Row],[product_name]],FIND(" ",Table1_1[[#This Row],[product_name]])+1)+1)))</f>
        <v>Lifelong LLMG74 750</v>
      </c>
      <c r="D1267" t="s">
        <v>8710</v>
      </c>
      <c r="E1267" t="s">
        <v>13080</v>
      </c>
      <c r="F1267">
        <v>1799</v>
      </c>
      <c r="G1267">
        <v>3299</v>
      </c>
      <c r="H1267" t="str" cm="1">
        <f t="array" ref="H1267">_xlfn.IFS(Table1_1[[#This Row],[discounted_price]]&lt;200, "&lt;₹200", Table1_1[[#This Row],[discounted_price]]&lt;=500, "₹200-₹500", Table1_1[[#This Row],[discounted_price]]&gt;500, "&gt;₹500")</f>
        <v>&gt;₹500</v>
      </c>
      <c r="I1267" s="1">
        <v>0.45</v>
      </c>
      <c r="J126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67" s="1" t="str">
        <f>IF(Table1_1[[#This Row],[discount_percentage]]&gt;= 50%, "Yes", "No")</f>
        <v>No</v>
      </c>
      <c r="L1267">
        <v>3.8</v>
      </c>
      <c r="M1267">
        <v>1846</v>
      </c>
      <c r="N1267">
        <f>AVERAGE(Table1_1[[#This Row],[rating]]) + (Table1_1[[#This Row],[rating_count]]/1000)</f>
        <v>5.6459999999999999</v>
      </c>
      <c r="O1267" t="str">
        <f>IF(Table1_1[[#This Row],[rating_count]]&lt;1000, "Yes", "No")</f>
        <v>No</v>
      </c>
      <c r="P1267" t="s">
        <v>12193</v>
      </c>
      <c r="Q1267" t="s">
        <v>12194</v>
      </c>
      <c r="R1267" t="s">
        <v>12195</v>
      </c>
      <c r="S1267" t="s">
        <v>12196</v>
      </c>
      <c r="T1267" t="s">
        <v>12197</v>
      </c>
      <c r="U1267" t="s">
        <v>12198</v>
      </c>
      <c r="V1267" t="s">
        <v>12199</v>
      </c>
      <c r="W1267" t="s">
        <v>12200</v>
      </c>
    </row>
    <row r="1268" spans="1:23" x14ac:dyDescent="0.25">
      <c r="A1268" t="s">
        <v>12201</v>
      </c>
      <c r="B1268" t="s">
        <v>12202</v>
      </c>
      <c r="C1268" t="str">
        <f>TRIM(LEFT(Table1_1[[#This Row],[product_name]], FIND(" ",Table1_1[[#This Row],[product_name]],FIND(" ",Table1_1[[#This Row],[product_name]],FIND(" ",Table1_1[[#This Row],[product_name]])+1)+1)))</f>
        <v>TTK Prestige Limited</v>
      </c>
      <c r="D1268" t="s">
        <v>8710</v>
      </c>
      <c r="E1268" t="s">
        <v>13080</v>
      </c>
      <c r="F1268">
        <v>2199</v>
      </c>
      <c r="G1268">
        <v>3895</v>
      </c>
      <c r="H1268" t="str" cm="1">
        <f t="array" ref="H1268">_xlfn.IFS(Table1_1[[#This Row],[discounted_price]]&lt;200, "&lt;₹200", Table1_1[[#This Row],[discounted_price]]&lt;=500, "₹200-₹500", Table1_1[[#This Row],[discounted_price]]&gt;500, "&gt;₹500")</f>
        <v>&gt;₹500</v>
      </c>
      <c r="I1268" s="1">
        <v>0.44</v>
      </c>
      <c r="J126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68" s="1" t="str">
        <f>IF(Table1_1[[#This Row],[discount_percentage]]&gt;= 50%, "Yes", "No")</f>
        <v>No</v>
      </c>
      <c r="L1268">
        <v>3.9</v>
      </c>
      <c r="M1268">
        <v>1085</v>
      </c>
      <c r="N1268">
        <f>AVERAGE(Table1_1[[#This Row],[rating]]) + (Table1_1[[#This Row],[rating_count]]/1000)</f>
        <v>4.9849999999999994</v>
      </c>
      <c r="O1268" t="str">
        <f>IF(Table1_1[[#This Row],[rating_count]]&lt;1000, "Yes", "No")</f>
        <v>No</v>
      </c>
      <c r="P1268" t="s">
        <v>12203</v>
      </c>
      <c r="Q1268" t="s">
        <v>12204</v>
      </c>
      <c r="R1268" t="s">
        <v>12205</v>
      </c>
      <c r="S1268" t="s">
        <v>12206</v>
      </c>
      <c r="T1268" t="s">
        <v>12207</v>
      </c>
      <c r="U1268" t="s">
        <v>12208</v>
      </c>
      <c r="V1268" t="s">
        <v>12209</v>
      </c>
      <c r="W1268" t="s">
        <v>12210</v>
      </c>
    </row>
    <row r="1269" spans="1:23" x14ac:dyDescent="0.25">
      <c r="A1269" t="s">
        <v>12211</v>
      </c>
      <c r="B1269" t="s">
        <v>12212</v>
      </c>
      <c r="C1269" t="str">
        <f>TRIM(LEFT(Table1_1[[#This Row],[product_name]], FIND(" ",Table1_1[[#This Row],[product_name]],FIND(" ",Table1_1[[#This Row],[product_name]],FIND(" ",Table1_1[[#This Row],[product_name]])+1)+1)))</f>
        <v>AGARO Regal Electric</v>
      </c>
      <c r="D1269" t="s">
        <v>9695</v>
      </c>
      <c r="E1269" t="s">
        <v>13080</v>
      </c>
      <c r="F1269">
        <v>3685</v>
      </c>
      <c r="G1269">
        <v>5495</v>
      </c>
      <c r="H1269" t="str" cm="1">
        <f t="array" ref="H1269">_xlfn.IFS(Table1_1[[#This Row],[discounted_price]]&lt;200, "&lt;₹200", Table1_1[[#This Row],[discounted_price]]&lt;=500, "₹200-₹500", Table1_1[[#This Row],[discounted_price]]&gt;500, "&gt;₹500")</f>
        <v>&gt;₹500</v>
      </c>
      <c r="I1269" s="1">
        <v>0.33</v>
      </c>
      <c r="J126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69" s="1" t="str">
        <f>IF(Table1_1[[#This Row],[discount_percentage]]&gt;= 50%, "Yes", "No")</f>
        <v>No</v>
      </c>
      <c r="L1269">
        <v>4.0999999999999996</v>
      </c>
      <c r="M1269">
        <v>290</v>
      </c>
      <c r="N1269">
        <f>AVERAGE(Table1_1[[#This Row],[rating]]) + (Table1_1[[#This Row],[rating_count]]/1000)</f>
        <v>4.3899999999999997</v>
      </c>
      <c r="O1269" t="str">
        <f>IF(Table1_1[[#This Row],[rating_count]]&lt;1000, "Yes", "No")</f>
        <v>Yes</v>
      </c>
      <c r="P1269" t="s">
        <v>12213</v>
      </c>
      <c r="Q1269" t="s">
        <v>12214</v>
      </c>
      <c r="R1269" t="s">
        <v>12215</v>
      </c>
      <c r="S1269" t="s">
        <v>12216</v>
      </c>
      <c r="T1269" t="s">
        <v>12217</v>
      </c>
      <c r="U1269" t="s">
        <v>12218</v>
      </c>
      <c r="V1269" t="s">
        <v>12219</v>
      </c>
      <c r="W1269" t="s">
        <v>12220</v>
      </c>
    </row>
    <row r="1270" spans="1:23" x14ac:dyDescent="0.25">
      <c r="A1270" t="s">
        <v>12221</v>
      </c>
      <c r="B1270" t="s">
        <v>12222</v>
      </c>
      <c r="C1270" t="str">
        <f>TRIM(LEFT(Table1_1[[#This Row],[product_name]], FIND(" ",Table1_1[[#This Row],[product_name]],FIND(" ",Table1_1[[#This Row],[product_name]],FIND(" ",Table1_1[[#This Row],[product_name]])+1)+1)))</f>
        <v>VAPJA¬Æ Portable Mini</v>
      </c>
      <c r="D1270" t="s">
        <v>8938</v>
      </c>
      <c r="E1270" t="s">
        <v>13080</v>
      </c>
      <c r="F1270">
        <v>649</v>
      </c>
      <c r="G1270">
        <v>999</v>
      </c>
      <c r="H1270" t="str" cm="1">
        <f t="array" ref="H1270">_xlfn.IFS(Table1_1[[#This Row],[discounted_price]]&lt;200, "&lt;₹200", Table1_1[[#This Row],[discounted_price]]&lt;=500, "₹200-₹500", Table1_1[[#This Row],[discounted_price]]&gt;500, "&gt;₹500")</f>
        <v>&gt;₹500</v>
      </c>
      <c r="I1270" s="1">
        <v>0.35</v>
      </c>
      <c r="J127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70" s="1" t="str">
        <f>IF(Table1_1[[#This Row],[discount_percentage]]&gt;= 50%, "Yes", "No")</f>
        <v>No</v>
      </c>
      <c r="L1270">
        <v>3.6</v>
      </c>
      <c r="M1270">
        <v>4</v>
      </c>
      <c r="N1270">
        <f>AVERAGE(Table1_1[[#This Row],[rating]]) + (Table1_1[[#This Row],[rating_count]]/1000)</f>
        <v>3.6040000000000001</v>
      </c>
      <c r="O1270" t="str">
        <f>IF(Table1_1[[#This Row],[rating_count]]&lt;1000, "Yes", "No")</f>
        <v>Yes</v>
      </c>
      <c r="P1270" t="s">
        <v>12223</v>
      </c>
      <c r="Q1270" t="s">
        <v>12224</v>
      </c>
      <c r="R1270" t="s">
        <v>12225</v>
      </c>
      <c r="S1270" t="s">
        <v>12226</v>
      </c>
      <c r="T1270" t="s">
        <v>12227</v>
      </c>
      <c r="U1270" t="s">
        <v>12228</v>
      </c>
      <c r="V1270" t="s">
        <v>12229</v>
      </c>
      <c r="W1270" t="s">
        <v>12230</v>
      </c>
    </row>
    <row r="1271" spans="1:23" x14ac:dyDescent="0.25">
      <c r="A1271" t="s">
        <v>12231</v>
      </c>
      <c r="B1271" t="s">
        <v>12232</v>
      </c>
      <c r="C1271" t="str">
        <f>TRIM(LEFT(Table1_1[[#This Row],[product_name]], FIND(" ",Table1_1[[#This Row],[product_name]],FIND(" ",Table1_1[[#This Row],[product_name]],FIND(" ",Table1_1[[#This Row],[product_name]])+1)+1)))</f>
        <v>Philips HD6975/00 25</v>
      </c>
      <c r="D1271" t="s">
        <v>10420</v>
      </c>
      <c r="E1271" t="s">
        <v>13080</v>
      </c>
      <c r="F1271">
        <v>8599</v>
      </c>
      <c r="G1271">
        <v>8995</v>
      </c>
      <c r="H1271" t="str" cm="1">
        <f t="array" ref="H1271">_xlfn.IFS(Table1_1[[#This Row],[discounted_price]]&lt;200, "&lt;₹200", Table1_1[[#This Row],[discounted_price]]&lt;=500, "₹200-₹500", Table1_1[[#This Row],[discounted_price]]&gt;500, "&gt;₹500")</f>
        <v>&gt;₹500</v>
      </c>
      <c r="I1271" s="1">
        <v>0.04</v>
      </c>
      <c r="J127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271" s="1" t="str">
        <f>IF(Table1_1[[#This Row],[discount_percentage]]&gt;= 50%, "Yes", "No")</f>
        <v>No</v>
      </c>
      <c r="L1271">
        <v>4.4000000000000004</v>
      </c>
      <c r="M1271">
        <v>9734</v>
      </c>
      <c r="N1271">
        <f>AVERAGE(Table1_1[[#This Row],[rating]]) + (Table1_1[[#This Row],[rating_count]]/1000)</f>
        <v>14.134</v>
      </c>
      <c r="O1271" t="str">
        <f>IF(Table1_1[[#This Row],[rating_count]]&lt;1000, "Yes", "No")</f>
        <v>No</v>
      </c>
      <c r="P1271" t="s">
        <v>12233</v>
      </c>
      <c r="Q1271" t="s">
        <v>12234</v>
      </c>
      <c r="R1271" t="s">
        <v>12235</v>
      </c>
      <c r="S1271" t="s">
        <v>12236</v>
      </c>
      <c r="T1271" t="s">
        <v>12237</v>
      </c>
      <c r="U1271" t="s">
        <v>12238</v>
      </c>
      <c r="V1271" t="s">
        <v>12239</v>
      </c>
      <c r="W1271" t="s">
        <v>12240</v>
      </c>
    </row>
    <row r="1272" spans="1:23" x14ac:dyDescent="0.25">
      <c r="A1272" t="s">
        <v>12241</v>
      </c>
      <c r="B1272" t="s">
        <v>12242</v>
      </c>
      <c r="C1272" t="str">
        <f>TRIM(LEFT(Table1_1[[#This Row],[product_name]], FIND(" ",Table1_1[[#This Row],[product_name]],FIND(" ",Table1_1[[#This Row],[product_name]],FIND(" ",Table1_1[[#This Row],[product_name]])+1)+1)))</f>
        <v>Usha EI 3710</v>
      </c>
      <c r="D1272" t="s">
        <v>8699</v>
      </c>
      <c r="E1272" t="s">
        <v>13080</v>
      </c>
      <c r="F1272">
        <v>1110</v>
      </c>
      <c r="G1272">
        <v>1599</v>
      </c>
      <c r="H1272" t="str" cm="1">
        <f t="array" ref="H1272">_xlfn.IFS(Table1_1[[#This Row],[discounted_price]]&lt;200, "&lt;₹200", Table1_1[[#This Row],[discounted_price]]&lt;=500, "₹200-₹500", Table1_1[[#This Row],[discounted_price]]&gt;500, "&gt;₹500")</f>
        <v>&gt;₹500</v>
      </c>
      <c r="I1272" s="1">
        <v>0.31</v>
      </c>
      <c r="J127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72" s="1" t="str">
        <f>IF(Table1_1[[#This Row],[discount_percentage]]&gt;= 50%, "Yes", "No")</f>
        <v>No</v>
      </c>
      <c r="L1272">
        <v>4.3</v>
      </c>
      <c r="M1272">
        <v>4022</v>
      </c>
      <c r="N1272">
        <f>AVERAGE(Table1_1[[#This Row],[rating]]) + (Table1_1[[#This Row],[rating_count]]/1000)</f>
        <v>8.3219999999999992</v>
      </c>
      <c r="O1272" t="str">
        <f>IF(Table1_1[[#This Row],[rating_count]]&lt;1000, "Yes", "No")</f>
        <v>No</v>
      </c>
      <c r="P1272" t="s">
        <v>12243</v>
      </c>
      <c r="Q1272" t="s">
        <v>12244</v>
      </c>
      <c r="R1272" t="s">
        <v>12245</v>
      </c>
      <c r="S1272" t="s">
        <v>12246</v>
      </c>
      <c r="T1272" t="s">
        <v>12247</v>
      </c>
      <c r="U1272" t="s">
        <v>12248</v>
      </c>
      <c r="V1272" t="s">
        <v>12249</v>
      </c>
      <c r="W1272" t="s">
        <v>12250</v>
      </c>
    </row>
    <row r="1273" spans="1:23" x14ac:dyDescent="0.25">
      <c r="A1273" t="s">
        <v>12251</v>
      </c>
      <c r="B1273" t="s">
        <v>12252</v>
      </c>
      <c r="C1273" t="str">
        <f>TRIM(LEFT(Table1_1[[#This Row],[product_name]], FIND(" ",Table1_1[[#This Row],[product_name]],FIND(" ",Table1_1[[#This Row],[product_name]],FIND(" ",Table1_1[[#This Row],[product_name]])+1)+1)))</f>
        <v>Campfire Spring Chef</v>
      </c>
      <c r="D1273" t="s">
        <v>8721</v>
      </c>
      <c r="E1273" t="s">
        <v>13080</v>
      </c>
      <c r="F1273">
        <v>1499</v>
      </c>
      <c r="G1273">
        <v>3500</v>
      </c>
      <c r="H1273" t="str" cm="1">
        <f t="array" ref="H1273">_xlfn.IFS(Table1_1[[#This Row],[discounted_price]]&lt;200, "&lt;₹200", Table1_1[[#This Row],[discounted_price]]&lt;=500, "₹200-₹500", Table1_1[[#This Row],[discounted_price]]&gt;500, "&gt;₹500")</f>
        <v>&gt;₹500</v>
      </c>
      <c r="I1273" s="1">
        <v>0.56999999999999995</v>
      </c>
      <c r="J127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73" s="1" t="str">
        <f>IF(Table1_1[[#This Row],[discount_percentage]]&gt;= 50%, "Yes", "No")</f>
        <v>Yes</v>
      </c>
      <c r="L1273">
        <v>4.7</v>
      </c>
      <c r="M1273">
        <v>2591</v>
      </c>
      <c r="N1273">
        <f>AVERAGE(Table1_1[[#This Row],[rating]]) + (Table1_1[[#This Row],[rating_count]]/1000)</f>
        <v>7.2910000000000004</v>
      </c>
      <c r="O1273" t="str">
        <f>IF(Table1_1[[#This Row],[rating_count]]&lt;1000, "Yes", "No")</f>
        <v>No</v>
      </c>
      <c r="P1273" t="s">
        <v>12253</v>
      </c>
      <c r="Q1273" t="s">
        <v>12254</v>
      </c>
      <c r="R1273" t="s">
        <v>12255</v>
      </c>
      <c r="S1273" t="s">
        <v>12256</v>
      </c>
      <c r="T1273" t="s">
        <v>12257</v>
      </c>
      <c r="U1273" t="s">
        <v>12258</v>
      </c>
      <c r="V1273" t="s">
        <v>12259</v>
      </c>
      <c r="W1273" t="s">
        <v>12260</v>
      </c>
    </row>
    <row r="1274" spans="1:23" x14ac:dyDescent="0.25">
      <c r="A1274" t="s">
        <v>12261</v>
      </c>
      <c r="B1274" t="s">
        <v>12262</v>
      </c>
      <c r="C1274" t="str">
        <f>TRIM(LEFT(Table1_1[[#This Row],[product_name]], FIND(" ",Table1_1[[#This Row],[product_name]],FIND(" ",Table1_1[[#This Row],[product_name]],FIND(" ",Table1_1[[#This Row],[product_name]])+1)+1)))</f>
        <v>Themisto TH-WS20 Digital</v>
      </c>
      <c r="D1274" t="s">
        <v>8585</v>
      </c>
      <c r="E1274" t="s">
        <v>13080</v>
      </c>
      <c r="F1274">
        <v>759</v>
      </c>
      <c r="G1274">
        <v>1999</v>
      </c>
      <c r="H1274" t="str" cm="1">
        <f t="array" ref="H1274">_xlfn.IFS(Table1_1[[#This Row],[discounted_price]]&lt;200, "&lt;₹200", Table1_1[[#This Row],[discounted_price]]&lt;=500, "₹200-₹500", Table1_1[[#This Row],[discounted_price]]&gt;500, "&gt;₹500")</f>
        <v>&gt;₹500</v>
      </c>
      <c r="I1274" s="1">
        <v>0.62</v>
      </c>
      <c r="J127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74" s="1" t="str">
        <f>IF(Table1_1[[#This Row],[discount_percentage]]&gt;= 50%, "Yes", "No")</f>
        <v>Yes</v>
      </c>
      <c r="L1274">
        <v>4.3</v>
      </c>
      <c r="M1274">
        <v>532</v>
      </c>
      <c r="N1274">
        <f>AVERAGE(Table1_1[[#This Row],[rating]]) + (Table1_1[[#This Row],[rating_count]]/1000)</f>
        <v>4.8319999999999999</v>
      </c>
      <c r="O1274" t="str">
        <f>IF(Table1_1[[#This Row],[rating_count]]&lt;1000, "Yes", "No")</f>
        <v>Yes</v>
      </c>
      <c r="P1274" t="s">
        <v>12263</v>
      </c>
      <c r="Q1274" t="s">
        <v>12264</v>
      </c>
      <c r="R1274" t="s">
        <v>12265</v>
      </c>
      <c r="S1274" t="s">
        <v>12266</v>
      </c>
      <c r="T1274" t="s">
        <v>12267</v>
      </c>
      <c r="U1274" t="s">
        <v>12268</v>
      </c>
      <c r="V1274" t="s">
        <v>12269</v>
      </c>
      <c r="W1274" t="s">
        <v>12270</v>
      </c>
    </row>
    <row r="1275" spans="1:23" x14ac:dyDescent="0.25">
      <c r="A1275" t="s">
        <v>12271</v>
      </c>
      <c r="B1275" t="s">
        <v>12272</v>
      </c>
      <c r="C1275" t="str">
        <f>TRIM(LEFT(Table1_1[[#This Row],[product_name]], FIND(" ",Table1_1[[#This Row],[product_name]],FIND(" ",Table1_1[[#This Row],[product_name]],FIND(" ",Table1_1[[#This Row],[product_name]])+1)+1)))</f>
        <v>FYA Handheld Vacuum</v>
      </c>
      <c r="D1275" t="s">
        <v>8969</v>
      </c>
      <c r="E1275" t="s">
        <v>13080</v>
      </c>
      <c r="F1275">
        <v>2669</v>
      </c>
      <c r="G1275">
        <v>3199</v>
      </c>
      <c r="H1275" t="str" cm="1">
        <f t="array" ref="H1275">_xlfn.IFS(Table1_1[[#This Row],[discounted_price]]&lt;200, "&lt;₹200", Table1_1[[#This Row],[discounted_price]]&lt;=500, "₹200-₹500", Table1_1[[#This Row],[discounted_price]]&gt;500, "&gt;₹500")</f>
        <v>&gt;₹500</v>
      </c>
      <c r="I1275" s="1">
        <v>0.17</v>
      </c>
      <c r="J127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275" s="1" t="str">
        <f>IF(Table1_1[[#This Row],[discount_percentage]]&gt;= 50%, "Yes", "No")</f>
        <v>No</v>
      </c>
      <c r="L1275">
        <v>3.9</v>
      </c>
      <c r="M1275">
        <v>260</v>
      </c>
      <c r="N1275">
        <f>AVERAGE(Table1_1[[#This Row],[rating]]) + (Table1_1[[#This Row],[rating_count]]/1000)</f>
        <v>4.16</v>
      </c>
      <c r="O1275" t="str">
        <f>IF(Table1_1[[#This Row],[rating_count]]&lt;1000, "Yes", "No")</f>
        <v>Yes</v>
      </c>
      <c r="P1275" t="s">
        <v>12273</v>
      </c>
      <c r="Q1275" t="s">
        <v>12274</v>
      </c>
      <c r="R1275" t="s">
        <v>12275</v>
      </c>
      <c r="S1275" t="s">
        <v>12276</v>
      </c>
      <c r="T1275" t="s">
        <v>12277</v>
      </c>
      <c r="U1275" t="s">
        <v>12278</v>
      </c>
      <c r="V1275" t="s">
        <v>12279</v>
      </c>
      <c r="W1275" t="s">
        <v>12280</v>
      </c>
    </row>
    <row r="1276" spans="1:23" x14ac:dyDescent="0.25">
      <c r="A1276" t="s">
        <v>12281</v>
      </c>
      <c r="B1276" t="s">
        <v>12282</v>
      </c>
      <c r="C1276" t="str">
        <f>TRIM(LEFT(Table1_1[[#This Row],[product_name]], FIND(" ",Table1_1[[#This Row],[product_name]],FIND(" ",Table1_1[[#This Row],[product_name]],FIND(" ",Table1_1[[#This Row],[product_name]])+1)+1)))</f>
        <v>Lifelong LLSM120G Sandwich</v>
      </c>
      <c r="D1276" t="s">
        <v>9061</v>
      </c>
      <c r="E1276" t="s">
        <v>13080</v>
      </c>
      <c r="F1276">
        <v>929</v>
      </c>
      <c r="G1276">
        <v>1300</v>
      </c>
      <c r="H1276" t="str" cm="1">
        <f t="array" ref="H1276">_xlfn.IFS(Table1_1[[#This Row],[discounted_price]]&lt;200, "&lt;₹200", Table1_1[[#This Row],[discounted_price]]&lt;=500, "₹200-₹500", Table1_1[[#This Row],[discounted_price]]&gt;500, "&gt;₹500")</f>
        <v>&gt;₹500</v>
      </c>
      <c r="I1276" s="1">
        <v>0.28999999999999998</v>
      </c>
      <c r="J127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76" s="1" t="str">
        <f>IF(Table1_1[[#This Row],[discount_percentage]]&gt;= 50%, "Yes", "No")</f>
        <v>No</v>
      </c>
      <c r="L1276">
        <v>3.9</v>
      </c>
      <c r="M1276">
        <v>1672</v>
      </c>
      <c r="N1276">
        <f>AVERAGE(Table1_1[[#This Row],[rating]]) + (Table1_1[[#This Row],[rating_count]]/1000)</f>
        <v>5.5720000000000001</v>
      </c>
      <c r="O1276" t="str">
        <f>IF(Table1_1[[#This Row],[rating_count]]&lt;1000, "Yes", "No")</f>
        <v>No</v>
      </c>
      <c r="P1276" t="s">
        <v>12283</v>
      </c>
      <c r="Q1276" t="s">
        <v>12284</v>
      </c>
      <c r="R1276" t="s">
        <v>12285</v>
      </c>
      <c r="S1276" t="s">
        <v>12286</v>
      </c>
      <c r="T1276" t="s">
        <v>12287</v>
      </c>
      <c r="U1276" t="s">
        <v>12288</v>
      </c>
      <c r="V1276" t="s">
        <v>12289</v>
      </c>
      <c r="W1276" t="s">
        <v>12290</v>
      </c>
    </row>
    <row r="1277" spans="1:23" x14ac:dyDescent="0.25">
      <c r="A1277" t="s">
        <v>12291</v>
      </c>
      <c r="B1277" t="s">
        <v>12292</v>
      </c>
      <c r="C1277" t="str">
        <f>TRIM(LEFT(Table1_1[[#This Row],[product_name]], FIND(" ",Table1_1[[#This Row],[product_name]],FIND(" ",Table1_1[[#This Row],[product_name]],FIND(" ",Table1_1[[#This Row],[product_name]])+1)+1)))</f>
        <v>Kuber Industries Nylon</v>
      </c>
      <c r="D1277" t="s">
        <v>8886</v>
      </c>
      <c r="E1277" t="s">
        <v>13080</v>
      </c>
      <c r="F1277">
        <v>199</v>
      </c>
      <c r="G1277">
        <v>399</v>
      </c>
      <c r="H1277" t="str" cm="1">
        <f t="array" ref="H1277">_xlfn.IFS(Table1_1[[#This Row],[discounted_price]]&lt;200, "&lt;₹200", Table1_1[[#This Row],[discounted_price]]&lt;=500, "₹200-₹500", Table1_1[[#This Row],[discounted_price]]&gt;500, "&gt;₹500")</f>
        <v>&lt;₹200</v>
      </c>
      <c r="I1277" s="1">
        <v>0.5</v>
      </c>
      <c r="J127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77" s="1" t="str">
        <f>IF(Table1_1[[#This Row],[discount_percentage]]&gt;= 50%, "Yes", "No")</f>
        <v>Yes</v>
      </c>
      <c r="L1277">
        <v>3.7</v>
      </c>
      <c r="M1277">
        <v>7945</v>
      </c>
      <c r="N1277">
        <f>AVERAGE(Table1_1[[#This Row],[rating]]) + (Table1_1[[#This Row],[rating_count]]/1000)</f>
        <v>11.645</v>
      </c>
      <c r="O1277" t="str">
        <f>IF(Table1_1[[#This Row],[rating_count]]&lt;1000, "Yes", "No")</f>
        <v>No</v>
      </c>
      <c r="P1277" t="s">
        <v>12293</v>
      </c>
      <c r="Q1277" t="s">
        <v>12294</v>
      </c>
      <c r="R1277" t="s">
        <v>12295</v>
      </c>
      <c r="S1277" t="s">
        <v>12296</v>
      </c>
      <c r="T1277" t="s">
        <v>12297</v>
      </c>
      <c r="U1277" t="s">
        <v>12298</v>
      </c>
      <c r="V1277" t="s">
        <v>12299</v>
      </c>
      <c r="W1277" t="s">
        <v>12300</v>
      </c>
    </row>
    <row r="1278" spans="1:23" x14ac:dyDescent="0.25">
      <c r="A1278" t="s">
        <v>12301</v>
      </c>
      <c r="B1278" t="s">
        <v>12302</v>
      </c>
      <c r="C1278" t="str">
        <f>TRIM(LEFT(Table1_1[[#This Row],[product_name]], FIND(" ",Table1_1[[#This Row],[product_name]],FIND(" ",Table1_1[[#This Row],[product_name]],FIND(" ",Table1_1[[#This Row],[product_name]])+1)+1)))</f>
        <v>Bulfyss Plastic Sticky</v>
      </c>
      <c r="D1278" t="s">
        <v>8574</v>
      </c>
      <c r="E1278" t="s">
        <v>13080</v>
      </c>
      <c r="F1278">
        <v>279</v>
      </c>
      <c r="G1278">
        <v>599</v>
      </c>
      <c r="H1278" t="str" cm="1">
        <f t="array" ref="H1278">_xlfn.IFS(Table1_1[[#This Row],[discounted_price]]&lt;200, "&lt;₹200", Table1_1[[#This Row],[discounted_price]]&lt;=500, "₹200-₹500", Table1_1[[#This Row],[discounted_price]]&gt;500, "&gt;₹500")</f>
        <v>₹200-₹500</v>
      </c>
      <c r="I1278" s="1">
        <v>0.53</v>
      </c>
      <c r="J127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78" s="1" t="str">
        <f>IF(Table1_1[[#This Row],[discount_percentage]]&gt;= 50%, "Yes", "No")</f>
        <v>Yes</v>
      </c>
      <c r="L1278">
        <v>3.5</v>
      </c>
      <c r="M1278">
        <v>1367</v>
      </c>
      <c r="N1278">
        <f>AVERAGE(Table1_1[[#This Row],[rating]]) + (Table1_1[[#This Row],[rating_count]]/1000)</f>
        <v>4.867</v>
      </c>
      <c r="O1278" t="str">
        <f>IF(Table1_1[[#This Row],[rating_count]]&lt;1000, "Yes", "No")</f>
        <v>No</v>
      </c>
      <c r="P1278" t="s">
        <v>12303</v>
      </c>
      <c r="Q1278" t="s">
        <v>12304</v>
      </c>
      <c r="R1278" t="s">
        <v>12305</v>
      </c>
      <c r="S1278" t="s">
        <v>12306</v>
      </c>
      <c r="T1278" t="s">
        <v>12307</v>
      </c>
      <c r="U1278" t="s">
        <v>12308</v>
      </c>
      <c r="V1278" t="s">
        <v>12309</v>
      </c>
      <c r="W1278" t="s">
        <v>12310</v>
      </c>
    </row>
    <row r="1279" spans="1:23" x14ac:dyDescent="0.25">
      <c r="A1279" t="s">
        <v>12311</v>
      </c>
      <c r="B1279" t="s">
        <v>12312</v>
      </c>
      <c r="C1279" t="str">
        <f>TRIM(LEFT(Table1_1[[#This Row],[product_name]], FIND(" ",Table1_1[[#This Row],[product_name]],FIND(" ",Table1_1[[#This Row],[product_name]],FIND(" ",Table1_1[[#This Row],[product_name]])+1)+1)))</f>
        <v>T TOPLINE 180</v>
      </c>
      <c r="D1279" t="s">
        <v>8688</v>
      </c>
      <c r="E1279" t="s">
        <v>13080</v>
      </c>
      <c r="F1279">
        <v>549</v>
      </c>
      <c r="G1279">
        <v>999</v>
      </c>
      <c r="H1279" t="str" cm="1">
        <f t="array" ref="H1279">_xlfn.IFS(Table1_1[[#This Row],[discounted_price]]&lt;200, "&lt;₹200", Table1_1[[#This Row],[discounted_price]]&lt;=500, "₹200-₹500", Table1_1[[#This Row],[discounted_price]]&gt;500, "&gt;₹500")</f>
        <v>&gt;₹500</v>
      </c>
      <c r="I1279" s="1">
        <v>0.45</v>
      </c>
      <c r="J127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79" s="1" t="str">
        <f>IF(Table1_1[[#This Row],[discount_percentage]]&gt;= 50%, "Yes", "No")</f>
        <v>No</v>
      </c>
      <c r="L1279">
        <v>4</v>
      </c>
      <c r="M1279">
        <v>1313</v>
      </c>
      <c r="N1279">
        <f>AVERAGE(Table1_1[[#This Row],[rating]]) + (Table1_1[[#This Row],[rating_count]]/1000)</f>
        <v>5.3129999999999997</v>
      </c>
      <c r="O1279" t="str">
        <f>IF(Table1_1[[#This Row],[rating_count]]&lt;1000, "Yes", "No")</f>
        <v>No</v>
      </c>
      <c r="P1279" t="s">
        <v>12313</v>
      </c>
      <c r="Q1279" t="s">
        <v>12314</v>
      </c>
      <c r="R1279" t="s">
        <v>12315</v>
      </c>
      <c r="S1279" t="s">
        <v>12316</v>
      </c>
      <c r="T1279" t="s">
        <v>12317</v>
      </c>
      <c r="U1279" t="s">
        <v>12318</v>
      </c>
      <c r="V1279" t="s">
        <v>12319</v>
      </c>
      <c r="W1279" t="s">
        <v>12320</v>
      </c>
    </row>
    <row r="1280" spans="1:23" x14ac:dyDescent="0.25">
      <c r="A1280" t="s">
        <v>12321</v>
      </c>
      <c r="B1280" t="s">
        <v>12322</v>
      </c>
      <c r="C1280" t="str">
        <f>TRIM(LEFT(Table1_1[[#This Row],[product_name]], FIND(" ",Table1_1[[#This Row],[product_name]],FIND(" ",Table1_1[[#This Row],[product_name]],FIND(" ",Table1_1[[#This Row],[product_name]])+1)+1)))</f>
        <v>Empty Mist Trigger</v>
      </c>
      <c r="D1280" t="s">
        <v>10327</v>
      </c>
      <c r="E1280" t="s">
        <v>13080</v>
      </c>
      <c r="F1280">
        <v>85</v>
      </c>
      <c r="G1280">
        <v>199</v>
      </c>
      <c r="H1280" t="str" cm="1">
        <f t="array" ref="H1280">_xlfn.IFS(Table1_1[[#This Row],[discounted_price]]&lt;200, "&lt;₹200", Table1_1[[#This Row],[discounted_price]]&lt;=500, "₹200-₹500", Table1_1[[#This Row],[discounted_price]]&gt;500, "&gt;₹500")</f>
        <v>&lt;₹200</v>
      </c>
      <c r="I1280" s="1">
        <v>0.56999999999999995</v>
      </c>
      <c r="J128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80" s="1" t="str">
        <f>IF(Table1_1[[#This Row],[discount_percentage]]&gt;= 50%, "Yes", "No")</f>
        <v>Yes</v>
      </c>
      <c r="L1280">
        <v>4.0999999999999996</v>
      </c>
      <c r="M1280">
        <v>212</v>
      </c>
      <c r="N1280">
        <f>AVERAGE(Table1_1[[#This Row],[rating]]) + (Table1_1[[#This Row],[rating_count]]/1000)</f>
        <v>4.3119999999999994</v>
      </c>
      <c r="O1280" t="str">
        <f>IF(Table1_1[[#This Row],[rating_count]]&lt;1000, "Yes", "No")</f>
        <v>Yes</v>
      </c>
      <c r="P1280" t="s">
        <v>12323</v>
      </c>
      <c r="Q1280" t="s">
        <v>12324</v>
      </c>
      <c r="R1280" t="s">
        <v>12325</v>
      </c>
      <c r="S1280" t="s">
        <v>12326</v>
      </c>
      <c r="T1280" t="s">
        <v>12327</v>
      </c>
      <c r="U1280" t="s">
        <v>12328</v>
      </c>
      <c r="V1280" t="s">
        <v>12329</v>
      </c>
      <c r="W1280" t="s">
        <v>12330</v>
      </c>
    </row>
    <row r="1281" spans="1:23" x14ac:dyDescent="0.25">
      <c r="A1281" t="s">
        <v>12331</v>
      </c>
      <c r="B1281" t="s">
        <v>12332</v>
      </c>
      <c r="C1281" t="str">
        <f>TRIM(LEFT(Table1_1[[#This Row],[product_name]], FIND(" ",Table1_1[[#This Row],[product_name]],FIND(" ",Table1_1[[#This Row],[product_name]],FIND(" ",Table1_1[[#This Row],[product_name]])+1)+1)))</f>
        <v>LONAXA Mini Travel</v>
      </c>
      <c r="D1281" t="s">
        <v>8938</v>
      </c>
      <c r="E1281" t="s">
        <v>13080</v>
      </c>
      <c r="F1281">
        <v>499</v>
      </c>
      <c r="G1281">
        <v>1299</v>
      </c>
      <c r="H1281" t="str" cm="1">
        <f t="array" ref="H1281">_xlfn.IFS(Table1_1[[#This Row],[discounted_price]]&lt;200, "&lt;₹200", Table1_1[[#This Row],[discounted_price]]&lt;=500, "₹200-₹500", Table1_1[[#This Row],[discounted_price]]&gt;500, "&gt;₹500")</f>
        <v>₹200-₹500</v>
      </c>
      <c r="I1281" s="1">
        <v>0.62</v>
      </c>
      <c r="J128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61-70%</v>
      </c>
      <c r="K1281" s="1" t="str">
        <f>IF(Table1_1[[#This Row],[discount_percentage]]&gt;= 50%, "Yes", "No")</f>
        <v>Yes</v>
      </c>
      <c r="L1281">
        <v>3.9</v>
      </c>
      <c r="M1281">
        <v>65</v>
      </c>
      <c r="N1281">
        <f>AVERAGE(Table1_1[[#This Row],[rating]]) + (Table1_1[[#This Row],[rating_count]]/1000)</f>
        <v>3.9649999999999999</v>
      </c>
      <c r="O1281" t="str">
        <f>IF(Table1_1[[#This Row],[rating_count]]&lt;1000, "Yes", "No")</f>
        <v>Yes</v>
      </c>
      <c r="P1281" t="s">
        <v>12333</v>
      </c>
      <c r="Q1281" t="s">
        <v>12334</v>
      </c>
      <c r="R1281" t="s">
        <v>12335</v>
      </c>
      <c r="S1281" t="s">
        <v>12336</v>
      </c>
      <c r="T1281" t="s">
        <v>12337</v>
      </c>
      <c r="U1281" t="s">
        <v>12338</v>
      </c>
      <c r="V1281" t="s">
        <v>12339</v>
      </c>
      <c r="W1281" t="s">
        <v>12340</v>
      </c>
    </row>
    <row r="1282" spans="1:23" x14ac:dyDescent="0.25">
      <c r="A1282" t="s">
        <v>12341</v>
      </c>
      <c r="B1282" t="s">
        <v>12342</v>
      </c>
      <c r="C1282" t="str">
        <f>TRIM(LEFT(Table1_1[[#This Row],[product_name]], FIND(" ",Table1_1[[#This Row],[product_name]],FIND(" ",Table1_1[[#This Row],[product_name]],FIND(" ",Table1_1[[#This Row],[product_name]])+1)+1)))</f>
        <v>SUJATA Powermatic Plus,</v>
      </c>
      <c r="D1282" t="s">
        <v>8938</v>
      </c>
      <c r="E1282" t="s">
        <v>13080</v>
      </c>
      <c r="F1282">
        <v>5865</v>
      </c>
      <c r="G1282">
        <v>7776</v>
      </c>
      <c r="H1282" t="str" cm="1">
        <f t="array" ref="H1282">_xlfn.IFS(Table1_1[[#This Row],[discounted_price]]&lt;200, "&lt;₹200", Table1_1[[#This Row],[discounted_price]]&lt;=500, "₹200-₹500", Table1_1[[#This Row],[discounted_price]]&gt;500, "&gt;₹500")</f>
        <v>&gt;₹500</v>
      </c>
      <c r="I1282" s="1">
        <v>0.25</v>
      </c>
      <c r="J128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82" s="1" t="str">
        <f>IF(Table1_1[[#This Row],[discount_percentage]]&gt;= 50%, "Yes", "No")</f>
        <v>No</v>
      </c>
      <c r="L1282">
        <v>4.4000000000000004</v>
      </c>
      <c r="M1282">
        <v>2737</v>
      </c>
      <c r="N1282">
        <f>AVERAGE(Table1_1[[#This Row],[rating]]) + (Table1_1[[#This Row],[rating_count]]/1000)</f>
        <v>7.1370000000000005</v>
      </c>
      <c r="O1282" t="str">
        <f>IF(Table1_1[[#This Row],[rating_count]]&lt;1000, "Yes", "No")</f>
        <v>No</v>
      </c>
      <c r="P1282" t="s">
        <v>12343</v>
      </c>
      <c r="Q1282" t="s">
        <v>12344</v>
      </c>
      <c r="R1282" t="s">
        <v>12345</v>
      </c>
      <c r="S1282" t="s">
        <v>12346</v>
      </c>
      <c r="T1282" t="s">
        <v>12347</v>
      </c>
      <c r="U1282" t="s">
        <v>12348</v>
      </c>
      <c r="V1282" t="s">
        <v>12349</v>
      </c>
      <c r="W1282" t="s">
        <v>12350</v>
      </c>
    </row>
    <row r="1283" spans="1:23" x14ac:dyDescent="0.25">
      <c r="A1283" t="s">
        <v>12351</v>
      </c>
      <c r="B1283" t="s">
        <v>12352</v>
      </c>
      <c r="C1283" t="str">
        <f>TRIM(LEFT(Table1_1[[#This Row],[product_name]], FIND(" ",Table1_1[[#This Row],[product_name]],FIND(" ",Table1_1[[#This Row],[product_name]],FIND(" ",Table1_1[[#This Row],[product_name]])+1)+1)))</f>
        <v>AGARO Royal Double</v>
      </c>
      <c r="D1283" t="s">
        <v>8541</v>
      </c>
      <c r="E1283" t="s">
        <v>13080</v>
      </c>
      <c r="F1283">
        <v>1260</v>
      </c>
      <c r="G1283">
        <v>2299</v>
      </c>
      <c r="H1283" t="str" cm="1">
        <f t="array" ref="H1283">_xlfn.IFS(Table1_1[[#This Row],[discounted_price]]&lt;200, "&lt;₹200", Table1_1[[#This Row],[discounted_price]]&lt;=500, "₹200-₹500", Table1_1[[#This Row],[discounted_price]]&gt;500, "&gt;₹500")</f>
        <v>&gt;₹500</v>
      </c>
      <c r="I1283" s="1">
        <v>0.45</v>
      </c>
      <c r="J128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83" s="1" t="str">
        <f>IF(Table1_1[[#This Row],[discount_percentage]]&gt;= 50%, "Yes", "No")</f>
        <v>No</v>
      </c>
      <c r="L1283">
        <v>4.3</v>
      </c>
      <c r="M1283">
        <v>55</v>
      </c>
      <c r="N1283">
        <f>AVERAGE(Table1_1[[#This Row],[rating]]) + (Table1_1[[#This Row],[rating_count]]/1000)</f>
        <v>4.3549999999999995</v>
      </c>
      <c r="O1283" t="str">
        <f>IF(Table1_1[[#This Row],[rating_count]]&lt;1000, "Yes", "No")</f>
        <v>Yes</v>
      </c>
      <c r="P1283" t="s">
        <v>12353</v>
      </c>
      <c r="Q1283" t="s">
        <v>12354</v>
      </c>
      <c r="R1283" t="s">
        <v>12355</v>
      </c>
      <c r="S1283" t="s">
        <v>12356</v>
      </c>
      <c r="T1283" t="s">
        <v>12357</v>
      </c>
      <c r="U1283" t="s">
        <v>12358</v>
      </c>
      <c r="V1283" t="s">
        <v>12359</v>
      </c>
      <c r="W1283" t="s">
        <v>12360</v>
      </c>
    </row>
    <row r="1284" spans="1:23" x14ac:dyDescent="0.25">
      <c r="A1284" t="s">
        <v>12361</v>
      </c>
      <c r="B1284" t="s">
        <v>12362</v>
      </c>
      <c r="C1284" t="str">
        <f>TRIM(LEFT(Table1_1[[#This Row],[product_name]], FIND(" ",Table1_1[[#This Row],[product_name]],FIND(" ",Table1_1[[#This Row],[product_name]],FIND(" ",Table1_1[[#This Row],[product_name]])+1)+1)))</f>
        <v>Cafe JEI French</v>
      </c>
      <c r="D1284" t="s">
        <v>12363</v>
      </c>
      <c r="E1284" t="s">
        <v>13080</v>
      </c>
      <c r="F1284">
        <v>1099</v>
      </c>
      <c r="G1284">
        <v>1500</v>
      </c>
      <c r="H1284" t="str" cm="1">
        <f t="array" ref="H1284">_xlfn.IFS(Table1_1[[#This Row],[discounted_price]]&lt;200, "&lt;₹200", Table1_1[[#This Row],[discounted_price]]&lt;=500, "₹200-₹500", Table1_1[[#This Row],[discounted_price]]&gt;500, "&gt;₹500")</f>
        <v>&gt;₹500</v>
      </c>
      <c r="I1284" s="1">
        <v>0.27</v>
      </c>
      <c r="J128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84" s="1" t="str">
        <f>IF(Table1_1[[#This Row],[discount_percentage]]&gt;= 50%, "Yes", "No")</f>
        <v>No</v>
      </c>
      <c r="L1284">
        <v>4.5</v>
      </c>
      <c r="M1284">
        <v>1065</v>
      </c>
      <c r="N1284">
        <f>AVERAGE(Table1_1[[#This Row],[rating]]) + (Table1_1[[#This Row],[rating_count]]/1000)</f>
        <v>5.5649999999999995</v>
      </c>
      <c r="O1284" t="str">
        <f>IF(Table1_1[[#This Row],[rating_count]]&lt;1000, "Yes", "No")</f>
        <v>No</v>
      </c>
      <c r="P1284" t="s">
        <v>12364</v>
      </c>
      <c r="Q1284" t="s">
        <v>12365</v>
      </c>
      <c r="R1284" t="s">
        <v>12366</v>
      </c>
      <c r="S1284" t="s">
        <v>12367</v>
      </c>
      <c r="T1284" t="s">
        <v>12368</v>
      </c>
      <c r="U1284" t="s">
        <v>12369</v>
      </c>
      <c r="V1284" t="s">
        <v>12370</v>
      </c>
      <c r="W1284" t="s">
        <v>12371</v>
      </c>
    </row>
    <row r="1285" spans="1:23" x14ac:dyDescent="0.25">
      <c r="A1285" t="s">
        <v>12372</v>
      </c>
      <c r="B1285" t="s">
        <v>12373</v>
      </c>
      <c r="C1285" t="str">
        <f>TRIM(LEFT(Table1_1[[#This Row],[product_name]], FIND(" ",Table1_1[[#This Row],[product_name]],FIND(" ",Table1_1[[#This Row],[product_name]],FIND(" ",Table1_1[[#This Row],[product_name]])+1)+1)))</f>
        <v>Borosil Prime Grill</v>
      </c>
      <c r="D1285" t="s">
        <v>9061</v>
      </c>
      <c r="E1285" t="s">
        <v>13080</v>
      </c>
      <c r="F1285">
        <v>1928</v>
      </c>
      <c r="G1285">
        <v>2590</v>
      </c>
      <c r="H1285" t="str" cm="1">
        <f t="array" ref="H1285">_xlfn.IFS(Table1_1[[#This Row],[discounted_price]]&lt;200, "&lt;₹200", Table1_1[[#This Row],[discounted_price]]&lt;=500, "₹200-₹500", Table1_1[[#This Row],[discounted_price]]&gt;500, "&gt;₹500")</f>
        <v>&gt;₹500</v>
      </c>
      <c r="I1285" s="1">
        <v>0.26</v>
      </c>
      <c r="J128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85" s="1" t="str">
        <f>IF(Table1_1[[#This Row],[discount_percentage]]&gt;= 50%, "Yes", "No")</f>
        <v>No</v>
      </c>
      <c r="L1285">
        <v>4</v>
      </c>
      <c r="M1285">
        <v>2377</v>
      </c>
      <c r="N1285">
        <f>AVERAGE(Table1_1[[#This Row],[rating]]) + (Table1_1[[#This Row],[rating_count]]/1000)</f>
        <v>6.3769999999999998</v>
      </c>
      <c r="O1285" t="str">
        <f>IF(Table1_1[[#This Row],[rating_count]]&lt;1000, "Yes", "No")</f>
        <v>No</v>
      </c>
      <c r="P1285" t="s">
        <v>12374</v>
      </c>
      <c r="Q1285" t="s">
        <v>12375</v>
      </c>
      <c r="R1285" t="s">
        <v>12376</v>
      </c>
      <c r="S1285" t="s">
        <v>12377</v>
      </c>
      <c r="T1285" t="s">
        <v>12378</v>
      </c>
      <c r="U1285" t="s">
        <v>12379</v>
      </c>
      <c r="V1285" t="s">
        <v>12380</v>
      </c>
      <c r="W1285" t="s">
        <v>12381</v>
      </c>
    </row>
    <row r="1286" spans="1:23" x14ac:dyDescent="0.25">
      <c r="A1286" t="s">
        <v>12382</v>
      </c>
      <c r="B1286" t="s">
        <v>12383</v>
      </c>
      <c r="C1286" t="str">
        <f>TRIM(LEFT(Table1_1[[#This Row],[product_name]], FIND(" ",Table1_1[[#This Row],[product_name]],FIND(" ",Table1_1[[#This Row],[product_name]],FIND(" ",Table1_1[[#This Row],[product_name]])+1)+1)))</f>
        <v>Candes 10 Litre</v>
      </c>
      <c r="D1286" t="s">
        <v>8773</v>
      </c>
      <c r="E1286" t="s">
        <v>13080</v>
      </c>
      <c r="F1286">
        <v>3249</v>
      </c>
      <c r="G1286">
        <v>6299</v>
      </c>
      <c r="H1286" t="str" cm="1">
        <f t="array" ref="H1286">_xlfn.IFS(Table1_1[[#This Row],[discounted_price]]&lt;200, "&lt;₹200", Table1_1[[#This Row],[discounted_price]]&lt;=500, "₹200-₹500", Table1_1[[#This Row],[discounted_price]]&gt;500, "&gt;₹500")</f>
        <v>&gt;₹500</v>
      </c>
      <c r="I1286" s="1">
        <v>0.48</v>
      </c>
      <c r="J128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86" s="1" t="str">
        <f>IF(Table1_1[[#This Row],[discount_percentage]]&gt;= 50%, "Yes", "No")</f>
        <v>No</v>
      </c>
      <c r="L1286">
        <v>3.9</v>
      </c>
      <c r="M1286">
        <v>2569</v>
      </c>
      <c r="N1286">
        <f>AVERAGE(Table1_1[[#This Row],[rating]]) + (Table1_1[[#This Row],[rating_count]]/1000)</f>
        <v>6.4689999999999994</v>
      </c>
      <c r="O1286" t="str">
        <f>IF(Table1_1[[#This Row],[rating_count]]&lt;1000, "Yes", "No")</f>
        <v>No</v>
      </c>
      <c r="P1286" t="s">
        <v>12384</v>
      </c>
      <c r="Q1286" t="s">
        <v>12385</v>
      </c>
      <c r="R1286" t="s">
        <v>12386</v>
      </c>
      <c r="S1286" t="s">
        <v>12387</v>
      </c>
      <c r="T1286" t="s">
        <v>12388</v>
      </c>
      <c r="U1286" t="s">
        <v>12389</v>
      </c>
      <c r="V1286" t="s">
        <v>12390</v>
      </c>
      <c r="W1286" t="s">
        <v>12391</v>
      </c>
    </row>
    <row r="1287" spans="1:23" x14ac:dyDescent="0.25">
      <c r="A1287" t="s">
        <v>12392</v>
      </c>
      <c r="B1287" t="s">
        <v>12393</v>
      </c>
      <c r="C1287" t="str">
        <f>TRIM(LEFT(Table1_1[[#This Row],[product_name]], FIND(" ",Table1_1[[#This Row],[product_name]],FIND(" ",Table1_1[[#This Row],[product_name]],FIND(" ",Table1_1[[#This Row],[product_name]])+1)+1)))</f>
        <v>Prestige PSMFB 800</v>
      </c>
      <c r="D1287" t="s">
        <v>9061</v>
      </c>
      <c r="E1287" t="s">
        <v>13080</v>
      </c>
      <c r="F1287">
        <v>1199</v>
      </c>
      <c r="G1287">
        <v>1795</v>
      </c>
      <c r="H1287" t="str" cm="1">
        <f t="array" ref="H1287">_xlfn.IFS(Table1_1[[#This Row],[discounted_price]]&lt;200, "&lt;₹200", Table1_1[[#This Row],[discounted_price]]&lt;=500, "₹200-₹500", Table1_1[[#This Row],[discounted_price]]&gt;500, "&gt;₹500")</f>
        <v>&gt;₹500</v>
      </c>
      <c r="I1287" s="1">
        <v>0.33</v>
      </c>
      <c r="J128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87" s="1" t="str">
        <f>IF(Table1_1[[#This Row],[discount_percentage]]&gt;= 50%, "Yes", "No")</f>
        <v>No</v>
      </c>
      <c r="L1287">
        <v>4.2</v>
      </c>
      <c r="M1287">
        <v>5967</v>
      </c>
      <c r="N1287">
        <f>AVERAGE(Table1_1[[#This Row],[rating]]) + (Table1_1[[#This Row],[rating_count]]/1000)</f>
        <v>10.167</v>
      </c>
      <c r="O1287" t="str">
        <f>IF(Table1_1[[#This Row],[rating_count]]&lt;1000, "Yes", "No")</f>
        <v>No</v>
      </c>
      <c r="P1287" t="s">
        <v>12394</v>
      </c>
      <c r="Q1287" t="s">
        <v>12395</v>
      </c>
      <c r="R1287" t="s">
        <v>12396</v>
      </c>
      <c r="S1287" t="s">
        <v>12397</v>
      </c>
      <c r="T1287" t="s">
        <v>12398</v>
      </c>
      <c r="U1287" t="s">
        <v>12399</v>
      </c>
      <c r="V1287" t="s">
        <v>12400</v>
      </c>
      <c r="W1287" t="s">
        <v>12401</v>
      </c>
    </row>
    <row r="1288" spans="1:23" x14ac:dyDescent="0.25">
      <c r="A1288" t="s">
        <v>12402</v>
      </c>
      <c r="B1288" t="s">
        <v>12403</v>
      </c>
      <c r="C1288" t="str">
        <f>TRIM(LEFT(Table1_1[[#This Row],[product_name]], FIND(" ",Table1_1[[#This Row],[product_name]],FIND(" ",Table1_1[[#This Row],[product_name]],FIND(" ",Table1_1[[#This Row],[product_name]])+1)+1)))</f>
        <v>iBELL MPK120L Premium</v>
      </c>
      <c r="D1288" t="s">
        <v>8541</v>
      </c>
      <c r="E1288" t="s">
        <v>13080</v>
      </c>
      <c r="F1288">
        <v>1456</v>
      </c>
      <c r="G1288">
        <v>3190</v>
      </c>
      <c r="H1288" t="str" cm="1">
        <f t="array" ref="H1288">_xlfn.IFS(Table1_1[[#This Row],[discounted_price]]&lt;200, "&lt;₹200", Table1_1[[#This Row],[discounted_price]]&lt;=500, "₹200-₹500", Table1_1[[#This Row],[discounted_price]]&gt;500, "&gt;₹500")</f>
        <v>&gt;₹500</v>
      </c>
      <c r="I1288" s="1">
        <v>0.54</v>
      </c>
      <c r="J128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288" s="1" t="str">
        <f>IF(Table1_1[[#This Row],[discount_percentage]]&gt;= 50%, "Yes", "No")</f>
        <v>Yes</v>
      </c>
      <c r="L1288">
        <v>4.0999999999999996</v>
      </c>
      <c r="M1288">
        <v>1776</v>
      </c>
      <c r="N1288">
        <f>AVERAGE(Table1_1[[#This Row],[rating]]) + (Table1_1[[#This Row],[rating_count]]/1000)</f>
        <v>5.8759999999999994</v>
      </c>
      <c r="O1288" t="str">
        <f>IF(Table1_1[[#This Row],[rating_count]]&lt;1000, "Yes", "No")</f>
        <v>No</v>
      </c>
      <c r="P1288" t="s">
        <v>12404</v>
      </c>
      <c r="Q1288" t="s">
        <v>12405</v>
      </c>
      <c r="R1288" t="s">
        <v>12406</v>
      </c>
      <c r="S1288" t="s">
        <v>12407</v>
      </c>
      <c r="T1288" t="s">
        <v>12408</v>
      </c>
      <c r="U1288" t="s">
        <v>12409</v>
      </c>
      <c r="V1288" t="s">
        <v>12410</v>
      </c>
      <c r="W1288" t="s">
        <v>12411</v>
      </c>
    </row>
    <row r="1289" spans="1:23" x14ac:dyDescent="0.25">
      <c r="A1289" t="s">
        <v>12412</v>
      </c>
      <c r="B1289" t="s">
        <v>12413</v>
      </c>
      <c r="C1289" t="str">
        <f>TRIM(LEFT(Table1_1[[#This Row],[product_name]], FIND(" ",Table1_1[[#This Row],[product_name]],FIND(" ",Table1_1[[#This Row],[product_name]],FIND(" ",Table1_1[[#This Row],[product_name]])+1)+1)))</f>
        <v>Maharaja Whiteline Odacio</v>
      </c>
      <c r="D1289" t="s">
        <v>8938</v>
      </c>
      <c r="E1289" t="s">
        <v>13080</v>
      </c>
      <c r="F1289">
        <v>3349</v>
      </c>
      <c r="G1289">
        <v>4799</v>
      </c>
      <c r="H1289" t="str" cm="1">
        <f t="array" ref="H1289">_xlfn.IFS(Table1_1[[#This Row],[discounted_price]]&lt;200, "&lt;₹200", Table1_1[[#This Row],[discounted_price]]&lt;=500, "₹200-₹500", Table1_1[[#This Row],[discounted_price]]&gt;500, "&gt;₹500")</f>
        <v>&gt;₹500</v>
      </c>
      <c r="I1289" s="1">
        <v>0.3</v>
      </c>
      <c r="J128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89" s="1" t="str">
        <f>IF(Table1_1[[#This Row],[discount_percentage]]&gt;= 50%, "Yes", "No")</f>
        <v>No</v>
      </c>
      <c r="L1289">
        <v>3.7</v>
      </c>
      <c r="M1289">
        <v>4200</v>
      </c>
      <c r="N1289">
        <f>AVERAGE(Table1_1[[#This Row],[rating]]) + (Table1_1[[#This Row],[rating_count]]/1000)</f>
        <v>7.9</v>
      </c>
      <c r="O1289" t="str">
        <f>IF(Table1_1[[#This Row],[rating_count]]&lt;1000, "Yes", "No")</f>
        <v>No</v>
      </c>
      <c r="P1289" t="s">
        <v>12414</v>
      </c>
      <c r="Q1289" t="s">
        <v>12415</v>
      </c>
      <c r="R1289" t="s">
        <v>12416</v>
      </c>
      <c r="S1289" t="s">
        <v>12417</v>
      </c>
      <c r="T1289" t="s">
        <v>12418</v>
      </c>
      <c r="U1289" t="s">
        <v>12419</v>
      </c>
      <c r="V1289" t="s">
        <v>12420</v>
      </c>
      <c r="W1289" t="s">
        <v>12421</v>
      </c>
    </row>
    <row r="1290" spans="1:23" x14ac:dyDescent="0.25">
      <c r="A1290" t="s">
        <v>12422</v>
      </c>
      <c r="B1290" t="s">
        <v>12423</v>
      </c>
      <c r="C1290" t="str">
        <f>TRIM(LEFT(Table1_1[[#This Row],[product_name]], FIND(" ",Table1_1[[#This Row],[product_name]],FIND(" ",Table1_1[[#This Row],[product_name]],FIND(" ",Table1_1[[#This Row],[product_name]])+1)+1)))</f>
        <v>Shakti Technology S3</v>
      </c>
      <c r="D1290" t="s">
        <v>9386</v>
      </c>
      <c r="E1290" t="s">
        <v>13080</v>
      </c>
      <c r="F1290">
        <v>4899</v>
      </c>
      <c r="G1290">
        <v>8999</v>
      </c>
      <c r="H1290" t="str" cm="1">
        <f t="array" ref="H1290">_xlfn.IFS(Table1_1[[#This Row],[discounted_price]]&lt;200, "&lt;₹200", Table1_1[[#This Row],[discounted_price]]&lt;=500, "₹200-₹500", Table1_1[[#This Row],[discounted_price]]&gt;500, "&gt;₹500")</f>
        <v>&gt;₹500</v>
      </c>
      <c r="I1290" s="1">
        <v>0.46</v>
      </c>
      <c r="J129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90" s="1" t="str">
        <f>IF(Table1_1[[#This Row],[discount_percentage]]&gt;= 50%, "Yes", "No")</f>
        <v>No</v>
      </c>
      <c r="L1290">
        <v>4.0999999999999996</v>
      </c>
      <c r="M1290">
        <v>297</v>
      </c>
      <c r="N1290">
        <f>AVERAGE(Table1_1[[#This Row],[rating]]) + (Table1_1[[#This Row],[rating_count]]/1000)</f>
        <v>4.3969999999999994</v>
      </c>
      <c r="O1290" t="str">
        <f>IF(Table1_1[[#This Row],[rating_count]]&lt;1000, "Yes", "No")</f>
        <v>Yes</v>
      </c>
      <c r="P1290" t="s">
        <v>12424</v>
      </c>
      <c r="Q1290" t="s">
        <v>12425</v>
      </c>
      <c r="R1290" t="s">
        <v>12426</v>
      </c>
      <c r="S1290" t="s">
        <v>12427</v>
      </c>
      <c r="T1290" t="s">
        <v>12428</v>
      </c>
      <c r="U1290" t="s">
        <v>12429</v>
      </c>
      <c r="V1290" t="s">
        <v>12430</v>
      </c>
      <c r="W1290" t="s">
        <v>12431</v>
      </c>
    </row>
    <row r="1291" spans="1:23" x14ac:dyDescent="0.25">
      <c r="A1291" t="s">
        <v>12432</v>
      </c>
      <c r="B1291" t="s">
        <v>12433</v>
      </c>
      <c r="C1291" t="str">
        <f>TRIM(LEFT(Table1_1[[#This Row],[product_name]], FIND(" ",Table1_1[[#This Row],[product_name]],FIND(" ",Table1_1[[#This Row],[product_name]],FIND(" ",Table1_1[[#This Row],[product_name]])+1)+1)))</f>
        <v>Cello Quick Boil</v>
      </c>
      <c r="D1291" t="s">
        <v>8762</v>
      </c>
      <c r="E1291" t="s">
        <v>13080</v>
      </c>
      <c r="F1291">
        <v>1199</v>
      </c>
      <c r="G1291">
        <v>1899</v>
      </c>
      <c r="H1291" t="str" cm="1">
        <f t="array" ref="H1291">_xlfn.IFS(Table1_1[[#This Row],[discounted_price]]&lt;200, "&lt;₹200", Table1_1[[#This Row],[discounted_price]]&lt;=500, "₹200-₹500", Table1_1[[#This Row],[discounted_price]]&gt;500, "&gt;₹500")</f>
        <v>&gt;₹500</v>
      </c>
      <c r="I1291" s="1">
        <v>0.37</v>
      </c>
      <c r="J129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91" s="1" t="str">
        <f>IF(Table1_1[[#This Row],[discount_percentage]]&gt;= 50%, "Yes", "No")</f>
        <v>No</v>
      </c>
      <c r="L1291">
        <v>4.2</v>
      </c>
      <c r="M1291">
        <v>3858</v>
      </c>
      <c r="N1291">
        <f>AVERAGE(Table1_1[[#This Row],[rating]]) + (Table1_1[[#This Row],[rating_count]]/1000)</f>
        <v>8.0579999999999998</v>
      </c>
      <c r="O1291" t="str">
        <f>IF(Table1_1[[#This Row],[rating_count]]&lt;1000, "Yes", "No")</f>
        <v>No</v>
      </c>
      <c r="P1291" t="s">
        <v>12434</v>
      </c>
      <c r="Q1291" t="s">
        <v>12435</v>
      </c>
      <c r="R1291" t="s">
        <v>12436</v>
      </c>
      <c r="S1291" t="s">
        <v>12437</v>
      </c>
      <c r="T1291" t="s">
        <v>12438</v>
      </c>
      <c r="U1291" t="s">
        <v>12439</v>
      </c>
      <c r="V1291" t="s">
        <v>12440</v>
      </c>
      <c r="W1291" t="s">
        <v>12441</v>
      </c>
    </row>
    <row r="1292" spans="1:23" x14ac:dyDescent="0.25">
      <c r="A1292" t="s">
        <v>12442</v>
      </c>
      <c r="B1292" t="s">
        <v>12443</v>
      </c>
      <c r="C1292" t="str">
        <f>TRIM(LEFT(Table1_1[[#This Row],[product_name]], FIND(" ",Table1_1[[#This Row],[product_name]],FIND(" ",Table1_1[[#This Row],[product_name]],FIND(" ",Table1_1[[#This Row],[product_name]])+1)+1)))</f>
        <v>AGARO Glory Cool</v>
      </c>
      <c r="D1292" t="s">
        <v>11105</v>
      </c>
      <c r="E1292" t="s">
        <v>13080</v>
      </c>
      <c r="F1292">
        <v>3290</v>
      </c>
      <c r="G1292">
        <v>5799</v>
      </c>
      <c r="H1292" t="str" cm="1">
        <f t="array" ref="H1292">_xlfn.IFS(Table1_1[[#This Row],[discounted_price]]&lt;200, "&lt;₹200", Table1_1[[#This Row],[discounted_price]]&lt;=500, "₹200-₹500", Table1_1[[#This Row],[discounted_price]]&gt;500, "&gt;₹500")</f>
        <v>&gt;₹500</v>
      </c>
      <c r="I1292" s="1">
        <v>0.43</v>
      </c>
      <c r="J129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92" s="1" t="str">
        <f>IF(Table1_1[[#This Row],[discount_percentage]]&gt;= 50%, "Yes", "No")</f>
        <v>No</v>
      </c>
      <c r="L1292">
        <v>4.3</v>
      </c>
      <c r="M1292">
        <v>168</v>
      </c>
      <c r="N1292">
        <f>AVERAGE(Table1_1[[#This Row],[rating]]) + (Table1_1[[#This Row],[rating_count]]/1000)</f>
        <v>4.468</v>
      </c>
      <c r="O1292" t="str">
        <f>IF(Table1_1[[#This Row],[rating_count]]&lt;1000, "Yes", "No")</f>
        <v>Yes</v>
      </c>
      <c r="P1292" t="s">
        <v>12444</v>
      </c>
      <c r="Q1292" t="s">
        <v>12445</v>
      </c>
      <c r="R1292" t="s">
        <v>12446</v>
      </c>
      <c r="S1292" t="s">
        <v>12447</v>
      </c>
      <c r="T1292" t="s">
        <v>12448</v>
      </c>
      <c r="U1292" t="s">
        <v>12449</v>
      </c>
      <c r="V1292" t="s">
        <v>12450</v>
      </c>
      <c r="W1292" t="s">
        <v>12451</v>
      </c>
    </row>
    <row r="1293" spans="1:23" x14ac:dyDescent="0.25">
      <c r="A1293" t="s">
        <v>12452</v>
      </c>
      <c r="B1293" t="s">
        <v>12453</v>
      </c>
      <c r="C1293" t="str">
        <f>TRIM(LEFT(Table1_1[[#This Row],[product_name]], FIND(" ",Table1_1[[#This Row],[product_name]],FIND(" ",Table1_1[[#This Row],[product_name]],FIND(" ",Table1_1[[#This Row],[product_name]])+1)+1)))</f>
        <v>Wolpin 1 Lint</v>
      </c>
      <c r="D1293" t="s">
        <v>8574</v>
      </c>
      <c r="E1293" t="s">
        <v>13080</v>
      </c>
      <c r="F1293">
        <v>179</v>
      </c>
      <c r="G1293">
        <v>799</v>
      </c>
      <c r="H1293" t="str" cm="1">
        <f t="array" ref="H1293">_xlfn.IFS(Table1_1[[#This Row],[discounted_price]]&lt;200, "&lt;₹200", Table1_1[[#This Row],[discounted_price]]&lt;=500, "₹200-₹500", Table1_1[[#This Row],[discounted_price]]&gt;500, "&gt;₹500")</f>
        <v>&lt;₹200</v>
      </c>
      <c r="I1293" s="1">
        <v>0.78</v>
      </c>
      <c r="J129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293" s="1" t="str">
        <f>IF(Table1_1[[#This Row],[discount_percentage]]&gt;= 50%, "Yes", "No")</f>
        <v>Yes</v>
      </c>
      <c r="L1293">
        <v>3.6</v>
      </c>
      <c r="M1293">
        <v>101</v>
      </c>
      <c r="N1293">
        <f>AVERAGE(Table1_1[[#This Row],[rating]]) + (Table1_1[[#This Row],[rating_count]]/1000)</f>
        <v>3.7010000000000001</v>
      </c>
      <c r="O1293" t="str">
        <f>IF(Table1_1[[#This Row],[rating_count]]&lt;1000, "Yes", "No")</f>
        <v>Yes</v>
      </c>
      <c r="P1293" t="s">
        <v>12454</v>
      </c>
      <c r="Q1293" t="s">
        <v>12455</v>
      </c>
      <c r="R1293" t="s">
        <v>12456</v>
      </c>
      <c r="S1293" t="s">
        <v>12457</v>
      </c>
      <c r="T1293" t="s">
        <v>12458</v>
      </c>
      <c r="U1293" t="s">
        <v>12459</v>
      </c>
      <c r="V1293" t="s">
        <v>12460</v>
      </c>
      <c r="W1293" t="s">
        <v>12461</v>
      </c>
    </row>
    <row r="1294" spans="1:23" x14ac:dyDescent="0.25">
      <c r="A1294" t="s">
        <v>12462</v>
      </c>
      <c r="B1294" t="s">
        <v>12463</v>
      </c>
      <c r="C1294" t="str">
        <f>TRIM(LEFT(Table1_1[[#This Row],[product_name]], FIND(" ",Table1_1[[#This Row],[product_name]],FIND(" ",Table1_1[[#This Row],[product_name]],FIND(" ",Table1_1[[#This Row],[product_name]])+1)+1)))</f>
        <v>Abode Kitchen Essential</v>
      </c>
      <c r="D1294" t="s">
        <v>12122</v>
      </c>
      <c r="E1294" t="s">
        <v>13080</v>
      </c>
      <c r="F1294">
        <v>149</v>
      </c>
      <c r="G1294">
        <v>300</v>
      </c>
      <c r="H1294" t="str" cm="1">
        <f t="array" ref="H1294">_xlfn.IFS(Table1_1[[#This Row],[discounted_price]]&lt;200, "&lt;₹200", Table1_1[[#This Row],[discounted_price]]&lt;=500, "₹200-₹500", Table1_1[[#This Row],[discounted_price]]&gt;500, "&gt;₹500")</f>
        <v>&lt;₹200</v>
      </c>
      <c r="I1294" s="1">
        <v>0.5</v>
      </c>
      <c r="J129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94" s="1" t="str">
        <f>IF(Table1_1[[#This Row],[discount_percentage]]&gt;= 50%, "Yes", "No")</f>
        <v>Yes</v>
      </c>
      <c r="L1294">
        <v>4.0999999999999996</v>
      </c>
      <c r="M1294">
        <v>4074</v>
      </c>
      <c r="N1294">
        <f>AVERAGE(Table1_1[[#This Row],[rating]]) + (Table1_1[[#This Row],[rating_count]]/1000)</f>
        <v>8.1739999999999995</v>
      </c>
      <c r="O1294" t="str">
        <f>IF(Table1_1[[#This Row],[rating_count]]&lt;1000, "Yes", "No")</f>
        <v>No</v>
      </c>
      <c r="P1294" t="s">
        <v>12464</v>
      </c>
      <c r="Q1294" t="s">
        <v>12465</v>
      </c>
      <c r="R1294" t="s">
        <v>12466</v>
      </c>
      <c r="S1294" t="s">
        <v>12467</v>
      </c>
      <c r="T1294" t="s">
        <v>12468</v>
      </c>
      <c r="U1294" t="s">
        <v>12469</v>
      </c>
      <c r="V1294" t="s">
        <v>12470</v>
      </c>
      <c r="W1294" t="s">
        <v>12471</v>
      </c>
    </row>
    <row r="1295" spans="1:23" x14ac:dyDescent="0.25">
      <c r="A1295" t="s">
        <v>12472</v>
      </c>
      <c r="B1295" t="s">
        <v>12473</v>
      </c>
      <c r="C1295" t="str">
        <f>TRIM(LEFT(Table1_1[[#This Row],[product_name]], FIND(" ",Table1_1[[#This Row],[product_name]],FIND(" ",Table1_1[[#This Row],[product_name]],FIND(" ",Table1_1[[#This Row],[product_name]])+1)+1)))</f>
        <v>Sujata Supermix, Mixer</v>
      </c>
      <c r="D1295" t="s">
        <v>8710</v>
      </c>
      <c r="E1295" t="s">
        <v>13080</v>
      </c>
      <c r="F1295">
        <v>5490</v>
      </c>
      <c r="G1295">
        <v>7200</v>
      </c>
      <c r="H1295" t="str" cm="1">
        <f t="array" ref="H1295">_xlfn.IFS(Table1_1[[#This Row],[discounted_price]]&lt;200, "&lt;₹200", Table1_1[[#This Row],[discounted_price]]&lt;=500, "₹200-₹500", Table1_1[[#This Row],[discounted_price]]&gt;500, "&gt;₹500")</f>
        <v>&gt;₹500</v>
      </c>
      <c r="I1295" s="1">
        <v>0.24</v>
      </c>
      <c r="J129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95" s="1" t="str">
        <f>IF(Table1_1[[#This Row],[discount_percentage]]&gt;= 50%, "Yes", "No")</f>
        <v>No</v>
      </c>
      <c r="L1295">
        <v>4.5</v>
      </c>
      <c r="M1295">
        <v>1408</v>
      </c>
      <c r="N1295">
        <f>AVERAGE(Table1_1[[#This Row],[rating]]) + (Table1_1[[#This Row],[rating_count]]/1000)</f>
        <v>5.9079999999999995</v>
      </c>
      <c r="O1295" t="str">
        <f>IF(Table1_1[[#This Row],[rating_count]]&lt;1000, "Yes", "No")</f>
        <v>No</v>
      </c>
      <c r="P1295" t="s">
        <v>12474</v>
      </c>
      <c r="Q1295" t="s">
        <v>12475</v>
      </c>
      <c r="R1295" t="s">
        <v>12476</v>
      </c>
      <c r="S1295" t="s">
        <v>12477</v>
      </c>
      <c r="T1295" t="s">
        <v>12478</v>
      </c>
      <c r="U1295" t="s">
        <v>12479</v>
      </c>
      <c r="V1295" t="s">
        <v>12480</v>
      </c>
      <c r="W1295" t="s">
        <v>12481</v>
      </c>
    </row>
    <row r="1296" spans="1:23" x14ac:dyDescent="0.25">
      <c r="A1296" t="s">
        <v>12482</v>
      </c>
      <c r="B1296" t="s">
        <v>12483</v>
      </c>
      <c r="C1296" t="str">
        <f>TRIM(LEFT(Table1_1[[#This Row],[product_name]], FIND(" ",Table1_1[[#This Row],[product_name]],FIND(" ",Table1_1[[#This Row],[product_name]],FIND(" ",Table1_1[[#This Row],[product_name]])+1)+1)))</f>
        <v>CARDEX Digital Kitchen</v>
      </c>
      <c r="D1296" t="s">
        <v>8585</v>
      </c>
      <c r="E1296" t="s">
        <v>13080</v>
      </c>
      <c r="F1296">
        <v>379</v>
      </c>
      <c r="G1296">
        <v>389</v>
      </c>
      <c r="H1296" t="str" cm="1">
        <f t="array" ref="H1296">_xlfn.IFS(Table1_1[[#This Row],[discounted_price]]&lt;200, "&lt;₹200", Table1_1[[#This Row],[discounted_price]]&lt;=500, "₹200-₹500", Table1_1[[#This Row],[discounted_price]]&gt;500, "&gt;₹500")</f>
        <v>₹200-₹500</v>
      </c>
      <c r="I1296" s="1">
        <v>0.03</v>
      </c>
      <c r="J129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296" s="1" t="str">
        <f>IF(Table1_1[[#This Row],[discount_percentage]]&gt;= 50%, "Yes", "No")</f>
        <v>No</v>
      </c>
      <c r="L1296">
        <v>4.2</v>
      </c>
      <c r="M1296">
        <v>3739</v>
      </c>
      <c r="N1296">
        <f>AVERAGE(Table1_1[[#This Row],[rating]]) + (Table1_1[[#This Row],[rating_count]]/1000)</f>
        <v>7.9390000000000001</v>
      </c>
      <c r="O1296" t="str">
        <f>IF(Table1_1[[#This Row],[rating_count]]&lt;1000, "Yes", "No")</f>
        <v>No</v>
      </c>
      <c r="P1296" t="s">
        <v>12484</v>
      </c>
      <c r="Q1296" t="s">
        <v>12485</v>
      </c>
      <c r="R1296" t="s">
        <v>12486</v>
      </c>
      <c r="S1296" t="s">
        <v>12487</v>
      </c>
      <c r="T1296" t="s">
        <v>12488</v>
      </c>
      <c r="U1296" t="s">
        <v>12489</v>
      </c>
      <c r="V1296" t="s">
        <v>12490</v>
      </c>
      <c r="W1296" t="s">
        <v>12491</v>
      </c>
    </row>
    <row r="1297" spans="1:23" x14ac:dyDescent="0.25">
      <c r="A1297" t="s">
        <v>12492</v>
      </c>
      <c r="B1297" t="s">
        <v>12493</v>
      </c>
      <c r="C1297" t="str">
        <f>TRIM(LEFT(Table1_1[[#This Row],[product_name]], FIND(" ",Table1_1[[#This Row],[product_name]],FIND(" ",Table1_1[[#This Row],[product_name]],FIND(" ",Table1_1[[#This Row],[product_name]])+1)+1)))</f>
        <v>V-Guard Zenora RO+UF+MB</v>
      </c>
      <c r="D1297" t="s">
        <v>10094</v>
      </c>
      <c r="E1297" t="s">
        <v>13080</v>
      </c>
      <c r="F1297">
        <v>8699</v>
      </c>
      <c r="G1297">
        <v>13049</v>
      </c>
      <c r="H1297" t="str" cm="1">
        <f t="array" ref="H1297">_xlfn.IFS(Table1_1[[#This Row],[discounted_price]]&lt;200, "&lt;₹200", Table1_1[[#This Row],[discounted_price]]&lt;=500, "₹200-₹500", Table1_1[[#This Row],[discounted_price]]&gt;500, "&gt;₹500")</f>
        <v>&gt;₹500</v>
      </c>
      <c r="I1297" s="1">
        <v>0.33</v>
      </c>
      <c r="J129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297" s="1" t="str">
        <f>IF(Table1_1[[#This Row],[discount_percentage]]&gt;= 50%, "Yes", "No")</f>
        <v>No</v>
      </c>
      <c r="L1297">
        <v>4.3</v>
      </c>
      <c r="M1297">
        <v>5891</v>
      </c>
      <c r="N1297">
        <f>AVERAGE(Table1_1[[#This Row],[rating]]) + (Table1_1[[#This Row],[rating_count]]/1000)</f>
        <v>10.190999999999999</v>
      </c>
      <c r="O1297" t="str">
        <f>IF(Table1_1[[#This Row],[rating_count]]&lt;1000, "Yes", "No")</f>
        <v>No</v>
      </c>
      <c r="P1297" t="s">
        <v>12494</v>
      </c>
      <c r="Q1297" t="s">
        <v>12495</v>
      </c>
      <c r="R1297" t="s">
        <v>12496</v>
      </c>
      <c r="S1297" t="s">
        <v>12497</v>
      </c>
      <c r="T1297" t="s">
        <v>12498</v>
      </c>
      <c r="U1297" t="s">
        <v>12499</v>
      </c>
      <c r="V1297" t="s">
        <v>12500</v>
      </c>
      <c r="W1297" t="s">
        <v>12501</v>
      </c>
    </row>
    <row r="1298" spans="1:23" x14ac:dyDescent="0.25">
      <c r="A1298" t="s">
        <v>12502</v>
      </c>
      <c r="B1298" t="s">
        <v>12503</v>
      </c>
      <c r="C1298" t="str">
        <f>TRIM(LEFT(Table1_1[[#This Row],[product_name]], FIND(" ",Table1_1[[#This Row],[product_name]],FIND(" ",Table1_1[[#This Row],[product_name]],FIND(" ",Table1_1[[#This Row],[product_name]])+1)+1)))</f>
        <v>Bajaj Rex DLX</v>
      </c>
      <c r="D1298" t="s">
        <v>8710</v>
      </c>
      <c r="E1298" t="s">
        <v>13080</v>
      </c>
      <c r="F1298">
        <v>3041.67</v>
      </c>
      <c r="G1298">
        <v>5999</v>
      </c>
      <c r="H1298" t="str" cm="1">
        <f t="array" ref="H1298">_xlfn.IFS(Table1_1[[#This Row],[discounted_price]]&lt;200, "&lt;₹200", Table1_1[[#This Row],[discounted_price]]&lt;=500, "₹200-₹500", Table1_1[[#This Row],[discounted_price]]&gt;500, "&gt;₹500")</f>
        <v>&gt;₹500</v>
      </c>
      <c r="I1298" s="1">
        <v>0.49</v>
      </c>
      <c r="J129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298" s="1" t="str">
        <f>IF(Table1_1[[#This Row],[discount_percentage]]&gt;= 50%, "Yes", "No")</f>
        <v>No</v>
      </c>
      <c r="L1298">
        <v>4</v>
      </c>
      <c r="M1298">
        <v>777</v>
      </c>
      <c r="N1298">
        <f>AVERAGE(Table1_1[[#This Row],[rating]]) + (Table1_1[[#This Row],[rating_count]]/1000)</f>
        <v>4.7770000000000001</v>
      </c>
      <c r="O1298" t="str">
        <f>IF(Table1_1[[#This Row],[rating_count]]&lt;1000, "Yes", "No")</f>
        <v>Yes</v>
      </c>
      <c r="P1298" t="s">
        <v>12504</v>
      </c>
      <c r="Q1298" t="s">
        <v>12505</v>
      </c>
      <c r="R1298" t="s">
        <v>12506</v>
      </c>
      <c r="S1298" t="s">
        <v>12507</v>
      </c>
      <c r="T1298" t="s">
        <v>12508</v>
      </c>
      <c r="U1298" t="s">
        <v>12509</v>
      </c>
      <c r="V1298" t="s">
        <v>12510</v>
      </c>
      <c r="W1298" t="s">
        <v>12511</v>
      </c>
    </row>
    <row r="1299" spans="1:23" x14ac:dyDescent="0.25">
      <c r="A1299" t="s">
        <v>12512</v>
      </c>
      <c r="B1299" t="s">
        <v>12513</v>
      </c>
      <c r="C1299" t="str">
        <f>TRIM(LEFT(Table1_1[[#This Row],[product_name]], FIND(" ",Table1_1[[#This Row],[product_name]],FIND(" ",Table1_1[[#This Row],[product_name]],FIND(" ",Table1_1[[#This Row],[product_name]])+1)+1)))</f>
        <v>KENT 16051 Hand</v>
      </c>
      <c r="D1299" t="s">
        <v>8688</v>
      </c>
      <c r="E1299" t="s">
        <v>13080</v>
      </c>
      <c r="F1299">
        <v>1745</v>
      </c>
      <c r="G1299">
        <v>2400</v>
      </c>
      <c r="H1299" t="str" cm="1">
        <f t="array" ref="H1299">_xlfn.IFS(Table1_1[[#This Row],[discounted_price]]&lt;200, "&lt;₹200", Table1_1[[#This Row],[discounted_price]]&lt;=500, "₹200-₹500", Table1_1[[#This Row],[discounted_price]]&gt;500, "&gt;₹500")</f>
        <v>&gt;₹500</v>
      </c>
      <c r="I1299" s="1">
        <v>0.27</v>
      </c>
      <c r="J129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299" s="1" t="str">
        <f>IF(Table1_1[[#This Row],[discount_percentage]]&gt;= 50%, "Yes", "No")</f>
        <v>No</v>
      </c>
      <c r="L1299">
        <v>4.2</v>
      </c>
      <c r="M1299">
        <v>14160</v>
      </c>
      <c r="N1299">
        <f>AVERAGE(Table1_1[[#This Row],[rating]]) + (Table1_1[[#This Row],[rating_count]]/1000)</f>
        <v>18.36</v>
      </c>
      <c r="O1299" t="str">
        <f>IF(Table1_1[[#This Row],[rating_count]]&lt;1000, "Yes", "No")</f>
        <v>No</v>
      </c>
      <c r="P1299" t="s">
        <v>12514</v>
      </c>
      <c r="Q1299" t="s">
        <v>12515</v>
      </c>
      <c r="R1299" t="s">
        <v>12516</v>
      </c>
      <c r="S1299" t="s">
        <v>12517</v>
      </c>
      <c r="T1299" t="s">
        <v>12518</v>
      </c>
      <c r="U1299" t="s">
        <v>12519</v>
      </c>
      <c r="V1299" t="s">
        <v>12520</v>
      </c>
      <c r="W1299" t="s">
        <v>12521</v>
      </c>
    </row>
    <row r="1300" spans="1:23" x14ac:dyDescent="0.25">
      <c r="A1300" t="s">
        <v>12522</v>
      </c>
      <c r="B1300" t="s">
        <v>12523</v>
      </c>
      <c r="C1300" t="str">
        <f>TRIM(LEFT(Table1_1[[#This Row],[product_name]], FIND(" ",Table1_1[[#This Row],[product_name]],FIND(" ",Table1_1[[#This Row],[product_name]],FIND(" ",Table1_1[[#This Row],[product_name]])+1)+1)))</f>
        <v>Prestige PIC 15.0+</v>
      </c>
      <c r="D1300" t="s">
        <v>8647</v>
      </c>
      <c r="E1300" t="s">
        <v>13080</v>
      </c>
      <c r="F1300">
        <v>3180</v>
      </c>
      <c r="G1300">
        <v>5295</v>
      </c>
      <c r="H1300" t="str" cm="1">
        <f t="array" ref="H1300">_xlfn.IFS(Table1_1[[#This Row],[discounted_price]]&lt;200, "&lt;₹200", Table1_1[[#This Row],[discounted_price]]&lt;=500, "₹200-₹500", Table1_1[[#This Row],[discounted_price]]&gt;500, "&gt;₹500")</f>
        <v>&gt;₹500</v>
      </c>
      <c r="I1300" s="1">
        <v>0.4</v>
      </c>
      <c r="J130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00" s="1" t="str">
        <f>IF(Table1_1[[#This Row],[discount_percentage]]&gt;= 50%, "Yes", "No")</f>
        <v>No</v>
      </c>
      <c r="L1300">
        <v>4.2</v>
      </c>
      <c r="M1300">
        <v>6919</v>
      </c>
      <c r="N1300">
        <f>AVERAGE(Table1_1[[#This Row],[rating]]) + (Table1_1[[#This Row],[rating_count]]/1000)</f>
        <v>11.119</v>
      </c>
      <c r="O1300" t="str">
        <f>IF(Table1_1[[#This Row],[rating_count]]&lt;1000, "Yes", "No")</f>
        <v>No</v>
      </c>
      <c r="P1300" t="s">
        <v>12524</v>
      </c>
      <c r="Q1300" t="s">
        <v>12525</v>
      </c>
      <c r="R1300" t="s">
        <v>12526</v>
      </c>
      <c r="S1300" t="s">
        <v>12527</v>
      </c>
      <c r="T1300" t="s">
        <v>12528</v>
      </c>
      <c r="U1300" t="s">
        <v>12529</v>
      </c>
      <c r="V1300" t="s">
        <v>12530</v>
      </c>
      <c r="W1300" t="s">
        <v>12531</v>
      </c>
    </row>
    <row r="1301" spans="1:23" x14ac:dyDescent="0.25">
      <c r="A1301" t="s">
        <v>12532</v>
      </c>
      <c r="B1301" t="s">
        <v>12533</v>
      </c>
      <c r="C1301" t="str">
        <f>TRIM(LEFT(Table1_1[[#This Row],[product_name]], FIND(" ",Table1_1[[#This Row],[product_name]],FIND(" ",Table1_1[[#This Row],[product_name]],FIND(" ",Table1_1[[#This Row],[product_name]])+1)+1)))</f>
        <v>Aqua d pure</v>
      </c>
      <c r="D1301" t="s">
        <v>10094</v>
      </c>
      <c r="E1301" t="s">
        <v>13080</v>
      </c>
      <c r="F1301">
        <v>4999</v>
      </c>
      <c r="G1301">
        <v>24999</v>
      </c>
      <c r="H1301" t="str" cm="1">
        <f t="array" ref="H1301">_xlfn.IFS(Table1_1[[#This Row],[discounted_price]]&lt;200, "&lt;₹200", Table1_1[[#This Row],[discounted_price]]&lt;=500, "₹200-₹500", Table1_1[[#This Row],[discounted_price]]&gt;500, "&gt;₹500")</f>
        <v>&gt;₹500</v>
      </c>
      <c r="I1301" s="1">
        <v>0.8</v>
      </c>
      <c r="J130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301" s="1" t="str">
        <f>IF(Table1_1[[#This Row],[discount_percentage]]&gt;= 50%, "Yes", "No")</f>
        <v>Yes</v>
      </c>
      <c r="L1301">
        <v>4.5</v>
      </c>
      <c r="M1301">
        <v>287</v>
      </c>
      <c r="N1301">
        <f>AVERAGE(Table1_1[[#This Row],[rating]]) + (Table1_1[[#This Row],[rating_count]]/1000)</f>
        <v>4.7869999999999999</v>
      </c>
      <c r="O1301" t="str">
        <f>IF(Table1_1[[#This Row],[rating_count]]&lt;1000, "Yes", "No")</f>
        <v>Yes</v>
      </c>
      <c r="P1301" t="s">
        <v>12534</v>
      </c>
      <c r="Q1301" t="s">
        <v>12535</v>
      </c>
      <c r="R1301" t="s">
        <v>12536</v>
      </c>
      <c r="S1301" t="s">
        <v>12537</v>
      </c>
      <c r="T1301" t="s">
        <v>12538</v>
      </c>
      <c r="U1301" t="s">
        <v>12539</v>
      </c>
      <c r="V1301" t="s">
        <v>12540</v>
      </c>
      <c r="W1301" t="s">
        <v>12541</v>
      </c>
    </row>
    <row r="1302" spans="1:23" x14ac:dyDescent="0.25">
      <c r="A1302" t="s">
        <v>12542</v>
      </c>
      <c r="B1302" t="s">
        <v>12543</v>
      </c>
      <c r="C1302" t="str">
        <f>TRIM(LEFT(Table1_1[[#This Row],[product_name]], FIND(" ",Table1_1[[#This Row],[product_name]],FIND(" ",Table1_1[[#This Row],[product_name]],FIND(" ",Table1_1[[#This Row],[product_name]])+1)+1)))</f>
        <v>PrettyKrafts Laundry Square</v>
      </c>
      <c r="D1302" t="s">
        <v>8886</v>
      </c>
      <c r="E1302" t="s">
        <v>13080</v>
      </c>
      <c r="F1302">
        <v>390</v>
      </c>
      <c r="G1302">
        <v>799</v>
      </c>
      <c r="H1302" t="str" cm="1">
        <f t="array" ref="H1302">_xlfn.IFS(Table1_1[[#This Row],[discounted_price]]&lt;200, "&lt;₹200", Table1_1[[#This Row],[discounted_price]]&lt;=500, "₹200-₹500", Table1_1[[#This Row],[discounted_price]]&gt;500, "&gt;₹500")</f>
        <v>₹200-₹500</v>
      </c>
      <c r="I1302" s="1">
        <v>0.51</v>
      </c>
      <c r="J130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02" s="1" t="str">
        <f>IF(Table1_1[[#This Row],[discount_percentage]]&gt;= 50%, "Yes", "No")</f>
        <v>Yes</v>
      </c>
      <c r="L1302">
        <v>3.8</v>
      </c>
      <c r="M1302">
        <v>287</v>
      </c>
      <c r="N1302">
        <f>AVERAGE(Table1_1[[#This Row],[rating]]) + (Table1_1[[#This Row],[rating_count]]/1000)</f>
        <v>4.0869999999999997</v>
      </c>
      <c r="O1302" t="str">
        <f>IF(Table1_1[[#This Row],[rating_count]]&lt;1000, "Yes", "No")</f>
        <v>Yes</v>
      </c>
      <c r="P1302" t="s">
        <v>12544</v>
      </c>
      <c r="Q1302" t="s">
        <v>12545</v>
      </c>
      <c r="R1302" t="s">
        <v>12546</v>
      </c>
      <c r="S1302" t="s">
        <v>12547</v>
      </c>
      <c r="T1302" t="s">
        <v>12548</v>
      </c>
      <c r="U1302" t="s">
        <v>12549</v>
      </c>
      <c r="V1302" t="s">
        <v>12550</v>
      </c>
      <c r="W1302" t="s">
        <v>12551</v>
      </c>
    </row>
    <row r="1303" spans="1:23" x14ac:dyDescent="0.25">
      <c r="A1303" t="s">
        <v>12552</v>
      </c>
      <c r="B1303" t="s">
        <v>12553</v>
      </c>
      <c r="C1303" t="str">
        <f>TRIM(LEFT(Table1_1[[#This Row],[product_name]], FIND(" ",Table1_1[[#This Row],[product_name]],FIND(" ",Table1_1[[#This Row],[product_name]],FIND(" ",Table1_1[[#This Row],[product_name]])+1)+1)))</f>
        <v>Libra Roti Maker</v>
      </c>
      <c r="D1303" t="s">
        <v>12554</v>
      </c>
      <c r="E1303" t="s">
        <v>13080</v>
      </c>
      <c r="F1303">
        <v>1999</v>
      </c>
      <c r="G1303">
        <v>2999</v>
      </c>
      <c r="H1303" t="str" cm="1">
        <f t="array" ref="H1303">_xlfn.IFS(Table1_1[[#This Row],[discounted_price]]&lt;200, "&lt;₹200", Table1_1[[#This Row],[discounted_price]]&lt;=500, "₹200-₹500", Table1_1[[#This Row],[discounted_price]]&gt;500, "&gt;₹500")</f>
        <v>&gt;₹500</v>
      </c>
      <c r="I1303" s="1">
        <v>0.33</v>
      </c>
      <c r="J130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03" s="1" t="str">
        <f>IF(Table1_1[[#This Row],[discount_percentage]]&gt;= 50%, "Yes", "No")</f>
        <v>No</v>
      </c>
      <c r="L1303">
        <v>4.4000000000000004</v>
      </c>
      <c r="M1303">
        <v>388</v>
      </c>
      <c r="N1303">
        <f>AVERAGE(Table1_1[[#This Row],[rating]]) + (Table1_1[[#This Row],[rating_count]]/1000)</f>
        <v>4.7880000000000003</v>
      </c>
      <c r="O1303" t="str">
        <f>IF(Table1_1[[#This Row],[rating_count]]&lt;1000, "Yes", "No")</f>
        <v>Yes</v>
      </c>
      <c r="P1303" t="s">
        <v>12555</v>
      </c>
      <c r="Q1303" t="s">
        <v>12556</v>
      </c>
      <c r="R1303" t="s">
        <v>12557</v>
      </c>
      <c r="S1303" t="s">
        <v>12558</v>
      </c>
      <c r="T1303" t="s">
        <v>12559</v>
      </c>
      <c r="U1303" t="s">
        <v>12560</v>
      </c>
      <c r="V1303" t="s">
        <v>12561</v>
      </c>
      <c r="W1303" t="s">
        <v>12562</v>
      </c>
    </row>
    <row r="1304" spans="1:23" x14ac:dyDescent="0.25">
      <c r="A1304" t="s">
        <v>12563</v>
      </c>
      <c r="B1304" t="s">
        <v>12564</v>
      </c>
      <c r="C1304" t="str">
        <f>TRIM(LEFT(Table1_1[[#This Row],[product_name]], FIND(" ",Table1_1[[#This Row],[product_name]],FIND(" ",Table1_1[[#This Row],[product_name]],FIND(" ",Table1_1[[#This Row],[product_name]])+1)+1)))</f>
        <v>Glen 3 in</v>
      </c>
      <c r="D1304" t="s">
        <v>9030</v>
      </c>
      <c r="E1304" t="s">
        <v>13080</v>
      </c>
      <c r="F1304">
        <v>1624</v>
      </c>
      <c r="G1304">
        <v>2495</v>
      </c>
      <c r="H1304" t="str" cm="1">
        <f t="array" ref="H1304">_xlfn.IFS(Table1_1[[#This Row],[discounted_price]]&lt;200, "&lt;₹200", Table1_1[[#This Row],[discounted_price]]&lt;=500, "₹200-₹500", Table1_1[[#This Row],[discounted_price]]&gt;500, "&gt;₹500")</f>
        <v>&gt;₹500</v>
      </c>
      <c r="I1304" s="1">
        <v>0.35</v>
      </c>
      <c r="J130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04" s="1" t="str">
        <f>IF(Table1_1[[#This Row],[discount_percentage]]&gt;= 50%, "Yes", "No")</f>
        <v>No</v>
      </c>
      <c r="L1304">
        <v>4.0999999999999996</v>
      </c>
      <c r="M1304">
        <v>827</v>
      </c>
      <c r="N1304">
        <f>AVERAGE(Table1_1[[#This Row],[rating]]) + (Table1_1[[#This Row],[rating_count]]/1000)</f>
        <v>4.9269999999999996</v>
      </c>
      <c r="O1304" t="str">
        <f>IF(Table1_1[[#This Row],[rating_count]]&lt;1000, "Yes", "No")</f>
        <v>Yes</v>
      </c>
      <c r="P1304" t="s">
        <v>12565</v>
      </c>
      <c r="Q1304" t="s">
        <v>12566</v>
      </c>
      <c r="R1304" t="s">
        <v>12567</v>
      </c>
      <c r="S1304" t="s">
        <v>12568</v>
      </c>
      <c r="T1304" t="s">
        <v>12569</v>
      </c>
      <c r="U1304" t="s">
        <v>12570</v>
      </c>
      <c r="V1304" t="s">
        <v>12571</v>
      </c>
      <c r="W1304" t="s">
        <v>12572</v>
      </c>
    </row>
    <row r="1305" spans="1:23" x14ac:dyDescent="0.25">
      <c r="A1305" t="s">
        <v>12573</v>
      </c>
      <c r="B1305" t="s">
        <v>12574</v>
      </c>
      <c r="C1305" t="str">
        <f>TRIM(LEFT(Table1_1[[#This Row],[product_name]], FIND(" ",Table1_1[[#This Row],[product_name]],FIND(" ",Table1_1[[#This Row],[product_name]],FIND(" ",Table1_1[[#This Row],[product_name]])+1)+1)))</f>
        <v>Dynore Stainless Steel</v>
      </c>
      <c r="D1305" t="s">
        <v>12122</v>
      </c>
      <c r="E1305" t="s">
        <v>13080</v>
      </c>
      <c r="F1305">
        <v>184</v>
      </c>
      <c r="G1305">
        <v>450</v>
      </c>
      <c r="H1305" t="str" cm="1">
        <f t="array" ref="H1305">_xlfn.IFS(Table1_1[[#This Row],[discounted_price]]&lt;200, "&lt;₹200", Table1_1[[#This Row],[discounted_price]]&lt;=500, "₹200-₹500", Table1_1[[#This Row],[discounted_price]]&gt;500, "&gt;₹500")</f>
        <v>&lt;₹200</v>
      </c>
      <c r="I1305" s="1">
        <v>0.59</v>
      </c>
      <c r="J130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05" s="1" t="str">
        <f>IF(Table1_1[[#This Row],[discount_percentage]]&gt;= 50%, "Yes", "No")</f>
        <v>Yes</v>
      </c>
      <c r="L1305">
        <v>4.2</v>
      </c>
      <c r="M1305">
        <v>4971</v>
      </c>
      <c r="N1305">
        <f>AVERAGE(Table1_1[[#This Row],[rating]]) + (Table1_1[[#This Row],[rating_count]]/1000)</f>
        <v>9.1709999999999994</v>
      </c>
      <c r="O1305" t="str">
        <f>IF(Table1_1[[#This Row],[rating_count]]&lt;1000, "Yes", "No")</f>
        <v>No</v>
      </c>
      <c r="P1305" t="s">
        <v>12575</v>
      </c>
      <c r="Q1305" t="s">
        <v>12576</v>
      </c>
      <c r="R1305" t="s">
        <v>12577</v>
      </c>
      <c r="S1305" t="s">
        <v>12578</v>
      </c>
      <c r="T1305" t="s">
        <v>12579</v>
      </c>
      <c r="U1305" t="s">
        <v>12580</v>
      </c>
      <c r="V1305" t="s">
        <v>12581</v>
      </c>
      <c r="W1305" t="s">
        <v>12582</v>
      </c>
    </row>
    <row r="1306" spans="1:23" x14ac:dyDescent="0.25">
      <c r="A1306" t="s">
        <v>12583</v>
      </c>
      <c r="B1306" t="s">
        <v>12584</v>
      </c>
      <c r="C1306" t="str">
        <f>TRIM(LEFT(Table1_1[[#This Row],[product_name]], FIND(" ",Table1_1[[#This Row],[product_name]],FIND(" ",Table1_1[[#This Row],[product_name]],FIND(" ",Table1_1[[#This Row],[product_name]])+1)+1)))</f>
        <v>Lint Remover For</v>
      </c>
      <c r="D1306" t="s">
        <v>8574</v>
      </c>
      <c r="E1306" t="s">
        <v>13080</v>
      </c>
      <c r="F1306">
        <v>445</v>
      </c>
      <c r="G1306">
        <v>999</v>
      </c>
      <c r="H1306" t="str" cm="1">
        <f t="array" ref="H1306">_xlfn.IFS(Table1_1[[#This Row],[discounted_price]]&lt;200, "&lt;₹200", Table1_1[[#This Row],[discounted_price]]&lt;=500, "₹200-₹500", Table1_1[[#This Row],[discounted_price]]&gt;500, "&gt;₹500")</f>
        <v>₹200-₹500</v>
      </c>
      <c r="I1306" s="1">
        <v>0.55000000000000004</v>
      </c>
      <c r="J130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06" s="1" t="str">
        <f>IF(Table1_1[[#This Row],[discount_percentage]]&gt;= 50%, "Yes", "No")</f>
        <v>Yes</v>
      </c>
      <c r="L1306">
        <v>4.3</v>
      </c>
      <c r="M1306">
        <v>229</v>
      </c>
      <c r="N1306">
        <f>AVERAGE(Table1_1[[#This Row],[rating]]) + (Table1_1[[#This Row],[rating_count]]/1000)</f>
        <v>4.5289999999999999</v>
      </c>
      <c r="O1306" t="str">
        <f>IF(Table1_1[[#This Row],[rating_count]]&lt;1000, "Yes", "No")</f>
        <v>Yes</v>
      </c>
      <c r="P1306" t="s">
        <v>12585</v>
      </c>
      <c r="Q1306" t="s">
        <v>12586</v>
      </c>
      <c r="R1306" t="s">
        <v>12587</v>
      </c>
      <c r="S1306" t="s">
        <v>12588</v>
      </c>
      <c r="T1306" t="s">
        <v>12589</v>
      </c>
      <c r="U1306" t="s">
        <v>12590</v>
      </c>
      <c r="V1306" t="s">
        <v>12591</v>
      </c>
      <c r="W1306" t="s">
        <v>12592</v>
      </c>
    </row>
    <row r="1307" spans="1:23" x14ac:dyDescent="0.25">
      <c r="A1307" t="s">
        <v>12593</v>
      </c>
      <c r="B1307" t="s">
        <v>12594</v>
      </c>
      <c r="C1307" t="str">
        <f>TRIM(LEFT(Table1_1[[#This Row],[product_name]], FIND(" ",Table1_1[[#This Row],[product_name]],FIND(" ",Table1_1[[#This Row],[product_name]],FIND(" ",Table1_1[[#This Row],[product_name]])+1)+1)))</f>
        <v>Monitor AC Stand/Heavy</v>
      </c>
      <c r="D1307" t="s">
        <v>12595</v>
      </c>
      <c r="E1307" t="s">
        <v>13080</v>
      </c>
      <c r="F1307">
        <v>699</v>
      </c>
      <c r="G1307">
        <v>1690</v>
      </c>
      <c r="H1307" t="str" cm="1">
        <f t="array" ref="H1307">_xlfn.IFS(Table1_1[[#This Row],[discounted_price]]&lt;200, "&lt;₹200", Table1_1[[#This Row],[discounted_price]]&lt;=500, "₹200-₹500", Table1_1[[#This Row],[discounted_price]]&gt;500, "&gt;₹500")</f>
        <v>&gt;₹500</v>
      </c>
      <c r="I1307" s="1">
        <v>0.59</v>
      </c>
      <c r="J130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07" s="1" t="str">
        <f>IF(Table1_1[[#This Row],[discount_percentage]]&gt;= 50%, "Yes", "No")</f>
        <v>Yes</v>
      </c>
      <c r="L1307">
        <v>4.0999999999999996</v>
      </c>
      <c r="M1307">
        <v>3524</v>
      </c>
      <c r="N1307">
        <f>AVERAGE(Table1_1[[#This Row],[rating]]) + (Table1_1[[#This Row],[rating_count]]/1000)</f>
        <v>7.6239999999999997</v>
      </c>
      <c r="O1307" t="str">
        <f>IF(Table1_1[[#This Row],[rating_count]]&lt;1000, "Yes", "No")</f>
        <v>No</v>
      </c>
      <c r="P1307" t="s">
        <v>12596</v>
      </c>
      <c r="Q1307" t="s">
        <v>12597</v>
      </c>
      <c r="R1307" t="s">
        <v>12598</v>
      </c>
      <c r="S1307" t="s">
        <v>12599</v>
      </c>
      <c r="T1307" t="s">
        <v>12600</v>
      </c>
      <c r="U1307" t="s">
        <v>12601</v>
      </c>
      <c r="V1307" t="s">
        <v>12602</v>
      </c>
      <c r="W1307" t="s">
        <v>12603</v>
      </c>
    </row>
    <row r="1308" spans="1:23" x14ac:dyDescent="0.25">
      <c r="A1308" t="s">
        <v>12604</v>
      </c>
      <c r="B1308" t="s">
        <v>12605</v>
      </c>
      <c r="C1308" t="str">
        <f>TRIM(LEFT(Table1_1[[#This Row],[product_name]], FIND(" ",Table1_1[[#This Row],[product_name]],FIND(" ",Table1_1[[#This Row],[product_name]],FIND(" ",Table1_1[[#This Row],[product_name]])+1)+1)))</f>
        <v>iBELL Induction Cooktop,</v>
      </c>
      <c r="D1308" t="s">
        <v>8647</v>
      </c>
      <c r="E1308" t="s">
        <v>13080</v>
      </c>
      <c r="F1308">
        <v>1601</v>
      </c>
      <c r="G1308">
        <v>3890</v>
      </c>
      <c r="H1308" t="str" cm="1">
        <f t="array" ref="H1308">_xlfn.IFS(Table1_1[[#This Row],[discounted_price]]&lt;200, "&lt;₹200", Table1_1[[#This Row],[discounted_price]]&lt;=500, "₹200-₹500", Table1_1[[#This Row],[discounted_price]]&gt;500, "&gt;₹500")</f>
        <v>&gt;₹500</v>
      </c>
      <c r="I1308" s="1">
        <v>0.59</v>
      </c>
      <c r="J130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08" s="1" t="str">
        <f>IF(Table1_1[[#This Row],[discount_percentage]]&gt;= 50%, "Yes", "No")</f>
        <v>Yes</v>
      </c>
      <c r="L1308">
        <v>4.2</v>
      </c>
      <c r="M1308">
        <v>156</v>
      </c>
      <c r="N1308">
        <f>AVERAGE(Table1_1[[#This Row],[rating]]) + (Table1_1[[#This Row],[rating_count]]/1000)</f>
        <v>4.3559999999999999</v>
      </c>
      <c r="O1308" t="str">
        <f>IF(Table1_1[[#This Row],[rating_count]]&lt;1000, "Yes", "No")</f>
        <v>Yes</v>
      </c>
      <c r="P1308" t="s">
        <v>12606</v>
      </c>
      <c r="Q1308" t="s">
        <v>12607</v>
      </c>
      <c r="R1308" t="s">
        <v>12608</v>
      </c>
      <c r="S1308" t="s">
        <v>12609</v>
      </c>
      <c r="T1308" t="s">
        <v>12610</v>
      </c>
      <c r="U1308" t="s">
        <v>12611</v>
      </c>
      <c r="V1308" t="s">
        <v>12612</v>
      </c>
      <c r="W1308" t="s">
        <v>12613</v>
      </c>
    </row>
    <row r="1309" spans="1:23" x14ac:dyDescent="0.25">
      <c r="A1309" t="s">
        <v>12614</v>
      </c>
      <c r="B1309" t="s">
        <v>12615</v>
      </c>
      <c r="C1309" t="str">
        <f>TRIM(LEFT(Table1_1[[#This Row],[product_name]], FIND(" ",Table1_1[[#This Row],[product_name]],FIND(" ",Table1_1[[#This Row],[product_name]],FIND(" ",Table1_1[[#This Row],[product_name]])+1)+1)))</f>
        <v>KENT POWP-Sediment Filter</v>
      </c>
      <c r="D1309" t="s">
        <v>9633</v>
      </c>
      <c r="E1309" t="s">
        <v>13080</v>
      </c>
      <c r="F1309">
        <v>231</v>
      </c>
      <c r="G1309">
        <v>260</v>
      </c>
      <c r="H1309" t="str" cm="1">
        <f t="array" ref="H1309">_xlfn.IFS(Table1_1[[#This Row],[discounted_price]]&lt;200, "&lt;₹200", Table1_1[[#This Row],[discounted_price]]&lt;=500, "₹200-₹500", Table1_1[[#This Row],[discounted_price]]&gt;500, "&gt;₹500")</f>
        <v>₹200-₹500</v>
      </c>
      <c r="I1309" s="1">
        <v>0.11</v>
      </c>
      <c r="J130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309" s="1" t="str">
        <f>IF(Table1_1[[#This Row],[discount_percentage]]&gt;= 50%, "Yes", "No")</f>
        <v>No</v>
      </c>
      <c r="L1309">
        <v>4.0999999999999996</v>
      </c>
      <c r="M1309">
        <v>490</v>
      </c>
      <c r="N1309">
        <f>AVERAGE(Table1_1[[#This Row],[rating]]) + (Table1_1[[#This Row],[rating_count]]/1000)</f>
        <v>4.59</v>
      </c>
      <c r="O1309" t="str">
        <f>IF(Table1_1[[#This Row],[rating_count]]&lt;1000, "Yes", "No")</f>
        <v>Yes</v>
      </c>
      <c r="P1309" t="s">
        <v>12616</v>
      </c>
      <c r="Q1309" t="s">
        <v>12617</v>
      </c>
      <c r="R1309" t="s">
        <v>12618</v>
      </c>
      <c r="S1309" t="s">
        <v>12619</v>
      </c>
      <c r="T1309" t="s">
        <v>12620</v>
      </c>
      <c r="U1309" t="s">
        <v>13073</v>
      </c>
      <c r="V1309" t="s">
        <v>12621</v>
      </c>
      <c r="W1309" t="s">
        <v>12622</v>
      </c>
    </row>
    <row r="1310" spans="1:23" x14ac:dyDescent="0.25">
      <c r="A1310" t="s">
        <v>12623</v>
      </c>
      <c r="B1310" t="s">
        <v>12624</v>
      </c>
      <c r="C1310" t="str">
        <f>TRIM(LEFT(Table1_1[[#This Row],[product_name]], FIND(" ",Table1_1[[#This Row],[product_name]],FIND(" ",Table1_1[[#This Row],[product_name]],FIND(" ",Table1_1[[#This Row],[product_name]])+1)+1)))</f>
        <v>LACOPINE Mini Pocket</v>
      </c>
      <c r="D1310" t="s">
        <v>8574</v>
      </c>
      <c r="E1310" t="s">
        <v>13080</v>
      </c>
      <c r="F1310">
        <v>369</v>
      </c>
      <c r="G1310">
        <v>599</v>
      </c>
      <c r="H1310" t="str" cm="1">
        <f t="array" ref="H1310">_xlfn.IFS(Table1_1[[#This Row],[discounted_price]]&lt;200, "&lt;₹200", Table1_1[[#This Row],[discounted_price]]&lt;=500, "₹200-₹500", Table1_1[[#This Row],[discounted_price]]&gt;500, "&gt;₹500")</f>
        <v>₹200-₹500</v>
      </c>
      <c r="I1310" s="1">
        <v>0.38</v>
      </c>
      <c r="J131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10" s="1" t="str">
        <f>IF(Table1_1[[#This Row],[discount_percentage]]&gt;= 50%, "Yes", "No")</f>
        <v>No</v>
      </c>
      <c r="L1310">
        <v>3.9</v>
      </c>
      <c r="M1310">
        <v>82</v>
      </c>
      <c r="N1310">
        <f>AVERAGE(Table1_1[[#This Row],[rating]]) + (Table1_1[[#This Row],[rating_count]]/1000)</f>
        <v>3.9819999999999998</v>
      </c>
      <c r="O1310" t="str">
        <f>IF(Table1_1[[#This Row],[rating_count]]&lt;1000, "Yes", "No")</f>
        <v>Yes</v>
      </c>
      <c r="P1310" t="s">
        <v>12625</v>
      </c>
      <c r="Q1310" t="s">
        <v>12626</v>
      </c>
      <c r="R1310" t="s">
        <v>12627</v>
      </c>
      <c r="S1310" t="s">
        <v>12628</v>
      </c>
      <c r="T1310" t="s">
        <v>12629</v>
      </c>
      <c r="U1310" t="s">
        <v>12630</v>
      </c>
      <c r="V1310" t="s">
        <v>12631</v>
      </c>
      <c r="W1310" t="s">
        <v>12632</v>
      </c>
    </row>
    <row r="1311" spans="1:23" x14ac:dyDescent="0.25">
      <c r="A1311" t="s">
        <v>12633</v>
      </c>
      <c r="B1311" t="s">
        <v>12634</v>
      </c>
      <c r="C1311" t="str">
        <f>TRIM(LEFT(Table1_1[[#This Row],[product_name]], FIND(" ",Table1_1[[#This Row],[product_name]],FIND(" ",Table1_1[[#This Row],[product_name]],FIND(" ",Table1_1[[#This Row],[product_name]])+1)+1)))</f>
        <v>iBELL SEK170BM Premium</v>
      </c>
      <c r="D1311" t="s">
        <v>8541</v>
      </c>
      <c r="E1311" t="s">
        <v>13080</v>
      </c>
      <c r="F1311">
        <v>809</v>
      </c>
      <c r="G1311">
        <v>1950</v>
      </c>
      <c r="H1311" t="str" cm="1">
        <f t="array" ref="H1311">_xlfn.IFS(Table1_1[[#This Row],[discounted_price]]&lt;200, "&lt;₹200", Table1_1[[#This Row],[discounted_price]]&lt;=500, "₹200-₹500", Table1_1[[#This Row],[discounted_price]]&gt;500, "&gt;₹500")</f>
        <v>&gt;₹500</v>
      </c>
      <c r="I1311" s="1">
        <v>0.59</v>
      </c>
      <c r="J131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11" s="1" t="str">
        <f>IF(Table1_1[[#This Row],[discount_percentage]]&gt;= 50%, "Yes", "No")</f>
        <v>Yes</v>
      </c>
      <c r="L1311">
        <v>3.9</v>
      </c>
      <c r="M1311">
        <v>710</v>
      </c>
      <c r="N1311">
        <f>AVERAGE(Table1_1[[#This Row],[rating]]) + (Table1_1[[#This Row],[rating_count]]/1000)</f>
        <v>4.6099999999999994</v>
      </c>
      <c r="O1311" t="str">
        <f>IF(Table1_1[[#This Row],[rating_count]]&lt;1000, "Yes", "No")</f>
        <v>Yes</v>
      </c>
      <c r="P1311" t="s">
        <v>12635</v>
      </c>
      <c r="Q1311" t="s">
        <v>12636</v>
      </c>
      <c r="R1311" t="s">
        <v>12637</v>
      </c>
      <c r="S1311" t="s">
        <v>12638</v>
      </c>
      <c r="T1311" t="s">
        <v>12639</v>
      </c>
      <c r="U1311" t="s">
        <v>12640</v>
      </c>
      <c r="V1311" t="s">
        <v>12641</v>
      </c>
      <c r="W1311" t="s">
        <v>12642</v>
      </c>
    </row>
    <row r="1312" spans="1:23" x14ac:dyDescent="0.25">
      <c r="A1312" t="s">
        <v>12643</v>
      </c>
      <c r="B1312" t="s">
        <v>12644</v>
      </c>
      <c r="C1312" t="str">
        <f>TRIM(LEFT(Table1_1[[#This Row],[product_name]], FIND(" ",Table1_1[[#This Row],[product_name]],FIND(" ",Table1_1[[#This Row],[product_name]],FIND(" ",Table1_1[[#This Row],[product_name]])+1)+1)))</f>
        <v>Activa Easy Mix</v>
      </c>
      <c r="D1312" t="s">
        <v>8710</v>
      </c>
      <c r="E1312" t="s">
        <v>13080</v>
      </c>
      <c r="F1312">
        <v>1199</v>
      </c>
      <c r="G1312">
        <v>2990</v>
      </c>
      <c r="H1312" t="str" cm="1">
        <f t="array" ref="H1312">_xlfn.IFS(Table1_1[[#This Row],[discounted_price]]&lt;200, "&lt;₹200", Table1_1[[#This Row],[discounted_price]]&lt;=500, "₹200-₹500", Table1_1[[#This Row],[discounted_price]]&gt;500, "&gt;₹500")</f>
        <v>&gt;₹500</v>
      </c>
      <c r="I1312" s="1">
        <v>0.6</v>
      </c>
      <c r="J131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12" s="1" t="str">
        <f>IF(Table1_1[[#This Row],[discount_percentage]]&gt;= 50%, "Yes", "No")</f>
        <v>Yes</v>
      </c>
      <c r="L1312">
        <v>3.8</v>
      </c>
      <c r="M1312">
        <v>133</v>
      </c>
      <c r="N1312">
        <f>AVERAGE(Table1_1[[#This Row],[rating]]) + (Table1_1[[#This Row],[rating_count]]/1000)</f>
        <v>3.9329999999999998</v>
      </c>
      <c r="O1312" t="str">
        <f>IF(Table1_1[[#This Row],[rating_count]]&lt;1000, "Yes", "No")</f>
        <v>Yes</v>
      </c>
      <c r="P1312" t="s">
        <v>12645</v>
      </c>
      <c r="Q1312" t="s">
        <v>12646</v>
      </c>
      <c r="R1312" t="s">
        <v>12647</v>
      </c>
      <c r="S1312" t="s">
        <v>12648</v>
      </c>
      <c r="T1312" t="s">
        <v>12649</v>
      </c>
      <c r="U1312" t="s">
        <v>12650</v>
      </c>
      <c r="V1312" t="s">
        <v>12651</v>
      </c>
      <c r="W1312" t="s">
        <v>12652</v>
      </c>
    </row>
    <row r="1313" spans="1:23" x14ac:dyDescent="0.25">
      <c r="A1313" t="s">
        <v>12653</v>
      </c>
      <c r="B1313" t="s">
        <v>12654</v>
      </c>
      <c r="C1313" t="str">
        <f>TRIM(LEFT(Table1_1[[#This Row],[product_name]], FIND(" ",Table1_1[[#This Row],[product_name]],FIND(" ",Table1_1[[#This Row],[product_name]],FIND(" ",Table1_1[[#This Row],[product_name]])+1)+1)))</f>
        <v>Sujata Dynamix, Mixer</v>
      </c>
      <c r="D1313" t="s">
        <v>8710</v>
      </c>
      <c r="E1313" t="s">
        <v>13080</v>
      </c>
      <c r="F1313">
        <v>6120</v>
      </c>
      <c r="G1313">
        <v>8073</v>
      </c>
      <c r="H1313" t="str" cm="1">
        <f t="array" ref="H1313">_xlfn.IFS(Table1_1[[#This Row],[discounted_price]]&lt;200, "&lt;₹200", Table1_1[[#This Row],[discounted_price]]&lt;=500, "₹200-₹500", Table1_1[[#This Row],[discounted_price]]&gt;500, "&gt;₹500")</f>
        <v>&gt;₹500</v>
      </c>
      <c r="I1313" s="1">
        <v>0.24</v>
      </c>
      <c r="J131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13" s="1" t="str">
        <f>IF(Table1_1[[#This Row],[discount_percentage]]&gt;= 50%, "Yes", "No")</f>
        <v>No</v>
      </c>
      <c r="L1313">
        <v>4.5999999999999996</v>
      </c>
      <c r="M1313">
        <v>2751</v>
      </c>
      <c r="N1313">
        <f>AVERAGE(Table1_1[[#This Row],[rating]]) + (Table1_1[[#This Row],[rating_count]]/1000)</f>
        <v>7.3509999999999991</v>
      </c>
      <c r="O1313" t="str">
        <f>IF(Table1_1[[#This Row],[rating_count]]&lt;1000, "Yes", "No")</f>
        <v>No</v>
      </c>
      <c r="P1313" t="s">
        <v>12655</v>
      </c>
      <c r="Q1313" t="s">
        <v>12656</v>
      </c>
      <c r="R1313" t="s">
        <v>12657</v>
      </c>
      <c r="S1313" t="s">
        <v>12658</v>
      </c>
      <c r="T1313" t="s">
        <v>12659</v>
      </c>
      <c r="U1313" t="s">
        <v>12660</v>
      </c>
      <c r="V1313" t="s">
        <v>12661</v>
      </c>
      <c r="W1313" t="s">
        <v>12662</v>
      </c>
    </row>
    <row r="1314" spans="1:23" x14ac:dyDescent="0.25">
      <c r="A1314" t="s">
        <v>12663</v>
      </c>
      <c r="B1314" t="s">
        <v>12664</v>
      </c>
      <c r="C1314" t="str">
        <f>TRIM(LEFT(Table1_1[[#This Row],[product_name]], FIND(" ",Table1_1[[#This Row],[product_name]],FIND(" ",Table1_1[[#This Row],[product_name]],FIND(" ",Table1_1[[#This Row],[product_name]])+1)+1)))</f>
        <v>Wipro Vesta 1380W</v>
      </c>
      <c r="D1314" t="s">
        <v>8897</v>
      </c>
      <c r="E1314" t="s">
        <v>13080</v>
      </c>
      <c r="F1314">
        <v>1799</v>
      </c>
      <c r="G1314">
        <v>2599</v>
      </c>
      <c r="H1314" t="str" cm="1">
        <f t="array" ref="H1314">_xlfn.IFS(Table1_1[[#This Row],[discounted_price]]&lt;200, "&lt;₹200", Table1_1[[#This Row],[discounted_price]]&lt;=500, "₹200-₹500", Table1_1[[#This Row],[discounted_price]]&gt;500, "&gt;₹500")</f>
        <v>&gt;₹500</v>
      </c>
      <c r="I1314" s="1">
        <v>0.31</v>
      </c>
      <c r="J131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14" s="1" t="str">
        <f>IF(Table1_1[[#This Row],[discount_percentage]]&gt;= 50%, "Yes", "No")</f>
        <v>No</v>
      </c>
      <c r="L1314">
        <v>3.6</v>
      </c>
      <c r="M1314">
        <v>771</v>
      </c>
      <c r="N1314">
        <f>AVERAGE(Table1_1[[#This Row],[rating]]) + (Table1_1[[#This Row],[rating_count]]/1000)</f>
        <v>4.3710000000000004</v>
      </c>
      <c r="O1314" t="str">
        <f>IF(Table1_1[[#This Row],[rating_count]]&lt;1000, "Yes", "No")</f>
        <v>Yes</v>
      </c>
      <c r="P1314" t="s">
        <v>12665</v>
      </c>
      <c r="Q1314" t="s">
        <v>12666</v>
      </c>
      <c r="R1314" t="s">
        <v>12667</v>
      </c>
      <c r="S1314" t="s">
        <v>12668</v>
      </c>
      <c r="T1314" t="s">
        <v>12669</v>
      </c>
      <c r="U1314" t="s">
        <v>12670</v>
      </c>
      <c r="V1314" t="s">
        <v>12671</v>
      </c>
      <c r="W1314" t="s">
        <v>12672</v>
      </c>
    </row>
    <row r="1315" spans="1:23" x14ac:dyDescent="0.25">
      <c r="A1315" t="s">
        <v>12673</v>
      </c>
      <c r="B1315" t="s">
        <v>12674</v>
      </c>
      <c r="C1315" t="str">
        <f>TRIM(LEFT(Table1_1[[#This Row],[product_name]], FIND(" ",Table1_1[[#This Row],[product_name]],FIND(" ",Table1_1[[#This Row],[product_name]],FIND(" ",Table1_1[[#This Row],[product_name]])+1)+1)))</f>
        <v>Mi Robot Vacuum-Mop</v>
      </c>
      <c r="D1315" t="s">
        <v>11428</v>
      </c>
      <c r="E1315" t="s">
        <v>13080</v>
      </c>
      <c r="F1315">
        <v>18999</v>
      </c>
      <c r="G1315">
        <v>29999</v>
      </c>
      <c r="H1315" t="str" cm="1">
        <f t="array" ref="H1315">_xlfn.IFS(Table1_1[[#This Row],[discounted_price]]&lt;200, "&lt;₹200", Table1_1[[#This Row],[discounted_price]]&lt;=500, "₹200-₹500", Table1_1[[#This Row],[discounted_price]]&gt;500, "&gt;₹500")</f>
        <v>&gt;₹500</v>
      </c>
      <c r="I1315" s="1">
        <v>0.37</v>
      </c>
      <c r="J131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15" s="1" t="str">
        <f>IF(Table1_1[[#This Row],[discount_percentage]]&gt;= 50%, "Yes", "No")</f>
        <v>No</v>
      </c>
      <c r="L1315">
        <v>4.0999999999999996</v>
      </c>
      <c r="M1315">
        <v>2536</v>
      </c>
      <c r="N1315">
        <f>AVERAGE(Table1_1[[#This Row],[rating]]) + (Table1_1[[#This Row],[rating_count]]/1000)</f>
        <v>6.6359999999999992</v>
      </c>
      <c r="O1315" t="str">
        <f>IF(Table1_1[[#This Row],[rating_count]]&lt;1000, "Yes", "No")</f>
        <v>No</v>
      </c>
      <c r="P1315" t="s">
        <v>12675</v>
      </c>
      <c r="Q1315" t="s">
        <v>12676</v>
      </c>
      <c r="R1315" t="s">
        <v>12677</v>
      </c>
      <c r="S1315" t="s">
        <v>12678</v>
      </c>
      <c r="T1315" t="s">
        <v>12679</v>
      </c>
      <c r="U1315" t="s">
        <v>12680</v>
      </c>
      <c r="V1315" t="s">
        <v>12681</v>
      </c>
      <c r="W1315" t="s">
        <v>12682</v>
      </c>
    </row>
    <row r="1316" spans="1:23" x14ac:dyDescent="0.25">
      <c r="A1316" t="s">
        <v>12683</v>
      </c>
      <c r="B1316" t="s">
        <v>12684</v>
      </c>
      <c r="C1316" t="str">
        <f>TRIM(LEFT(Table1_1[[#This Row],[product_name]], FIND(" ",Table1_1[[#This Row],[product_name]],FIND(" ",Table1_1[[#This Row],[product_name]],FIND(" ",Table1_1[[#This Row],[product_name]])+1)+1)))</f>
        <v>Havells Ventil Air</v>
      </c>
      <c r="D1316" t="s">
        <v>9591</v>
      </c>
      <c r="E1316" t="s">
        <v>13080</v>
      </c>
      <c r="F1316">
        <v>1999</v>
      </c>
      <c r="G1316">
        <v>2360</v>
      </c>
      <c r="H1316" t="str" cm="1">
        <f t="array" ref="H1316">_xlfn.IFS(Table1_1[[#This Row],[discounted_price]]&lt;200, "&lt;₹200", Table1_1[[#This Row],[discounted_price]]&lt;=500, "₹200-₹500", Table1_1[[#This Row],[discounted_price]]&gt;500, "&gt;₹500")</f>
        <v>&gt;₹500</v>
      </c>
      <c r="I1316" s="1">
        <v>0.15</v>
      </c>
      <c r="J131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316" s="1" t="str">
        <f>IF(Table1_1[[#This Row],[discount_percentage]]&gt;= 50%, "Yes", "No")</f>
        <v>No</v>
      </c>
      <c r="L1316">
        <v>4.2</v>
      </c>
      <c r="M1316">
        <v>7801</v>
      </c>
      <c r="N1316">
        <f>AVERAGE(Table1_1[[#This Row],[rating]]) + (Table1_1[[#This Row],[rating_count]]/1000)</f>
        <v>12.001000000000001</v>
      </c>
      <c r="O1316" t="str">
        <f>IF(Table1_1[[#This Row],[rating_count]]&lt;1000, "Yes", "No")</f>
        <v>No</v>
      </c>
      <c r="P1316" t="s">
        <v>12685</v>
      </c>
      <c r="Q1316" t="s">
        <v>12686</v>
      </c>
      <c r="R1316" t="s">
        <v>12687</v>
      </c>
      <c r="S1316" t="s">
        <v>12688</v>
      </c>
      <c r="T1316" t="s">
        <v>12689</v>
      </c>
      <c r="U1316" t="s">
        <v>12690</v>
      </c>
      <c r="V1316" t="s">
        <v>12691</v>
      </c>
      <c r="W1316" t="s">
        <v>12692</v>
      </c>
    </row>
    <row r="1317" spans="1:23" x14ac:dyDescent="0.25">
      <c r="A1317" t="s">
        <v>12693</v>
      </c>
      <c r="B1317" t="s">
        <v>12694</v>
      </c>
      <c r="C1317" t="str">
        <f>TRIM(LEFT(Table1_1[[#This Row],[product_name]], FIND(" ",Table1_1[[#This Row],[product_name]],FIND(" ",Table1_1[[#This Row],[product_name]],FIND(" ",Table1_1[[#This Row],[product_name]])+1)+1)))</f>
        <v>AGARO Royal Stand</v>
      </c>
      <c r="D1317" t="s">
        <v>12695</v>
      </c>
      <c r="E1317" t="s">
        <v>13080</v>
      </c>
      <c r="F1317">
        <v>5999</v>
      </c>
      <c r="G1317">
        <v>11495</v>
      </c>
      <c r="H1317" t="str" cm="1">
        <f t="array" ref="H1317">_xlfn.IFS(Table1_1[[#This Row],[discounted_price]]&lt;200, "&lt;₹200", Table1_1[[#This Row],[discounted_price]]&lt;=500, "₹200-₹500", Table1_1[[#This Row],[discounted_price]]&gt;500, "&gt;₹500")</f>
        <v>&gt;₹500</v>
      </c>
      <c r="I1317" s="1">
        <v>0.48</v>
      </c>
      <c r="J131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17" s="1" t="str">
        <f>IF(Table1_1[[#This Row],[discount_percentage]]&gt;= 50%, "Yes", "No")</f>
        <v>No</v>
      </c>
      <c r="L1317">
        <v>4.3</v>
      </c>
      <c r="M1317">
        <v>534</v>
      </c>
      <c r="N1317">
        <f>AVERAGE(Table1_1[[#This Row],[rating]]) + (Table1_1[[#This Row],[rating_count]]/1000)</f>
        <v>4.8339999999999996</v>
      </c>
      <c r="O1317" t="str">
        <f>IF(Table1_1[[#This Row],[rating_count]]&lt;1000, "Yes", "No")</f>
        <v>Yes</v>
      </c>
      <c r="P1317" t="s">
        <v>12696</v>
      </c>
      <c r="Q1317" t="s">
        <v>12697</v>
      </c>
      <c r="R1317" t="s">
        <v>12698</v>
      </c>
      <c r="S1317" t="s">
        <v>12699</v>
      </c>
      <c r="T1317" t="s">
        <v>12700</v>
      </c>
      <c r="U1317" t="s">
        <v>12701</v>
      </c>
      <c r="V1317" t="s">
        <v>12702</v>
      </c>
      <c r="W1317" t="s">
        <v>12703</v>
      </c>
    </row>
    <row r="1318" spans="1:23" x14ac:dyDescent="0.25">
      <c r="A1318" t="s">
        <v>12704</v>
      </c>
      <c r="B1318" t="s">
        <v>12705</v>
      </c>
      <c r="C1318" t="str">
        <f>TRIM(LEFT(Table1_1[[#This Row],[product_name]], FIND(" ",Table1_1[[#This Row],[product_name]],FIND(" ",Table1_1[[#This Row],[product_name]],FIND(" ",Table1_1[[#This Row],[product_name]])+1)+1)))</f>
        <v>Crompton Highspeed Markle</v>
      </c>
      <c r="D1318" t="s">
        <v>9295</v>
      </c>
      <c r="E1318" t="s">
        <v>13080</v>
      </c>
      <c r="F1318">
        <v>2599</v>
      </c>
      <c r="G1318">
        <v>4780</v>
      </c>
      <c r="H1318" t="str" cm="1">
        <f t="array" ref="H1318">_xlfn.IFS(Table1_1[[#This Row],[discounted_price]]&lt;200, "&lt;₹200", Table1_1[[#This Row],[discounted_price]]&lt;=500, "₹200-₹500", Table1_1[[#This Row],[discounted_price]]&gt;500, "&gt;₹500")</f>
        <v>&gt;₹500</v>
      </c>
      <c r="I1318" s="1">
        <v>0.46</v>
      </c>
      <c r="J131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18" s="1" t="str">
        <f>IF(Table1_1[[#This Row],[discount_percentage]]&gt;= 50%, "Yes", "No")</f>
        <v>No</v>
      </c>
      <c r="L1318">
        <v>3.9</v>
      </c>
      <c r="M1318">
        <v>898</v>
      </c>
      <c r="N1318">
        <f>AVERAGE(Table1_1[[#This Row],[rating]]) + (Table1_1[[#This Row],[rating_count]]/1000)</f>
        <v>4.798</v>
      </c>
      <c r="O1318" t="str">
        <f>IF(Table1_1[[#This Row],[rating_count]]&lt;1000, "Yes", "No")</f>
        <v>Yes</v>
      </c>
      <c r="P1318" t="s">
        <v>12706</v>
      </c>
      <c r="Q1318" t="s">
        <v>12707</v>
      </c>
      <c r="R1318" t="s">
        <v>12708</v>
      </c>
      <c r="S1318" t="s">
        <v>12709</v>
      </c>
      <c r="T1318" t="s">
        <v>12710</v>
      </c>
      <c r="U1318" t="s">
        <v>12711</v>
      </c>
      <c r="V1318" t="s">
        <v>12712</v>
      </c>
      <c r="W1318" t="s">
        <v>12713</v>
      </c>
    </row>
    <row r="1319" spans="1:23" x14ac:dyDescent="0.25">
      <c r="A1319" t="s">
        <v>12714</v>
      </c>
      <c r="B1319" t="s">
        <v>12715</v>
      </c>
      <c r="C1319" t="str">
        <f>TRIM(LEFT(Table1_1[[#This Row],[product_name]], FIND(" ",Table1_1[[#This Row],[product_name]],FIND(" ",Table1_1[[#This Row],[product_name]],FIND(" ",Table1_1[[#This Row],[product_name]])+1)+1)))</f>
        <v>Lifelong LLWM105 750-Watt</v>
      </c>
      <c r="D1319" t="s">
        <v>11990</v>
      </c>
      <c r="E1319" t="s">
        <v>13080</v>
      </c>
      <c r="F1319">
        <v>1199</v>
      </c>
      <c r="G1319">
        <v>2400</v>
      </c>
      <c r="H1319" t="str" cm="1">
        <f t="array" ref="H1319">_xlfn.IFS(Table1_1[[#This Row],[discounted_price]]&lt;200, "&lt;₹200", Table1_1[[#This Row],[discounted_price]]&lt;=500, "₹200-₹500", Table1_1[[#This Row],[discounted_price]]&gt;500, "&gt;₹500")</f>
        <v>&gt;₹500</v>
      </c>
      <c r="I1319" s="1">
        <v>0.5</v>
      </c>
      <c r="J131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19" s="1" t="str">
        <f>IF(Table1_1[[#This Row],[discount_percentage]]&gt;= 50%, "Yes", "No")</f>
        <v>Yes</v>
      </c>
      <c r="L1319">
        <v>3.9</v>
      </c>
      <c r="M1319">
        <v>1202</v>
      </c>
      <c r="N1319">
        <f>AVERAGE(Table1_1[[#This Row],[rating]]) + (Table1_1[[#This Row],[rating_count]]/1000)</f>
        <v>5.1020000000000003</v>
      </c>
      <c r="O1319" t="str">
        <f>IF(Table1_1[[#This Row],[rating_count]]&lt;1000, "Yes", "No")</f>
        <v>No</v>
      </c>
      <c r="P1319" t="s">
        <v>12716</v>
      </c>
      <c r="Q1319" t="s">
        <v>12717</v>
      </c>
      <c r="R1319" t="s">
        <v>12718</v>
      </c>
      <c r="S1319" t="s">
        <v>12719</v>
      </c>
      <c r="T1319" t="s">
        <v>12720</v>
      </c>
      <c r="U1319" t="s">
        <v>12721</v>
      </c>
      <c r="V1319" t="s">
        <v>12722</v>
      </c>
      <c r="W1319" t="s">
        <v>12723</v>
      </c>
    </row>
    <row r="1320" spans="1:23" x14ac:dyDescent="0.25">
      <c r="A1320" t="s">
        <v>12724</v>
      </c>
      <c r="B1320" t="s">
        <v>12725</v>
      </c>
      <c r="C1320" t="str">
        <f>TRIM(LEFT(Table1_1[[#This Row],[product_name]], FIND(" ",Table1_1[[#This Row],[product_name]],FIND(" ",Table1_1[[#This Row],[product_name]],FIND(" ",Table1_1[[#This Row],[product_name]])+1)+1)))</f>
        <v>Kuber Industries Waterproof</v>
      </c>
      <c r="D1320" t="s">
        <v>8886</v>
      </c>
      <c r="E1320" t="s">
        <v>13080</v>
      </c>
      <c r="F1320">
        <v>219</v>
      </c>
      <c r="G1320">
        <v>249</v>
      </c>
      <c r="H1320" t="str" cm="1">
        <f t="array" ref="H1320">_xlfn.IFS(Table1_1[[#This Row],[discounted_price]]&lt;200, "&lt;₹200", Table1_1[[#This Row],[discounted_price]]&lt;=500, "₹200-₹500", Table1_1[[#This Row],[discounted_price]]&gt;500, "&gt;₹500")</f>
        <v>₹200-₹500</v>
      </c>
      <c r="I1320" s="1">
        <v>0.12</v>
      </c>
      <c r="J132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320" s="1" t="str">
        <f>IF(Table1_1[[#This Row],[discount_percentage]]&gt;= 50%, "Yes", "No")</f>
        <v>No</v>
      </c>
      <c r="L1320">
        <v>4</v>
      </c>
      <c r="M1320">
        <v>1108</v>
      </c>
      <c r="N1320">
        <f>AVERAGE(Table1_1[[#This Row],[rating]]) + (Table1_1[[#This Row],[rating_count]]/1000)</f>
        <v>5.1080000000000005</v>
      </c>
      <c r="O1320" t="str">
        <f>IF(Table1_1[[#This Row],[rating_count]]&lt;1000, "Yes", "No")</f>
        <v>No</v>
      </c>
      <c r="P1320" t="s">
        <v>12726</v>
      </c>
      <c r="Q1320" t="s">
        <v>12727</v>
      </c>
      <c r="R1320" t="s">
        <v>12728</v>
      </c>
      <c r="S1320" t="s">
        <v>12729</v>
      </c>
      <c r="T1320" t="s">
        <v>12730</v>
      </c>
      <c r="U1320" t="s">
        <v>12731</v>
      </c>
      <c r="V1320" t="s">
        <v>12732</v>
      </c>
      <c r="W1320" t="s">
        <v>12733</v>
      </c>
    </row>
    <row r="1321" spans="1:23" x14ac:dyDescent="0.25">
      <c r="A1321" t="s">
        <v>12734</v>
      </c>
      <c r="B1321" t="s">
        <v>12735</v>
      </c>
      <c r="C1321" t="str">
        <f>TRIM(LEFT(Table1_1[[#This Row],[product_name]], FIND(" ",Table1_1[[#This Row],[product_name]],FIND(" ",Table1_1[[#This Row],[product_name]],FIND(" ",Table1_1[[#This Row],[product_name]])+1)+1)))</f>
        <v>Portable, Handy Compact</v>
      </c>
      <c r="D1321" t="s">
        <v>8563</v>
      </c>
      <c r="E1321" t="s">
        <v>13080</v>
      </c>
      <c r="F1321">
        <v>799</v>
      </c>
      <c r="G1321">
        <v>1199</v>
      </c>
      <c r="H1321" t="str" cm="1">
        <f t="array" ref="H1321">_xlfn.IFS(Table1_1[[#This Row],[discounted_price]]&lt;200, "&lt;₹200", Table1_1[[#This Row],[discounted_price]]&lt;=500, "₹200-₹500", Table1_1[[#This Row],[discounted_price]]&gt;500, "&gt;₹500")</f>
        <v>&gt;₹500</v>
      </c>
      <c r="I1321" s="1">
        <v>0.33</v>
      </c>
      <c r="J132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21" s="1" t="str">
        <f>IF(Table1_1[[#This Row],[discount_percentage]]&gt;= 50%, "Yes", "No")</f>
        <v>No</v>
      </c>
      <c r="L1321">
        <v>4.4000000000000004</v>
      </c>
      <c r="M1321">
        <v>17</v>
      </c>
      <c r="N1321">
        <f>AVERAGE(Table1_1[[#This Row],[rating]]) + (Table1_1[[#This Row],[rating_count]]/1000)</f>
        <v>4.4170000000000007</v>
      </c>
      <c r="O1321" t="str">
        <f>IF(Table1_1[[#This Row],[rating_count]]&lt;1000, "Yes", "No")</f>
        <v>Yes</v>
      </c>
      <c r="P1321" t="s">
        <v>9142</v>
      </c>
      <c r="Q1321" t="s">
        <v>12736</v>
      </c>
      <c r="R1321" t="s">
        <v>12737</v>
      </c>
      <c r="S1321" t="s">
        <v>12738</v>
      </c>
      <c r="T1321" t="s">
        <v>12739</v>
      </c>
      <c r="U1321" t="s">
        <v>12740</v>
      </c>
      <c r="V1321" t="s">
        <v>9148</v>
      </c>
      <c r="W1321" t="s">
        <v>12741</v>
      </c>
    </row>
    <row r="1322" spans="1:23" x14ac:dyDescent="0.25">
      <c r="A1322" t="s">
        <v>12742</v>
      </c>
      <c r="B1322" t="s">
        <v>12743</v>
      </c>
      <c r="C1322" t="str">
        <f>TRIM(LEFT(Table1_1[[#This Row],[product_name]], FIND(" ",Table1_1[[#This Row],[product_name]],FIND(" ",Table1_1[[#This Row],[product_name]],FIND(" ",Table1_1[[#This Row],[product_name]])+1)+1)))</f>
        <v>Karcher WD3 EU</v>
      </c>
      <c r="D1322" t="s">
        <v>9944</v>
      </c>
      <c r="E1322" t="s">
        <v>13080</v>
      </c>
      <c r="F1322">
        <v>6199</v>
      </c>
      <c r="G1322">
        <v>10999</v>
      </c>
      <c r="H1322" t="str" cm="1">
        <f t="array" ref="H1322">_xlfn.IFS(Table1_1[[#This Row],[discounted_price]]&lt;200, "&lt;₹200", Table1_1[[#This Row],[discounted_price]]&lt;=500, "₹200-₹500", Table1_1[[#This Row],[discounted_price]]&gt;500, "&gt;₹500")</f>
        <v>&gt;₹500</v>
      </c>
      <c r="I1322" s="1">
        <v>0.44</v>
      </c>
      <c r="J132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22" s="1" t="str">
        <f>IF(Table1_1[[#This Row],[discount_percentage]]&gt;= 50%, "Yes", "No")</f>
        <v>No</v>
      </c>
      <c r="L1322">
        <v>4.2</v>
      </c>
      <c r="M1322">
        <v>10429</v>
      </c>
      <c r="N1322">
        <f>AVERAGE(Table1_1[[#This Row],[rating]]) + (Table1_1[[#This Row],[rating_count]]/1000)</f>
        <v>14.629000000000001</v>
      </c>
      <c r="O1322" t="str">
        <f>IF(Table1_1[[#This Row],[rating_count]]&lt;1000, "Yes", "No")</f>
        <v>No</v>
      </c>
      <c r="P1322" t="s">
        <v>12744</v>
      </c>
      <c r="Q1322" t="s">
        <v>12745</v>
      </c>
      <c r="R1322" t="s">
        <v>12746</v>
      </c>
      <c r="S1322" t="s">
        <v>12747</v>
      </c>
      <c r="T1322" t="s">
        <v>12748</v>
      </c>
      <c r="U1322" t="s">
        <v>12749</v>
      </c>
      <c r="V1322" t="s">
        <v>12750</v>
      </c>
      <c r="W1322" t="s">
        <v>12751</v>
      </c>
    </row>
    <row r="1323" spans="1:23" x14ac:dyDescent="0.25">
      <c r="A1323" t="s">
        <v>12752</v>
      </c>
      <c r="B1323" t="s">
        <v>12753</v>
      </c>
      <c r="C1323" t="str">
        <f>TRIM(LEFT(Table1_1[[#This Row],[product_name]], FIND(" ",Table1_1[[#This Row],[product_name]],FIND(" ",Table1_1[[#This Row],[product_name]],FIND(" ",Table1_1[[#This Row],[product_name]])+1)+1)))</f>
        <v>INALSA Air Fryer</v>
      </c>
      <c r="D1323" t="s">
        <v>8875</v>
      </c>
      <c r="E1323" t="s">
        <v>13080</v>
      </c>
      <c r="F1323">
        <v>6790</v>
      </c>
      <c r="G1323">
        <v>10995</v>
      </c>
      <c r="H1323" t="str" cm="1">
        <f t="array" ref="H1323">_xlfn.IFS(Table1_1[[#This Row],[discounted_price]]&lt;200, "&lt;₹200", Table1_1[[#This Row],[discounted_price]]&lt;=500, "₹200-₹500", Table1_1[[#This Row],[discounted_price]]&gt;500, "&gt;₹500")</f>
        <v>&gt;₹500</v>
      </c>
      <c r="I1323" s="1">
        <v>0.38</v>
      </c>
      <c r="J132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23" s="1" t="str">
        <f>IF(Table1_1[[#This Row],[discount_percentage]]&gt;= 50%, "Yes", "No")</f>
        <v>No</v>
      </c>
      <c r="L1323">
        <v>4.5</v>
      </c>
      <c r="M1323">
        <v>3192</v>
      </c>
      <c r="N1323">
        <f>AVERAGE(Table1_1[[#This Row],[rating]]) + (Table1_1[[#This Row],[rating_count]]/1000)</f>
        <v>7.6920000000000002</v>
      </c>
      <c r="O1323" t="str">
        <f>IF(Table1_1[[#This Row],[rating_count]]&lt;1000, "Yes", "No")</f>
        <v>No</v>
      </c>
      <c r="P1323" t="s">
        <v>12754</v>
      </c>
      <c r="Q1323" t="s">
        <v>12755</v>
      </c>
      <c r="R1323" t="s">
        <v>12756</v>
      </c>
      <c r="S1323" t="s">
        <v>12757</v>
      </c>
      <c r="T1323" t="s">
        <v>12758</v>
      </c>
      <c r="U1323" t="s">
        <v>12759</v>
      </c>
      <c r="V1323" t="s">
        <v>12760</v>
      </c>
      <c r="W1323" t="s">
        <v>12761</v>
      </c>
    </row>
    <row r="1324" spans="1:23" x14ac:dyDescent="0.25">
      <c r="A1324" t="s">
        <v>12762</v>
      </c>
      <c r="B1324" t="s">
        <v>12763</v>
      </c>
      <c r="C1324" t="str">
        <f>TRIM(LEFT(Table1_1[[#This Row],[product_name]], FIND(" ",Table1_1[[#This Row],[product_name]],FIND(" ",Table1_1[[#This Row],[product_name]],FIND(" ",Table1_1[[#This Row],[product_name]])+1)+1)))</f>
        <v>AmazonBasics High Speed</v>
      </c>
      <c r="D1324" t="s">
        <v>12764</v>
      </c>
      <c r="E1324" t="s">
        <v>13080</v>
      </c>
      <c r="F1324">
        <v>1982.84</v>
      </c>
      <c r="G1324">
        <v>3300</v>
      </c>
      <c r="H1324" t="str" cm="1">
        <f t="array" ref="H1324">_xlfn.IFS(Table1_1[[#This Row],[discounted_price]]&lt;200, "&lt;₹200", Table1_1[[#This Row],[discounted_price]]&lt;=500, "₹200-₹500", Table1_1[[#This Row],[discounted_price]]&gt;500, "&gt;₹500")</f>
        <v>&gt;₹500</v>
      </c>
      <c r="I1324" s="1">
        <v>0.4</v>
      </c>
      <c r="J132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24" s="1" t="str">
        <f>IF(Table1_1[[#This Row],[discount_percentage]]&gt;= 50%, "Yes", "No")</f>
        <v>No</v>
      </c>
      <c r="L1324">
        <v>4.0999999999999996</v>
      </c>
      <c r="M1324">
        <v>5873</v>
      </c>
      <c r="N1324">
        <f>AVERAGE(Table1_1[[#This Row],[rating]]) + (Table1_1[[#This Row],[rating_count]]/1000)</f>
        <v>9.972999999999999</v>
      </c>
      <c r="O1324" t="str">
        <f>IF(Table1_1[[#This Row],[rating_count]]&lt;1000, "Yes", "No")</f>
        <v>No</v>
      </c>
      <c r="P1324" t="s">
        <v>12765</v>
      </c>
      <c r="Q1324" t="s">
        <v>12766</v>
      </c>
      <c r="R1324" t="s">
        <v>12767</v>
      </c>
      <c r="S1324" t="s">
        <v>12768</v>
      </c>
      <c r="T1324" t="s">
        <v>12769</v>
      </c>
      <c r="U1324" t="s">
        <v>12770</v>
      </c>
      <c r="V1324" t="s">
        <v>12771</v>
      </c>
      <c r="W1324" t="s">
        <v>12772</v>
      </c>
    </row>
    <row r="1325" spans="1:23" x14ac:dyDescent="0.25">
      <c r="A1325" t="s">
        <v>12773</v>
      </c>
      <c r="B1325" t="s">
        <v>12774</v>
      </c>
      <c r="C1325" t="str">
        <f>TRIM(LEFT(Table1_1[[#This Row],[product_name]], FIND(" ",Table1_1[[#This Row],[product_name]],FIND(" ",Table1_1[[#This Row],[product_name]],FIND(" ",Table1_1[[#This Row],[product_name]])+1)+1)))</f>
        <v>Eco Crystal J</v>
      </c>
      <c r="D1325" t="s">
        <v>9633</v>
      </c>
      <c r="E1325" t="s">
        <v>13080</v>
      </c>
      <c r="F1325">
        <v>199</v>
      </c>
      <c r="G1325">
        <v>400</v>
      </c>
      <c r="H1325" t="str" cm="1">
        <f t="array" ref="H1325">_xlfn.IFS(Table1_1[[#This Row],[discounted_price]]&lt;200, "&lt;₹200", Table1_1[[#This Row],[discounted_price]]&lt;=500, "₹200-₹500", Table1_1[[#This Row],[discounted_price]]&gt;500, "&gt;₹500")</f>
        <v>&lt;₹200</v>
      </c>
      <c r="I1325" s="1">
        <v>0.5</v>
      </c>
      <c r="J132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25" s="1" t="str">
        <f>IF(Table1_1[[#This Row],[discount_percentage]]&gt;= 50%, "Yes", "No")</f>
        <v>Yes</v>
      </c>
      <c r="L1325">
        <v>4.0999999999999996</v>
      </c>
      <c r="M1325">
        <v>1379</v>
      </c>
      <c r="N1325">
        <f>AVERAGE(Table1_1[[#This Row],[rating]]) + (Table1_1[[#This Row],[rating_count]]/1000)</f>
        <v>5.4789999999999992</v>
      </c>
      <c r="O1325" t="str">
        <f>IF(Table1_1[[#This Row],[rating_count]]&lt;1000, "Yes", "No")</f>
        <v>No</v>
      </c>
      <c r="P1325" t="s">
        <v>12775</v>
      </c>
      <c r="Q1325" t="s">
        <v>12776</v>
      </c>
      <c r="R1325" t="s">
        <v>12777</v>
      </c>
      <c r="S1325" t="s">
        <v>12778</v>
      </c>
      <c r="T1325" t="s">
        <v>12779</v>
      </c>
      <c r="U1325" t="s">
        <v>12780</v>
      </c>
      <c r="V1325" t="s">
        <v>12781</v>
      </c>
      <c r="W1325" t="s">
        <v>12782</v>
      </c>
    </row>
    <row r="1326" spans="1:23" x14ac:dyDescent="0.25">
      <c r="A1326" t="s">
        <v>12783</v>
      </c>
      <c r="B1326" t="s">
        <v>12784</v>
      </c>
      <c r="C1326" t="str">
        <f>TRIM(LEFT(Table1_1[[#This Row],[product_name]], FIND(" ",Table1_1[[#This Row],[product_name]],FIND(" ",Table1_1[[#This Row],[product_name]],FIND(" ",Table1_1[[#This Row],[product_name]])+1)+1)))</f>
        <v>Borosil Rio 1.5</v>
      </c>
      <c r="D1326" t="s">
        <v>8541</v>
      </c>
      <c r="E1326" t="s">
        <v>13080</v>
      </c>
      <c r="F1326">
        <v>1180</v>
      </c>
      <c r="G1326">
        <v>1440</v>
      </c>
      <c r="H1326" t="str" cm="1">
        <f t="array" ref="H1326">_xlfn.IFS(Table1_1[[#This Row],[discounted_price]]&lt;200, "&lt;₹200", Table1_1[[#This Row],[discounted_price]]&lt;=500, "₹200-₹500", Table1_1[[#This Row],[discounted_price]]&gt;500, "&gt;₹500")</f>
        <v>&gt;₹500</v>
      </c>
      <c r="I1326" s="1">
        <v>0.18</v>
      </c>
      <c r="J132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326" s="1" t="str">
        <f>IF(Table1_1[[#This Row],[discount_percentage]]&gt;= 50%, "Yes", "No")</f>
        <v>No</v>
      </c>
      <c r="L1326">
        <v>4.2</v>
      </c>
      <c r="M1326">
        <v>1527</v>
      </c>
      <c r="N1326">
        <f>AVERAGE(Table1_1[[#This Row],[rating]]) + (Table1_1[[#This Row],[rating_count]]/1000)</f>
        <v>5.7270000000000003</v>
      </c>
      <c r="O1326" t="str">
        <f>IF(Table1_1[[#This Row],[rating_count]]&lt;1000, "Yes", "No")</f>
        <v>No</v>
      </c>
      <c r="P1326" t="s">
        <v>12785</v>
      </c>
      <c r="Q1326" t="s">
        <v>12786</v>
      </c>
      <c r="R1326" t="s">
        <v>12787</v>
      </c>
      <c r="S1326" t="s">
        <v>12788</v>
      </c>
      <c r="T1326" t="s">
        <v>12789</v>
      </c>
      <c r="U1326" t="s">
        <v>12790</v>
      </c>
      <c r="V1326" t="s">
        <v>12791</v>
      </c>
      <c r="W1326" t="s">
        <v>12792</v>
      </c>
    </row>
    <row r="1327" spans="1:23" x14ac:dyDescent="0.25">
      <c r="A1327" t="s">
        <v>12793</v>
      </c>
      <c r="B1327" t="s">
        <v>12794</v>
      </c>
      <c r="C1327" t="str">
        <f>TRIM(LEFT(Table1_1[[#This Row],[product_name]], FIND(" ",Table1_1[[#This Row],[product_name]],FIND(" ",Table1_1[[#This Row],[product_name]],FIND(" ",Table1_1[[#This Row],[product_name]])+1)+1)))</f>
        <v>Havells Ambrose 1200mm</v>
      </c>
      <c r="D1327" t="s">
        <v>9295</v>
      </c>
      <c r="E1327" t="s">
        <v>13080</v>
      </c>
      <c r="F1327">
        <v>2199</v>
      </c>
      <c r="G1327">
        <v>3045</v>
      </c>
      <c r="H1327" t="str" cm="1">
        <f t="array" ref="H1327">_xlfn.IFS(Table1_1[[#This Row],[discounted_price]]&lt;200, "&lt;₹200", Table1_1[[#This Row],[discounted_price]]&lt;=500, "₹200-₹500", Table1_1[[#This Row],[discounted_price]]&gt;500, "&gt;₹500")</f>
        <v>&gt;₹500</v>
      </c>
      <c r="I1327" s="1">
        <v>0.28000000000000003</v>
      </c>
      <c r="J132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27" s="1" t="str">
        <f>IF(Table1_1[[#This Row],[discount_percentage]]&gt;= 50%, "Yes", "No")</f>
        <v>No</v>
      </c>
      <c r="L1327">
        <v>4.2</v>
      </c>
      <c r="M1327">
        <v>2686</v>
      </c>
      <c r="N1327">
        <f>AVERAGE(Table1_1[[#This Row],[rating]]) + (Table1_1[[#This Row],[rating_count]]/1000)</f>
        <v>6.8860000000000001</v>
      </c>
      <c r="O1327" t="str">
        <f>IF(Table1_1[[#This Row],[rating_count]]&lt;1000, "Yes", "No")</f>
        <v>No</v>
      </c>
      <c r="P1327" t="s">
        <v>12795</v>
      </c>
      <c r="Q1327" t="s">
        <v>12796</v>
      </c>
      <c r="R1327" t="s">
        <v>12797</v>
      </c>
      <c r="S1327" t="s">
        <v>12798</v>
      </c>
      <c r="T1327" t="s">
        <v>12799</v>
      </c>
      <c r="U1327" t="s">
        <v>12800</v>
      </c>
      <c r="V1327" t="s">
        <v>12801</v>
      </c>
      <c r="W1327" t="s">
        <v>12802</v>
      </c>
    </row>
    <row r="1328" spans="1:23" x14ac:dyDescent="0.25">
      <c r="A1328" t="s">
        <v>12803</v>
      </c>
      <c r="B1328" t="s">
        <v>12804</v>
      </c>
      <c r="C1328" t="str">
        <f>TRIM(LEFT(Table1_1[[#This Row],[product_name]], FIND(" ",Table1_1[[#This Row],[product_name]],FIND(" ",Table1_1[[#This Row],[product_name]],FIND(" ",Table1_1[[#This Row],[product_name]])+1)+1)))</f>
        <v>PHILIPS Drip Coffee</v>
      </c>
      <c r="D1328" t="s">
        <v>9612</v>
      </c>
      <c r="E1328" t="s">
        <v>13080</v>
      </c>
      <c r="F1328">
        <v>2999</v>
      </c>
      <c r="G1328">
        <v>3595</v>
      </c>
      <c r="H1328" t="str" cm="1">
        <f t="array" ref="H1328">_xlfn.IFS(Table1_1[[#This Row],[discounted_price]]&lt;200, "&lt;₹200", Table1_1[[#This Row],[discounted_price]]&lt;=500, "₹200-₹500", Table1_1[[#This Row],[discounted_price]]&gt;500, "&gt;₹500")</f>
        <v>&gt;₹500</v>
      </c>
      <c r="I1328" s="1">
        <v>0.17</v>
      </c>
      <c r="J132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11-20%</v>
      </c>
      <c r="K1328" s="1" t="str">
        <f>IF(Table1_1[[#This Row],[discount_percentage]]&gt;= 50%, "Yes", "No")</f>
        <v>No</v>
      </c>
      <c r="L1328">
        <v>4</v>
      </c>
      <c r="M1328">
        <v>178</v>
      </c>
      <c r="N1328">
        <f>AVERAGE(Table1_1[[#This Row],[rating]]) + (Table1_1[[#This Row],[rating_count]]/1000)</f>
        <v>4.1779999999999999</v>
      </c>
      <c r="O1328" t="str">
        <f>IF(Table1_1[[#This Row],[rating_count]]&lt;1000, "Yes", "No")</f>
        <v>Yes</v>
      </c>
      <c r="P1328" t="s">
        <v>12805</v>
      </c>
      <c r="Q1328" t="s">
        <v>12806</v>
      </c>
      <c r="R1328" t="s">
        <v>12807</v>
      </c>
      <c r="S1328" t="s">
        <v>12808</v>
      </c>
      <c r="T1328" t="s">
        <v>12809</v>
      </c>
      <c r="U1328" t="s">
        <v>12810</v>
      </c>
      <c r="V1328" t="s">
        <v>12811</v>
      </c>
      <c r="W1328" t="s">
        <v>12812</v>
      </c>
    </row>
    <row r="1329" spans="1:23" x14ac:dyDescent="0.25">
      <c r="A1329" t="s">
        <v>12813</v>
      </c>
      <c r="B1329" t="s">
        <v>12814</v>
      </c>
      <c r="C1329" t="str">
        <f>TRIM(LEFT(Table1_1[[#This Row],[product_name]], FIND(" ",Table1_1[[#This Row],[product_name]],FIND(" ",Table1_1[[#This Row],[product_name]],FIND(" ",Table1_1[[#This Row],[product_name]])+1)+1)))</f>
        <v>Eureka Forbes Euroclean</v>
      </c>
      <c r="D1329" t="s">
        <v>12815</v>
      </c>
      <c r="E1329" t="s">
        <v>13080</v>
      </c>
      <c r="F1329">
        <v>253</v>
      </c>
      <c r="G1329">
        <v>500</v>
      </c>
      <c r="H1329" t="str" cm="1">
        <f t="array" ref="H1329">_xlfn.IFS(Table1_1[[#This Row],[discounted_price]]&lt;200, "&lt;₹200", Table1_1[[#This Row],[discounted_price]]&lt;=500, "₹200-₹500", Table1_1[[#This Row],[discounted_price]]&gt;500, "&gt;₹500")</f>
        <v>₹200-₹500</v>
      </c>
      <c r="I1329" s="1">
        <v>0.49</v>
      </c>
      <c r="J132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29" s="1" t="str">
        <f>IF(Table1_1[[#This Row],[discount_percentage]]&gt;= 50%, "Yes", "No")</f>
        <v>No</v>
      </c>
      <c r="L1329">
        <v>4.3</v>
      </c>
      <c r="M1329">
        <v>2664</v>
      </c>
      <c r="N1329">
        <f>AVERAGE(Table1_1[[#This Row],[rating]]) + (Table1_1[[#This Row],[rating_count]]/1000)</f>
        <v>6.9640000000000004</v>
      </c>
      <c r="O1329" t="str">
        <f>IF(Table1_1[[#This Row],[rating_count]]&lt;1000, "Yes", "No")</f>
        <v>No</v>
      </c>
      <c r="P1329" t="s">
        <v>12816</v>
      </c>
      <c r="Q1329" t="s">
        <v>12817</v>
      </c>
      <c r="R1329" t="s">
        <v>12818</v>
      </c>
      <c r="S1329" t="s">
        <v>12819</v>
      </c>
      <c r="T1329" t="s">
        <v>12820</v>
      </c>
      <c r="U1329" t="s">
        <v>12821</v>
      </c>
      <c r="V1329" t="s">
        <v>12822</v>
      </c>
      <c r="W1329" t="s">
        <v>12823</v>
      </c>
    </row>
    <row r="1330" spans="1:23" x14ac:dyDescent="0.25">
      <c r="A1330" t="s">
        <v>12824</v>
      </c>
      <c r="B1330" t="s">
        <v>12825</v>
      </c>
      <c r="C1330" t="str">
        <f>TRIM(LEFT(Table1_1[[#This Row],[product_name]], FIND(" ",Table1_1[[#This Row],[product_name]],FIND(" ",Table1_1[[#This Row],[product_name]],FIND(" ",Table1_1[[#This Row],[product_name]])+1)+1)))</f>
        <v>Larrito wooden Cool</v>
      </c>
      <c r="D1330" t="s">
        <v>11105</v>
      </c>
      <c r="E1330" t="s">
        <v>13080</v>
      </c>
      <c r="F1330">
        <v>499</v>
      </c>
      <c r="G1330">
        <v>799</v>
      </c>
      <c r="H1330" t="str" cm="1">
        <f t="array" ref="H1330">_xlfn.IFS(Table1_1[[#This Row],[discounted_price]]&lt;200, "&lt;₹200", Table1_1[[#This Row],[discounted_price]]&lt;=500, "₹200-₹500", Table1_1[[#This Row],[discounted_price]]&gt;500, "&gt;₹500")</f>
        <v>₹200-₹500</v>
      </c>
      <c r="I1330" s="1">
        <v>0.38</v>
      </c>
      <c r="J133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30" s="1" t="str">
        <f>IF(Table1_1[[#This Row],[discount_percentage]]&gt;= 50%, "Yes", "No")</f>
        <v>No</v>
      </c>
      <c r="L1330">
        <v>3.6</v>
      </c>
      <c r="M1330">
        <v>212</v>
      </c>
      <c r="N1330">
        <f>AVERAGE(Table1_1[[#This Row],[rating]]) + (Table1_1[[#This Row],[rating_count]]/1000)</f>
        <v>3.8120000000000003</v>
      </c>
      <c r="O1330" t="str">
        <f>IF(Table1_1[[#This Row],[rating_count]]&lt;1000, "Yes", "No")</f>
        <v>Yes</v>
      </c>
      <c r="P1330" t="s">
        <v>12826</v>
      </c>
      <c r="Q1330" t="s">
        <v>12827</v>
      </c>
      <c r="R1330" t="s">
        <v>12828</v>
      </c>
      <c r="S1330" t="s">
        <v>12829</v>
      </c>
      <c r="T1330" t="s">
        <v>12830</v>
      </c>
      <c r="U1330" t="s">
        <v>12831</v>
      </c>
      <c r="V1330" t="s">
        <v>12832</v>
      </c>
      <c r="W1330" t="s">
        <v>12833</v>
      </c>
    </row>
    <row r="1331" spans="1:23" x14ac:dyDescent="0.25">
      <c r="A1331" t="s">
        <v>12834</v>
      </c>
      <c r="B1331" t="s">
        <v>12835</v>
      </c>
      <c r="C1331" t="str">
        <f>TRIM(LEFT(Table1_1[[#This Row],[product_name]], FIND(" ",Table1_1[[#This Row],[product_name]],FIND(" ",Table1_1[[#This Row],[product_name]],FIND(" ",Table1_1[[#This Row],[product_name]])+1)+1)))</f>
        <v>Hilton Quartz Heater</v>
      </c>
      <c r="D1331" t="s">
        <v>8552</v>
      </c>
      <c r="E1331" t="s">
        <v>13080</v>
      </c>
      <c r="F1331">
        <v>1149</v>
      </c>
      <c r="G1331">
        <v>1899</v>
      </c>
      <c r="H1331" t="str" cm="1">
        <f t="array" ref="H1331">_xlfn.IFS(Table1_1[[#This Row],[discounted_price]]&lt;200, "&lt;₹200", Table1_1[[#This Row],[discounted_price]]&lt;=500, "₹200-₹500", Table1_1[[#This Row],[discounted_price]]&gt;500, "&gt;₹500")</f>
        <v>&gt;₹500</v>
      </c>
      <c r="I1331" s="1">
        <v>0.39</v>
      </c>
      <c r="J133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31" s="1" t="str">
        <f>IF(Table1_1[[#This Row],[discount_percentage]]&gt;= 50%, "Yes", "No")</f>
        <v>No</v>
      </c>
      <c r="L1331">
        <v>3.5</v>
      </c>
      <c r="M1331">
        <v>24</v>
      </c>
      <c r="N1331">
        <f>AVERAGE(Table1_1[[#This Row],[rating]]) + (Table1_1[[#This Row],[rating_count]]/1000)</f>
        <v>3.524</v>
      </c>
      <c r="O1331" t="str">
        <f>IF(Table1_1[[#This Row],[rating_count]]&lt;1000, "Yes", "No")</f>
        <v>Yes</v>
      </c>
      <c r="P1331" t="s">
        <v>12836</v>
      </c>
      <c r="Q1331" t="s">
        <v>12837</v>
      </c>
      <c r="R1331" t="s">
        <v>12838</v>
      </c>
      <c r="S1331" t="s">
        <v>12839</v>
      </c>
      <c r="T1331" t="s">
        <v>12840</v>
      </c>
      <c r="U1331" t="s">
        <v>12841</v>
      </c>
      <c r="V1331" t="s">
        <v>12842</v>
      </c>
      <c r="W1331" t="s">
        <v>12843</v>
      </c>
    </row>
    <row r="1332" spans="1:23" x14ac:dyDescent="0.25">
      <c r="A1332" t="s">
        <v>12844</v>
      </c>
      <c r="B1332" t="s">
        <v>12845</v>
      </c>
      <c r="C1332" t="str">
        <f>TRIM(LEFT(Table1_1[[#This Row],[product_name]], FIND(" ",Table1_1[[#This Row],[product_name]],FIND(" ",Table1_1[[#This Row],[product_name]],FIND(" ",Table1_1[[#This Row],[product_name]])+1)+1)))</f>
        <v>Syska SDI-07 1000</v>
      </c>
      <c r="D1332" t="s">
        <v>8699</v>
      </c>
      <c r="E1332" t="s">
        <v>13080</v>
      </c>
      <c r="F1332">
        <v>457</v>
      </c>
      <c r="G1332">
        <v>799</v>
      </c>
      <c r="H1332" t="str" cm="1">
        <f t="array" ref="H1332">_xlfn.IFS(Table1_1[[#This Row],[discounted_price]]&lt;200, "&lt;₹200", Table1_1[[#This Row],[discounted_price]]&lt;=500, "₹200-₹500", Table1_1[[#This Row],[discounted_price]]&gt;500, "&gt;₹500")</f>
        <v>₹200-₹500</v>
      </c>
      <c r="I1332" s="1">
        <v>0.43</v>
      </c>
      <c r="J133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32" s="1" t="str">
        <f>IF(Table1_1[[#This Row],[discount_percentage]]&gt;= 50%, "Yes", "No")</f>
        <v>No</v>
      </c>
      <c r="L1332">
        <v>4.3</v>
      </c>
      <c r="M1332">
        <v>1868</v>
      </c>
      <c r="N1332">
        <f>AVERAGE(Table1_1[[#This Row],[rating]]) + (Table1_1[[#This Row],[rating_count]]/1000)</f>
        <v>6.1680000000000001</v>
      </c>
      <c r="O1332" t="str">
        <f>IF(Table1_1[[#This Row],[rating_count]]&lt;1000, "Yes", "No")</f>
        <v>No</v>
      </c>
      <c r="P1332" t="s">
        <v>12846</v>
      </c>
      <c r="Q1332" t="s">
        <v>12847</v>
      </c>
      <c r="R1332" t="s">
        <v>12848</v>
      </c>
      <c r="S1332" t="s">
        <v>12849</v>
      </c>
      <c r="T1332" t="s">
        <v>12850</v>
      </c>
      <c r="U1332" t="s">
        <v>12851</v>
      </c>
      <c r="V1332" t="s">
        <v>12852</v>
      </c>
      <c r="W1332" t="s">
        <v>12853</v>
      </c>
    </row>
    <row r="1333" spans="1:23" x14ac:dyDescent="0.25">
      <c r="A1333" t="s">
        <v>12854</v>
      </c>
      <c r="B1333" t="s">
        <v>12855</v>
      </c>
      <c r="C1333" t="str">
        <f>TRIM(LEFT(Table1_1[[#This Row],[product_name]], FIND(" ",Table1_1[[#This Row],[product_name]],FIND(" ",Table1_1[[#This Row],[product_name]],FIND(" ",Table1_1[[#This Row],[product_name]])+1)+1)))</f>
        <v>IKEA Milk Frother</v>
      </c>
      <c r="D1333" t="s">
        <v>11064</v>
      </c>
      <c r="E1333" t="s">
        <v>13080</v>
      </c>
      <c r="F1333">
        <v>229</v>
      </c>
      <c r="G1333">
        <v>399</v>
      </c>
      <c r="H1333" t="str" cm="1">
        <f t="array" ref="H1333">_xlfn.IFS(Table1_1[[#This Row],[discounted_price]]&lt;200, "&lt;₹200", Table1_1[[#This Row],[discounted_price]]&lt;=500, "₹200-₹500", Table1_1[[#This Row],[discounted_price]]&gt;500, "&gt;₹500")</f>
        <v>₹200-₹500</v>
      </c>
      <c r="I1333" s="1">
        <v>0.43</v>
      </c>
      <c r="J133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33" s="1" t="str">
        <f>IF(Table1_1[[#This Row],[discount_percentage]]&gt;= 50%, "Yes", "No")</f>
        <v>No</v>
      </c>
      <c r="L1333">
        <v>3.6</v>
      </c>
      <c r="M1333">
        <v>451</v>
      </c>
      <c r="N1333">
        <f>AVERAGE(Table1_1[[#This Row],[rating]]) + (Table1_1[[#This Row],[rating_count]]/1000)</f>
        <v>4.0510000000000002</v>
      </c>
      <c r="O1333" t="str">
        <f>IF(Table1_1[[#This Row],[rating_count]]&lt;1000, "Yes", "No")</f>
        <v>Yes</v>
      </c>
      <c r="P1333" t="s">
        <v>12856</v>
      </c>
      <c r="Q1333" t="s">
        <v>12857</v>
      </c>
      <c r="R1333" t="s">
        <v>12858</v>
      </c>
      <c r="S1333" t="s">
        <v>12859</v>
      </c>
      <c r="T1333" t="s">
        <v>12860</v>
      </c>
      <c r="U1333" t="s">
        <v>12861</v>
      </c>
      <c r="V1333" t="s">
        <v>12862</v>
      </c>
      <c r="W1333" t="s">
        <v>12863</v>
      </c>
    </row>
    <row r="1334" spans="1:23" x14ac:dyDescent="0.25">
      <c r="A1334" t="s">
        <v>12864</v>
      </c>
      <c r="B1334" t="s">
        <v>12865</v>
      </c>
      <c r="C1334" t="str">
        <f>TRIM(LEFT(Table1_1[[#This Row],[product_name]], FIND(" ",Table1_1[[#This Row],[product_name]],FIND(" ",Table1_1[[#This Row],[product_name]],FIND(" ",Table1_1[[#This Row],[product_name]])+1)+1)))</f>
        <v>IONIX Tap filter</v>
      </c>
      <c r="D1334" t="s">
        <v>9633</v>
      </c>
      <c r="E1334" t="s">
        <v>13080</v>
      </c>
      <c r="F1334">
        <v>199</v>
      </c>
      <c r="G1334">
        <v>699</v>
      </c>
      <c r="H1334" t="str" cm="1">
        <f t="array" ref="H1334">_xlfn.IFS(Table1_1[[#This Row],[discounted_price]]&lt;200, "&lt;₹200", Table1_1[[#This Row],[discounted_price]]&lt;=500, "₹200-₹500", Table1_1[[#This Row],[discounted_price]]&gt;500, "&gt;₹500")</f>
        <v>&lt;₹200</v>
      </c>
      <c r="I1334" s="1">
        <v>0.72</v>
      </c>
      <c r="J133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334" s="1" t="str">
        <f>IF(Table1_1[[#This Row],[discount_percentage]]&gt;= 50%, "Yes", "No")</f>
        <v>Yes</v>
      </c>
      <c r="L1334">
        <v>2.9</v>
      </c>
      <c r="M1334">
        <v>159</v>
      </c>
      <c r="N1334">
        <f>AVERAGE(Table1_1[[#This Row],[rating]]) + (Table1_1[[#This Row],[rating_count]]/1000)</f>
        <v>3.0589999999999997</v>
      </c>
      <c r="O1334" t="str">
        <f>IF(Table1_1[[#This Row],[rating_count]]&lt;1000, "Yes", "No")</f>
        <v>Yes</v>
      </c>
      <c r="P1334" t="s">
        <v>12866</v>
      </c>
      <c r="Q1334" t="s">
        <v>12867</v>
      </c>
      <c r="R1334" t="s">
        <v>12868</v>
      </c>
      <c r="S1334" t="s">
        <v>12869</v>
      </c>
      <c r="T1334" t="s">
        <v>12870</v>
      </c>
      <c r="U1334" t="s">
        <v>12871</v>
      </c>
      <c r="V1334" t="s">
        <v>12872</v>
      </c>
      <c r="W1334" t="s">
        <v>12873</v>
      </c>
    </row>
    <row r="1335" spans="1:23" x14ac:dyDescent="0.25">
      <c r="A1335" t="s">
        <v>12874</v>
      </c>
      <c r="B1335" t="s">
        <v>12875</v>
      </c>
      <c r="C1335" t="str">
        <f>TRIM(LEFT(Table1_1[[#This Row],[product_name]], FIND(" ",Table1_1[[#This Row],[product_name]],FIND(" ",Table1_1[[#This Row],[product_name]],FIND(" ",Table1_1[[#This Row],[product_name]])+1)+1)))</f>
        <v>Kitchengenix's Mini Waffle</v>
      </c>
      <c r="D1335" t="s">
        <v>11990</v>
      </c>
      <c r="E1335" t="s">
        <v>13080</v>
      </c>
      <c r="F1335">
        <v>899</v>
      </c>
      <c r="G1335">
        <v>1999</v>
      </c>
      <c r="H1335" t="str" cm="1">
        <f t="array" ref="H1335">_xlfn.IFS(Table1_1[[#This Row],[discounted_price]]&lt;200, "&lt;₹200", Table1_1[[#This Row],[discounted_price]]&lt;=500, "₹200-₹500", Table1_1[[#This Row],[discounted_price]]&gt;500, "&gt;₹500")</f>
        <v>&gt;₹500</v>
      </c>
      <c r="I1335" s="1">
        <v>0.55000000000000004</v>
      </c>
      <c r="J133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35" s="1" t="str">
        <f>IF(Table1_1[[#This Row],[discount_percentage]]&gt;= 50%, "Yes", "No")</f>
        <v>Yes</v>
      </c>
      <c r="L1335">
        <v>4.2</v>
      </c>
      <c r="M1335">
        <v>39</v>
      </c>
      <c r="N1335">
        <f>AVERAGE(Table1_1[[#This Row],[rating]]) + (Table1_1[[#This Row],[rating_count]]/1000)</f>
        <v>4.2389999999999999</v>
      </c>
      <c r="O1335" t="str">
        <f>IF(Table1_1[[#This Row],[rating_count]]&lt;1000, "Yes", "No")</f>
        <v>Yes</v>
      </c>
      <c r="P1335" t="s">
        <v>12876</v>
      </c>
      <c r="Q1335" t="s">
        <v>12877</v>
      </c>
      <c r="R1335" t="s">
        <v>12878</v>
      </c>
      <c r="S1335" t="s">
        <v>12879</v>
      </c>
      <c r="T1335" t="s">
        <v>12880</v>
      </c>
      <c r="U1335" t="s">
        <v>12881</v>
      </c>
      <c r="V1335" t="s">
        <v>12882</v>
      </c>
      <c r="W1335" t="s">
        <v>12883</v>
      </c>
    </row>
    <row r="1336" spans="1:23" x14ac:dyDescent="0.25">
      <c r="A1336" t="s">
        <v>12884</v>
      </c>
      <c r="B1336" t="s">
        <v>12885</v>
      </c>
      <c r="C1336" t="str">
        <f>TRIM(LEFT(Table1_1[[#This Row],[product_name]], FIND(" ",Table1_1[[#This Row],[product_name]],FIND(" ",Table1_1[[#This Row],[product_name]],FIND(" ",Table1_1[[#This Row],[product_name]])+1)+1)))</f>
        <v>Bajaj HM-01 Powerful</v>
      </c>
      <c r="D1336" t="s">
        <v>10358</v>
      </c>
      <c r="E1336" t="s">
        <v>13080</v>
      </c>
      <c r="F1336">
        <v>1499</v>
      </c>
      <c r="G1336">
        <v>2199</v>
      </c>
      <c r="H1336" t="str" cm="1">
        <f t="array" ref="H1336">_xlfn.IFS(Table1_1[[#This Row],[discounted_price]]&lt;200, "&lt;₹200", Table1_1[[#This Row],[discounted_price]]&lt;=500, "₹200-₹500", Table1_1[[#This Row],[discounted_price]]&gt;500, "&gt;₹500")</f>
        <v>&gt;₹500</v>
      </c>
      <c r="I1336" s="1">
        <v>0.32</v>
      </c>
      <c r="J133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31-40%</v>
      </c>
      <c r="K1336" s="1" t="str">
        <f>IF(Table1_1[[#This Row],[discount_percentage]]&gt;= 50%, "Yes", "No")</f>
        <v>No</v>
      </c>
      <c r="L1336">
        <v>4.4000000000000004</v>
      </c>
      <c r="M1336">
        <v>6531</v>
      </c>
      <c r="N1336">
        <f>AVERAGE(Table1_1[[#This Row],[rating]]) + (Table1_1[[#This Row],[rating_count]]/1000)</f>
        <v>10.931000000000001</v>
      </c>
      <c r="O1336" t="str">
        <f>IF(Table1_1[[#This Row],[rating_count]]&lt;1000, "Yes", "No")</f>
        <v>No</v>
      </c>
      <c r="P1336" t="s">
        <v>12886</v>
      </c>
      <c r="Q1336" t="s">
        <v>12887</v>
      </c>
      <c r="R1336" t="s">
        <v>12888</v>
      </c>
      <c r="S1336" t="s">
        <v>12889</v>
      </c>
      <c r="T1336" t="s">
        <v>12890</v>
      </c>
      <c r="U1336" t="s">
        <v>12891</v>
      </c>
      <c r="V1336" t="s">
        <v>12892</v>
      </c>
      <c r="W1336" t="s">
        <v>12893</v>
      </c>
    </row>
    <row r="1337" spans="1:23" x14ac:dyDescent="0.25">
      <c r="A1337" t="s">
        <v>12894</v>
      </c>
      <c r="B1337" t="s">
        <v>12895</v>
      </c>
      <c r="C1337" t="str">
        <f>TRIM(LEFT(Table1_1[[#This Row],[product_name]], FIND(" ",Table1_1[[#This Row],[product_name]],FIND(" ",Table1_1[[#This Row],[product_name]],FIND(" ",Table1_1[[#This Row],[product_name]])+1)+1)))</f>
        <v>KNOWZA Electric Handheld</v>
      </c>
      <c r="D1337" t="s">
        <v>8688</v>
      </c>
      <c r="E1337" t="s">
        <v>13080</v>
      </c>
      <c r="F1337">
        <v>426</v>
      </c>
      <c r="G1337">
        <v>999</v>
      </c>
      <c r="H1337" t="str" cm="1">
        <f t="array" ref="H1337">_xlfn.IFS(Table1_1[[#This Row],[discounted_price]]&lt;200, "&lt;₹200", Table1_1[[#This Row],[discounted_price]]&lt;=500, "₹200-₹500", Table1_1[[#This Row],[discounted_price]]&gt;500, "&gt;₹500")</f>
        <v>₹200-₹500</v>
      </c>
      <c r="I1337" s="1">
        <v>0.56999999999999995</v>
      </c>
      <c r="J133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37" s="1" t="str">
        <f>IF(Table1_1[[#This Row],[discount_percentage]]&gt;= 50%, "Yes", "No")</f>
        <v>Yes</v>
      </c>
      <c r="L1337">
        <v>4.0999999999999996</v>
      </c>
      <c r="M1337">
        <v>222</v>
      </c>
      <c r="N1337">
        <f>AVERAGE(Table1_1[[#This Row],[rating]]) + (Table1_1[[#This Row],[rating_count]]/1000)</f>
        <v>4.3220000000000001</v>
      </c>
      <c r="O1337" t="str">
        <f>IF(Table1_1[[#This Row],[rating_count]]&lt;1000, "Yes", "No")</f>
        <v>Yes</v>
      </c>
      <c r="P1337" t="s">
        <v>12896</v>
      </c>
      <c r="Q1337" t="s">
        <v>12897</v>
      </c>
      <c r="R1337" t="s">
        <v>12898</v>
      </c>
      <c r="S1337" t="s">
        <v>12899</v>
      </c>
      <c r="T1337" t="s">
        <v>12900</v>
      </c>
      <c r="U1337" t="s">
        <v>12901</v>
      </c>
      <c r="V1337" t="s">
        <v>12902</v>
      </c>
      <c r="W1337" t="s">
        <v>12903</v>
      </c>
    </row>
    <row r="1338" spans="1:23" x14ac:dyDescent="0.25">
      <c r="A1338" t="s">
        <v>12904</v>
      </c>
      <c r="B1338" t="s">
        <v>12905</v>
      </c>
      <c r="C1338" t="str">
        <f>TRIM(LEFT(Table1_1[[#This Row],[product_name]], FIND(" ",Table1_1[[#This Row],[product_name]],FIND(" ",Table1_1[[#This Row],[product_name]],FIND(" ",Table1_1[[#This Row],[product_name]])+1)+1)))</f>
        <v>Usha Hc 812</v>
      </c>
      <c r="D1338" t="s">
        <v>8563</v>
      </c>
      <c r="E1338" t="s">
        <v>13080</v>
      </c>
      <c r="F1338">
        <v>2320</v>
      </c>
      <c r="G1338">
        <v>3290</v>
      </c>
      <c r="H1338" t="str" cm="1">
        <f t="array" ref="H1338">_xlfn.IFS(Table1_1[[#This Row],[discounted_price]]&lt;200, "&lt;₹200", Table1_1[[#This Row],[discounted_price]]&lt;=500, "₹200-₹500", Table1_1[[#This Row],[discounted_price]]&gt;500, "&gt;₹500")</f>
        <v>&gt;₹500</v>
      </c>
      <c r="I1338" s="1">
        <v>0.28999999999999998</v>
      </c>
      <c r="J133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38" s="1" t="str">
        <f>IF(Table1_1[[#This Row],[discount_percentage]]&gt;= 50%, "Yes", "No")</f>
        <v>No</v>
      </c>
      <c r="L1338">
        <v>3.8</v>
      </c>
      <c r="M1338">
        <v>195</v>
      </c>
      <c r="N1338">
        <f>AVERAGE(Table1_1[[#This Row],[rating]]) + (Table1_1[[#This Row],[rating_count]]/1000)</f>
        <v>3.9949999999999997</v>
      </c>
      <c r="O1338" t="str">
        <f>IF(Table1_1[[#This Row],[rating_count]]&lt;1000, "Yes", "No")</f>
        <v>Yes</v>
      </c>
      <c r="P1338" t="s">
        <v>12906</v>
      </c>
      <c r="Q1338" t="s">
        <v>12907</v>
      </c>
      <c r="R1338" t="s">
        <v>12908</v>
      </c>
      <c r="S1338" t="s">
        <v>12909</v>
      </c>
      <c r="T1338" t="s">
        <v>12910</v>
      </c>
      <c r="U1338" t="s">
        <v>12911</v>
      </c>
      <c r="V1338" t="s">
        <v>12912</v>
      </c>
      <c r="W1338" t="s">
        <v>12913</v>
      </c>
    </row>
    <row r="1339" spans="1:23" x14ac:dyDescent="0.25">
      <c r="A1339" t="s">
        <v>12914</v>
      </c>
      <c r="B1339" t="s">
        <v>12915</v>
      </c>
      <c r="C1339" t="str">
        <f>TRIM(LEFT(Table1_1[[#This Row],[product_name]], FIND(" ",Table1_1[[#This Row],[product_name]],FIND(" ",Table1_1[[#This Row],[product_name]],FIND(" ",Table1_1[[#This Row],[product_name]])+1)+1)))</f>
        <v>akiara - Makes</v>
      </c>
      <c r="D1339" t="s">
        <v>10266</v>
      </c>
      <c r="E1339" t="s">
        <v>13080</v>
      </c>
      <c r="F1339">
        <v>1563</v>
      </c>
      <c r="G1339">
        <v>3098</v>
      </c>
      <c r="H1339" t="str" cm="1">
        <f t="array" ref="H1339">_xlfn.IFS(Table1_1[[#This Row],[discounted_price]]&lt;200, "&lt;₹200", Table1_1[[#This Row],[discounted_price]]&lt;=500, "₹200-₹500", Table1_1[[#This Row],[discounted_price]]&gt;500, "&gt;₹500")</f>
        <v>&gt;₹500</v>
      </c>
      <c r="I1339" s="1">
        <v>0.5</v>
      </c>
      <c r="J133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41-50%</v>
      </c>
      <c r="K1339" s="1" t="str">
        <f>IF(Table1_1[[#This Row],[discount_percentage]]&gt;= 50%, "Yes", "No")</f>
        <v>Yes</v>
      </c>
      <c r="L1339">
        <v>3.5</v>
      </c>
      <c r="M1339">
        <v>2283</v>
      </c>
      <c r="N1339">
        <f>AVERAGE(Table1_1[[#This Row],[rating]]) + (Table1_1[[#This Row],[rating_count]]/1000)</f>
        <v>5.7829999999999995</v>
      </c>
      <c r="O1339" t="str">
        <f>IF(Table1_1[[#This Row],[rating_count]]&lt;1000, "Yes", "No")</f>
        <v>No</v>
      </c>
      <c r="P1339" t="s">
        <v>12916</v>
      </c>
      <c r="Q1339" t="s">
        <v>12917</v>
      </c>
      <c r="R1339" t="s">
        <v>12918</v>
      </c>
      <c r="S1339" t="s">
        <v>12919</v>
      </c>
      <c r="T1339" t="s">
        <v>12920</v>
      </c>
      <c r="U1339" t="s">
        <v>12921</v>
      </c>
      <c r="V1339" t="s">
        <v>12922</v>
      </c>
      <c r="W1339" t="s">
        <v>12923</v>
      </c>
    </row>
    <row r="1340" spans="1:23" x14ac:dyDescent="0.25">
      <c r="A1340" t="s">
        <v>12924</v>
      </c>
      <c r="B1340" t="s">
        <v>12925</v>
      </c>
      <c r="C1340" t="str">
        <f>TRIM(LEFT(Table1_1[[#This Row],[product_name]], FIND(" ",Table1_1[[#This Row],[product_name]],FIND(" ",Table1_1[[#This Row],[product_name]],FIND(" ",Table1_1[[#This Row],[product_name]])+1)+1)))</f>
        <v>USHA 1212 PTC</v>
      </c>
      <c r="D1340" t="s">
        <v>8552</v>
      </c>
      <c r="E1340" t="s">
        <v>13080</v>
      </c>
      <c r="F1340">
        <v>3487.77</v>
      </c>
      <c r="G1340">
        <v>4990</v>
      </c>
      <c r="H1340" t="str" cm="1">
        <f t="array" ref="H1340">_xlfn.IFS(Table1_1[[#This Row],[discounted_price]]&lt;200, "&lt;₹200", Table1_1[[#This Row],[discounted_price]]&lt;=500, "₹200-₹500", Table1_1[[#This Row],[discounted_price]]&gt;500, "&gt;₹500")</f>
        <v>&gt;₹500</v>
      </c>
      <c r="I1340" s="1">
        <v>0.3</v>
      </c>
      <c r="J1340"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40" s="1" t="str">
        <f>IF(Table1_1[[#This Row],[discount_percentage]]&gt;= 50%, "Yes", "No")</f>
        <v>No</v>
      </c>
      <c r="L1340">
        <v>4.0999999999999996</v>
      </c>
      <c r="M1340">
        <v>1127</v>
      </c>
      <c r="N1340">
        <f>AVERAGE(Table1_1[[#This Row],[rating]]) + (Table1_1[[#This Row],[rating_count]]/1000)</f>
        <v>5.2269999999999994</v>
      </c>
      <c r="O1340" t="str">
        <f>IF(Table1_1[[#This Row],[rating_count]]&lt;1000, "Yes", "No")</f>
        <v>No</v>
      </c>
      <c r="P1340" t="s">
        <v>12926</v>
      </c>
      <c r="Q1340" t="s">
        <v>12927</v>
      </c>
      <c r="R1340" t="s">
        <v>12928</v>
      </c>
      <c r="S1340" t="s">
        <v>12929</v>
      </c>
      <c r="T1340" t="s">
        <v>12930</v>
      </c>
      <c r="U1340" t="s">
        <v>12931</v>
      </c>
      <c r="V1340" t="s">
        <v>12932</v>
      </c>
      <c r="W1340" t="s">
        <v>12933</v>
      </c>
    </row>
    <row r="1341" spans="1:23" x14ac:dyDescent="0.25">
      <c r="A1341" t="s">
        <v>12934</v>
      </c>
      <c r="B1341" t="s">
        <v>12935</v>
      </c>
      <c r="C1341" t="str">
        <f>TRIM(LEFT(Table1_1[[#This Row],[product_name]], FIND(" ",Table1_1[[#This Row],[product_name]],FIND(" ",Table1_1[[#This Row],[product_name]],FIND(" ",Table1_1[[#This Row],[product_name]])+1)+1)))</f>
        <v>4 in 1</v>
      </c>
      <c r="D1341" t="s">
        <v>9192</v>
      </c>
      <c r="E1341" t="s">
        <v>13080</v>
      </c>
      <c r="F1341">
        <v>498</v>
      </c>
      <c r="G1341">
        <v>1200</v>
      </c>
      <c r="H1341" t="str" cm="1">
        <f t="array" ref="H1341">_xlfn.IFS(Table1_1[[#This Row],[discounted_price]]&lt;200, "&lt;₹200", Table1_1[[#This Row],[discounted_price]]&lt;=500, "₹200-₹500", Table1_1[[#This Row],[discounted_price]]&gt;500, "&gt;₹500")</f>
        <v>₹200-₹500</v>
      </c>
      <c r="I1341" s="1">
        <v>0.59</v>
      </c>
      <c r="J1341"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41" s="1" t="str">
        <f>IF(Table1_1[[#This Row],[discount_percentage]]&gt;= 50%, "Yes", "No")</f>
        <v>Yes</v>
      </c>
      <c r="L1341">
        <v>3.2</v>
      </c>
      <c r="M1341">
        <v>113</v>
      </c>
      <c r="N1341">
        <f>AVERAGE(Table1_1[[#This Row],[rating]]) + (Table1_1[[#This Row],[rating_count]]/1000)</f>
        <v>3.3130000000000002</v>
      </c>
      <c r="O1341" t="str">
        <f>IF(Table1_1[[#This Row],[rating_count]]&lt;1000, "Yes", "No")</f>
        <v>Yes</v>
      </c>
      <c r="P1341" t="s">
        <v>12936</v>
      </c>
      <c r="Q1341" t="s">
        <v>12937</v>
      </c>
      <c r="R1341" t="s">
        <v>12938</v>
      </c>
      <c r="S1341" t="s">
        <v>12939</v>
      </c>
      <c r="T1341" t="s">
        <v>12940</v>
      </c>
      <c r="U1341" t="s">
        <v>12941</v>
      </c>
      <c r="V1341" t="s">
        <v>12942</v>
      </c>
      <c r="W1341" t="s">
        <v>12943</v>
      </c>
    </row>
    <row r="1342" spans="1:23" x14ac:dyDescent="0.25">
      <c r="A1342" t="s">
        <v>12944</v>
      </c>
      <c r="B1342" t="s">
        <v>12945</v>
      </c>
      <c r="C1342" t="str">
        <f>TRIM(LEFT(Table1_1[[#This Row],[product_name]], FIND(" ",Table1_1[[#This Row],[product_name]],FIND(" ",Table1_1[[#This Row],[product_name]],FIND(" ",Table1_1[[#This Row],[product_name]])+1)+1)))</f>
        <v>Philips HD9306/06 1.5-Litre</v>
      </c>
      <c r="D1342" t="s">
        <v>8541</v>
      </c>
      <c r="E1342" t="s">
        <v>13080</v>
      </c>
      <c r="F1342">
        <v>2695</v>
      </c>
      <c r="G1342">
        <v>2695</v>
      </c>
      <c r="H1342" t="str" cm="1">
        <f t="array" ref="H1342">_xlfn.IFS(Table1_1[[#This Row],[discounted_price]]&lt;200, "&lt;₹200", Table1_1[[#This Row],[discounted_price]]&lt;=500, "₹200-₹500", Table1_1[[#This Row],[discounted_price]]&gt;500, "&gt;₹500")</f>
        <v>&gt;₹500</v>
      </c>
      <c r="I1342" s="1">
        <v>0</v>
      </c>
      <c r="J1342"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0-10%</v>
      </c>
      <c r="K1342" s="1" t="str">
        <f>IF(Table1_1[[#This Row],[discount_percentage]]&gt;= 50%, "Yes", "No")</f>
        <v>No</v>
      </c>
      <c r="L1342">
        <v>4.4000000000000004</v>
      </c>
      <c r="M1342">
        <v>2518</v>
      </c>
      <c r="N1342">
        <f>AVERAGE(Table1_1[[#This Row],[rating]]) + (Table1_1[[#This Row],[rating_count]]/1000)</f>
        <v>6.9180000000000001</v>
      </c>
      <c r="O1342" t="str">
        <f>IF(Table1_1[[#This Row],[rating_count]]&lt;1000, "Yes", "No")</f>
        <v>No</v>
      </c>
      <c r="P1342" t="s">
        <v>12946</v>
      </c>
      <c r="Q1342" t="s">
        <v>12947</v>
      </c>
      <c r="R1342" t="s">
        <v>12948</v>
      </c>
      <c r="S1342" t="s">
        <v>12949</v>
      </c>
      <c r="T1342" t="s">
        <v>12950</v>
      </c>
      <c r="U1342" t="s">
        <v>12951</v>
      </c>
      <c r="V1342" t="s">
        <v>12952</v>
      </c>
      <c r="W1342" t="s">
        <v>12953</v>
      </c>
    </row>
    <row r="1343" spans="1:23" x14ac:dyDescent="0.25">
      <c r="A1343" t="s">
        <v>12954</v>
      </c>
      <c r="B1343" t="s">
        <v>12955</v>
      </c>
      <c r="C1343" t="str">
        <f>TRIM(LEFT(Table1_1[[#This Row],[product_name]], FIND(" ",Table1_1[[#This Row],[product_name]],FIND(" ",Table1_1[[#This Row],[product_name]],FIND(" ",Table1_1[[#This Row],[product_name]])+1)+1)))</f>
        <v>Libra Room Heater</v>
      </c>
      <c r="D1343" t="s">
        <v>8552</v>
      </c>
      <c r="E1343" t="s">
        <v>13080</v>
      </c>
      <c r="F1343">
        <v>949</v>
      </c>
      <c r="G1343">
        <v>2299</v>
      </c>
      <c r="H1343" t="str" cm="1">
        <f t="array" ref="H1343">_xlfn.IFS(Table1_1[[#This Row],[discounted_price]]&lt;200, "&lt;₹200", Table1_1[[#This Row],[discounted_price]]&lt;=500, "₹200-₹500", Table1_1[[#This Row],[discounted_price]]&gt;500, "&gt;₹500")</f>
        <v>&gt;₹500</v>
      </c>
      <c r="I1343" s="1">
        <v>0.59</v>
      </c>
      <c r="J1343"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43" s="1" t="str">
        <f>IF(Table1_1[[#This Row],[discount_percentage]]&gt;= 50%, "Yes", "No")</f>
        <v>Yes</v>
      </c>
      <c r="L1343">
        <v>3.6</v>
      </c>
      <c r="M1343">
        <v>550</v>
      </c>
      <c r="N1343">
        <f>AVERAGE(Table1_1[[#This Row],[rating]]) + (Table1_1[[#This Row],[rating_count]]/1000)</f>
        <v>4.1500000000000004</v>
      </c>
      <c r="O1343" t="str">
        <f>IF(Table1_1[[#This Row],[rating_count]]&lt;1000, "Yes", "No")</f>
        <v>Yes</v>
      </c>
      <c r="P1343" t="s">
        <v>12956</v>
      </c>
      <c r="Q1343" t="s">
        <v>12957</v>
      </c>
      <c r="R1343" t="s">
        <v>12958</v>
      </c>
      <c r="S1343" t="s">
        <v>12959</v>
      </c>
      <c r="T1343" t="s">
        <v>12960</v>
      </c>
      <c r="U1343" t="s">
        <v>12961</v>
      </c>
      <c r="V1343" t="s">
        <v>12962</v>
      </c>
      <c r="W1343" t="s">
        <v>12963</v>
      </c>
    </row>
    <row r="1344" spans="1:23" x14ac:dyDescent="0.25">
      <c r="A1344" t="s">
        <v>12964</v>
      </c>
      <c r="B1344" t="s">
        <v>12965</v>
      </c>
      <c r="C1344" t="str">
        <f>TRIM(LEFT(Table1_1[[#This Row],[product_name]], FIND(" ",Table1_1[[#This Row],[product_name]],FIND(" ",Table1_1[[#This Row],[product_name]],FIND(" ",Table1_1[[#This Row],[product_name]])+1)+1)))</f>
        <v>NGI Store 2</v>
      </c>
      <c r="D1344" t="s">
        <v>8574</v>
      </c>
      <c r="E1344" t="s">
        <v>13080</v>
      </c>
      <c r="F1344">
        <v>199</v>
      </c>
      <c r="G1344">
        <v>999</v>
      </c>
      <c r="H1344" t="str" cm="1">
        <f t="array" ref="H1344">_xlfn.IFS(Table1_1[[#This Row],[discounted_price]]&lt;200, "&lt;₹200", Table1_1[[#This Row],[discounted_price]]&lt;=500, "₹200-₹500", Table1_1[[#This Row],[discounted_price]]&gt;500, "&gt;₹500")</f>
        <v>&lt;₹200</v>
      </c>
      <c r="I1344" s="1">
        <v>0.8</v>
      </c>
      <c r="J1344"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71-80%</v>
      </c>
      <c r="K1344" s="1" t="str">
        <f>IF(Table1_1[[#This Row],[discount_percentage]]&gt;= 50%, "Yes", "No")</f>
        <v>Yes</v>
      </c>
      <c r="L1344">
        <v>3.1</v>
      </c>
      <c r="M1344">
        <v>2</v>
      </c>
      <c r="N1344">
        <f>AVERAGE(Table1_1[[#This Row],[rating]]) + (Table1_1[[#This Row],[rating_count]]/1000)</f>
        <v>3.1019999999999999</v>
      </c>
      <c r="O1344" t="str">
        <f>IF(Table1_1[[#This Row],[rating_count]]&lt;1000, "Yes", "No")</f>
        <v>Yes</v>
      </c>
      <c r="P1344" t="s">
        <v>12966</v>
      </c>
      <c r="Q1344" t="s">
        <v>12967</v>
      </c>
      <c r="R1344" t="s">
        <v>12968</v>
      </c>
      <c r="S1344" t="s">
        <v>12969</v>
      </c>
      <c r="T1344" t="s">
        <v>12970</v>
      </c>
      <c r="U1344" t="s">
        <v>12971</v>
      </c>
      <c r="V1344" t="s">
        <v>12972</v>
      </c>
      <c r="W1344" t="s">
        <v>12973</v>
      </c>
    </row>
    <row r="1345" spans="1:23" x14ac:dyDescent="0.25">
      <c r="A1345" t="s">
        <v>12974</v>
      </c>
      <c r="B1345" t="s">
        <v>12975</v>
      </c>
      <c r="C1345" t="str">
        <f>TRIM(LEFT(Table1_1[[#This Row],[product_name]], FIND(" ",Table1_1[[#This Row],[product_name]],FIND(" ",Table1_1[[#This Row],[product_name]],FIND(" ",Table1_1[[#This Row],[product_name]])+1)+1)))</f>
        <v>Noir Aqua -</v>
      </c>
      <c r="D1345" t="s">
        <v>9633</v>
      </c>
      <c r="E1345" t="s">
        <v>13080</v>
      </c>
      <c r="F1345">
        <v>379</v>
      </c>
      <c r="G1345">
        <v>919</v>
      </c>
      <c r="H1345" t="str" cm="1">
        <f t="array" ref="H1345">_xlfn.IFS(Table1_1[[#This Row],[discounted_price]]&lt;200, "&lt;₹200", Table1_1[[#This Row],[discounted_price]]&lt;=500, "₹200-₹500", Table1_1[[#This Row],[discounted_price]]&gt;500, "&gt;₹500")</f>
        <v>₹200-₹500</v>
      </c>
      <c r="I1345" s="1">
        <v>0.59</v>
      </c>
      <c r="J1345"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51-60%</v>
      </c>
      <c r="K1345" s="1" t="str">
        <f>IF(Table1_1[[#This Row],[discount_percentage]]&gt;= 50%, "Yes", "No")</f>
        <v>Yes</v>
      </c>
      <c r="L1345">
        <v>4</v>
      </c>
      <c r="M1345">
        <v>1090</v>
      </c>
      <c r="N1345">
        <f>AVERAGE(Table1_1[[#This Row],[rating]]) + (Table1_1[[#This Row],[rating_count]]/1000)</f>
        <v>5.09</v>
      </c>
      <c r="O1345" t="str">
        <f>IF(Table1_1[[#This Row],[rating_count]]&lt;1000, "Yes", "No")</f>
        <v>No</v>
      </c>
      <c r="P1345" t="s">
        <v>12976</v>
      </c>
      <c r="Q1345" t="s">
        <v>12977</v>
      </c>
      <c r="R1345" t="s">
        <v>12978</v>
      </c>
      <c r="S1345" t="s">
        <v>12979</v>
      </c>
      <c r="T1345" t="s">
        <v>12980</v>
      </c>
      <c r="U1345" t="s">
        <v>12981</v>
      </c>
      <c r="V1345" t="s">
        <v>12982</v>
      </c>
      <c r="W1345" t="s">
        <v>12983</v>
      </c>
    </row>
    <row r="1346" spans="1:23" x14ac:dyDescent="0.25">
      <c r="A1346" t="s">
        <v>12984</v>
      </c>
      <c r="B1346" t="s">
        <v>12985</v>
      </c>
      <c r="C1346" t="str">
        <f>TRIM(LEFT(Table1_1[[#This Row],[product_name]], FIND(" ",Table1_1[[#This Row],[product_name]],FIND(" ",Table1_1[[#This Row],[product_name]],FIND(" ",Table1_1[[#This Row],[product_name]])+1)+1)))</f>
        <v>Prestige Delight PRWO</v>
      </c>
      <c r="D1346" t="s">
        <v>9695</v>
      </c>
      <c r="E1346" t="s">
        <v>13080</v>
      </c>
      <c r="F1346">
        <v>2280</v>
      </c>
      <c r="G1346">
        <v>3045</v>
      </c>
      <c r="H1346" t="str" cm="1">
        <f t="array" ref="H1346">_xlfn.IFS(Table1_1[[#This Row],[discounted_price]]&lt;200, "&lt;₹200", Table1_1[[#This Row],[discounted_price]]&lt;=500, "₹200-₹500", Table1_1[[#This Row],[discounted_price]]&gt;500, "&gt;₹500")</f>
        <v>&gt;₹500</v>
      </c>
      <c r="I1346" s="1">
        <v>0.25</v>
      </c>
      <c r="J1346"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46" s="1" t="str">
        <f>IF(Table1_1[[#This Row],[discount_percentage]]&gt;= 50%, "Yes", "No")</f>
        <v>No</v>
      </c>
      <c r="L1346">
        <v>4.0999999999999996</v>
      </c>
      <c r="M1346">
        <v>4118</v>
      </c>
      <c r="N1346">
        <f>AVERAGE(Table1_1[[#This Row],[rating]]) + (Table1_1[[#This Row],[rating_count]]/1000)</f>
        <v>8.218</v>
      </c>
      <c r="O1346" t="str">
        <f>IF(Table1_1[[#This Row],[rating_count]]&lt;1000, "Yes", "No")</f>
        <v>No</v>
      </c>
      <c r="P1346" t="s">
        <v>12986</v>
      </c>
      <c r="Q1346" t="s">
        <v>12987</v>
      </c>
      <c r="R1346" t="s">
        <v>12988</v>
      </c>
      <c r="S1346" t="s">
        <v>12989</v>
      </c>
      <c r="T1346" t="s">
        <v>12990</v>
      </c>
      <c r="U1346" t="s">
        <v>12991</v>
      </c>
      <c r="V1346" t="s">
        <v>12992</v>
      </c>
      <c r="W1346" t="s">
        <v>12993</v>
      </c>
    </row>
    <row r="1347" spans="1:23" x14ac:dyDescent="0.25">
      <c r="A1347" t="s">
        <v>12994</v>
      </c>
      <c r="B1347" t="s">
        <v>12995</v>
      </c>
      <c r="C1347" t="str">
        <f>TRIM(LEFT(Table1_1[[#This Row],[product_name]], FIND(" ",Table1_1[[#This Row],[product_name]],FIND(" ",Table1_1[[#This Row],[product_name]],FIND(" ",Table1_1[[#This Row],[product_name]])+1)+1)))</f>
        <v>Bajaj Majesty RX10</v>
      </c>
      <c r="D1347" t="s">
        <v>9479</v>
      </c>
      <c r="E1347" t="s">
        <v>13080</v>
      </c>
      <c r="F1347">
        <v>2219</v>
      </c>
      <c r="G1347">
        <v>3080</v>
      </c>
      <c r="H1347" t="str" cm="1">
        <f t="array" ref="H1347">_xlfn.IFS(Table1_1[[#This Row],[discounted_price]]&lt;200, "&lt;₹200", Table1_1[[#This Row],[discounted_price]]&lt;=500, "₹200-₹500", Table1_1[[#This Row],[discounted_price]]&gt;500, "&gt;₹500")</f>
        <v>&gt;₹500</v>
      </c>
      <c r="I1347" s="1">
        <v>0.28000000000000003</v>
      </c>
      <c r="J1347"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47" s="1" t="str">
        <f>IF(Table1_1[[#This Row],[discount_percentage]]&gt;= 50%, "Yes", "No")</f>
        <v>No</v>
      </c>
      <c r="L1347">
        <v>3.6</v>
      </c>
      <c r="M1347">
        <v>468</v>
      </c>
      <c r="N1347">
        <f>AVERAGE(Table1_1[[#This Row],[rating]]) + (Table1_1[[#This Row],[rating_count]]/1000)</f>
        <v>4.0680000000000005</v>
      </c>
      <c r="O1347" t="str">
        <f>IF(Table1_1[[#This Row],[rating_count]]&lt;1000, "Yes", "No")</f>
        <v>Yes</v>
      </c>
      <c r="P1347" t="s">
        <v>12996</v>
      </c>
      <c r="Q1347" t="s">
        <v>12997</v>
      </c>
      <c r="R1347" t="s">
        <v>12998</v>
      </c>
      <c r="S1347" t="s">
        <v>12999</v>
      </c>
      <c r="T1347" t="s">
        <v>13000</v>
      </c>
      <c r="U1347" t="s">
        <v>13001</v>
      </c>
      <c r="V1347" t="s">
        <v>13002</v>
      </c>
      <c r="W1347" t="s">
        <v>13003</v>
      </c>
    </row>
    <row r="1348" spans="1:23" x14ac:dyDescent="0.25">
      <c r="A1348" t="s">
        <v>13004</v>
      </c>
      <c r="B1348" t="s">
        <v>13005</v>
      </c>
      <c r="C1348" t="str">
        <f>TRIM(LEFT(Table1_1[[#This Row],[product_name]], FIND(" ",Table1_1[[#This Row],[product_name]],FIND(" ",Table1_1[[#This Row],[product_name]],FIND(" ",Table1_1[[#This Row],[product_name]])+1)+1)))</f>
        <v>Havells Ventil Air</v>
      </c>
      <c r="D1348" t="s">
        <v>9591</v>
      </c>
      <c r="E1348" t="s">
        <v>13080</v>
      </c>
      <c r="F1348">
        <v>1399</v>
      </c>
      <c r="G1348">
        <v>1890</v>
      </c>
      <c r="H1348" t="str" cm="1">
        <f t="array" ref="H1348">_xlfn.IFS(Table1_1[[#This Row],[discounted_price]]&lt;200, "&lt;₹200", Table1_1[[#This Row],[discounted_price]]&lt;=500, "₹200-₹500", Table1_1[[#This Row],[discounted_price]]&gt;500, "&gt;₹500")</f>
        <v>&gt;₹500</v>
      </c>
      <c r="I1348" s="1">
        <v>0.26</v>
      </c>
      <c r="J1348"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48" s="1" t="str">
        <f>IF(Table1_1[[#This Row],[discount_percentage]]&gt;= 50%, "Yes", "No")</f>
        <v>No</v>
      </c>
      <c r="L1348">
        <v>4</v>
      </c>
      <c r="M1348">
        <v>8031</v>
      </c>
      <c r="N1348">
        <f>AVERAGE(Table1_1[[#This Row],[rating]]) + (Table1_1[[#This Row],[rating_count]]/1000)</f>
        <v>12.031000000000001</v>
      </c>
      <c r="O1348" t="str">
        <f>IF(Table1_1[[#This Row],[rating_count]]&lt;1000, "Yes", "No")</f>
        <v>No</v>
      </c>
      <c r="P1348" t="s">
        <v>13006</v>
      </c>
      <c r="Q1348" t="s">
        <v>13007</v>
      </c>
      <c r="R1348" t="s">
        <v>13008</v>
      </c>
      <c r="S1348" t="s">
        <v>13009</v>
      </c>
      <c r="T1348" t="s">
        <v>13010</v>
      </c>
      <c r="U1348" t="s">
        <v>13011</v>
      </c>
      <c r="V1348" t="s">
        <v>13012</v>
      </c>
      <c r="W1348" t="s">
        <v>13013</v>
      </c>
    </row>
    <row r="1349" spans="1:23" x14ac:dyDescent="0.25">
      <c r="A1349" t="s">
        <v>13014</v>
      </c>
      <c r="B1349" t="s">
        <v>13015</v>
      </c>
      <c r="C1349" t="str">
        <f>TRIM(LEFT(Table1_1[[#This Row],[product_name]], FIND(" ",Table1_1[[#This Row],[product_name]],FIND(" ",Table1_1[[#This Row],[product_name]],FIND(" ",Table1_1[[#This Row],[product_name]])+1)+1)))</f>
        <v>Borosil Jumbo 1000-Watt</v>
      </c>
      <c r="D1349" t="s">
        <v>9061</v>
      </c>
      <c r="E1349" t="s">
        <v>13080</v>
      </c>
      <c r="F1349">
        <v>2863</v>
      </c>
      <c r="G1349">
        <v>3690</v>
      </c>
      <c r="H1349" t="str" cm="1">
        <f t="array" ref="H1349">_xlfn.IFS(Table1_1[[#This Row],[discounted_price]]&lt;200, "&lt;₹200", Table1_1[[#This Row],[discounted_price]]&lt;=500, "₹200-₹500", Table1_1[[#This Row],[discounted_price]]&gt;500, "&gt;₹500")</f>
        <v>&gt;₹500</v>
      </c>
      <c r="I1349" s="1">
        <v>0.22</v>
      </c>
      <c r="J1349" s="1" t="str">
        <f>IF(Table1_1[[#This Row],[discount_percentage]]&lt;=10%, "0-10%", IF(Table1_1[[#This Row],[discount_percentage]]&lt;=20%, "11-20%", IF(Table1_1[[#This Row],[discount_percentage]]&lt;=30%, "21-30%",  IF(Table1_1[[#This Row],[discount_percentage]]&lt;=40%, "31-40%",  IF(Table1_1[[#This Row],[discount_percentage]]&lt;=50%, "41-50%",  IF(Table1_1[[#This Row],[discount_percentage]]&lt;=60%, "51-60%",  IF(Table1_1[[#This Row],[discount_percentage]]&lt;=70%, "61-70%",  IF(Table1_1[[#This Row],[discount_percentage]]&lt;=80%, "71-80%",  IF(Table1_1[[#This Row],[discount_percentage]]&lt;=90%, "81-90%", "91-100%")))))))))</f>
        <v>21-30%</v>
      </c>
      <c r="K1349" s="1" t="str">
        <f>IF(Table1_1[[#This Row],[discount_percentage]]&gt;= 50%, "Yes", "No")</f>
        <v>No</v>
      </c>
      <c r="L1349">
        <v>4.3</v>
      </c>
      <c r="M1349">
        <v>6987</v>
      </c>
      <c r="N1349">
        <f>AVERAGE(Table1_1[[#This Row],[rating]]) + (Table1_1[[#This Row],[rating_count]]/1000)</f>
        <v>11.286999999999999</v>
      </c>
      <c r="O1349" t="str">
        <f>IF(Table1_1[[#This Row],[rating_count]]&lt;1000, "Yes", "No")</f>
        <v>No</v>
      </c>
      <c r="P1349" t="s">
        <v>13016</v>
      </c>
      <c r="Q1349" t="s">
        <v>13017</v>
      </c>
      <c r="R1349" t="s">
        <v>13018</v>
      </c>
      <c r="S1349" t="s">
        <v>13019</v>
      </c>
      <c r="T1349" t="s">
        <v>13020</v>
      </c>
      <c r="U1349" t="s">
        <v>13074</v>
      </c>
      <c r="V1349" t="s">
        <v>13021</v>
      </c>
      <c r="W1349" t="s">
        <v>13022</v>
      </c>
    </row>
  </sheetData>
  <conditionalFormatting sqref="B1:B1048576">
    <cfRule type="duplicateValues" dxfId="0" priority="2"/>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C3" sqref="C3"/>
    </sheetView>
  </sheetViews>
  <sheetFormatPr defaultColWidth="11.5" defaultRowHeight="15.75" x14ac:dyDescent="0.25"/>
  <cols>
    <col min="2" max="2" width="14.375" customWidth="1"/>
    <col min="4" max="4" width="16.625" customWidth="1"/>
    <col min="5" max="5" width="12.75" customWidth="1"/>
    <col min="6" max="6" width="19.625" customWidth="1"/>
    <col min="8" max="8" width="14" style="4" customWidth="1"/>
    <col min="9" max="9" width="14.375" customWidth="1"/>
    <col min="11" max="11" width="11.625" customWidth="1"/>
    <col min="13" max="13" width="12.125" customWidth="1"/>
    <col min="14" max="14" width="15.125" customWidth="1"/>
    <col min="16" max="16" width="12.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AF72A5-2CB6-4E6B-BA8A-05BB57657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Table1</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Oluwaseun Ayodele</cp:lastModifiedBy>
  <dcterms:created xsi:type="dcterms:W3CDTF">2025-05-26T18:46:29Z</dcterms:created>
  <dcterms:modified xsi:type="dcterms:W3CDTF">2025-07-04T14:38:21Z</dcterms:modified>
</cp:coreProperties>
</file>