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LC" sheetId="1" r:id="rId3"/>
  </sheets>
  <definedNames>
    <definedName localSheetId="0" name="solver_adj">RLC!$L$2:$O$2</definedName>
    <definedName localSheetId="0" name="solver_opt">RLC!$I$2</definedName>
  </definedNames>
  <calcPr/>
</workbook>
</file>

<file path=xl/sharedStrings.xml><?xml version="1.0" encoding="utf-8"?>
<sst xmlns="http://schemas.openxmlformats.org/spreadsheetml/2006/main" count="17" uniqueCount="17">
  <si>
    <t>f (kHz)</t>
  </si>
  <si>
    <t>f(Hz)</t>
  </si>
  <si>
    <t>V (V)</t>
  </si>
  <si>
    <t>XL</t>
  </si>
  <si>
    <t>XC</t>
  </si>
  <si>
    <t>Z</t>
  </si>
  <si>
    <t>Theoretical</t>
  </si>
  <si>
    <t>res</t>
  </si>
  <si>
    <t>sum</t>
  </si>
  <si>
    <t>Vmax</t>
  </si>
  <si>
    <t>R</t>
  </si>
  <si>
    <t>L</t>
  </si>
  <si>
    <t>C</t>
  </si>
  <si>
    <t>2pi</t>
  </si>
  <si>
    <t>theo</t>
  </si>
  <si>
    <t>Resonance</t>
  </si>
  <si>
    <t>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</si>
</sst>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0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010870516185477"/>
          <c:y val="0.1948611111111111"/>
          <c:w val="0.8838912948381451"/>
          <c:h val="0.7208876494604841"/>
        </c:manualLayout>
      </c:layout>
      <c:scatterChart>
        <c:scatterStyle val="lineMarker"/>
        <c:varyColors val="0"/>
        <c:ser>
          <c:idx val="0"/>
          <c:order val="0"/>
          <c:tx>
            <c:strRef>
              <c:f>RLC!$C$1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RLC!$A$2:$A$500</c:f>
            </c:numRef>
          </c:xVal>
          <c:yVal>
            <c:numRef>
              <c:f>RLC!$C$2:$C$500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99411"/>
        <c:axId val="2139895976"/>
      </c:scatterChart>
      <c:valAx>
        <c:axId val="100249941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39895976"/>
      </c:valAx>
      <c:valAx>
        <c:axId val="21398959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2499411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RLC!$T$3:$T$79</c:f>
            </c:numRef>
          </c:xVal>
          <c:yVal>
            <c:numRef>
              <c:f>RLC!$V$3:$V$79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xVal>
            <c:numRef>
              <c:f>RLC!$T$3:$T$79</c:f>
            </c:numRef>
          </c:xVal>
          <c:yVal>
            <c:numRef>
              <c:f>RLC!$W$3:$W$79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87436"/>
        <c:axId val="372786676"/>
      </c:scatterChart>
      <c:valAx>
        <c:axId val="703287436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372786676"/>
      </c:valAx>
      <c:valAx>
        <c:axId val="37278667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0328743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10</xdr:col>
      <xdr:colOff>485775</xdr:colOff>
      <xdr:row>8</xdr:row>
      <xdr:rowOff>95250</xdr:rowOff>
    </xdr:from>
    <xdr:ext cx="4343400" cy="2847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342900</xdr:colOff>
      <xdr:row>27</xdr:row>
      <xdr:rowOff>0</xdr:rowOff>
    </xdr:from>
    <xdr:ext cx="4619625" cy="27432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2.0"/>
    <col customWidth="1" min="6" max="6" width="8.71"/>
    <col customWidth="1" min="7" max="7" width="12.0"/>
    <col customWidth="1" min="8" max="8" width="11.0"/>
    <col customWidth="1" min="9" max="9" width="8.71"/>
    <col customWidth="1" min="10" max="10" width="12.0"/>
    <col customWidth="1" min="11" max="11" width="8.71"/>
    <col customWidth="1" min="12" max="12" width="11.0"/>
    <col customWidth="1" min="13" max="14" width="8.71"/>
    <col customWidth="1" min="15" max="15" width="12.0"/>
    <col customWidth="1" min="16" max="21" width="8.71"/>
    <col customWidth="1" min="22" max="23" width="12.0"/>
    <col customWidth="1" min="24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>
      <c r="A2">
        <v>5.0E-4</v>
      </c>
      <c r="B2">
        <f t="shared" ref="B2:B78" si="1">A2*1000</f>
        <v>0.5</v>
      </c>
      <c r="C2">
        <v>0.001</v>
      </c>
      <c r="D2">
        <f t="shared" ref="D2:D78" si="2">$P$2*B2*$N$2</f>
        <v>0.03078760801</v>
      </c>
      <c r="E2">
        <f t="shared" ref="E2:E78" si="3">($P$2*B2*$O$2)^-1</f>
        <v>31206851.59</v>
      </c>
      <c r="F2">
        <f>SQRT(($M$2)^2+(D2-E2)^2)</f>
        <v>31206851.56</v>
      </c>
      <c r="G2">
        <f t="shared" ref="G2:G78" si="4">($L$2/F2)*$M$2*2</f>
        <v>0.000005932351095</v>
      </c>
      <c r="H2">
        <f t="shared" ref="H2:H78" si="5">(G2-C2)^2</f>
        <v>0.0000009881704906</v>
      </c>
      <c r="I2">
        <f>SUM(H2:H78)</f>
        <v>0.531198201</v>
      </c>
      <c r="J2">
        <f t="shared" ref="J2:J78" si="6">COS((ATAN((D2-E2)/($M$2+50))))*180/PI()</f>
        <v>0.0001854360002</v>
      </c>
      <c r="L2">
        <v>1.815</v>
      </c>
      <c r="M2">
        <v>51.0</v>
      </c>
      <c r="N2">
        <v>0.0098</v>
      </c>
      <c r="O2" s="1">
        <v>1.02E-8</v>
      </c>
      <c r="P2">
        <f>2*PI()</f>
        <v>6.283185307</v>
      </c>
      <c r="W2" t="s">
        <v>14</v>
      </c>
    </row>
    <row r="3">
      <c r="A3">
        <v>1.068</v>
      </c>
      <c r="B3">
        <f t="shared" si="1"/>
        <v>1068</v>
      </c>
      <c r="C3">
        <v>0.023</v>
      </c>
      <c r="D3">
        <f t="shared" si="2"/>
        <v>65.7623307</v>
      </c>
      <c r="E3">
        <f t="shared" si="3"/>
        <v>14609.94924</v>
      </c>
      <c r="F3">
        <f t="shared" ref="F3:F78" si="7">SQRT(($M$2+50)^2+(D3-E3)^2)</f>
        <v>14544.5376</v>
      </c>
      <c r="G3">
        <f t="shared" si="4"/>
        <v>0.0127284899</v>
      </c>
      <c r="H3">
        <f t="shared" si="5"/>
        <v>0.0001055039196</v>
      </c>
      <c r="J3">
        <f t="shared" si="6"/>
        <v>0.3978726509</v>
      </c>
      <c r="T3">
        <v>0.5</v>
      </c>
      <c r="U3">
        <v>0.001</v>
      </c>
      <c r="V3">
        <f t="shared" ref="V3:V79" si="8">U3/51</f>
        <v>0.00001960784314</v>
      </c>
      <c r="W3">
        <f t="shared" ref="W3:W79" si="9">$L$2/F2*2</f>
        <v>0.0000001163206097</v>
      </c>
    </row>
    <row r="4">
      <c r="A4">
        <v>1.979</v>
      </c>
      <c r="B4">
        <f t="shared" si="1"/>
        <v>1979</v>
      </c>
      <c r="C4">
        <v>0.042</v>
      </c>
      <c r="D4">
        <f t="shared" si="2"/>
        <v>121.8573525</v>
      </c>
      <c r="E4">
        <f t="shared" si="3"/>
        <v>7884.500148</v>
      </c>
      <c r="F4">
        <f t="shared" si="7"/>
        <v>7763.299825</v>
      </c>
      <c r="G4">
        <f t="shared" si="4"/>
        <v>0.02384681826</v>
      </c>
      <c r="H4">
        <f t="shared" si="5"/>
        <v>0.0003295380074</v>
      </c>
      <c r="J4">
        <f t="shared" si="6"/>
        <v>0.7454141745</v>
      </c>
      <c r="T4">
        <v>1068.0</v>
      </c>
      <c r="U4">
        <v>0.023</v>
      </c>
      <c r="V4">
        <f t="shared" si="8"/>
        <v>0.0004509803922</v>
      </c>
      <c r="W4">
        <f t="shared" si="9"/>
        <v>0.0002495782334</v>
      </c>
    </row>
    <row r="5">
      <c r="A5">
        <v>3.027</v>
      </c>
      <c r="B5">
        <f t="shared" si="1"/>
        <v>3027</v>
      </c>
      <c r="C5">
        <v>0.064</v>
      </c>
      <c r="D5">
        <f t="shared" si="2"/>
        <v>186.3881789</v>
      </c>
      <c r="E5">
        <f t="shared" si="3"/>
        <v>5154.749188</v>
      </c>
      <c r="F5">
        <f t="shared" si="7"/>
        <v>4969.3875</v>
      </c>
      <c r="G5">
        <f t="shared" si="4"/>
        <v>0.03725408816</v>
      </c>
      <c r="H5">
        <f t="shared" si="5"/>
        <v>0.0007153438003</v>
      </c>
      <c r="J5">
        <f t="shared" si="6"/>
        <v>1.164504425</v>
      </c>
      <c r="L5" t="s">
        <v>15</v>
      </c>
      <c r="N5" t="s">
        <v>16</v>
      </c>
      <c r="T5">
        <v>1979.0</v>
      </c>
      <c r="U5">
        <v>0.042</v>
      </c>
      <c r="V5">
        <f t="shared" si="8"/>
        <v>0.0008235294118</v>
      </c>
      <c r="W5">
        <f t="shared" si="9"/>
        <v>0.0004675846717</v>
      </c>
    </row>
    <row r="6">
      <c r="A6">
        <v>4.04</v>
      </c>
      <c r="B6">
        <f t="shared" si="1"/>
        <v>4040</v>
      </c>
      <c r="C6">
        <v>0.083</v>
      </c>
      <c r="D6">
        <f t="shared" si="2"/>
        <v>248.7638727</v>
      </c>
      <c r="E6">
        <f t="shared" si="3"/>
        <v>3862.234107</v>
      </c>
      <c r="F6">
        <f t="shared" si="7"/>
        <v>3614.881483</v>
      </c>
      <c r="G6">
        <f t="shared" si="4"/>
        <v>0.05121329727</v>
      </c>
      <c r="H6">
        <f t="shared" si="5"/>
        <v>0.00101039447</v>
      </c>
      <c r="J6">
        <f t="shared" si="6"/>
        <v>1.60084743</v>
      </c>
      <c r="L6">
        <f>(2*PI()*SQRT(N2*O2))^-1</f>
        <v>15918.67836</v>
      </c>
      <c r="T6">
        <v>3027.0</v>
      </c>
      <c r="U6">
        <v>0.064</v>
      </c>
      <c r="V6">
        <f t="shared" si="8"/>
        <v>0.001254901961</v>
      </c>
      <c r="W6">
        <f t="shared" si="9"/>
        <v>0.0007304723168</v>
      </c>
    </row>
    <row r="7">
      <c r="A7">
        <v>5.13</v>
      </c>
      <c r="B7">
        <f t="shared" si="1"/>
        <v>5130</v>
      </c>
      <c r="C7">
        <v>0.108</v>
      </c>
      <c r="D7">
        <f t="shared" si="2"/>
        <v>315.8808581</v>
      </c>
      <c r="E7">
        <f t="shared" si="3"/>
        <v>3041.603468</v>
      </c>
      <c r="F7">
        <f t="shared" si="7"/>
        <v>2727.593215</v>
      </c>
      <c r="G7">
        <f t="shared" si="4"/>
        <v>0.06787302408</v>
      </c>
      <c r="H7">
        <f t="shared" si="5"/>
        <v>0.001610174196</v>
      </c>
      <c r="J7">
        <f t="shared" si="6"/>
        <v>2.121604387</v>
      </c>
      <c r="T7">
        <v>4040.0</v>
      </c>
      <c r="U7">
        <v>0.083</v>
      </c>
      <c r="V7">
        <f t="shared" si="8"/>
        <v>0.00162745098</v>
      </c>
      <c r="W7">
        <f t="shared" si="9"/>
        <v>0.001004182299</v>
      </c>
    </row>
    <row r="8">
      <c r="A8">
        <v>5.92</v>
      </c>
      <c r="B8">
        <f t="shared" si="1"/>
        <v>5920</v>
      </c>
      <c r="C8">
        <v>0.121</v>
      </c>
      <c r="D8">
        <f t="shared" si="2"/>
        <v>364.5252788</v>
      </c>
      <c r="E8">
        <f t="shared" si="3"/>
        <v>2635.713816</v>
      </c>
      <c r="F8">
        <f t="shared" si="7"/>
        <v>2273.433169</v>
      </c>
      <c r="G8">
        <f t="shared" si="4"/>
        <v>0.08143190771</v>
      </c>
      <c r="H8">
        <f t="shared" si="5"/>
        <v>0.001565633927</v>
      </c>
      <c r="J8">
        <f t="shared" si="6"/>
        <v>2.545433844</v>
      </c>
      <c r="T8">
        <v>5130.0</v>
      </c>
      <c r="U8">
        <v>0.108</v>
      </c>
      <c r="V8">
        <f t="shared" si="8"/>
        <v>0.002117647059</v>
      </c>
      <c r="W8">
        <f t="shared" si="9"/>
        <v>0.001330843609</v>
      </c>
    </row>
    <row r="9">
      <c r="A9">
        <v>6.78</v>
      </c>
      <c r="B9">
        <f t="shared" si="1"/>
        <v>6780</v>
      </c>
      <c r="C9">
        <v>0.141</v>
      </c>
      <c r="D9">
        <f t="shared" si="2"/>
        <v>417.4799646</v>
      </c>
      <c r="E9">
        <f t="shared" si="3"/>
        <v>2301.390235</v>
      </c>
      <c r="F9">
        <f t="shared" si="7"/>
        <v>1886.615729</v>
      </c>
      <c r="G9">
        <f t="shared" si="4"/>
        <v>0.09812809106</v>
      </c>
      <c r="H9">
        <f t="shared" si="5"/>
        <v>0.001838000576</v>
      </c>
      <c r="J9">
        <f t="shared" si="6"/>
        <v>3.067330375</v>
      </c>
      <c r="T9">
        <v>5920.0</v>
      </c>
      <c r="U9">
        <v>0.121</v>
      </c>
      <c r="V9">
        <f t="shared" si="8"/>
        <v>0.00237254902</v>
      </c>
      <c r="W9">
        <f t="shared" si="9"/>
        <v>0.001596704073</v>
      </c>
    </row>
    <row r="10">
      <c r="A10">
        <v>7.76848</v>
      </c>
      <c r="B10">
        <f t="shared" si="1"/>
        <v>7768.48</v>
      </c>
      <c r="C10">
        <v>0.174</v>
      </c>
      <c r="D10">
        <f t="shared" si="2"/>
        <v>478.3458341</v>
      </c>
      <c r="E10">
        <f t="shared" si="3"/>
        <v>2008.55583</v>
      </c>
      <c r="F10">
        <f t="shared" si="7"/>
        <v>1533.539576</v>
      </c>
      <c r="G10">
        <f t="shared" si="4"/>
        <v>0.1207207188</v>
      </c>
      <c r="H10">
        <f t="shared" si="5"/>
        <v>0.0028386818</v>
      </c>
      <c r="J10">
        <f t="shared" si="6"/>
        <v>3.773540521</v>
      </c>
      <c r="T10">
        <v>6780.0</v>
      </c>
      <c r="U10">
        <v>0.141</v>
      </c>
      <c r="V10">
        <f t="shared" si="8"/>
        <v>0.002764705882</v>
      </c>
      <c r="W10">
        <f t="shared" si="9"/>
        <v>0.001924080217</v>
      </c>
    </row>
    <row r="11">
      <c r="A11">
        <v>8.74</v>
      </c>
      <c r="B11">
        <f t="shared" si="1"/>
        <v>8740</v>
      </c>
      <c r="C11">
        <v>0.196</v>
      </c>
      <c r="D11">
        <f t="shared" si="2"/>
        <v>538.1673879</v>
      </c>
      <c r="E11">
        <f t="shared" si="3"/>
        <v>1785.288992</v>
      </c>
      <c r="F11">
        <f t="shared" si="7"/>
        <v>1251.204738</v>
      </c>
      <c r="G11">
        <f t="shared" si="4"/>
        <v>0.1479613962</v>
      </c>
      <c r="H11">
        <f t="shared" si="5"/>
        <v>0.002307707452</v>
      </c>
      <c r="J11">
        <f t="shared" si="6"/>
        <v>4.625041414</v>
      </c>
      <c r="T11">
        <v>7768.4800000000005</v>
      </c>
      <c r="U11">
        <v>0.174</v>
      </c>
      <c r="V11">
        <f t="shared" si="8"/>
        <v>0.003411764706</v>
      </c>
      <c r="W11">
        <f t="shared" si="9"/>
        <v>0.002367072919</v>
      </c>
    </row>
    <row r="12">
      <c r="A12">
        <v>9.49009</v>
      </c>
      <c r="B12">
        <f t="shared" si="1"/>
        <v>9490.09</v>
      </c>
      <c r="C12">
        <v>0.226</v>
      </c>
      <c r="D12">
        <f t="shared" si="2"/>
        <v>584.3543417</v>
      </c>
      <c r="E12">
        <f t="shared" si="3"/>
        <v>1644.181013</v>
      </c>
      <c r="F12">
        <f t="shared" si="7"/>
        <v>1064.628374</v>
      </c>
      <c r="G12">
        <f t="shared" si="4"/>
        <v>0.1738916645</v>
      </c>
      <c r="H12">
        <f t="shared" si="5"/>
        <v>0.002715278626</v>
      </c>
      <c r="J12">
        <f t="shared" si="6"/>
        <v>5.435580973</v>
      </c>
      <c r="T12">
        <v>8740.0</v>
      </c>
      <c r="U12">
        <v>0.196</v>
      </c>
      <c r="V12">
        <f t="shared" si="8"/>
        <v>0.003843137255</v>
      </c>
      <c r="W12">
        <f t="shared" si="9"/>
        <v>0.002901203848</v>
      </c>
    </row>
    <row r="13">
      <c r="A13">
        <v>9.99384</v>
      </c>
      <c r="B13">
        <f t="shared" si="1"/>
        <v>9993.84</v>
      </c>
      <c r="C13">
        <v>0.253</v>
      </c>
      <c r="D13">
        <f t="shared" si="2"/>
        <v>615.3728568</v>
      </c>
      <c r="E13">
        <f t="shared" si="3"/>
        <v>1561.304343</v>
      </c>
      <c r="F13">
        <f t="shared" si="7"/>
        <v>951.3082446</v>
      </c>
      <c r="G13">
        <f t="shared" si="4"/>
        <v>0.1946056928</v>
      </c>
      <c r="H13">
        <f t="shared" si="5"/>
        <v>0.003409895115</v>
      </c>
      <c r="J13">
        <f t="shared" si="6"/>
        <v>6.083069041</v>
      </c>
      <c r="T13">
        <v>9490.09</v>
      </c>
      <c r="U13">
        <v>0.226</v>
      </c>
      <c r="V13">
        <f t="shared" si="8"/>
        <v>0.004431372549</v>
      </c>
      <c r="W13">
        <f t="shared" si="9"/>
        <v>0.003409640481</v>
      </c>
    </row>
    <row r="14">
      <c r="A14">
        <v>10.2024</v>
      </c>
      <c r="B14">
        <f t="shared" si="1"/>
        <v>10202.4</v>
      </c>
      <c r="C14">
        <v>0.264</v>
      </c>
      <c r="D14">
        <f t="shared" si="2"/>
        <v>628.2149838</v>
      </c>
      <c r="E14">
        <f t="shared" si="3"/>
        <v>1529.387771</v>
      </c>
      <c r="F14">
        <f t="shared" si="7"/>
        <v>906.8149712</v>
      </c>
      <c r="G14">
        <f t="shared" si="4"/>
        <v>0.2041541063</v>
      </c>
      <c r="H14">
        <f t="shared" si="5"/>
        <v>0.003581530997</v>
      </c>
      <c r="J14">
        <f t="shared" si="6"/>
        <v>6.381537485</v>
      </c>
      <c r="T14">
        <v>9993.84</v>
      </c>
      <c r="U14">
        <v>0.253</v>
      </c>
      <c r="V14">
        <f t="shared" si="8"/>
        <v>0.004960784314</v>
      </c>
      <c r="W14">
        <f t="shared" si="9"/>
        <v>0.003815797898</v>
      </c>
    </row>
    <row r="15">
      <c r="A15">
        <v>10.3924</v>
      </c>
      <c r="B15">
        <f t="shared" si="1"/>
        <v>10392.4</v>
      </c>
      <c r="C15">
        <v>0.274</v>
      </c>
      <c r="D15">
        <f t="shared" si="2"/>
        <v>639.9142749</v>
      </c>
      <c r="E15">
        <f t="shared" si="3"/>
        <v>1501.4266</v>
      </c>
      <c r="F15">
        <f t="shared" si="7"/>
        <v>867.4125233</v>
      </c>
      <c r="G15">
        <f t="shared" si="4"/>
        <v>0.2134278616</v>
      </c>
      <c r="H15">
        <f t="shared" si="5"/>
        <v>0.003668983947</v>
      </c>
      <c r="J15">
        <f t="shared" si="6"/>
        <v>6.671420547</v>
      </c>
      <c r="T15">
        <v>10202.400000000001</v>
      </c>
      <c r="U15">
        <v>0.264</v>
      </c>
      <c r="V15">
        <f t="shared" si="8"/>
        <v>0.005176470588</v>
      </c>
      <c r="W15">
        <f t="shared" si="9"/>
        <v>0.004003021691</v>
      </c>
    </row>
    <row r="16">
      <c r="A16">
        <v>10.5955</v>
      </c>
      <c r="B16">
        <f t="shared" si="1"/>
        <v>10595.5</v>
      </c>
      <c r="C16">
        <v>0.286</v>
      </c>
      <c r="D16">
        <f t="shared" si="2"/>
        <v>652.4202012</v>
      </c>
      <c r="E16">
        <f t="shared" si="3"/>
        <v>1472.646481</v>
      </c>
      <c r="F16">
        <f t="shared" si="7"/>
        <v>826.4212912</v>
      </c>
      <c r="G16">
        <f t="shared" si="4"/>
        <v>0.2240140736</v>
      </c>
      <c r="H16">
        <f t="shared" si="5"/>
        <v>0.003842255066</v>
      </c>
      <c r="J16">
        <f t="shared" si="6"/>
        <v>7.002328948</v>
      </c>
      <c r="T16">
        <v>10392.4</v>
      </c>
      <c r="U16">
        <v>0.274</v>
      </c>
      <c r="V16">
        <f t="shared" si="8"/>
        <v>0.00537254902</v>
      </c>
      <c r="W16">
        <f t="shared" si="9"/>
        <v>0.004184860032</v>
      </c>
    </row>
    <row r="17">
      <c r="A17">
        <v>10.7996</v>
      </c>
      <c r="B17">
        <f t="shared" si="1"/>
        <v>10799.6</v>
      </c>
      <c r="C17">
        <v>0.299</v>
      </c>
      <c r="D17">
        <f t="shared" si="2"/>
        <v>664.9877028</v>
      </c>
      <c r="E17">
        <f t="shared" si="3"/>
        <v>1444.815159</v>
      </c>
      <c r="F17">
        <f t="shared" si="7"/>
        <v>786.3408051</v>
      </c>
      <c r="G17">
        <f t="shared" si="4"/>
        <v>0.2354322691</v>
      </c>
      <c r="H17">
        <f t="shared" si="5"/>
        <v>0.004040856416</v>
      </c>
      <c r="J17">
        <f t="shared" si="6"/>
        <v>7.359243846</v>
      </c>
      <c r="T17">
        <v>10595.5</v>
      </c>
      <c r="U17">
        <v>0.286</v>
      </c>
      <c r="V17">
        <f t="shared" si="8"/>
        <v>0.005607843137</v>
      </c>
      <c r="W17">
        <f t="shared" si="9"/>
        <v>0.004392432817</v>
      </c>
    </row>
    <row r="18">
      <c r="A18">
        <v>10.9925</v>
      </c>
      <c r="B18">
        <f t="shared" si="1"/>
        <v>10992.5</v>
      </c>
      <c r="C18">
        <v>0.312</v>
      </c>
      <c r="D18">
        <f t="shared" si="2"/>
        <v>676.865562</v>
      </c>
      <c r="E18">
        <f t="shared" si="3"/>
        <v>1419.461068</v>
      </c>
      <c r="F18">
        <f t="shared" si="7"/>
        <v>749.4325093</v>
      </c>
      <c r="G18">
        <f t="shared" si="4"/>
        <v>0.247026914</v>
      </c>
      <c r="H18">
        <f t="shared" si="5"/>
        <v>0.004221501908</v>
      </c>
      <c r="J18">
        <f t="shared" si="6"/>
        <v>7.721674279</v>
      </c>
      <c r="T18">
        <v>10799.6</v>
      </c>
      <c r="U18">
        <v>0.299</v>
      </c>
      <c r="V18">
        <f t="shared" si="8"/>
        <v>0.005862745098</v>
      </c>
      <c r="W18">
        <f t="shared" si="9"/>
        <v>0.004616319001</v>
      </c>
    </row>
    <row r="19">
      <c r="A19">
        <v>11.202</v>
      </c>
      <c r="B19">
        <f t="shared" si="1"/>
        <v>11202</v>
      </c>
      <c r="C19">
        <v>0.328</v>
      </c>
      <c r="D19">
        <f t="shared" si="2"/>
        <v>689.7655697</v>
      </c>
      <c r="E19">
        <f t="shared" si="3"/>
        <v>1392.914283</v>
      </c>
      <c r="F19">
        <f t="shared" si="7"/>
        <v>710.365478</v>
      </c>
      <c r="G19">
        <f t="shared" si="4"/>
        <v>0.2606123267</v>
      </c>
      <c r="H19">
        <f t="shared" si="5"/>
        <v>0.004541098518</v>
      </c>
      <c r="J19">
        <f t="shared" si="6"/>
        <v>8.146332993</v>
      </c>
      <c r="T19">
        <v>10992.5</v>
      </c>
      <c r="U19">
        <v>0.312</v>
      </c>
      <c r="V19">
        <f t="shared" si="8"/>
        <v>0.006117647059</v>
      </c>
      <c r="W19">
        <f t="shared" si="9"/>
        <v>0.00484366498</v>
      </c>
    </row>
    <row r="20">
      <c r="A20">
        <v>11.4046</v>
      </c>
      <c r="B20">
        <f t="shared" si="1"/>
        <v>11404.6</v>
      </c>
      <c r="C20">
        <v>0.344</v>
      </c>
      <c r="D20">
        <f t="shared" si="2"/>
        <v>702.2407085</v>
      </c>
      <c r="E20">
        <f t="shared" si="3"/>
        <v>1368.169492</v>
      </c>
      <c r="F20">
        <f t="shared" si="7"/>
        <v>673.5444642</v>
      </c>
      <c r="G20">
        <f t="shared" si="4"/>
        <v>0.2748593595</v>
      </c>
      <c r="H20">
        <f t="shared" si="5"/>
        <v>0.004780428173</v>
      </c>
      <c r="J20">
        <f t="shared" si="6"/>
        <v>8.591672916</v>
      </c>
      <c r="T20">
        <v>11202.0</v>
      </c>
      <c r="U20">
        <v>0.328</v>
      </c>
      <c r="V20">
        <f t="shared" si="8"/>
        <v>0.006431372549</v>
      </c>
      <c r="W20">
        <f t="shared" si="9"/>
        <v>0.005110045621</v>
      </c>
    </row>
    <row r="21">
      <c r="A21">
        <v>11.5963</v>
      </c>
      <c r="B21">
        <f t="shared" si="1"/>
        <v>11596.3</v>
      </c>
      <c r="C21">
        <v>0.36</v>
      </c>
      <c r="D21">
        <f t="shared" si="2"/>
        <v>714.0446774</v>
      </c>
      <c r="E21">
        <f t="shared" si="3"/>
        <v>1345.552098</v>
      </c>
      <c r="F21">
        <f t="shared" si="7"/>
        <v>639.5331283</v>
      </c>
      <c r="G21">
        <f t="shared" si="4"/>
        <v>0.2894767946</v>
      </c>
      <c r="H21">
        <f t="shared" si="5"/>
        <v>0.004973522503</v>
      </c>
      <c r="J21">
        <f t="shared" si="6"/>
        <v>9.048591034</v>
      </c>
      <c r="T21">
        <v>11404.6</v>
      </c>
      <c r="U21">
        <v>0.344</v>
      </c>
      <c r="V21">
        <f t="shared" si="8"/>
        <v>0.006745098039</v>
      </c>
      <c r="W21">
        <f t="shared" si="9"/>
        <v>0.005389399205</v>
      </c>
    </row>
    <row r="22">
      <c r="A22">
        <v>11.8004</v>
      </c>
      <c r="B22">
        <f t="shared" si="1"/>
        <v>11800.4</v>
      </c>
      <c r="C22">
        <v>0.379</v>
      </c>
      <c r="D22">
        <f t="shared" si="2"/>
        <v>726.612179</v>
      </c>
      <c r="E22">
        <f t="shared" si="3"/>
        <v>1322.279397</v>
      </c>
      <c r="F22">
        <f t="shared" si="7"/>
        <v>604.16921</v>
      </c>
      <c r="G22">
        <f t="shared" si="4"/>
        <v>0.3064207791</v>
      </c>
      <c r="H22">
        <f t="shared" si="5"/>
        <v>0.005267743313</v>
      </c>
      <c r="J22">
        <f t="shared" si="6"/>
        <v>9.578233441</v>
      </c>
      <c r="T22">
        <v>11596.3</v>
      </c>
      <c r="U22">
        <v>0.36</v>
      </c>
      <c r="V22">
        <f t="shared" si="8"/>
        <v>0.007058823529</v>
      </c>
      <c r="W22">
        <f t="shared" si="9"/>
        <v>0.00567601558</v>
      </c>
    </row>
    <row r="23">
      <c r="A23">
        <v>12.0068</v>
      </c>
      <c r="B23">
        <f t="shared" si="1"/>
        <v>12006.8</v>
      </c>
      <c r="C23">
        <v>0.4</v>
      </c>
      <c r="D23">
        <f t="shared" si="2"/>
        <v>739.3213036</v>
      </c>
      <c r="E23">
        <f t="shared" si="3"/>
        <v>1299.549072</v>
      </c>
      <c r="F23">
        <f t="shared" si="7"/>
        <v>569.2593013</v>
      </c>
      <c r="G23">
        <f t="shared" si="4"/>
        <v>0.3252120775</v>
      </c>
      <c r="H23">
        <f t="shared" si="5"/>
        <v>0.005593233353</v>
      </c>
      <c r="J23">
        <f t="shared" si="6"/>
        <v>10.16561999</v>
      </c>
      <c r="T23">
        <v>11800.4</v>
      </c>
      <c r="U23">
        <v>0.379</v>
      </c>
      <c r="V23">
        <f t="shared" si="8"/>
        <v>0.007431372549</v>
      </c>
      <c r="W23">
        <f t="shared" si="9"/>
        <v>0.00600825057</v>
      </c>
    </row>
    <row r="24">
      <c r="A24">
        <v>12.1919</v>
      </c>
      <c r="B24">
        <f t="shared" si="1"/>
        <v>12191.9</v>
      </c>
      <c r="C24">
        <v>0.421</v>
      </c>
      <c r="D24">
        <f t="shared" si="2"/>
        <v>750.7188761</v>
      </c>
      <c r="E24">
        <f t="shared" si="3"/>
        <v>1279.819043</v>
      </c>
      <c r="F24">
        <f t="shared" si="7"/>
        <v>538.6538656</v>
      </c>
      <c r="G24">
        <f t="shared" si="4"/>
        <v>0.3436900983</v>
      </c>
      <c r="H24">
        <f t="shared" si="5"/>
        <v>0.005976820903</v>
      </c>
      <c r="J24">
        <f t="shared" si="6"/>
        <v>10.74321396</v>
      </c>
      <c r="T24">
        <v>12006.8</v>
      </c>
      <c r="U24">
        <v>0.4</v>
      </c>
      <c r="V24">
        <f t="shared" si="8"/>
        <v>0.007843137255</v>
      </c>
      <c r="W24">
        <f t="shared" si="9"/>
        <v>0.006376707402</v>
      </c>
    </row>
    <row r="25">
      <c r="A25">
        <v>12.4009</v>
      </c>
      <c r="B25">
        <f t="shared" si="1"/>
        <v>12400.9</v>
      </c>
      <c r="C25">
        <v>0.447</v>
      </c>
      <c r="D25">
        <f t="shared" si="2"/>
        <v>763.5880962</v>
      </c>
      <c r="E25">
        <f t="shared" si="3"/>
        <v>1258.249465</v>
      </c>
      <c r="F25">
        <f t="shared" si="7"/>
        <v>504.8671805</v>
      </c>
      <c r="G25">
        <f t="shared" si="4"/>
        <v>0.3666905022</v>
      </c>
      <c r="H25">
        <f t="shared" si="5"/>
        <v>0.006449615429</v>
      </c>
      <c r="J25">
        <f t="shared" si="6"/>
        <v>11.46217055</v>
      </c>
      <c r="T25">
        <v>12191.9</v>
      </c>
      <c r="U25">
        <v>0.421</v>
      </c>
      <c r="V25">
        <f t="shared" si="8"/>
        <v>0.008254901961</v>
      </c>
      <c r="W25">
        <f t="shared" si="9"/>
        <v>0.006739021535</v>
      </c>
    </row>
    <row r="26">
      <c r="A26">
        <v>12.5978</v>
      </c>
      <c r="B26">
        <f t="shared" si="1"/>
        <v>12597.8</v>
      </c>
      <c r="C26">
        <v>0.474</v>
      </c>
      <c r="D26">
        <f t="shared" si="2"/>
        <v>775.7122563</v>
      </c>
      <c r="E26">
        <f t="shared" si="3"/>
        <v>1238.583387</v>
      </c>
      <c r="F26">
        <f t="shared" si="7"/>
        <v>473.762265</v>
      </c>
      <c r="G26">
        <f t="shared" si="4"/>
        <v>0.390765609</v>
      </c>
      <c r="H26">
        <f t="shared" si="5"/>
        <v>0.006927963844</v>
      </c>
      <c r="J26">
        <f t="shared" si="6"/>
        <v>12.21472067</v>
      </c>
      <c r="T26">
        <v>12400.9</v>
      </c>
      <c r="U26">
        <v>0.447</v>
      </c>
      <c r="V26">
        <f t="shared" si="8"/>
        <v>0.008764705882</v>
      </c>
      <c r="W26">
        <f t="shared" si="9"/>
        <v>0.007190009848</v>
      </c>
    </row>
    <row r="27">
      <c r="A27">
        <v>12.7976</v>
      </c>
      <c r="B27">
        <f t="shared" si="1"/>
        <v>12797.6</v>
      </c>
      <c r="C27">
        <v>0.504</v>
      </c>
      <c r="D27">
        <f t="shared" si="2"/>
        <v>788.0149844</v>
      </c>
      <c r="E27">
        <f t="shared" si="3"/>
        <v>1219.246249</v>
      </c>
      <c r="F27">
        <f t="shared" si="7"/>
        <v>442.9011214</v>
      </c>
      <c r="G27">
        <f t="shared" si="4"/>
        <v>0.4179939744</v>
      </c>
      <c r="H27">
        <f t="shared" si="5"/>
        <v>0.007397036444</v>
      </c>
      <c r="J27">
        <f t="shared" si="6"/>
        <v>13.06583671</v>
      </c>
      <c r="T27">
        <v>12597.8</v>
      </c>
      <c r="U27">
        <v>0.474</v>
      </c>
      <c r="V27">
        <f t="shared" si="8"/>
        <v>0.009294117647</v>
      </c>
      <c r="W27">
        <f t="shared" si="9"/>
        <v>0.007662070765</v>
      </c>
    </row>
    <row r="28">
      <c r="A28">
        <v>12.9939</v>
      </c>
      <c r="B28">
        <f t="shared" si="1"/>
        <v>12993.9</v>
      </c>
      <c r="C28">
        <v>0.538</v>
      </c>
      <c r="D28">
        <f t="shared" si="2"/>
        <v>800.1021993</v>
      </c>
      <c r="E28">
        <f t="shared" si="3"/>
        <v>1200.826988</v>
      </c>
      <c r="F28">
        <f t="shared" si="7"/>
        <v>413.2570095</v>
      </c>
      <c r="G28">
        <f t="shared" si="4"/>
        <v>0.4479778824</v>
      </c>
      <c r="H28">
        <f t="shared" si="5"/>
        <v>0.008103981656</v>
      </c>
      <c r="J28">
        <f t="shared" si="6"/>
        <v>14.00308669</v>
      </c>
      <c r="T28">
        <v>12797.599999999999</v>
      </c>
      <c r="U28">
        <v>0.504</v>
      </c>
      <c r="V28">
        <f t="shared" si="8"/>
        <v>0.009882352941</v>
      </c>
      <c r="W28">
        <f t="shared" si="9"/>
        <v>0.008195960282</v>
      </c>
    </row>
    <row r="29">
      <c r="A29">
        <v>13.1955</v>
      </c>
      <c r="B29">
        <f t="shared" si="1"/>
        <v>13195.5</v>
      </c>
      <c r="C29">
        <v>0.576</v>
      </c>
      <c r="D29">
        <f t="shared" si="2"/>
        <v>812.5157629</v>
      </c>
      <c r="E29">
        <f t="shared" si="3"/>
        <v>1182.48083</v>
      </c>
      <c r="F29">
        <f t="shared" si="7"/>
        <v>383.5037822</v>
      </c>
      <c r="G29">
        <f t="shared" si="4"/>
        <v>0.4827331792</v>
      </c>
      <c r="H29">
        <f t="shared" si="5"/>
        <v>0.00869869987</v>
      </c>
      <c r="J29">
        <f t="shared" si="6"/>
        <v>15.08948281</v>
      </c>
      <c r="T29">
        <v>12993.9</v>
      </c>
      <c r="U29">
        <v>0.538</v>
      </c>
      <c r="V29">
        <f t="shared" si="8"/>
        <v>0.01054901961</v>
      </c>
      <c r="W29">
        <f t="shared" si="9"/>
        <v>0.008783880047</v>
      </c>
    </row>
    <row r="30">
      <c r="A30">
        <v>13.3927</v>
      </c>
      <c r="B30">
        <f t="shared" si="1"/>
        <v>13392.7</v>
      </c>
      <c r="C30">
        <v>0.619</v>
      </c>
      <c r="D30">
        <f t="shared" si="2"/>
        <v>824.6583955</v>
      </c>
      <c r="E30">
        <f t="shared" si="3"/>
        <v>1165.069463</v>
      </c>
      <c r="F30">
        <f t="shared" si="7"/>
        <v>355.0784346</v>
      </c>
      <c r="G30">
        <f t="shared" si="4"/>
        <v>0.5213777632</v>
      </c>
      <c r="H30">
        <f t="shared" si="5"/>
        <v>0.00953010111</v>
      </c>
      <c r="J30">
        <f t="shared" si="6"/>
        <v>16.29745196</v>
      </c>
      <c r="T30">
        <v>13195.5</v>
      </c>
      <c r="U30">
        <v>0.576</v>
      </c>
      <c r="V30">
        <f t="shared" si="8"/>
        <v>0.01129411765</v>
      </c>
      <c r="W30">
        <f t="shared" si="9"/>
        <v>0.009465356454</v>
      </c>
    </row>
    <row r="31">
      <c r="A31">
        <v>13.6029</v>
      </c>
      <c r="B31">
        <f t="shared" si="1"/>
        <v>13602.9</v>
      </c>
      <c r="C31">
        <v>0.67</v>
      </c>
      <c r="D31">
        <f t="shared" si="2"/>
        <v>837.6015059</v>
      </c>
      <c r="E31">
        <f t="shared" si="3"/>
        <v>1147.066125</v>
      </c>
      <c r="F31">
        <f t="shared" si="7"/>
        <v>325.529339</v>
      </c>
      <c r="G31">
        <f t="shared" si="4"/>
        <v>0.5687045</v>
      </c>
      <c r="H31">
        <f t="shared" si="5"/>
        <v>0.01026077831</v>
      </c>
      <c r="J31">
        <f t="shared" si="6"/>
        <v>17.7768116</v>
      </c>
      <c r="T31">
        <v>13392.699999999999</v>
      </c>
      <c r="U31">
        <v>0.619</v>
      </c>
      <c r="V31">
        <f t="shared" si="8"/>
        <v>0.0121372549</v>
      </c>
      <c r="W31">
        <f t="shared" si="9"/>
        <v>0.0102230934</v>
      </c>
    </row>
    <row r="32">
      <c r="A32">
        <v>13.8055</v>
      </c>
      <c r="B32">
        <f t="shared" si="1"/>
        <v>13805.5</v>
      </c>
      <c r="C32">
        <v>0.727</v>
      </c>
      <c r="D32">
        <f t="shared" si="2"/>
        <v>850.0766446</v>
      </c>
      <c r="E32">
        <f t="shared" si="3"/>
        <v>1130.232573</v>
      </c>
      <c r="F32">
        <f t="shared" si="7"/>
        <v>297.8058839</v>
      </c>
      <c r="G32">
        <f t="shared" si="4"/>
        <v>0.621646549</v>
      </c>
      <c r="H32">
        <f t="shared" si="5"/>
        <v>0.01109934963</v>
      </c>
      <c r="J32">
        <f t="shared" si="6"/>
        <v>19.4316971</v>
      </c>
      <c r="T32">
        <v>13602.9</v>
      </c>
      <c r="U32">
        <v>0.67</v>
      </c>
      <c r="V32">
        <f t="shared" si="8"/>
        <v>0.0131372549</v>
      </c>
      <c r="W32">
        <f t="shared" si="9"/>
        <v>0.01115106863</v>
      </c>
    </row>
    <row r="33">
      <c r="A33">
        <v>13.992</v>
      </c>
      <c r="B33">
        <f t="shared" si="1"/>
        <v>13992</v>
      </c>
      <c r="C33">
        <v>0.789</v>
      </c>
      <c r="D33">
        <f t="shared" si="2"/>
        <v>861.5604224</v>
      </c>
      <c r="E33">
        <f t="shared" si="3"/>
        <v>1115.167652</v>
      </c>
      <c r="F33">
        <f t="shared" si="7"/>
        <v>272.9791698</v>
      </c>
      <c r="G33">
        <f t="shared" si="4"/>
        <v>0.6781836143</v>
      </c>
      <c r="H33">
        <f t="shared" si="5"/>
        <v>0.01228027133</v>
      </c>
      <c r="J33">
        <f t="shared" si="6"/>
        <v>21.19895718</v>
      </c>
      <c r="T33">
        <v>13805.5</v>
      </c>
      <c r="U33">
        <v>0.727</v>
      </c>
      <c r="V33">
        <f t="shared" si="8"/>
        <v>0.01425490196</v>
      </c>
      <c r="W33">
        <f t="shared" si="9"/>
        <v>0.01218914802</v>
      </c>
    </row>
    <row r="34">
      <c r="A34">
        <v>14.0362</v>
      </c>
      <c r="B34">
        <f t="shared" si="1"/>
        <v>14036.2</v>
      </c>
      <c r="C34">
        <v>0.785</v>
      </c>
      <c r="D34">
        <f t="shared" si="2"/>
        <v>864.282047</v>
      </c>
      <c r="E34">
        <f t="shared" si="3"/>
        <v>1111.655989</v>
      </c>
      <c r="F34">
        <f t="shared" si="7"/>
        <v>267.1981797</v>
      </c>
      <c r="G34">
        <f t="shared" si="4"/>
        <v>0.6928565166</v>
      </c>
      <c r="H34">
        <f t="shared" si="5"/>
        <v>0.008490421536</v>
      </c>
      <c r="J34">
        <f t="shared" si="6"/>
        <v>21.65760911</v>
      </c>
      <c r="T34">
        <v>13992.0</v>
      </c>
      <c r="U34">
        <v>0.789</v>
      </c>
      <c r="V34">
        <f t="shared" si="8"/>
        <v>0.01547058824</v>
      </c>
      <c r="W34">
        <f t="shared" si="9"/>
        <v>0.01329771793</v>
      </c>
    </row>
    <row r="35">
      <c r="A35">
        <v>14.099</v>
      </c>
      <c r="B35">
        <f t="shared" si="1"/>
        <v>14099</v>
      </c>
      <c r="C35">
        <v>0.807</v>
      </c>
      <c r="D35">
        <f t="shared" si="2"/>
        <v>868.1489705</v>
      </c>
      <c r="E35">
        <f t="shared" si="3"/>
        <v>1106.704432</v>
      </c>
      <c r="F35">
        <f t="shared" si="7"/>
        <v>259.0554157</v>
      </c>
      <c r="G35">
        <f t="shared" si="4"/>
        <v>0.7146347413</v>
      </c>
      <c r="H35">
        <f t="shared" si="5"/>
        <v>0.008531341016</v>
      </c>
      <c r="J35">
        <f t="shared" si="6"/>
        <v>22.33836229</v>
      </c>
      <c r="T35">
        <v>14036.199999999999</v>
      </c>
      <c r="U35">
        <v>0.785</v>
      </c>
      <c r="V35">
        <f t="shared" si="8"/>
        <v>0.01539215686</v>
      </c>
      <c r="W35">
        <f t="shared" si="9"/>
        <v>0.01358542189</v>
      </c>
    </row>
    <row r="36">
      <c r="A36">
        <v>14.1952</v>
      </c>
      <c r="B36">
        <f t="shared" si="1"/>
        <v>14195.2</v>
      </c>
      <c r="C36">
        <v>0.865</v>
      </c>
      <c r="D36">
        <f t="shared" si="2"/>
        <v>874.0725063</v>
      </c>
      <c r="E36">
        <f t="shared" si="3"/>
        <v>1099.204364</v>
      </c>
      <c r="F36">
        <f t="shared" si="7"/>
        <v>246.7495765</v>
      </c>
      <c r="G36">
        <f t="shared" si="4"/>
        <v>0.7502748438</v>
      </c>
      <c r="H36">
        <f t="shared" si="5"/>
        <v>0.01316186146</v>
      </c>
      <c r="J36">
        <f t="shared" si="6"/>
        <v>23.45241606</v>
      </c>
      <c r="T36">
        <v>14099.0</v>
      </c>
      <c r="U36">
        <v>0.807</v>
      </c>
      <c r="V36">
        <f t="shared" si="8"/>
        <v>0.01582352941</v>
      </c>
      <c r="W36">
        <f t="shared" si="9"/>
        <v>0.01401244591</v>
      </c>
    </row>
    <row r="37">
      <c r="A37">
        <v>14.2894</v>
      </c>
      <c r="B37">
        <f t="shared" si="1"/>
        <v>14289.4</v>
      </c>
      <c r="C37">
        <v>0.882</v>
      </c>
      <c r="D37">
        <f t="shared" si="2"/>
        <v>879.8728917</v>
      </c>
      <c r="E37">
        <f t="shared" si="3"/>
        <v>1091.95808</v>
      </c>
      <c r="F37">
        <f t="shared" si="7"/>
        <v>234.9066352</v>
      </c>
      <c r="G37">
        <f t="shared" si="4"/>
        <v>0.788100344</v>
      </c>
      <c r="H37">
        <f t="shared" si="5"/>
        <v>0.008817145405</v>
      </c>
      <c r="J37">
        <f t="shared" si="6"/>
        <v>24.63478192</v>
      </c>
      <c r="T37">
        <v>14195.2</v>
      </c>
      <c r="U37">
        <v>0.865</v>
      </c>
      <c r="V37">
        <f t="shared" si="8"/>
        <v>0.01696078431</v>
      </c>
      <c r="W37">
        <f t="shared" si="9"/>
        <v>0.01471127145</v>
      </c>
    </row>
    <row r="38">
      <c r="A38">
        <v>14.3981</v>
      </c>
      <c r="B38">
        <f t="shared" si="1"/>
        <v>14398.1</v>
      </c>
      <c r="C38">
        <v>0.953</v>
      </c>
      <c r="D38">
        <f t="shared" si="2"/>
        <v>886.5661176</v>
      </c>
      <c r="E38">
        <f t="shared" si="3"/>
        <v>1083.714226</v>
      </c>
      <c r="F38">
        <f t="shared" si="7"/>
        <v>221.5138292</v>
      </c>
      <c r="G38">
        <f t="shared" si="4"/>
        <v>0.835749175</v>
      </c>
      <c r="H38">
        <f t="shared" si="5"/>
        <v>0.01374775595</v>
      </c>
      <c r="J38">
        <f t="shared" si="6"/>
        <v>26.12420973</v>
      </c>
      <c r="T38">
        <v>14289.400000000001</v>
      </c>
      <c r="U38">
        <v>0.882</v>
      </c>
      <c r="V38">
        <f t="shared" si="8"/>
        <v>0.01729411765</v>
      </c>
      <c r="W38">
        <f t="shared" si="9"/>
        <v>0.01545294792</v>
      </c>
    </row>
    <row r="39">
      <c r="A39">
        <v>14.4939</v>
      </c>
      <c r="B39">
        <f t="shared" si="1"/>
        <v>14493.9</v>
      </c>
      <c r="C39">
        <v>0.975</v>
      </c>
      <c r="D39">
        <f t="shared" si="2"/>
        <v>892.4650233</v>
      </c>
      <c r="E39">
        <f t="shared" si="3"/>
        <v>1076.551225</v>
      </c>
      <c r="F39">
        <f t="shared" si="7"/>
        <v>209.9731637</v>
      </c>
      <c r="G39">
        <f t="shared" si="4"/>
        <v>0.8816841007</v>
      </c>
      <c r="H39">
        <f t="shared" si="5"/>
        <v>0.008707857069</v>
      </c>
      <c r="J39">
        <f t="shared" si="6"/>
        <v>27.56006353</v>
      </c>
      <c r="T39">
        <v>14398.099999999999</v>
      </c>
      <c r="U39">
        <v>0.953</v>
      </c>
      <c r="V39">
        <f t="shared" si="8"/>
        <v>0.01868627451</v>
      </c>
      <c r="W39">
        <f t="shared" si="9"/>
        <v>0.01638723873</v>
      </c>
    </row>
    <row r="40">
      <c r="A40">
        <v>14.5903</v>
      </c>
      <c r="B40">
        <f t="shared" si="1"/>
        <v>14590.3</v>
      </c>
      <c r="C40">
        <v>1.051</v>
      </c>
      <c r="D40">
        <f t="shared" si="2"/>
        <v>898.4008742</v>
      </c>
      <c r="E40">
        <f t="shared" si="3"/>
        <v>1069.438311</v>
      </c>
      <c r="F40">
        <f t="shared" si="7"/>
        <v>198.632336</v>
      </c>
      <c r="G40">
        <f t="shared" si="4"/>
        <v>0.9320234748</v>
      </c>
      <c r="H40">
        <f t="shared" si="5"/>
        <v>0.01415541355</v>
      </c>
      <c r="J40">
        <f t="shared" si="6"/>
        <v>29.13359349</v>
      </c>
      <c r="T40">
        <v>14493.9</v>
      </c>
      <c r="U40">
        <v>0.975</v>
      </c>
      <c r="V40">
        <f t="shared" si="8"/>
        <v>0.01911764706</v>
      </c>
      <c r="W40">
        <f t="shared" si="9"/>
        <v>0.01728792354</v>
      </c>
    </row>
    <row r="41">
      <c r="A41">
        <v>14.7956</v>
      </c>
      <c r="B41">
        <f t="shared" si="1"/>
        <v>14795.6</v>
      </c>
      <c r="C41">
        <v>1.171</v>
      </c>
      <c r="D41">
        <f t="shared" si="2"/>
        <v>911.042266</v>
      </c>
      <c r="E41">
        <f t="shared" si="3"/>
        <v>1054.599056</v>
      </c>
      <c r="F41">
        <f t="shared" si="7"/>
        <v>175.5264993</v>
      </c>
      <c r="G41">
        <f t="shared" si="4"/>
        <v>1.05471254</v>
      </c>
      <c r="H41">
        <f t="shared" si="5"/>
        <v>0.01352277326</v>
      </c>
      <c r="J41">
        <f t="shared" si="6"/>
        <v>32.96866145</v>
      </c>
      <c r="T41">
        <v>14590.3</v>
      </c>
      <c r="U41">
        <v>1.051</v>
      </c>
      <c r="V41">
        <f t="shared" si="8"/>
        <v>0.02060784314</v>
      </c>
      <c r="W41">
        <f t="shared" si="9"/>
        <v>0.01827497009</v>
      </c>
    </row>
    <row r="42">
      <c r="A42">
        <v>15.0031</v>
      </c>
      <c r="B42">
        <f t="shared" si="1"/>
        <v>15003.1</v>
      </c>
      <c r="C42">
        <v>1.308</v>
      </c>
      <c r="D42">
        <f t="shared" si="2"/>
        <v>923.8191233</v>
      </c>
      <c r="E42">
        <f t="shared" si="3"/>
        <v>1040.01345</v>
      </c>
      <c r="F42">
        <f t="shared" si="7"/>
        <v>153.9549336</v>
      </c>
      <c r="G42">
        <f t="shared" si="4"/>
        <v>1.202494754</v>
      </c>
      <c r="H42">
        <f t="shared" si="5"/>
        <v>0.01113135693</v>
      </c>
      <c r="J42">
        <f t="shared" si="6"/>
        <v>37.58810189</v>
      </c>
      <c r="T42">
        <v>14795.6</v>
      </c>
      <c r="U42">
        <v>1.171</v>
      </c>
      <c r="V42">
        <f t="shared" si="8"/>
        <v>0.02296078431</v>
      </c>
      <c r="W42">
        <f t="shared" si="9"/>
        <v>0.02068063805</v>
      </c>
    </row>
    <row r="43">
      <c r="A43">
        <v>15.1081</v>
      </c>
      <c r="B43">
        <f t="shared" si="1"/>
        <v>15108.1</v>
      </c>
      <c r="C43">
        <v>1.379</v>
      </c>
      <c r="D43">
        <f t="shared" si="2"/>
        <v>930.284521</v>
      </c>
      <c r="E43">
        <f t="shared" si="3"/>
        <v>1032.785446</v>
      </c>
      <c r="F43">
        <f t="shared" si="7"/>
        <v>143.9007977</v>
      </c>
      <c r="G43">
        <f t="shared" si="4"/>
        <v>1.286511284</v>
      </c>
      <c r="H43">
        <f t="shared" si="5"/>
        <v>0.00855416261</v>
      </c>
      <c r="J43">
        <f t="shared" si="6"/>
        <v>40.21432698</v>
      </c>
      <c r="T43">
        <v>15003.1</v>
      </c>
      <c r="U43">
        <v>1.308</v>
      </c>
      <c r="V43">
        <f t="shared" si="8"/>
        <v>0.02564705882</v>
      </c>
      <c r="W43">
        <f t="shared" si="9"/>
        <v>0.02357832851</v>
      </c>
    </row>
    <row r="44">
      <c r="A44">
        <v>15.1991</v>
      </c>
      <c r="B44">
        <f t="shared" si="1"/>
        <v>15199.1</v>
      </c>
      <c r="C44">
        <v>1.45</v>
      </c>
      <c r="D44">
        <f t="shared" si="2"/>
        <v>935.8878657</v>
      </c>
      <c r="E44">
        <f t="shared" si="3"/>
        <v>1026.601956</v>
      </c>
      <c r="F44">
        <f t="shared" si="7"/>
        <v>135.7573064</v>
      </c>
      <c r="G44">
        <f t="shared" si="4"/>
        <v>1.36368351</v>
      </c>
      <c r="H44">
        <f t="shared" si="5"/>
        <v>0.007450536515</v>
      </c>
      <c r="J44">
        <f t="shared" si="6"/>
        <v>42.62660984</v>
      </c>
      <c r="T44">
        <v>15108.1</v>
      </c>
      <c r="U44">
        <v>1.379</v>
      </c>
      <c r="V44">
        <f t="shared" si="8"/>
        <v>0.02703921569</v>
      </c>
      <c r="W44">
        <f t="shared" si="9"/>
        <v>0.02522571145</v>
      </c>
    </row>
    <row r="45">
      <c r="A45">
        <v>15.2945</v>
      </c>
      <c r="B45">
        <f t="shared" si="1"/>
        <v>15294.5</v>
      </c>
      <c r="C45">
        <v>1.522</v>
      </c>
      <c r="D45">
        <f t="shared" si="2"/>
        <v>941.7621413</v>
      </c>
      <c r="E45">
        <f t="shared" si="3"/>
        <v>1020.198489</v>
      </c>
      <c r="F45">
        <f t="shared" si="7"/>
        <v>127.8798682</v>
      </c>
      <c r="G45">
        <f t="shared" si="4"/>
        <v>1.447686823</v>
      </c>
      <c r="H45">
        <f t="shared" si="5"/>
        <v>0.005522448338</v>
      </c>
      <c r="J45">
        <f t="shared" si="6"/>
        <v>45.25242178</v>
      </c>
      <c r="T45">
        <v>15199.1</v>
      </c>
      <c r="U45">
        <v>1.45</v>
      </c>
      <c r="V45">
        <f t="shared" si="8"/>
        <v>0.02843137255</v>
      </c>
      <c r="W45">
        <f t="shared" si="9"/>
        <v>0.02673889235</v>
      </c>
    </row>
    <row r="46">
      <c r="A46">
        <v>15.4056</v>
      </c>
      <c r="B46">
        <f t="shared" si="1"/>
        <v>15405.6</v>
      </c>
      <c r="C46">
        <v>1.596</v>
      </c>
      <c r="D46">
        <f t="shared" si="2"/>
        <v>948.6031478</v>
      </c>
      <c r="E46">
        <f t="shared" si="3"/>
        <v>1012.841161</v>
      </c>
      <c r="F46">
        <f t="shared" si="7"/>
        <v>119.6976289</v>
      </c>
      <c r="G46">
        <f t="shared" si="4"/>
        <v>1.546647178</v>
      </c>
      <c r="H46">
        <f t="shared" si="5"/>
        <v>0.002435701042</v>
      </c>
      <c r="J46">
        <f t="shared" si="6"/>
        <v>48.34576743</v>
      </c>
      <c r="T46">
        <v>15294.5</v>
      </c>
      <c r="U46">
        <v>1.522</v>
      </c>
      <c r="V46">
        <f t="shared" si="8"/>
        <v>0.02984313725</v>
      </c>
      <c r="W46">
        <f t="shared" si="9"/>
        <v>0.02838601613</v>
      </c>
    </row>
    <row r="47">
      <c r="A47">
        <v>15.5986</v>
      </c>
      <c r="B47">
        <f t="shared" si="1"/>
        <v>15598.6</v>
      </c>
      <c r="C47">
        <v>1.716</v>
      </c>
      <c r="D47">
        <f t="shared" si="2"/>
        <v>960.4871645</v>
      </c>
      <c r="E47">
        <f t="shared" si="3"/>
        <v>1000.309373</v>
      </c>
      <c r="F47">
        <f t="shared" si="7"/>
        <v>108.5670684</v>
      </c>
      <c r="G47">
        <f t="shared" si="4"/>
        <v>1.705213218</v>
      </c>
      <c r="H47">
        <f t="shared" si="5"/>
        <v>0.000116354667</v>
      </c>
      <c r="J47">
        <f t="shared" si="6"/>
        <v>53.3022934</v>
      </c>
      <c r="T47">
        <v>15405.6</v>
      </c>
      <c r="U47">
        <v>1.596</v>
      </c>
      <c r="V47">
        <f t="shared" si="8"/>
        <v>0.03129411765</v>
      </c>
      <c r="W47">
        <f t="shared" si="9"/>
        <v>0.03032641525</v>
      </c>
    </row>
    <row r="48">
      <c r="A48">
        <v>15.6905</v>
      </c>
      <c r="B48">
        <f t="shared" si="1"/>
        <v>15690.5</v>
      </c>
      <c r="C48">
        <v>1.748</v>
      </c>
      <c r="D48">
        <f t="shared" si="2"/>
        <v>966.1459268</v>
      </c>
      <c r="E48">
        <f t="shared" si="3"/>
        <v>994.4505142</v>
      </c>
      <c r="F48">
        <f t="shared" si="7"/>
        <v>104.8911325</v>
      </c>
      <c r="G48">
        <f t="shared" si="4"/>
        <v>1.764972841</v>
      </c>
      <c r="H48">
        <f t="shared" si="5"/>
        <v>0.0002880773156</v>
      </c>
      <c r="J48">
        <f t="shared" si="6"/>
        <v>55.17028556</v>
      </c>
      <c r="T48">
        <v>15598.599999999999</v>
      </c>
      <c r="U48">
        <v>1.716</v>
      </c>
      <c r="V48">
        <f t="shared" si="8"/>
        <v>0.03364705882</v>
      </c>
      <c r="W48">
        <f t="shared" si="9"/>
        <v>0.03343555329</v>
      </c>
    </row>
    <row r="49">
      <c r="A49">
        <v>15.7938</v>
      </c>
      <c r="B49">
        <f t="shared" si="1"/>
        <v>15793.8</v>
      </c>
      <c r="C49">
        <v>1.786</v>
      </c>
      <c r="D49">
        <f t="shared" si="2"/>
        <v>972.5066466</v>
      </c>
      <c r="E49">
        <f t="shared" si="3"/>
        <v>987.9462696</v>
      </c>
      <c r="F49">
        <f t="shared" si="7"/>
        <v>102.1732938</v>
      </c>
      <c r="G49">
        <f t="shared" si="4"/>
        <v>1.81192162</v>
      </c>
      <c r="H49">
        <f t="shared" si="5"/>
        <v>0.0006719304047</v>
      </c>
      <c r="J49">
        <f t="shared" si="6"/>
        <v>56.63783086</v>
      </c>
      <c r="T49">
        <v>15690.5</v>
      </c>
      <c r="U49">
        <v>1.748</v>
      </c>
      <c r="V49">
        <f t="shared" si="8"/>
        <v>0.0342745098</v>
      </c>
      <c r="W49">
        <f t="shared" si="9"/>
        <v>0.0346073106</v>
      </c>
    </row>
    <row r="50">
      <c r="A50">
        <v>15.8889</v>
      </c>
      <c r="B50">
        <f t="shared" si="1"/>
        <v>15888.9</v>
      </c>
      <c r="C50">
        <v>1.815</v>
      </c>
      <c r="D50">
        <f t="shared" si="2"/>
        <v>978.3624497</v>
      </c>
      <c r="E50">
        <f t="shared" si="3"/>
        <v>982.0331045</v>
      </c>
      <c r="F50">
        <f t="shared" si="7"/>
        <v>101.0666795</v>
      </c>
      <c r="G50">
        <f t="shared" si="4"/>
        <v>1.831760981</v>
      </c>
      <c r="H50">
        <f t="shared" si="5"/>
        <v>0.0002809304841</v>
      </c>
      <c r="J50">
        <f t="shared" si="6"/>
        <v>57.25797819</v>
      </c>
      <c r="T50">
        <v>15793.8</v>
      </c>
      <c r="U50">
        <v>1.786</v>
      </c>
      <c r="V50">
        <f t="shared" si="8"/>
        <v>0.03501960784</v>
      </c>
      <c r="W50">
        <f t="shared" si="9"/>
        <v>0.03552787491</v>
      </c>
    </row>
    <row r="51">
      <c r="A51">
        <v>15.9916</v>
      </c>
      <c r="B51">
        <f t="shared" si="1"/>
        <v>15991.6</v>
      </c>
      <c r="C51">
        <v>1.795</v>
      </c>
      <c r="D51">
        <f t="shared" si="2"/>
        <v>984.6862244</v>
      </c>
      <c r="E51">
        <f t="shared" si="3"/>
        <v>975.7263684</v>
      </c>
      <c r="F51">
        <f t="shared" si="7"/>
        <v>101.396642</v>
      </c>
      <c r="G51">
        <f t="shared" si="4"/>
        <v>1.825800108</v>
      </c>
      <c r="H51">
        <f t="shared" si="5"/>
        <v>0.0009486466538</v>
      </c>
      <c r="J51">
        <f t="shared" si="6"/>
        <v>57.07165064</v>
      </c>
      <c r="T51">
        <v>15888.9</v>
      </c>
      <c r="U51">
        <v>1.815</v>
      </c>
      <c r="V51">
        <f t="shared" si="8"/>
        <v>0.03558823529</v>
      </c>
      <c r="W51">
        <f t="shared" si="9"/>
        <v>0.03591688198</v>
      </c>
    </row>
    <row r="52">
      <c r="A52">
        <v>16.1965</v>
      </c>
      <c r="B52">
        <f t="shared" si="1"/>
        <v>16196.5</v>
      </c>
      <c r="C52">
        <v>1.737</v>
      </c>
      <c r="D52">
        <f t="shared" si="2"/>
        <v>997.3029861</v>
      </c>
      <c r="E52">
        <f t="shared" si="3"/>
        <v>963.3825699</v>
      </c>
      <c r="F52">
        <f t="shared" si="7"/>
        <v>106.5438625</v>
      </c>
      <c r="G52">
        <f t="shared" si="4"/>
        <v>1.737594223</v>
      </c>
      <c r="H52">
        <f t="shared" si="5"/>
        <v>0.0000003531012563</v>
      </c>
      <c r="J52">
        <f t="shared" si="6"/>
        <v>54.31447289</v>
      </c>
      <c r="T52">
        <v>15991.6</v>
      </c>
      <c r="U52">
        <v>1.795</v>
      </c>
      <c r="V52">
        <f t="shared" si="8"/>
        <v>0.03519607843</v>
      </c>
      <c r="W52">
        <f t="shared" si="9"/>
        <v>0.03580000212</v>
      </c>
    </row>
    <row r="53">
      <c r="A53">
        <v>16.4049</v>
      </c>
      <c r="B53">
        <f t="shared" si="1"/>
        <v>16404.9</v>
      </c>
      <c r="C53">
        <v>1.631</v>
      </c>
      <c r="D53">
        <f t="shared" si="2"/>
        <v>1010.135261</v>
      </c>
      <c r="E53">
        <f t="shared" si="3"/>
        <v>951.1442187</v>
      </c>
      <c r="F53">
        <f t="shared" si="7"/>
        <v>116.9655637</v>
      </c>
      <c r="G53">
        <f t="shared" si="4"/>
        <v>1.582773546</v>
      </c>
      <c r="H53">
        <f t="shared" si="5"/>
        <v>0.002325790854</v>
      </c>
      <c r="J53">
        <f t="shared" si="6"/>
        <v>49.4750211</v>
      </c>
      <c r="T53">
        <v>16196.5</v>
      </c>
      <c r="U53">
        <v>1.737</v>
      </c>
      <c r="V53">
        <f t="shared" si="8"/>
        <v>0.03405882353</v>
      </c>
      <c r="W53">
        <f t="shared" si="9"/>
        <v>0.03407047497</v>
      </c>
    </row>
    <row r="54">
      <c r="A54">
        <v>16.5951</v>
      </c>
      <c r="B54">
        <f t="shared" si="1"/>
        <v>16595.1</v>
      </c>
      <c r="C54">
        <v>1.516</v>
      </c>
      <c r="D54">
        <f t="shared" si="2"/>
        <v>1021.846867</v>
      </c>
      <c r="E54">
        <f t="shared" si="3"/>
        <v>940.2429508</v>
      </c>
      <c r="F54">
        <f t="shared" si="7"/>
        <v>129.8468296</v>
      </c>
      <c r="G54">
        <f t="shared" si="4"/>
        <v>1.425756797</v>
      </c>
      <c r="H54">
        <f t="shared" si="5"/>
        <v>0.008143835599</v>
      </c>
      <c r="J54">
        <f t="shared" si="6"/>
        <v>44.56692356</v>
      </c>
      <c r="T54">
        <v>16404.9</v>
      </c>
      <c r="U54">
        <v>1.631</v>
      </c>
      <c r="V54">
        <f t="shared" si="8"/>
        <v>0.03198039216</v>
      </c>
      <c r="W54">
        <f t="shared" si="9"/>
        <v>0.03103477541</v>
      </c>
    </row>
    <row r="55">
      <c r="A55">
        <v>16.7935</v>
      </c>
      <c r="B55">
        <f t="shared" si="1"/>
        <v>16793.5</v>
      </c>
      <c r="C55">
        <v>1.391</v>
      </c>
      <c r="D55">
        <f t="shared" si="2"/>
        <v>1034.06339</v>
      </c>
      <c r="E55">
        <f t="shared" si="3"/>
        <v>929.1348315</v>
      </c>
      <c r="F55">
        <f t="shared" si="7"/>
        <v>145.6399753</v>
      </c>
      <c r="G55">
        <f t="shared" si="4"/>
        <v>1.271148252</v>
      </c>
      <c r="H55">
        <f t="shared" si="5"/>
        <v>0.01436444148</v>
      </c>
      <c r="J55">
        <f t="shared" si="6"/>
        <v>39.73410267</v>
      </c>
      <c r="T55">
        <v>16595.1</v>
      </c>
      <c r="U55">
        <v>1.516</v>
      </c>
      <c r="V55">
        <f t="shared" si="8"/>
        <v>0.0297254902</v>
      </c>
      <c r="W55">
        <f t="shared" si="9"/>
        <v>0.02795601564</v>
      </c>
    </row>
    <row r="56">
      <c r="A56">
        <v>17.0014</v>
      </c>
      <c r="B56">
        <f t="shared" si="1"/>
        <v>17001.4</v>
      </c>
      <c r="C56">
        <v>1.269</v>
      </c>
      <c r="D56">
        <f t="shared" si="2"/>
        <v>1046.864877</v>
      </c>
      <c r="E56">
        <f t="shared" si="3"/>
        <v>917.7729948</v>
      </c>
      <c r="F56">
        <f t="shared" si="7"/>
        <v>163.9076392</v>
      </c>
      <c r="G56">
        <f t="shared" si="4"/>
        <v>1.129477558</v>
      </c>
      <c r="H56">
        <f t="shared" si="5"/>
        <v>0.01946651188</v>
      </c>
      <c r="J56">
        <f t="shared" si="6"/>
        <v>35.30569875</v>
      </c>
      <c r="T56">
        <v>16793.5</v>
      </c>
      <c r="U56">
        <v>1.391</v>
      </c>
      <c r="V56">
        <f t="shared" si="8"/>
        <v>0.0272745098</v>
      </c>
      <c r="W56">
        <f t="shared" si="9"/>
        <v>0.02492447553</v>
      </c>
    </row>
    <row r="57">
      <c r="A57">
        <v>17.1938</v>
      </c>
      <c r="B57">
        <f t="shared" si="1"/>
        <v>17193.8</v>
      </c>
      <c r="C57">
        <v>1.169</v>
      </c>
      <c r="D57">
        <f t="shared" si="2"/>
        <v>1058.711949</v>
      </c>
      <c r="E57">
        <f t="shared" si="3"/>
        <v>907.5030414</v>
      </c>
      <c r="F57">
        <f t="shared" si="7"/>
        <v>181.8382076</v>
      </c>
      <c r="G57">
        <f t="shared" si="4"/>
        <v>1.018102864</v>
      </c>
      <c r="H57">
        <f t="shared" si="5"/>
        <v>0.02276994558</v>
      </c>
      <c r="J57">
        <f t="shared" si="6"/>
        <v>31.82430033</v>
      </c>
      <c r="T57">
        <v>17001.4</v>
      </c>
      <c r="U57">
        <v>1.269</v>
      </c>
      <c r="V57">
        <f t="shared" si="8"/>
        <v>0.02488235294</v>
      </c>
      <c r="W57">
        <f t="shared" si="9"/>
        <v>0.02214661878</v>
      </c>
    </row>
    <row r="58">
      <c r="A58">
        <v>17.4018</v>
      </c>
      <c r="B58">
        <f t="shared" si="1"/>
        <v>17401.8</v>
      </c>
      <c r="C58">
        <v>1.068</v>
      </c>
      <c r="D58">
        <f t="shared" si="2"/>
        <v>1071.519594</v>
      </c>
      <c r="E58">
        <f t="shared" si="3"/>
        <v>896.6558513</v>
      </c>
      <c r="F58">
        <f t="shared" si="7"/>
        <v>201.9364467</v>
      </c>
      <c r="G58">
        <f t="shared" si="4"/>
        <v>0.9167735842</v>
      </c>
      <c r="H58">
        <f t="shared" si="5"/>
        <v>0.02286942884</v>
      </c>
      <c r="J58">
        <f t="shared" si="6"/>
        <v>28.6569058</v>
      </c>
      <c r="T58">
        <v>17193.8</v>
      </c>
      <c r="U58">
        <v>1.169</v>
      </c>
      <c r="V58">
        <f t="shared" si="8"/>
        <v>0.02292156863</v>
      </c>
      <c r="W58">
        <f t="shared" si="9"/>
        <v>0.01996280126</v>
      </c>
    </row>
    <row r="59">
      <c r="A59">
        <v>17.5928</v>
      </c>
      <c r="B59">
        <f t="shared" si="1"/>
        <v>17592.8</v>
      </c>
      <c r="C59">
        <v>0.987</v>
      </c>
      <c r="D59">
        <f t="shared" si="2"/>
        <v>1083.28046</v>
      </c>
      <c r="E59">
        <f t="shared" si="3"/>
        <v>886.9211151</v>
      </c>
      <c r="F59">
        <f t="shared" si="7"/>
        <v>220.8121202</v>
      </c>
      <c r="G59">
        <f t="shared" si="4"/>
        <v>0.838405065</v>
      </c>
      <c r="H59">
        <f t="shared" si="5"/>
        <v>0.02208045469</v>
      </c>
      <c r="J59">
        <f t="shared" si="6"/>
        <v>26.20722869</v>
      </c>
      <c r="T59">
        <v>17401.800000000003</v>
      </c>
      <c r="U59">
        <v>1.068</v>
      </c>
      <c r="V59">
        <f t="shared" si="8"/>
        <v>0.02094117647</v>
      </c>
      <c r="W59">
        <f t="shared" si="9"/>
        <v>0.01797595263</v>
      </c>
    </row>
    <row r="60">
      <c r="A60">
        <v>17.8014</v>
      </c>
      <c r="B60">
        <f t="shared" si="1"/>
        <v>17801.4</v>
      </c>
      <c r="C60">
        <v>0.909</v>
      </c>
      <c r="D60">
        <f t="shared" si="2"/>
        <v>1096.12505</v>
      </c>
      <c r="E60">
        <f t="shared" si="3"/>
        <v>876.5280143</v>
      </c>
      <c r="F60">
        <f t="shared" si="7"/>
        <v>241.7102775</v>
      </c>
      <c r="G60">
        <f t="shared" si="4"/>
        <v>0.7659169563</v>
      </c>
      <c r="H60">
        <f t="shared" si="5"/>
        <v>0.02047275741</v>
      </c>
      <c r="J60">
        <f t="shared" si="6"/>
        <v>23.94136398</v>
      </c>
      <c r="T60">
        <v>17592.8</v>
      </c>
      <c r="U60">
        <v>0.987</v>
      </c>
      <c r="V60">
        <f t="shared" si="8"/>
        <v>0.01935294118</v>
      </c>
      <c r="W60">
        <f t="shared" si="9"/>
        <v>0.016439315</v>
      </c>
    </row>
    <row r="61">
      <c r="A61">
        <v>17.9929</v>
      </c>
      <c r="B61">
        <f t="shared" si="1"/>
        <v>17992.9</v>
      </c>
      <c r="C61">
        <v>0.846</v>
      </c>
      <c r="D61">
        <f t="shared" si="2"/>
        <v>1107.916704</v>
      </c>
      <c r="E61">
        <f t="shared" si="3"/>
        <v>867.1990504</v>
      </c>
      <c r="F61">
        <f t="shared" si="7"/>
        <v>261.047867</v>
      </c>
      <c r="G61">
        <f t="shared" si="4"/>
        <v>0.7091802824</v>
      </c>
      <c r="H61">
        <f t="shared" si="5"/>
        <v>0.01871963514</v>
      </c>
      <c r="J61">
        <f t="shared" si="6"/>
        <v>22.16786445</v>
      </c>
      <c r="T61">
        <v>17801.4</v>
      </c>
      <c r="U61">
        <v>0.909</v>
      </c>
      <c r="V61">
        <f t="shared" si="8"/>
        <v>0.01782352941</v>
      </c>
      <c r="W61">
        <f t="shared" si="9"/>
        <v>0.01501797953</v>
      </c>
    </row>
    <row r="62">
      <c r="A62">
        <v>18.2</v>
      </c>
      <c r="B62">
        <f t="shared" si="1"/>
        <v>18200</v>
      </c>
      <c r="C62">
        <v>0.786</v>
      </c>
      <c r="D62">
        <f t="shared" si="2"/>
        <v>1120.668931</v>
      </c>
      <c r="E62">
        <f t="shared" si="3"/>
        <v>857.3310875</v>
      </c>
      <c r="F62">
        <f t="shared" si="7"/>
        <v>282.0422309</v>
      </c>
      <c r="G62">
        <f t="shared" si="4"/>
        <v>0.6563910639</v>
      </c>
      <c r="H62">
        <f t="shared" si="5"/>
        <v>0.01679847631</v>
      </c>
      <c r="J62">
        <f t="shared" si="6"/>
        <v>20.5177562</v>
      </c>
      <c r="T62">
        <v>17992.899999999998</v>
      </c>
      <c r="U62">
        <v>0.846</v>
      </c>
      <c r="V62">
        <f t="shared" si="8"/>
        <v>0.01658823529</v>
      </c>
      <c r="W62">
        <f t="shared" si="9"/>
        <v>0.01390549573</v>
      </c>
    </row>
    <row r="63">
      <c r="A63">
        <v>18.3924</v>
      </c>
      <c r="B63">
        <f t="shared" si="1"/>
        <v>18392.4</v>
      </c>
      <c r="C63">
        <v>0.736</v>
      </c>
      <c r="D63">
        <f t="shared" si="2"/>
        <v>1132.516003</v>
      </c>
      <c r="E63">
        <f t="shared" si="3"/>
        <v>848.362682</v>
      </c>
      <c r="F63">
        <f t="shared" si="7"/>
        <v>301.5694112</v>
      </c>
      <c r="G63">
        <f t="shared" si="4"/>
        <v>0.6138885216</v>
      </c>
      <c r="H63">
        <f t="shared" si="5"/>
        <v>0.01491121316</v>
      </c>
      <c r="J63">
        <f t="shared" si="6"/>
        <v>19.18919332</v>
      </c>
      <c r="T63">
        <v>18200.0</v>
      </c>
      <c r="U63">
        <v>0.786</v>
      </c>
      <c r="V63">
        <f t="shared" si="8"/>
        <v>0.01541176471</v>
      </c>
      <c r="W63">
        <f t="shared" si="9"/>
        <v>0.01287041302</v>
      </c>
    </row>
    <row r="64">
      <c r="A64">
        <v>18.5995</v>
      </c>
      <c r="B64">
        <f t="shared" si="1"/>
        <v>18599.5</v>
      </c>
      <c r="C64">
        <v>0.688</v>
      </c>
      <c r="D64">
        <f t="shared" si="2"/>
        <v>1145.26823</v>
      </c>
      <c r="E64">
        <f t="shared" si="3"/>
        <v>838.9164114</v>
      </c>
      <c r="F64">
        <f t="shared" si="7"/>
        <v>322.5715996</v>
      </c>
      <c r="G64">
        <f t="shared" si="4"/>
        <v>0.5739190933</v>
      </c>
      <c r="H64">
        <f t="shared" si="5"/>
        <v>0.01301445326</v>
      </c>
      <c r="J64">
        <f t="shared" si="6"/>
        <v>17.93981162</v>
      </c>
      <c r="T64">
        <v>18392.399999999998</v>
      </c>
      <c r="U64">
        <v>0.736</v>
      </c>
      <c r="V64">
        <f t="shared" si="8"/>
        <v>0.01443137255</v>
      </c>
      <c r="W64">
        <f t="shared" si="9"/>
        <v>0.01203702983</v>
      </c>
    </row>
    <row r="65">
      <c r="A65">
        <v>18.8019</v>
      </c>
      <c r="B65">
        <f t="shared" si="1"/>
        <v>18801.9</v>
      </c>
      <c r="C65">
        <v>0.646</v>
      </c>
      <c r="D65">
        <f t="shared" si="2"/>
        <v>1157.731054</v>
      </c>
      <c r="E65">
        <f t="shared" si="3"/>
        <v>829.8855857</v>
      </c>
      <c r="F65">
        <f t="shared" si="7"/>
        <v>343.050508</v>
      </c>
      <c r="G65">
        <f t="shared" si="4"/>
        <v>0.5396581427</v>
      </c>
      <c r="H65">
        <f t="shared" si="5"/>
        <v>0.01130859061</v>
      </c>
      <c r="J65">
        <f t="shared" si="6"/>
        <v>16.86886798</v>
      </c>
      <c r="T65">
        <v>18599.5</v>
      </c>
      <c r="U65">
        <v>0.688</v>
      </c>
      <c r="V65">
        <f t="shared" si="8"/>
        <v>0.01349019608</v>
      </c>
      <c r="W65">
        <f t="shared" si="9"/>
        <v>0.01125331556</v>
      </c>
    </row>
    <row r="66">
      <c r="A66">
        <v>19.0056</v>
      </c>
      <c r="B66">
        <f t="shared" si="1"/>
        <v>19005.6</v>
      </c>
      <c r="C66">
        <v>0.609</v>
      </c>
      <c r="D66">
        <f t="shared" si="2"/>
        <v>1170.273925</v>
      </c>
      <c r="E66">
        <f t="shared" si="3"/>
        <v>820.9909602</v>
      </c>
      <c r="F66">
        <f t="shared" si="7"/>
        <v>363.5926151</v>
      </c>
      <c r="G66">
        <f t="shared" si="4"/>
        <v>0.5091687573</v>
      </c>
      <c r="H66">
        <f t="shared" si="5"/>
        <v>0.009966277024</v>
      </c>
      <c r="J66">
        <f t="shared" si="6"/>
        <v>15.91581757</v>
      </c>
      <c r="T66">
        <v>18801.9</v>
      </c>
      <c r="U66">
        <v>0.646</v>
      </c>
      <c r="V66">
        <f t="shared" si="8"/>
        <v>0.01266666667</v>
      </c>
      <c r="W66">
        <f t="shared" si="9"/>
        <v>0.01058153221</v>
      </c>
    </row>
    <row r="67">
      <c r="A67">
        <v>19.2008</v>
      </c>
      <c r="B67">
        <f t="shared" si="1"/>
        <v>19200.8</v>
      </c>
      <c r="C67">
        <v>0.576</v>
      </c>
      <c r="D67">
        <f t="shared" si="2"/>
        <v>1182.293408</v>
      </c>
      <c r="E67">
        <f t="shared" si="3"/>
        <v>812.6445665</v>
      </c>
      <c r="F67">
        <f t="shared" si="7"/>
        <v>383.1987287</v>
      </c>
      <c r="G67">
        <f t="shared" si="4"/>
        <v>0.4831174692</v>
      </c>
      <c r="H67">
        <f t="shared" si="5"/>
        <v>0.008627164531</v>
      </c>
      <c r="J67">
        <f t="shared" si="6"/>
        <v>15.10149512</v>
      </c>
      <c r="T67">
        <v>19005.600000000002</v>
      </c>
      <c r="U67">
        <v>0.609</v>
      </c>
      <c r="V67">
        <f t="shared" si="8"/>
        <v>0.01194117647</v>
      </c>
      <c r="W67">
        <f t="shared" si="9"/>
        <v>0.009983701123</v>
      </c>
    </row>
    <row r="68">
      <c r="A68">
        <v>19.3967</v>
      </c>
      <c r="B68">
        <f t="shared" si="1"/>
        <v>19396.7</v>
      </c>
      <c r="C68">
        <v>0.547</v>
      </c>
      <c r="D68">
        <f t="shared" si="2"/>
        <v>1194.355992</v>
      </c>
      <c r="E68">
        <f t="shared" si="3"/>
        <v>804.4371359</v>
      </c>
      <c r="F68">
        <f t="shared" si="7"/>
        <v>402.7874311</v>
      </c>
      <c r="G68">
        <f t="shared" si="4"/>
        <v>0.4596220877</v>
      </c>
      <c r="H68">
        <f t="shared" si="5"/>
        <v>0.007634899554</v>
      </c>
      <c r="J68">
        <f t="shared" si="6"/>
        <v>14.36706631</v>
      </c>
      <c r="T68">
        <v>19200.8</v>
      </c>
      <c r="U68">
        <v>0.576</v>
      </c>
      <c r="V68">
        <f t="shared" si="8"/>
        <v>0.01129411765</v>
      </c>
      <c r="W68">
        <f t="shared" si="9"/>
        <v>0.009472891553</v>
      </c>
    </row>
    <row r="69">
      <c r="A69">
        <v>19.5961</v>
      </c>
      <c r="B69">
        <f t="shared" si="1"/>
        <v>19596.1</v>
      </c>
      <c r="C69">
        <v>0.519</v>
      </c>
      <c r="D69">
        <f t="shared" si="2"/>
        <v>1206.63409</v>
      </c>
      <c r="E69">
        <f t="shared" si="3"/>
        <v>796.2515905</v>
      </c>
      <c r="F69">
        <f t="shared" si="7"/>
        <v>422.6284376</v>
      </c>
      <c r="G69">
        <f t="shared" si="4"/>
        <v>0.4380443518</v>
      </c>
      <c r="H69">
        <f t="shared" si="5"/>
        <v>0.006553816971</v>
      </c>
      <c r="J69">
        <f t="shared" si="6"/>
        <v>13.69258009</v>
      </c>
      <c r="T69">
        <v>19396.7</v>
      </c>
      <c r="U69">
        <v>0.547</v>
      </c>
      <c r="V69">
        <f t="shared" si="8"/>
        <v>0.0107254902</v>
      </c>
      <c r="W69">
        <f t="shared" si="9"/>
        <v>0.009012197798</v>
      </c>
    </row>
    <row r="70">
      <c r="A70">
        <v>19.7998</v>
      </c>
      <c r="B70">
        <f t="shared" si="1"/>
        <v>19799.8</v>
      </c>
      <c r="C70">
        <v>0.493</v>
      </c>
      <c r="D70">
        <f t="shared" si="2"/>
        <v>1219.176962</v>
      </c>
      <c r="E70">
        <f t="shared" si="3"/>
        <v>788.0597679</v>
      </c>
      <c r="F70">
        <f t="shared" si="7"/>
        <v>442.7900575</v>
      </c>
      <c r="G70">
        <f t="shared" si="4"/>
        <v>0.4180988188</v>
      </c>
      <c r="H70">
        <f t="shared" si="5"/>
        <v>0.005610186944</v>
      </c>
      <c r="J70">
        <f t="shared" si="6"/>
        <v>13.06911398</v>
      </c>
      <c r="T70">
        <v>19596.1</v>
      </c>
      <c r="U70">
        <v>0.519</v>
      </c>
      <c r="V70">
        <f t="shared" si="8"/>
        <v>0.01017647059</v>
      </c>
      <c r="W70">
        <f t="shared" si="9"/>
        <v>0.008589104938</v>
      </c>
    </row>
    <row r="71">
      <c r="A71">
        <v>20.0065</v>
      </c>
      <c r="B71">
        <f t="shared" si="1"/>
        <v>20006.5</v>
      </c>
      <c r="C71">
        <v>0.47</v>
      </c>
      <c r="D71">
        <f t="shared" si="2"/>
        <v>1231.904559</v>
      </c>
      <c r="E71">
        <f t="shared" si="3"/>
        <v>779.9178164</v>
      </c>
      <c r="F71">
        <f t="shared" si="7"/>
        <v>463.1339068</v>
      </c>
      <c r="G71">
        <f t="shared" si="4"/>
        <v>0.3997332031</v>
      </c>
      <c r="H71">
        <f t="shared" si="5"/>
        <v>0.004937422753</v>
      </c>
      <c r="J71">
        <f t="shared" si="6"/>
        <v>12.49503361</v>
      </c>
      <c r="T71">
        <v>19799.800000000003</v>
      </c>
      <c r="U71">
        <v>0.493</v>
      </c>
      <c r="V71">
        <f t="shared" si="8"/>
        <v>0.009666666667</v>
      </c>
      <c r="W71">
        <f t="shared" si="9"/>
        <v>0.008198016055</v>
      </c>
    </row>
    <row r="72">
      <c r="A72">
        <v>21.0576</v>
      </c>
      <c r="B72">
        <f t="shared" si="1"/>
        <v>21057.6</v>
      </c>
      <c r="C72">
        <v>0.371</v>
      </c>
      <c r="D72">
        <f t="shared" si="2"/>
        <v>1296.626269</v>
      </c>
      <c r="E72">
        <f t="shared" si="3"/>
        <v>740.987852</v>
      </c>
      <c r="F72">
        <f t="shared" si="7"/>
        <v>564.7433488</v>
      </c>
      <c r="G72">
        <f t="shared" si="4"/>
        <v>0.3278126257</v>
      </c>
      <c r="H72">
        <f t="shared" si="5"/>
        <v>0.001865149301</v>
      </c>
      <c r="J72">
        <f t="shared" si="6"/>
        <v>10.24690905</v>
      </c>
      <c r="T72">
        <v>20006.5</v>
      </c>
      <c r="U72">
        <v>0.47</v>
      </c>
      <c r="V72">
        <f t="shared" si="8"/>
        <v>0.009215686275</v>
      </c>
      <c r="W72">
        <f t="shared" si="9"/>
        <v>0.007837905942</v>
      </c>
    </row>
    <row r="73">
      <c r="A73">
        <v>22.049</v>
      </c>
      <c r="B73">
        <f t="shared" si="1"/>
        <v>22049</v>
      </c>
      <c r="C73">
        <v>0.313</v>
      </c>
      <c r="D73">
        <f t="shared" si="2"/>
        <v>1357.671938</v>
      </c>
      <c r="E73">
        <f t="shared" si="3"/>
        <v>707.6704519</v>
      </c>
      <c r="F73">
        <f t="shared" si="7"/>
        <v>657.8015899</v>
      </c>
      <c r="G73">
        <f t="shared" si="4"/>
        <v>0.2814374468</v>
      </c>
      <c r="H73">
        <f t="shared" si="5"/>
        <v>0.0009961947619</v>
      </c>
      <c r="J73">
        <f t="shared" si="6"/>
        <v>8.797293621</v>
      </c>
      <c r="T73">
        <v>21057.600000000002</v>
      </c>
      <c r="U73">
        <v>0.371</v>
      </c>
      <c r="V73">
        <f t="shared" si="8"/>
        <v>0.007274509804</v>
      </c>
      <c r="W73">
        <f t="shared" si="9"/>
        <v>0.006427698543</v>
      </c>
    </row>
    <row r="74">
      <c r="A74">
        <v>23.044</v>
      </c>
      <c r="B74">
        <f t="shared" si="1"/>
        <v>23044</v>
      </c>
      <c r="C74">
        <v>0.266</v>
      </c>
      <c r="D74">
        <f t="shared" si="2"/>
        <v>1418.939278</v>
      </c>
      <c r="E74">
        <f t="shared" si="3"/>
        <v>677.1144677</v>
      </c>
      <c r="F74">
        <f t="shared" si="7"/>
        <v>748.6688512</v>
      </c>
      <c r="G74">
        <f t="shared" si="4"/>
        <v>0.2472788866</v>
      </c>
      <c r="H74">
        <f t="shared" si="5"/>
        <v>0.0003504800853</v>
      </c>
      <c r="J74">
        <f t="shared" si="6"/>
        <v>7.72955055</v>
      </c>
      <c r="T74">
        <v>22049.0</v>
      </c>
      <c r="U74">
        <v>0.313</v>
      </c>
      <c r="V74">
        <f t="shared" si="8"/>
        <v>0.006137254902</v>
      </c>
      <c r="W74">
        <f t="shared" si="9"/>
        <v>0.005518381311</v>
      </c>
    </row>
    <row r="75">
      <c r="A75">
        <v>24.078</v>
      </c>
      <c r="B75">
        <f t="shared" si="1"/>
        <v>24078</v>
      </c>
      <c r="C75">
        <v>0.228</v>
      </c>
      <c r="D75">
        <f t="shared" si="2"/>
        <v>1482.608051</v>
      </c>
      <c r="E75">
        <f t="shared" si="3"/>
        <v>648.0366224</v>
      </c>
      <c r="F75">
        <f t="shared" si="7"/>
        <v>840.660734</v>
      </c>
      <c r="G75">
        <f t="shared" si="4"/>
        <v>0.220219635</v>
      </c>
      <c r="H75">
        <f t="shared" si="5"/>
        <v>0.00006053407946</v>
      </c>
      <c r="J75">
        <f t="shared" si="6"/>
        <v>6.883720741</v>
      </c>
      <c r="T75">
        <v>23044.0</v>
      </c>
      <c r="U75">
        <v>0.266</v>
      </c>
      <c r="V75">
        <f t="shared" si="8"/>
        <v>0.005215686275</v>
      </c>
      <c r="W75">
        <f t="shared" si="9"/>
        <v>0.00484860562</v>
      </c>
    </row>
    <row r="76">
      <c r="A76">
        <v>25.0028</v>
      </c>
      <c r="B76">
        <f t="shared" si="1"/>
        <v>25002.8</v>
      </c>
      <c r="C76">
        <v>0.201</v>
      </c>
      <c r="D76">
        <f t="shared" si="2"/>
        <v>1539.552811</v>
      </c>
      <c r="E76">
        <f t="shared" si="3"/>
        <v>624.0671362</v>
      </c>
      <c r="F76">
        <f t="shared" si="7"/>
        <v>921.040184</v>
      </c>
      <c r="G76">
        <f t="shared" si="4"/>
        <v>0.2010010022</v>
      </c>
      <c r="H76">
        <f t="shared" si="5"/>
        <v>0</v>
      </c>
      <c r="J76">
        <f t="shared" si="6"/>
        <v>6.282976391</v>
      </c>
      <c r="T76">
        <v>24078.0</v>
      </c>
      <c r="U76">
        <v>0.228</v>
      </c>
      <c r="V76">
        <f t="shared" si="8"/>
        <v>0.004470588235</v>
      </c>
      <c r="W76">
        <f t="shared" si="9"/>
        <v>0.004318032059</v>
      </c>
    </row>
    <row r="77">
      <c r="A77">
        <v>27.7116</v>
      </c>
      <c r="B77">
        <f t="shared" si="1"/>
        <v>27711.6</v>
      </c>
      <c r="C77">
        <v>0.147</v>
      </c>
      <c r="D77">
        <f t="shared" si="2"/>
        <v>1706.347756</v>
      </c>
      <c r="E77">
        <f t="shared" si="3"/>
        <v>563.0647741</v>
      </c>
      <c r="F77">
        <f t="shared" si="7"/>
        <v>1147.735587</v>
      </c>
      <c r="G77">
        <f t="shared" si="4"/>
        <v>0.1613002177</v>
      </c>
      <c r="H77">
        <f t="shared" si="5"/>
        <v>0.0002044962268</v>
      </c>
      <c r="J77">
        <f t="shared" si="6"/>
        <v>5.041992074</v>
      </c>
      <c r="T77">
        <v>25002.8</v>
      </c>
      <c r="U77">
        <v>0.201</v>
      </c>
      <c r="V77">
        <f t="shared" si="8"/>
        <v>0.003941176471</v>
      </c>
      <c r="W77">
        <f t="shared" si="9"/>
        <v>0.003941196121</v>
      </c>
    </row>
    <row r="78">
      <c r="A78">
        <v>29.955</v>
      </c>
      <c r="B78">
        <f t="shared" si="1"/>
        <v>29955</v>
      </c>
      <c r="C78">
        <v>0.109</v>
      </c>
      <c r="D78">
        <f t="shared" si="2"/>
        <v>1844.485596</v>
      </c>
      <c r="E78">
        <f t="shared" si="3"/>
        <v>520.8955364</v>
      </c>
      <c r="F78">
        <f t="shared" si="7"/>
        <v>1327.438</v>
      </c>
      <c r="G78">
        <f t="shared" si="4"/>
        <v>0.1394641407</v>
      </c>
      <c r="H78">
        <f t="shared" si="5"/>
        <v>0.0009280638663</v>
      </c>
      <c r="J78">
        <f t="shared" si="6"/>
        <v>4.359430519</v>
      </c>
      <c r="T78">
        <v>27711.600000000002</v>
      </c>
      <c r="U78">
        <v>0.147</v>
      </c>
      <c r="V78">
        <f t="shared" si="8"/>
        <v>0.002882352941</v>
      </c>
      <c r="W78">
        <f t="shared" si="9"/>
        <v>0.003162749367</v>
      </c>
    </row>
    <row r="79">
      <c r="T79">
        <v>29955.0</v>
      </c>
      <c r="U79">
        <v>0.109</v>
      </c>
      <c r="V79">
        <f t="shared" si="8"/>
        <v>0.002137254902</v>
      </c>
      <c r="W79">
        <f t="shared" si="9"/>
        <v>0.002734590993</v>
      </c>
    </row>
  </sheetData>
  <drawing r:id="rId1"/>
</worksheet>
</file>