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39C3BA25-81B4-4854-9D11-ADA88600F200}" xr6:coauthVersionLast="47" xr6:coauthVersionMax="47" xr10:uidLastSave="{00000000-0000-0000-0000-000000000000}"/>
  <bookViews>
    <workbookView xWindow="-120" yWindow="-120" windowWidth="20730" windowHeight="11280" xr2:uid="{0464AAC4-F723-41BC-B0C7-61292D454A45}"/>
  </bookViews>
  <sheets>
    <sheet name="Home" sheetId="9" r:id="rId1"/>
    <sheet name="Sheet1" sheetId="1" r:id="rId2"/>
    <sheet name="Sheet2" sheetId="2" r:id="rId3"/>
    <sheet name="Sheet4" sheetId="4" r:id="rId4"/>
    <sheet name="Sheet3" sheetId="5" r:id="rId5"/>
    <sheet name="Sheet5" sheetId="6" r:id="rId6"/>
    <sheet name="Sheet6" sheetId="7" r:id="rId7"/>
    <sheet name="Sheet7" sheetId="8" r:id="rId8"/>
  </sheets>
  <definedNames>
    <definedName name="solver_adj" localSheetId="1" hidden="1">Sheet1!$B$5:$C$5</definedName>
    <definedName name="solver_adj" localSheetId="2" hidden="1">Sheet2!$B$5:$F$5</definedName>
    <definedName name="solver_adj" localSheetId="4" hidden="1">Sheet3!$B$16:$E$17,Sheet3!$B$18:$D$19,Sheet3!$E$19</definedName>
    <definedName name="solver_adj" localSheetId="3" hidden="1">Sheet4!$C$14:$E$16</definedName>
    <definedName name="solver_adj" localSheetId="5" hidden="1">Sheet5!$B$36:$D$38</definedName>
    <definedName name="solver_adj" localSheetId="6" hidden="1">Sheet6!$B$5:$G$5</definedName>
    <definedName name="solver_adj" localSheetId="7" hidden="1">Sheet7!$B$4:$C$4</definedName>
    <definedName name="solver_cvg" localSheetId="1" hidden="1">0.0001</definedName>
    <definedName name="solver_cvg" localSheetId="2" hidden="1">0.0001</definedName>
    <definedName name="solver_cvg" localSheetId="4" hidden="1">0.0001</definedName>
    <definedName name="solver_cvg" localSheetId="3" hidden="1">0.0001</definedName>
    <definedName name="solver_cvg" localSheetId="5" hidden="1">0.0001</definedName>
    <definedName name="solver_cvg" localSheetId="6" hidden="1">0.0001</definedName>
    <definedName name="solver_cvg" localSheetId="7" hidden="1">0.0001</definedName>
    <definedName name="solver_drv" localSheetId="1" hidden="1">1</definedName>
    <definedName name="solver_drv" localSheetId="2" hidden="1">1</definedName>
    <definedName name="solver_drv" localSheetId="4" hidden="1">1</definedName>
    <definedName name="solver_drv" localSheetId="3" hidden="1">1</definedName>
    <definedName name="solver_drv" localSheetId="5" hidden="1">1</definedName>
    <definedName name="solver_drv" localSheetId="6" hidden="1">1</definedName>
    <definedName name="solver_drv" localSheetId="7" hidden="1">1</definedName>
    <definedName name="solver_eng" localSheetId="1" hidden="1">2</definedName>
    <definedName name="solver_eng" localSheetId="2" hidden="1">2</definedName>
    <definedName name="solver_eng" localSheetId="4" hidden="1">2</definedName>
    <definedName name="solver_eng" localSheetId="3" hidden="1">2</definedName>
    <definedName name="solver_eng" localSheetId="5" hidden="1">2</definedName>
    <definedName name="solver_eng" localSheetId="6" hidden="1">2</definedName>
    <definedName name="solver_eng" localSheetId="7" hidden="1">1</definedName>
    <definedName name="solver_est" localSheetId="1" hidden="1">1</definedName>
    <definedName name="solver_est" localSheetId="2" hidden="1">1</definedName>
    <definedName name="solver_est" localSheetId="4" hidden="1">1</definedName>
    <definedName name="solver_est" localSheetId="3" hidden="1">1</definedName>
    <definedName name="solver_est" localSheetId="5" hidden="1">1</definedName>
    <definedName name="solver_est" localSheetId="6" hidden="1">1</definedName>
    <definedName name="solver_est" localSheetId="7" hidden="1">1</definedName>
    <definedName name="solver_itr" localSheetId="1" hidden="1">2147483647</definedName>
    <definedName name="solver_itr" localSheetId="2" hidden="1">2147483647</definedName>
    <definedName name="solver_itr" localSheetId="4" hidden="1">2147483647</definedName>
    <definedName name="solver_itr" localSheetId="3" hidden="1">2147483647</definedName>
    <definedName name="solver_itr" localSheetId="5" hidden="1">2147483647</definedName>
    <definedName name="solver_itr" localSheetId="6" hidden="1">2147483647</definedName>
    <definedName name="solver_itr" localSheetId="7" hidden="1">2147483647</definedName>
    <definedName name="solver_lhs1" localSheetId="1" hidden="1">Sheet1!$D$21</definedName>
    <definedName name="solver_lhs1" localSheetId="2" hidden="1">Sheet2!$G$15</definedName>
    <definedName name="solver_lhs1" localSheetId="4" hidden="1">Sheet3!$B$20:$E$20</definedName>
    <definedName name="solver_lhs1" localSheetId="3" hidden="1">Sheet4!$C$17</definedName>
    <definedName name="solver_lhs1" localSheetId="5" hidden="1">Sheet5!$B$39:$D$39</definedName>
    <definedName name="solver_lhs1" localSheetId="6" hidden="1">Sheet6!$B$5:$G$5</definedName>
    <definedName name="solver_lhs1" localSheetId="7" hidden="1">Sheet7!$B$4:$C$4</definedName>
    <definedName name="solver_lhs2" localSheetId="1" hidden="1">Sheet1!$D$22</definedName>
    <definedName name="solver_lhs2" localSheetId="2" hidden="1">Sheet2!$G$16</definedName>
    <definedName name="solver_lhs2" localSheetId="4" hidden="1">Sheet3!$F$16:$F$19</definedName>
    <definedName name="solver_lhs2" localSheetId="3" hidden="1">Sheet4!$D$17</definedName>
    <definedName name="solver_lhs2" localSheetId="5" hidden="1">Sheet5!$E$36:$E$38</definedName>
    <definedName name="solver_lhs2" localSheetId="6" hidden="1">Sheet6!$H$14:$H$21</definedName>
    <definedName name="solver_lhs2" localSheetId="7" hidden="1">Sheet7!$D$15</definedName>
    <definedName name="solver_lhs3" localSheetId="1" hidden="1">Sheet1!$D$23</definedName>
    <definedName name="solver_lhs3" localSheetId="2" hidden="1">Sheet2!$G$17</definedName>
    <definedName name="solver_lhs3" localSheetId="3" hidden="1">Sheet4!$E$17</definedName>
    <definedName name="solver_lhs4" localSheetId="1" hidden="1">Sheet1!$D$24</definedName>
    <definedName name="solver_lhs4" localSheetId="2" hidden="1">Sheet2!$G$18</definedName>
    <definedName name="solver_lhs4" localSheetId="3" hidden="1">Sheet4!$F$14</definedName>
    <definedName name="solver_lhs5" localSheetId="3" hidden="1">Sheet4!$F$15</definedName>
    <definedName name="solver_lhs6" localSheetId="3" hidden="1">Sheet4!$F$16</definedName>
    <definedName name="solver_mip" localSheetId="1" hidden="1">2147483647</definedName>
    <definedName name="solver_mip" localSheetId="2" hidden="1">2147483647</definedName>
    <definedName name="solver_mip" localSheetId="4" hidden="1">2147483647</definedName>
    <definedName name="solver_mip" localSheetId="3" hidden="1">2147483647</definedName>
    <definedName name="solver_mip" localSheetId="5" hidden="1">2147483647</definedName>
    <definedName name="solver_mip" localSheetId="6" hidden="1">2147483647</definedName>
    <definedName name="solver_mip" localSheetId="7" hidden="1">2147483647</definedName>
    <definedName name="solver_mni" localSheetId="1" hidden="1">30</definedName>
    <definedName name="solver_mni" localSheetId="2" hidden="1">30</definedName>
    <definedName name="solver_mni" localSheetId="4" hidden="1">30</definedName>
    <definedName name="solver_mni" localSheetId="3" hidden="1">30</definedName>
    <definedName name="solver_mni" localSheetId="5" hidden="1">30</definedName>
    <definedName name="solver_mni" localSheetId="6" hidden="1">30</definedName>
    <definedName name="solver_mni" localSheetId="7" hidden="1">30</definedName>
    <definedName name="solver_mrt" localSheetId="1" hidden="1">0.075</definedName>
    <definedName name="solver_mrt" localSheetId="2" hidden="1">0.075</definedName>
    <definedName name="solver_mrt" localSheetId="4" hidden="1">0.075</definedName>
    <definedName name="solver_mrt" localSheetId="3" hidden="1">0.075</definedName>
    <definedName name="solver_mrt" localSheetId="5" hidden="1">0.075</definedName>
    <definedName name="solver_mrt" localSheetId="6" hidden="1">0.075</definedName>
    <definedName name="solver_mrt" localSheetId="7" hidden="1">0.075</definedName>
    <definedName name="solver_msl" localSheetId="1" hidden="1">2</definedName>
    <definedName name="solver_msl" localSheetId="2" hidden="1">2</definedName>
    <definedName name="solver_msl" localSheetId="4" hidden="1">2</definedName>
    <definedName name="solver_msl" localSheetId="3" hidden="1">2</definedName>
    <definedName name="solver_msl" localSheetId="5" hidden="1">2</definedName>
    <definedName name="solver_msl" localSheetId="6" hidden="1">2</definedName>
    <definedName name="solver_msl" localSheetId="7" hidden="1">2</definedName>
    <definedName name="solver_neg" localSheetId="1" hidden="1">1</definedName>
    <definedName name="solver_neg" localSheetId="2" hidden="1">1</definedName>
    <definedName name="solver_neg" localSheetId="4" hidden="1">1</definedName>
    <definedName name="solver_neg" localSheetId="3" hidden="1">1</definedName>
    <definedName name="solver_neg" localSheetId="5" hidden="1">1</definedName>
    <definedName name="solver_neg" localSheetId="6" hidden="1">1</definedName>
    <definedName name="solver_neg" localSheetId="7" hidden="1">1</definedName>
    <definedName name="solver_nod" localSheetId="1" hidden="1">2147483647</definedName>
    <definedName name="solver_nod" localSheetId="2" hidden="1">2147483647</definedName>
    <definedName name="solver_nod" localSheetId="4" hidden="1">2147483647</definedName>
    <definedName name="solver_nod" localSheetId="3" hidden="1">2147483647</definedName>
    <definedName name="solver_nod" localSheetId="5" hidden="1">2147483647</definedName>
    <definedName name="solver_nod" localSheetId="6" hidden="1">2147483647</definedName>
    <definedName name="solver_nod" localSheetId="7" hidden="1">2147483647</definedName>
    <definedName name="solver_num" localSheetId="1" hidden="1">4</definedName>
    <definedName name="solver_num" localSheetId="2" hidden="1">4</definedName>
    <definedName name="solver_num" localSheetId="4" hidden="1">2</definedName>
    <definedName name="solver_num" localSheetId="3" hidden="1">6</definedName>
    <definedName name="solver_num" localSheetId="5" hidden="1">2</definedName>
    <definedName name="solver_num" localSheetId="6" hidden="1">2</definedName>
    <definedName name="solver_num" localSheetId="7" hidden="1">2</definedName>
    <definedName name="solver_nwt" localSheetId="1" hidden="1">1</definedName>
    <definedName name="solver_nwt" localSheetId="2" hidden="1">1</definedName>
    <definedName name="solver_nwt" localSheetId="4" hidden="1">1</definedName>
    <definedName name="solver_nwt" localSheetId="3" hidden="1">1</definedName>
    <definedName name="solver_nwt" localSheetId="5" hidden="1">1</definedName>
    <definedName name="solver_nwt" localSheetId="6" hidden="1">1</definedName>
    <definedName name="solver_nwt" localSheetId="7" hidden="1">1</definedName>
    <definedName name="solver_opt" localSheetId="1" hidden="1">Sheet1!$D$15</definedName>
    <definedName name="solver_opt" localSheetId="2" hidden="1">Sheet2!$B$9</definedName>
    <definedName name="solver_opt" localSheetId="4" hidden="1">Sheet3!$B$11</definedName>
    <definedName name="solver_opt" localSheetId="3" hidden="1">Sheet4!#REF!</definedName>
    <definedName name="solver_opt" localSheetId="5" hidden="1">Sheet5!$B$31</definedName>
    <definedName name="solver_opt" localSheetId="6" hidden="1">Sheet6!$B$9</definedName>
    <definedName name="solver_opt" localSheetId="7" hidden="1">Sheet7!$B$11</definedName>
    <definedName name="solver_pre" localSheetId="1" hidden="1">0.000001</definedName>
    <definedName name="solver_pre" localSheetId="2" hidden="1">0.000001</definedName>
    <definedName name="solver_pre" localSheetId="4" hidden="1">0.000001</definedName>
    <definedName name="solver_pre" localSheetId="3" hidden="1">0.000001</definedName>
    <definedName name="solver_pre" localSheetId="5" hidden="1">0.000001</definedName>
    <definedName name="solver_pre" localSheetId="6" hidden="1">0.000001</definedName>
    <definedName name="solver_pre" localSheetId="7" hidden="1">0.000001</definedName>
    <definedName name="solver_rbv" localSheetId="1" hidden="1">1</definedName>
    <definedName name="solver_rbv" localSheetId="2" hidden="1">1</definedName>
    <definedName name="solver_rbv" localSheetId="4" hidden="1">1</definedName>
    <definedName name="solver_rbv" localSheetId="3" hidden="1">1</definedName>
    <definedName name="solver_rbv" localSheetId="5" hidden="1">1</definedName>
    <definedName name="solver_rbv" localSheetId="6" hidden="1">1</definedName>
    <definedName name="solver_rbv" localSheetId="7" hidden="1">1</definedName>
    <definedName name="solver_rel1" localSheetId="1" hidden="1">1</definedName>
    <definedName name="solver_rel1" localSheetId="2" hidden="1">1</definedName>
    <definedName name="solver_rel1" localSheetId="4" hidden="1">2</definedName>
    <definedName name="solver_rel1" localSheetId="3" hidden="1">3</definedName>
    <definedName name="solver_rel1" localSheetId="5" hidden="1">2</definedName>
    <definedName name="solver_rel1" localSheetId="6" hidden="1">5</definedName>
    <definedName name="solver_rel1" localSheetId="7" hidden="1">4</definedName>
    <definedName name="solver_rel2" localSheetId="1" hidden="1">1</definedName>
    <definedName name="solver_rel2" localSheetId="2" hidden="1">3</definedName>
    <definedName name="solver_rel2" localSheetId="4" hidden="1">2</definedName>
    <definedName name="solver_rel2" localSheetId="3" hidden="1">3</definedName>
    <definedName name="solver_rel2" localSheetId="5" hidden="1">1</definedName>
    <definedName name="solver_rel2" localSheetId="6" hidden="1">3</definedName>
    <definedName name="solver_rel2" localSheetId="7" hidden="1">1</definedName>
    <definedName name="solver_rel3" localSheetId="1" hidden="1">1</definedName>
    <definedName name="solver_rel3" localSheetId="2" hidden="1">3</definedName>
    <definedName name="solver_rel3" localSheetId="3" hidden="1">3</definedName>
    <definedName name="solver_rel4" localSheetId="1" hidden="1">1</definedName>
    <definedName name="solver_rel4" localSheetId="2" hidden="1">1</definedName>
    <definedName name="solver_rel4" localSheetId="3" hidden="1">1</definedName>
    <definedName name="solver_rel5" localSheetId="3" hidden="1">1</definedName>
    <definedName name="solver_rel6" localSheetId="3" hidden="1">1</definedName>
    <definedName name="solver_rhs1" localSheetId="1" hidden="1">Sheet1!$F$21</definedName>
    <definedName name="solver_rhs1" localSheetId="2" hidden="1">Sheet2!$I$15</definedName>
    <definedName name="solver_rhs1" localSheetId="4" hidden="1">Sheet3!$B$22:$E$22</definedName>
    <definedName name="solver_rhs1" localSheetId="3" hidden="1">Sheet4!$C$8</definedName>
    <definedName name="solver_rhs1" localSheetId="5" hidden="1">Sheet5!$B$28:$D$28</definedName>
    <definedName name="solver_rhs1" localSheetId="6" hidden="1">"binary"</definedName>
    <definedName name="solver_rhs1" localSheetId="7" hidden="1">"integer"</definedName>
    <definedName name="solver_rhs2" localSheetId="1" hidden="1">Sheet1!$F$22</definedName>
    <definedName name="solver_rhs2" localSheetId="2" hidden="1">Sheet2!$I$16</definedName>
    <definedName name="solver_rhs2" localSheetId="4" hidden="1">Sheet3!$H$16:$H$19</definedName>
    <definedName name="solver_rhs2" localSheetId="3" hidden="1">Sheet4!$D$8</definedName>
    <definedName name="solver_rhs2" localSheetId="5" hidden="1">Sheet5!$G$36:$G$38</definedName>
    <definedName name="solver_rhs2" localSheetId="6" hidden="1">Sheet6!$J$14:$J$21</definedName>
    <definedName name="solver_rhs2" localSheetId="7" hidden="1">Sheet7!$F$15</definedName>
    <definedName name="solver_rhs3" localSheetId="1" hidden="1">Sheet1!$F$23</definedName>
    <definedName name="solver_rhs3" localSheetId="2" hidden="1">Sheet2!$I$17</definedName>
    <definedName name="solver_rhs3" localSheetId="3" hidden="1">Sheet4!$E$8</definedName>
    <definedName name="solver_rhs4" localSheetId="1" hidden="1">Sheet1!$F$24</definedName>
    <definedName name="solver_rhs4" localSheetId="2" hidden="1">Sheet2!$I$18</definedName>
    <definedName name="solver_rhs4" localSheetId="3" hidden="1">Sheet4!$H$14</definedName>
    <definedName name="solver_rhs5" localSheetId="3" hidden="1">Sheet4!$H$15</definedName>
    <definedName name="solver_rhs6" localSheetId="3" hidden="1">Sheet4!$H$16</definedName>
    <definedName name="solver_rlx" localSheetId="1" hidden="1">2</definedName>
    <definedName name="solver_rlx" localSheetId="2" hidden="1">2</definedName>
    <definedName name="solver_rlx" localSheetId="4" hidden="1">2</definedName>
    <definedName name="solver_rlx" localSheetId="3" hidden="1">2</definedName>
    <definedName name="solver_rlx" localSheetId="5" hidden="1">2</definedName>
    <definedName name="solver_rlx" localSheetId="6" hidden="1">2</definedName>
    <definedName name="solver_rlx" localSheetId="7" hidden="1">2</definedName>
    <definedName name="solver_rsd" localSheetId="1" hidden="1">0</definedName>
    <definedName name="solver_rsd" localSheetId="2" hidden="1">0</definedName>
    <definedName name="solver_rsd" localSheetId="4" hidden="1">0</definedName>
    <definedName name="solver_rsd" localSheetId="3" hidden="1">0</definedName>
    <definedName name="solver_rsd" localSheetId="5" hidden="1">0</definedName>
    <definedName name="solver_rsd" localSheetId="6" hidden="1">0</definedName>
    <definedName name="solver_rsd" localSheetId="7" hidden="1">0</definedName>
    <definedName name="solver_scl" localSheetId="1" hidden="1">1</definedName>
    <definedName name="solver_scl" localSheetId="2" hidden="1">1</definedName>
    <definedName name="solver_scl" localSheetId="4" hidden="1">1</definedName>
    <definedName name="solver_scl" localSheetId="3" hidden="1">1</definedName>
    <definedName name="solver_scl" localSheetId="5" hidden="1">1</definedName>
    <definedName name="solver_scl" localSheetId="6" hidden="1">1</definedName>
    <definedName name="solver_scl" localSheetId="7" hidden="1">1</definedName>
    <definedName name="solver_sho" localSheetId="1" hidden="1">2</definedName>
    <definedName name="solver_sho" localSheetId="2" hidden="1">2</definedName>
    <definedName name="solver_sho" localSheetId="4" hidden="1">2</definedName>
    <definedName name="solver_sho" localSheetId="3" hidden="1">2</definedName>
    <definedName name="solver_sho" localSheetId="5" hidden="1">2</definedName>
    <definedName name="solver_sho" localSheetId="6" hidden="1">2</definedName>
    <definedName name="solver_sho" localSheetId="7" hidden="1">2</definedName>
    <definedName name="solver_ssz" localSheetId="1" hidden="1">100</definedName>
    <definedName name="solver_ssz" localSheetId="2" hidden="1">100</definedName>
    <definedName name="solver_ssz" localSheetId="4" hidden="1">100</definedName>
    <definedName name="solver_ssz" localSheetId="3" hidden="1">100</definedName>
    <definedName name="solver_ssz" localSheetId="5" hidden="1">100</definedName>
    <definedName name="solver_ssz" localSheetId="6" hidden="1">100</definedName>
    <definedName name="solver_ssz" localSheetId="7" hidden="1">100</definedName>
    <definedName name="solver_tim" localSheetId="1" hidden="1">2147483647</definedName>
    <definedName name="solver_tim" localSheetId="2" hidden="1">2147483647</definedName>
    <definedName name="solver_tim" localSheetId="4" hidden="1">2147483647</definedName>
    <definedName name="solver_tim" localSheetId="3" hidden="1">2147483647</definedName>
    <definedName name="solver_tim" localSheetId="5" hidden="1">2147483647</definedName>
    <definedName name="solver_tim" localSheetId="6" hidden="1">2147483647</definedName>
    <definedName name="solver_tim" localSheetId="7" hidden="1">2147483647</definedName>
    <definedName name="solver_tol" localSheetId="1" hidden="1">0.01</definedName>
    <definedName name="solver_tol" localSheetId="2" hidden="1">0.01</definedName>
    <definedName name="solver_tol" localSheetId="4" hidden="1">0.01</definedName>
    <definedName name="solver_tol" localSheetId="3" hidden="1">0.01</definedName>
    <definedName name="solver_tol" localSheetId="5" hidden="1">0.01</definedName>
    <definedName name="solver_tol" localSheetId="6" hidden="1">0.01</definedName>
    <definedName name="solver_tol" localSheetId="7" hidden="1">0.01</definedName>
    <definedName name="solver_typ" localSheetId="1" hidden="1">1</definedName>
    <definedName name="solver_typ" localSheetId="2" hidden="1">1</definedName>
    <definedName name="solver_typ" localSheetId="4" hidden="1">2</definedName>
    <definedName name="solver_typ" localSheetId="3" hidden="1">2</definedName>
    <definedName name="solver_typ" localSheetId="5" hidden="1">1</definedName>
    <definedName name="solver_typ" localSheetId="6" hidden="1">2</definedName>
    <definedName name="solver_typ" localSheetId="7" hidden="1">1</definedName>
    <definedName name="solver_val" localSheetId="1" hidden="1">0</definedName>
    <definedName name="solver_val" localSheetId="2" hidden="1">0</definedName>
    <definedName name="solver_val" localSheetId="4" hidden="1">0</definedName>
    <definedName name="solver_val" localSheetId="3" hidden="1">0</definedName>
    <definedName name="solver_val" localSheetId="5" hidden="1">0</definedName>
    <definedName name="solver_val" localSheetId="6" hidden="1">0</definedName>
    <definedName name="solver_val" localSheetId="7" hidden="1">0</definedName>
    <definedName name="solver_ver" localSheetId="1" hidden="1">3</definedName>
    <definedName name="solver_ver" localSheetId="2" hidden="1">3</definedName>
    <definedName name="solver_ver" localSheetId="4" hidden="1">3</definedName>
    <definedName name="solver_ver" localSheetId="3" hidden="1">3</definedName>
    <definedName name="solver_ver" localSheetId="5" hidden="1">3</definedName>
    <definedName name="solver_ver" localSheetId="6" hidden="1">3</definedName>
    <definedName name="solver_ver" localSheetId="7" hidden="1">3</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 i="8" l="1"/>
  <c r="E7" i="8"/>
  <c r="D7" i="8"/>
  <c r="C7" i="8"/>
  <c r="B7" i="8"/>
  <c r="B9" i="7"/>
  <c r="H15" i="7"/>
  <c r="H16" i="7"/>
  <c r="H17" i="7"/>
  <c r="H18" i="7"/>
  <c r="H19" i="7"/>
  <c r="H20" i="7"/>
  <c r="H21" i="7"/>
  <c r="H14" i="7"/>
  <c r="B31" i="6"/>
  <c r="C39" i="6"/>
  <c r="D39" i="6"/>
  <c r="B39" i="6"/>
  <c r="E37" i="6"/>
  <c r="E38" i="6"/>
  <c r="E36" i="6"/>
  <c r="B9" i="6"/>
  <c r="C17" i="6"/>
  <c r="D17" i="6"/>
  <c r="B17" i="6"/>
  <c r="E16" i="6"/>
  <c r="E15" i="6"/>
  <c r="B11" i="5"/>
  <c r="F18" i="5"/>
  <c r="C20" i="5"/>
  <c r="D20" i="5"/>
  <c r="E20" i="5"/>
  <c r="B20" i="5"/>
  <c r="F17" i="5"/>
  <c r="F19" i="5"/>
  <c r="F16" i="5"/>
  <c r="C10" i="4"/>
  <c r="D17" i="4"/>
  <c r="E17" i="4"/>
  <c r="C17" i="4"/>
  <c r="F15" i="4"/>
  <c r="F16" i="4"/>
  <c r="F14" i="4"/>
  <c r="B9" i="2"/>
  <c r="I16" i="2"/>
  <c r="I18" i="2" s="1"/>
  <c r="G16" i="2"/>
  <c r="G17" i="2"/>
  <c r="G18" i="2"/>
  <c r="G15" i="2"/>
  <c r="B11" i="1"/>
  <c r="C11" i="1"/>
  <c r="C13" i="1"/>
  <c r="B13" i="1"/>
  <c r="D23" i="1"/>
  <c r="D24" i="1"/>
  <c r="D22" i="1"/>
  <c r="D21" i="1"/>
  <c r="B11" i="8" l="1"/>
  <c r="B10" i="6"/>
  <c r="B12" i="6" s="1"/>
  <c r="E17" i="6"/>
  <c r="D11" i="1"/>
  <c r="I17" i="2"/>
  <c r="D13" i="1"/>
  <c r="D15" i="1" l="1"/>
</calcChain>
</file>

<file path=xl/sharedStrings.xml><?xml version="1.0" encoding="utf-8"?>
<sst xmlns="http://schemas.openxmlformats.org/spreadsheetml/2006/main" count="214" uniqueCount="120">
  <si>
    <t>Cost</t>
  </si>
  <si>
    <t>Basic</t>
  </si>
  <si>
    <t>XP</t>
  </si>
  <si>
    <t>Variables</t>
  </si>
  <si>
    <t>Price</t>
  </si>
  <si>
    <t>Expenditure</t>
  </si>
  <si>
    <t>Labor</t>
  </si>
  <si>
    <t>Ass (Hours)</t>
  </si>
  <si>
    <t>testing (Hours)</t>
  </si>
  <si>
    <t>Revenue</t>
  </si>
  <si>
    <t>basic</t>
  </si>
  <si>
    <t>Basic (600 max)</t>
  </si>
  <si>
    <t>XP (1200)</t>
  </si>
  <si>
    <t>assembly hours</t>
  </si>
  <si>
    <t>Testing hours</t>
  </si>
  <si>
    <t>&lt;=</t>
  </si>
  <si>
    <t>sign</t>
  </si>
  <si>
    <t>Total expenditure</t>
  </si>
  <si>
    <t>Net profit</t>
  </si>
  <si>
    <t xml:space="preserve">The PC Tech company assembles and then tests two models of computers, Basic and XP.  For the coming month, the company wants to decide how many of each model to assemble and then test.  No computers are in inventory from the previous month, and because these models are going to be changed after this month, the company doesn’t want to hold any inventory after this month.  It believes the most it can sell this month are 600 Basics and 1200 XPs.  Each Basic sells for $300 and each XP sells for $450. The cost of component parts for a Basic is $150; for an XP it is $225.  Labor is required for assembly and testing.  There are at most 10,000 assembly hours and 3,000 testing hours available.  Each labor hour for assembling costs $11 and each labor hour for testing costs $15.  Each Basic requires five hours for assembling and one hour for testing.  Each XP requires six hours for assembling and two hours for testing. PC Tech wants to know how many of each model it should produce (assemble and test) to maximize its net profit, but it cannot use more labor hours that are available, and it does not want to produce more than it can sell. 
</t>
  </si>
  <si>
    <t>variables</t>
  </si>
  <si>
    <t>rate of return</t>
  </si>
  <si>
    <t>X1</t>
  </si>
  <si>
    <t>X2</t>
  </si>
  <si>
    <t>X3</t>
  </si>
  <si>
    <t>X4</t>
  </si>
  <si>
    <t>X5</t>
  </si>
  <si>
    <t>SIGNE</t>
  </si>
  <si>
    <t>budget</t>
  </si>
  <si>
    <t>At least 20% in Muni</t>
  </si>
  <si>
    <t>&gt;=</t>
  </si>
  <si>
    <t>At least 40% in tech stock</t>
  </si>
  <si>
    <t>No more than 50% In hight risk</t>
  </si>
  <si>
    <t>Column1</t>
  </si>
  <si>
    <t>Column2</t>
  </si>
  <si>
    <t>Column3</t>
  </si>
  <si>
    <t>PROFIT</t>
  </si>
  <si>
    <t>Investment Allocation</t>
  </si>
  <si>
    <t>LP and Net Profit</t>
  </si>
  <si>
    <t>Project A</t>
  </si>
  <si>
    <t>Project B</t>
  </si>
  <si>
    <t>Project C</t>
  </si>
  <si>
    <t>Capacity</t>
  </si>
  <si>
    <t>Plant 1</t>
  </si>
  <si>
    <t>Plant 2</t>
  </si>
  <si>
    <t>Plant 3</t>
  </si>
  <si>
    <t>Requirements</t>
  </si>
  <si>
    <t>signe</t>
  </si>
  <si>
    <t>Transportation Problem</t>
  </si>
  <si>
    <t>Total shipping cost</t>
  </si>
  <si>
    <t>additional costs</t>
  </si>
  <si>
    <t>Kansas City</t>
  </si>
  <si>
    <t>Chicago</t>
  </si>
  <si>
    <t>Detroit</t>
  </si>
  <si>
    <t>Toronto</t>
  </si>
  <si>
    <t>Seattle</t>
  </si>
  <si>
    <t>Arlington</t>
  </si>
  <si>
    <t>Oakland</t>
  </si>
  <si>
    <t>X</t>
  </si>
  <si>
    <t>Baltimore</t>
  </si>
  <si>
    <t>Total distance traveled</t>
  </si>
  <si>
    <t xml:space="preserve"> =</t>
  </si>
  <si>
    <t>Total</t>
  </si>
  <si>
    <t>sum</t>
  </si>
  <si>
    <t>Objective ( Min)</t>
  </si>
  <si>
    <t>Assignment</t>
  </si>
  <si>
    <t>Data table</t>
  </si>
  <si>
    <t>A</t>
  </si>
  <si>
    <t>B</t>
  </si>
  <si>
    <t>C</t>
  </si>
  <si>
    <t>Manufacturing cost</t>
  </si>
  <si>
    <t>Factory 1</t>
  </si>
  <si>
    <t>Factory 2</t>
  </si>
  <si>
    <t>Requirenment</t>
  </si>
  <si>
    <t>Objective (Min)</t>
  </si>
  <si>
    <t>Total cost</t>
  </si>
  <si>
    <t>Sum</t>
  </si>
  <si>
    <t>Manufacturing costs</t>
  </si>
  <si>
    <t>shipping cost</t>
  </si>
  <si>
    <t>From:</t>
  </si>
  <si>
    <t>Reaquirenment</t>
  </si>
  <si>
    <t>objective (Max)</t>
  </si>
  <si>
    <t>product output.</t>
  </si>
  <si>
    <t>Tower Location</t>
  </si>
  <si>
    <t>L1</t>
  </si>
  <si>
    <t>A, C, D</t>
  </si>
  <si>
    <t>L2</t>
  </si>
  <si>
    <t>B, D, G</t>
  </si>
  <si>
    <t>L3</t>
  </si>
  <si>
    <t>B, C, E, F</t>
  </si>
  <si>
    <t>L4</t>
  </si>
  <si>
    <t>E, F, H</t>
  </si>
  <si>
    <t>L5</t>
  </si>
  <si>
    <t>D, G, H</t>
  </si>
  <si>
    <t>L6</t>
  </si>
  <si>
    <t>A, D, F</t>
  </si>
  <si>
    <t>Objective (min)</t>
  </si>
  <si>
    <t>nbr of towers</t>
  </si>
  <si>
    <t>D</t>
  </si>
  <si>
    <t>E</t>
  </si>
  <si>
    <t>F</t>
  </si>
  <si>
    <t>G</t>
  </si>
  <si>
    <t>H</t>
  </si>
  <si>
    <t xml:space="preserve"> &gt;=</t>
  </si>
  <si>
    <t>Binary Integer Programming</t>
  </si>
  <si>
    <t>Y</t>
  </si>
  <si>
    <t>No linear fucntion</t>
  </si>
  <si>
    <t>X^2</t>
  </si>
  <si>
    <t>Y^2</t>
  </si>
  <si>
    <t>Coef</t>
  </si>
  <si>
    <t>Objective (Max)</t>
  </si>
  <si>
    <t>Constraints</t>
  </si>
  <si>
    <t>Hours available</t>
  </si>
  <si>
    <t>Nonlinear Programming</t>
  </si>
  <si>
    <t>(000)</t>
  </si>
  <si>
    <t>capacity</t>
  </si>
  <si>
    <t>sumproduct</t>
  </si>
  <si>
    <r>
      <rPr>
        <b/>
        <u/>
        <sz val="14"/>
        <color theme="1"/>
        <rFont val="Calibri"/>
        <family val="2"/>
        <scheme val="minor"/>
      </rPr>
      <t>Summary Sentence;</t>
    </r>
    <r>
      <rPr>
        <b/>
        <sz val="14"/>
        <color theme="1"/>
        <rFont val="Calibri"/>
        <family val="2"/>
        <scheme val="minor"/>
      </rPr>
      <t xml:space="preserve"> Produce </t>
    </r>
    <r>
      <rPr>
        <b/>
        <sz val="14"/>
        <color rgb="FFFF0000"/>
        <rFont val="Calibri"/>
        <family val="2"/>
        <scheme val="minor"/>
      </rPr>
      <t>10 of XJ6</t>
    </r>
    <r>
      <rPr>
        <b/>
        <sz val="14"/>
        <color theme="1"/>
        <rFont val="Calibri"/>
        <family val="2"/>
        <scheme val="minor"/>
      </rPr>
      <t xml:space="preserve">, And </t>
    </r>
    <r>
      <rPr>
        <b/>
        <sz val="14"/>
        <color rgb="FFFF0000"/>
        <rFont val="Calibri"/>
        <family val="2"/>
        <scheme val="minor"/>
      </rPr>
      <t>15 of XJ8</t>
    </r>
    <r>
      <rPr>
        <b/>
        <sz val="14"/>
        <color theme="1"/>
        <rFont val="Calibri"/>
        <family val="2"/>
        <scheme val="minor"/>
      </rPr>
      <t xml:space="preserve"> For a max revenue of </t>
    </r>
    <r>
      <rPr>
        <b/>
        <sz val="14"/>
        <color rgb="FFFF0000"/>
        <rFont val="Calibri"/>
        <family val="2"/>
        <scheme val="minor"/>
      </rPr>
      <t>100,500 Dollars</t>
    </r>
  </si>
  <si>
    <r>
      <rPr>
        <b/>
        <u/>
        <sz val="12"/>
        <color theme="1"/>
        <rFont val="Calibri"/>
        <family val="2"/>
        <scheme val="minor"/>
      </rPr>
      <t>Summary Sentence</t>
    </r>
    <r>
      <rPr>
        <b/>
        <sz val="12"/>
        <color theme="1"/>
        <rFont val="Calibri"/>
        <family val="2"/>
        <scheme val="minor"/>
      </rPr>
      <t xml:space="preserve">; In order to minimize the number of towers and to make sure that all areas of the city are served, it will be better to choose towers number </t>
    </r>
    <r>
      <rPr>
        <b/>
        <sz val="12"/>
        <color rgb="FFFF0000"/>
        <rFont val="Calibri"/>
        <family val="2"/>
        <scheme val="minor"/>
      </rPr>
      <t>1,2,and 4</t>
    </r>
  </si>
  <si>
    <t>constraint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</si>
</sst>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0\ &quot;€&quot;"/>
    <numFmt numFmtId="165" formatCode="_-* #,##0\ &quot;€&quot;_-;\-* #,##0\ &quot;€&quot;_-;_-* &quot;-&quot;??\ &quot;€&quot;_-;_-@_-"/>
  </numFmts>
  <fonts count="21">
    <font>
      <sz val="11"/>
      <color theme="1"/>
      <name val="Calibri"/>
      <family val="2"/>
      <scheme val="minor"/>
    </font>
    <font>
      <b/>
      <sz val="11"/>
      <color theme="1"/>
      <name val="Calibri"/>
      <family val="2"/>
      <scheme val="minor"/>
    </font>
    <font>
      <b/>
      <sz val="11"/>
      <color rgb="FFFF0000"/>
      <name val="Calibri"/>
      <family val="2"/>
      <scheme val="minor"/>
    </font>
    <font>
      <b/>
      <sz val="11"/>
      <color theme="9"/>
      <name val="Calibri"/>
      <family val="2"/>
      <scheme val="minor"/>
    </font>
    <font>
      <b/>
      <sz val="12"/>
      <color theme="9"/>
      <name val="Calibri"/>
      <family val="2"/>
      <scheme val="minor"/>
    </font>
    <font>
      <sz val="11"/>
      <color theme="1"/>
      <name val="Calibri"/>
      <family val="2"/>
      <scheme val="minor"/>
    </font>
    <font>
      <b/>
      <sz val="16"/>
      <color theme="1"/>
      <name val="Times New Roman"/>
      <family val="1"/>
    </font>
    <font>
      <b/>
      <sz val="12"/>
      <color rgb="FF1F1F1F"/>
      <name val="Unset"/>
    </font>
    <font>
      <sz val="12"/>
      <color rgb="FF1F1F1F"/>
      <name val="Var(--cds-font-family-source-sa"/>
    </font>
    <font>
      <b/>
      <sz val="12"/>
      <color theme="1"/>
      <name val="Calibri"/>
      <family val="2"/>
      <scheme val="minor"/>
    </font>
    <font>
      <b/>
      <sz val="12"/>
      <color rgb="FF1F1F1F"/>
      <name val="Calibri"/>
      <family val="2"/>
      <scheme val="minor"/>
    </font>
    <font>
      <sz val="12"/>
      <color rgb="FF1F1F1F"/>
      <name val="Calibri"/>
      <family val="2"/>
      <scheme val="minor"/>
    </font>
    <font>
      <b/>
      <sz val="11"/>
      <color rgb="FF1F1F1F"/>
      <name val="Var(--cds-font-family-source-sa"/>
    </font>
    <font>
      <sz val="11"/>
      <color rgb="FF1F1F1F"/>
      <name val="Var(--cds-font-family-source-sa"/>
    </font>
    <font>
      <b/>
      <sz val="14"/>
      <color rgb="FF1F1F1F"/>
      <name val="Var(--cds-font-family-source-sa"/>
    </font>
    <font>
      <b/>
      <sz val="14"/>
      <color theme="1"/>
      <name val="Calibri"/>
      <family val="2"/>
      <scheme val="minor"/>
    </font>
    <font>
      <b/>
      <u/>
      <sz val="14"/>
      <color theme="1"/>
      <name val="Calibri"/>
      <family val="2"/>
      <scheme val="minor"/>
    </font>
    <font>
      <b/>
      <sz val="14"/>
      <color rgb="FFFF0000"/>
      <name val="Calibri"/>
      <family val="2"/>
      <scheme val="minor"/>
    </font>
    <font>
      <b/>
      <u/>
      <sz val="12"/>
      <color theme="1"/>
      <name val="Calibri"/>
      <family val="2"/>
      <scheme val="minor"/>
    </font>
    <font>
      <b/>
      <sz val="12"/>
      <color rgb="FFFF0000"/>
      <name val="Calibri"/>
      <family val="2"/>
      <scheme val="minor"/>
    </font>
    <font>
      <b/>
      <sz val="12"/>
      <color rgb="FF1F1F1F"/>
      <name val="Var(--cds-font-family-source-sa"/>
    </font>
  </fonts>
  <fills count="11">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6" tint="0.79998168889431442"/>
        <bgColor theme="6" tint="0.79998168889431442"/>
      </patternFill>
    </fill>
    <fill>
      <patternFill patternType="solid">
        <fgColor theme="5" tint="0.3999755851924192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4" tint="0.39997558519241921"/>
        <bgColor indexed="64"/>
      </patternFill>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4" fontId="5" fillId="0" borderId="0" applyFont="0" applyFill="0" applyBorder="0" applyAlignment="0" applyProtection="0"/>
  </cellStyleXfs>
  <cellXfs count="84">
    <xf numFmtId="0" fontId="0" fillId="0" borderId="0" xfId="0"/>
    <xf numFmtId="0" fontId="0" fillId="0" borderId="0" xfId="0" applyAlignment="1">
      <alignment horizontal="center"/>
    </xf>
    <xf numFmtId="0" fontId="1" fillId="0" borderId="0" xfId="0" applyFont="1" applyAlignment="1">
      <alignment horizontal="center"/>
    </xf>
    <xf numFmtId="0" fontId="4" fillId="0" borderId="0" xfId="0" applyFont="1"/>
    <xf numFmtId="164" fontId="1" fillId="0" borderId="0" xfId="0" applyNumberFormat="1" applyFont="1"/>
    <xf numFmtId="164" fontId="1" fillId="3" borderId="3" xfId="0" applyNumberFormat="1" applyFont="1" applyFill="1" applyBorder="1"/>
    <xf numFmtId="0" fontId="0" fillId="0" borderId="4" xfId="0" applyBorder="1"/>
    <xf numFmtId="0" fontId="1" fillId="0" borderId="4" xfId="0" applyFont="1" applyBorder="1" applyAlignment="1">
      <alignment horizontal="center"/>
    </xf>
    <xf numFmtId="0" fontId="1" fillId="0" borderId="4" xfId="0" applyFont="1" applyBorder="1"/>
    <xf numFmtId="0" fontId="0" fillId="2" borderId="4" xfId="0" applyFill="1" applyBorder="1"/>
    <xf numFmtId="0" fontId="2" fillId="0" borderId="4" xfId="0" applyFont="1" applyBorder="1" applyAlignment="1">
      <alignment horizontal="center"/>
    </xf>
    <xf numFmtId="164" fontId="0" fillId="0" borderId="4" xfId="0" applyNumberFormat="1" applyBorder="1" applyAlignment="1">
      <alignment horizontal="center"/>
    </xf>
    <xf numFmtId="0" fontId="0" fillId="0" borderId="4" xfId="0" applyBorder="1" applyAlignment="1">
      <alignment horizontal="right"/>
    </xf>
    <xf numFmtId="0" fontId="0" fillId="0" borderId="4" xfId="0" applyBorder="1" applyAlignment="1">
      <alignment horizontal="center"/>
    </xf>
    <xf numFmtId="164" fontId="1" fillId="0" borderId="4" xfId="0" applyNumberFormat="1" applyFont="1" applyBorder="1" applyAlignment="1">
      <alignment horizontal="center"/>
    </xf>
    <xf numFmtId="0" fontId="4" fillId="0" borderId="4" xfId="0" applyFont="1" applyBorder="1"/>
    <xf numFmtId="164" fontId="0" fillId="0" borderId="0" xfId="0" applyNumberFormat="1" applyAlignment="1">
      <alignment horizontal="center"/>
    </xf>
    <xf numFmtId="164" fontId="2" fillId="0" borderId="5" xfId="0" applyNumberFormat="1" applyFont="1" applyBorder="1" applyAlignment="1">
      <alignment horizontal="center"/>
    </xf>
    <xf numFmtId="164" fontId="3" fillId="0" borderId="5" xfId="0" applyNumberFormat="1" applyFont="1" applyBorder="1" applyAlignment="1">
      <alignment horizontal="center"/>
    </xf>
    <xf numFmtId="0" fontId="1" fillId="0" borderId="0" xfId="0" applyFont="1"/>
    <xf numFmtId="0" fontId="1" fillId="0" borderId="0" xfId="0" applyFont="1" applyAlignment="1">
      <alignment horizontal="right" vertical="center"/>
    </xf>
    <xf numFmtId="0" fontId="0" fillId="0" borderId="0" xfId="0" applyAlignment="1">
      <alignment horizontal="right"/>
    </xf>
    <xf numFmtId="165" fontId="1" fillId="0" borderId="0" xfId="1" applyNumberFormat="1" applyFont="1" applyAlignment="1">
      <alignment horizontal="center"/>
    </xf>
    <xf numFmtId="0" fontId="1" fillId="2" borderId="0" xfId="0" applyFont="1" applyFill="1"/>
    <xf numFmtId="44" fontId="1" fillId="2" borderId="0" xfId="1" applyFont="1" applyFill="1" applyAlignment="1"/>
    <xf numFmtId="44" fontId="1" fillId="0" borderId="0" xfId="1" applyFont="1" applyFill="1" applyAlignment="1"/>
    <xf numFmtId="0" fontId="1" fillId="0" borderId="4" xfId="0" applyFont="1" applyBorder="1" applyAlignment="1">
      <alignment horizontal="left"/>
    </xf>
    <xf numFmtId="165" fontId="1" fillId="4" borderId="4" xfId="1" applyNumberFormat="1" applyFont="1" applyFill="1" applyBorder="1" applyAlignment="1">
      <alignment horizontal="center"/>
    </xf>
    <xf numFmtId="10" fontId="0" fillId="0" borderId="4" xfId="0" applyNumberFormat="1" applyBorder="1" applyAlignment="1">
      <alignment horizontal="center"/>
    </xf>
    <xf numFmtId="0" fontId="6" fillId="0" borderId="0" xfId="0" applyFont="1" applyAlignment="1">
      <alignment vertical="center"/>
    </xf>
    <xf numFmtId="0" fontId="7" fillId="6" borderId="0" xfId="0" applyFont="1" applyFill="1" applyAlignment="1">
      <alignment horizontal="left" vertical="center"/>
    </xf>
    <xf numFmtId="165" fontId="9" fillId="6" borderId="0" xfId="1" applyNumberFormat="1" applyFont="1" applyFill="1"/>
    <xf numFmtId="0" fontId="10" fillId="0" borderId="4" xfId="0" applyFont="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horizontal="left" vertical="center" wrapText="1"/>
    </xf>
    <xf numFmtId="0" fontId="11" fillId="3" borderId="4" xfId="0" applyFont="1" applyFill="1" applyBorder="1" applyAlignment="1">
      <alignment horizontal="center" vertical="center" wrapText="1"/>
    </xf>
    <xf numFmtId="0" fontId="11" fillId="0" borderId="4" xfId="1" applyNumberFormat="1" applyFont="1" applyFill="1" applyBorder="1" applyAlignment="1">
      <alignment horizontal="center" vertical="center" wrapText="1"/>
    </xf>
    <xf numFmtId="165" fontId="11" fillId="0" borderId="4" xfId="1" applyNumberFormat="1" applyFont="1" applyFill="1" applyBorder="1" applyAlignment="1">
      <alignment horizontal="center" vertical="center" wrapText="1"/>
    </xf>
    <xf numFmtId="0" fontId="11" fillId="0" borderId="4" xfId="0" applyFont="1" applyBorder="1" applyAlignment="1">
      <alignment horizontal="center" vertical="center" wrapText="1"/>
    </xf>
    <xf numFmtId="0" fontId="10" fillId="0" borderId="0" xfId="0" applyFont="1" applyAlignment="1">
      <alignment horizontal="left" vertical="center" wrapText="1"/>
    </xf>
    <xf numFmtId="0" fontId="12" fillId="0" borderId="4" xfId="0" applyFont="1" applyBorder="1" applyAlignment="1">
      <alignment horizontal="center" vertical="center"/>
    </xf>
    <xf numFmtId="0" fontId="13" fillId="0" borderId="4" xfId="0" applyFont="1" applyBorder="1" applyAlignment="1">
      <alignment horizontal="center" vertical="center"/>
    </xf>
    <xf numFmtId="0" fontId="13" fillId="3" borderId="4" xfId="0" applyFont="1" applyFill="1" applyBorder="1" applyAlignment="1">
      <alignment horizontal="center" vertical="center"/>
    </xf>
    <xf numFmtId="0" fontId="13" fillId="3" borderId="0" xfId="0" applyFont="1" applyFill="1" applyAlignment="1">
      <alignment horizontal="center" vertical="center"/>
    </xf>
    <xf numFmtId="0" fontId="0" fillId="0" borderId="6" xfId="0" applyBorder="1" applyAlignment="1">
      <alignment horizontal="center"/>
    </xf>
    <xf numFmtId="0" fontId="0" fillId="0" borderId="7" xfId="0" applyBorder="1"/>
    <xf numFmtId="0" fontId="0" fillId="0" borderId="7" xfId="0" applyBorder="1" applyAlignment="1">
      <alignment horizontal="center"/>
    </xf>
    <xf numFmtId="0" fontId="13" fillId="3" borderId="7" xfId="0" applyFont="1" applyFill="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2" fillId="7" borderId="4" xfId="0" applyFont="1" applyFill="1" applyBorder="1" applyAlignment="1">
      <alignment horizontal="center" vertical="center"/>
    </xf>
    <xf numFmtId="0" fontId="0" fillId="7" borderId="0" xfId="0" applyFill="1" applyAlignment="1">
      <alignment horizontal="center"/>
    </xf>
    <xf numFmtId="0" fontId="7" fillId="0" borderId="4" xfId="0" applyFont="1" applyBorder="1" applyAlignment="1">
      <alignment horizontal="center" vertical="center"/>
    </xf>
    <xf numFmtId="0" fontId="8" fillId="0" borderId="4" xfId="0" applyFont="1" applyBorder="1" applyAlignment="1">
      <alignment horizontal="center" vertical="center"/>
    </xf>
    <xf numFmtId="0" fontId="7" fillId="0" borderId="0" xfId="0" applyFont="1" applyAlignment="1">
      <alignment horizontal="center" vertical="center"/>
    </xf>
    <xf numFmtId="0" fontId="9" fillId="0" borderId="4" xfId="0" applyFont="1" applyBorder="1" applyAlignment="1">
      <alignment horizontal="center"/>
    </xf>
    <xf numFmtId="165" fontId="0" fillId="0" borderId="4" xfId="1" applyNumberFormat="1" applyFont="1" applyBorder="1" applyAlignment="1">
      <alignment horizontal="center"/>
    </xf>
    <xf numFmtId="0" fontId="9" fillId="0" borderId="0" xfId="0" applyFont="1" applyAlignment="1">
      <alignment horizontal="center"/>
    </xf>
    <xf numFmtId="1" fontId="0" fillId="0" borderId="4" xfId="1" applyNumberFormat="1" applyFont="1" applyBorder="1" applyAlignment="1">
      <alignment horizontal="center"/>
    </xf>
    <xf numFmtId="1" fontId="0" fillId="0" borderId="4" xfId="0" applyNumberFormat="1" applyBorder="1" applyAlignment="1">
      <alignment horizontal="center"/>
    </xf>
    <xf numFmtId="44" fontId="0" fillId="0" borderId="0" xfId="1" applyFont="1"/>
    <xf numFmtId="0" fontId="9" fillId="7" borderId="0" xfId="0" applyFont="1" applyFill="1" applyAlignment="1">
      <alignment horizontal="center"/>
    </xf>
    <xf numFmtId="1" fontId="0" fillId="3" borderId="4" xfId="1" applyNumberFormat="1" applyFont="1" applyFill="1" applyBorder="1" applyAlignment="1">
      <alignment horizontal="center"/>
    </xf>
    <xf numFmtId="1" fontId="0" fillId="3" borderId="4" xfId="0" applyNumberFormat="1" applyFill="1" applyBorder="1" applyAlignment="1">
      <alignment horizontal="center"/>
    </xf>
    <xf numFmtId="0" fontId="8" fillId="3" borderId="4" xfId="0" applyFont="1" applyFill="1" applyBorder="1" applyAlignment="1">
      <alignment horizontal="center" vertical="center"/>
    </xf>
    <xf numFmtId="0" fontId="8" fillId="3" borderId="0" xfId="0" applyFont="1" applyFill="1" applyAlignment="1">
      <alignment horizontal="center" vertical="center"/>
    </xf>
    <xf numFmtId="0" fontId="7" fillId="0" borderId="7" xfId="0" applyFont="1" applyBorder="1" applyAlignment="1">
      <alignment horizontal="center" vertical="center"/>
    </xf>
    <xf numFmtId="0" fontId="8" fillId="0" borderId="0" xfId="0" applyFont="1" applyAlignment="1">
      <alignment horizontal="center" vertical="center"/>
    </xf>
    <xf numFmtId="0" fontId="0" fillId="3" borderId="0" xfId="0" applyFill="1" applyAlignment="1">
      <alignment horizontal="center"/>
    </xf>
    <xf numFmtId="0" fontId="14" fillId="3" borderId="0" xfId="0" applyFont="1" applyFill="1" applyAlignment="1">
      <alignment horizontal="center" vertical="center"/>
    </xf>
    <xf numFmtId="0" fontId="15" fillId="3" borderId="0" xfId="0" applyFont="1" applyFill="1" applyAlignment="1">
      <alignment horizontal="center"/>
    </xf>
    <xf numFmtId="0" fontId="0" fillId="8" borderId="0" xfId="0" applyFill="1"/>
    <xf numFmtId="49" fontId="0" fillId="0" borderId="0" xfId="0" applyNumberFormat="1" applyAlignment="1">
      <alignment horizontal="left"/>
    </xf>
    <xf numFmtId="0" fontId="0" fillId="3" borderId="4" xfId="0" applyFill="1" applyBorder="1" applyAlignment="1">
      <alignment horizontal="center"/>
    </xf>
    <xf numFmtId="0" fontId="20" fillId="0" borderId="0" xfId="0" applyFont="1" applyAlignment="1">
      <alignment horizontal="center" vertic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0" fillId="0" borderId="0" xfId="0" applyAlignment="1">
      <alignment horizontal="center" wrapText="1"/>
    </xf>
    <xf numFmtId="0" fontId="0" fillId="0" borderId="0" xfId="0" applyAlignment="1">
      <alignment horizontal="center"/>
    </xf>
    <xf numFmtId="0" fontId="6" fillId="5" borderId="4" xfId="0" applyFont="1" applyFill="1" applyBorder="1" applyAlignment="1">
      <alignment horizontal="center" vertical="center"/>
    </xf>
    <xf numFmtId="0" fontId="6" fillId="5" borderId="6" xfId="0" applyFont="1" applyFill="1" applyBorder="1" applyAlignment="1">
      <alignment horizontal="center" vertical="center"/>
    </xf>
    <xf numFmtId="0" fontId="9" fillId="9" borderId="0" xfId="0" applyFont="1" applyFill="1" applyAlignment="1">
      <alignment horizontal="center" vertical="center"/>
    </xf>
    <xf numFmtId="0" fontId="15" fillId="9" borderId="0" xfId="0" applyFont="1" applyFill="1" applyAlignment="1">
      <alignment horizontal="center" vertical="center"/>
    </xf>
    <xf numFmtId="0" fontId="0" fillId="10" borderId="0" xfId="0" applyFill="1" applyAlignment="1">
      <alignment horizontal="center"/>
    </xf>
  </cellXfs>
  <cellStyles count="2">
    <cellStyle name="Currency" xfId="1" builtinId="4"/>
    <cellStyle name="Normal" xfId="0" builtinId="0"/>
  </cellStyles>
  <dxfs count="11">
    <dxf>
      <font>
        <b/>
      </font>
      <numFmt numFmtId="165" formatCode="_-* #,##0\ &quot;€&quot;_-;\-* #,##0\ &quot;€&quot;_-;_-* &quot;-&quot;??\ &quot;€&quot;_-;_-@_-"/>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62802</xdr:colOff>
      <xdr:row>0</xdr:row>
      <xdr:rowOff>0</xdr:rowOff>
    </xdr:from>
    <xdr:to>
      <xdr:col>20</xdr:col>
      <xdr:colOff>136072</xdr:colOff>
      <xdr:row>26</xdr:row>
      <xdr:rowOff>7537</xdr:rowOff>
    </xdr:to>
    <xdr:pic>
      <xdr:nvPicPr>
        <xdr:cNvPr id="2" name="Picture 1">
          <a:extLst>
            <a:ext uri="{FF2B5EF4-FFF2-40B4-BE49-F238E27FC236}">
              <a16:creationId xmlns:a16="http://schemas.microsoft.com/office/drawing/2014/main" id="{E5CAADC7-FC65-981C-B3CA-D80264FAEF3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Layer>
              </a14:imgProps>
            </a:ext>
          </a:extLst>
        </a:blip>
        <a:stretch>
          <a:fillRect/>
        </a:stretch>
      </xdr:blipFill>
      <xdr:spPr>
        <a:xfrm>
          <a:off x="1884066" y="0"/>
          <a:ext cx="10393764" cy="49061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2118</xdr:colOff>
      <xdr:row>3</xdr:row>
      <xdr:rowOff>8819</xdr:rowOff>
    </xdr:from>
    <xdr:to>
      <xdr:col>18</xdr:col>
      <xdr:colOff>383118</xdr:colOff>
      <xdr:row>13</xdr:row>
      <xdr:rowOff>88194</xdr:rowOff>
    </xdr:to>
    <xdr:pic>
      <xdr:nvPicPr>
        <xdr:cNvPr id="2" name="Picture 1">
          <a:extLst>
            <a:ext uri="{FF2B5EF4-FFF2-40B4-BE49-F238E27FC236}">
              <a16:creationId xmlns:a16="http://schemas.microsoft.com/office/drawing/2014/main" id="{38F496D5-C05F-AB61-BAF2-68D468C23561}"/>
            </a:ext>
          </a:extLst>
        </xdr:cNvPr>
        <xdr:cNvPicPr>
          <a:picLocks noChangeAspect="1"/>
        </xdr:cNvPicPr>
      </xdr:nvPicPr>
      <xdr:blipFill>
        <a:blip xmlns:r="http://schemas.openxmlformats.org/officeDocument/2006/relationships" r:embed="rId1"/>
        <a:stretch>
          <a:fillRect/>
        </a:stretch>
      </xdr:blipFill>
      <xdr:spPr>
        <a:xfrm>
          <a:off x="7939618" y="8819"/>
          <a:ext cx="5249333" cy="20196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57150</xdr:colOff>
      <xdr:row>1</xdr:row>
      <xdr:rowOff>152400</xdr:rowOff>
    </xdr:from>
    <xdr:to>
      <xdr:col>17</xdr:col>
      <xdr:colOff>133349</xdr:colOff>
      <xdr:row>6</xdr:row>
      <xdr:rowOff>162063</xdr:rowOff>
    </xdr:to>
    <xdr:pic>
      <xdr:nvPicPr>
        <xdr:cNvPr id="2" name="Picture 1">
          <a:extLst>
            <a:ext uri="{FF2B5EF4-FFF2-40B4-BE49-F238E27FC236}">
              <a16:creationId xmlns:a16="http://schemas.microsoft.com/office/drawing/2014/main" id="{52A8A7CD-9BFA-5817-6945-A4D49BF7B781}"/>
            </a:ext>
          </a:extLst>
        </xdr:cNvPr>
        <xdr:cNvPicPr>
          <a:picLocks noChangeAspect="1"/>
        </xdr:cNvPicPr>
      </xdr:nvPicPr>
      <xdr:blipFill>
        <a:blip xmlns:r="http://schemas.openxmlformats.org/officeDocument/2006/relationships" r:embed="rId1"/>
        <a:stretch>
          <a:fillRect/>
        </a:stretch>
      </xdr:blipFill>
      <xdr:spPr>
        <a:xfrm>
          <a:off x="5600700" y="342900"/>
          <a:ext cx="7010399" cy="9907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28575</xdr:colOff>
      <xdr:row>2</xdr:row>
      <xdr:rowOff>47625</xdr:rowOff>
    </xdr:from>
    <xdr:to>
      <xdr:col>14</xdr:col>
      <xdr:colOff>324977</xdr:colOff>
      <xdr:row>13</xdr:row>
      <xdr:rowOff>286</xdr:rowOff>
    </xdr:to>
    <xdr:pic>
      <xdr:nvPicPr>
        <xdr:cNvPr id="2" name="Picture 1">
          <a:extLst>
            <a:ext uri="{FF2B5EF4-FFF2-40B4-BE49-F238E27FC236}">
              <a16:creationId xmlns:a16="http://schemas.microsoft.com/office/drawing/2014/main" id="{B7D9D479-E487-3EB8-FEB7-DAFDDB5C4BC5}"/>
            </a:ext>
          </a:extLst>
        </xdr:cNvPr>
        <xdr:cNvPicPr>
          <a:picLocks noChangeAspect="1"/>
        </xdr:cNvPicPr>
      </xdr:nvPicPr>
      <xdr:blipFill>
        <a:blip xmlns:r="http://schemas.openxmlformats.org/officeDocument/2006/relationships" r:embed="rId1"/>
        <a:stretch>
          <a:fillRect/>
        </a:stretch>
      </xdr:blipFill>
      <xdr:spPr>
        <a:xfrm>
          <a:off x="5581650" y="428625"/>
          <a:ext cx="4563602" cy="204816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180975</xdr:colOff>
      <xdr:row>1</xdr:row>
      <xdr:rowOff>57150</xdr:rowOff>
    </xdr:from>
    <xdr:to>
      <xdr:col>17</xdr:col>
      <xdr:colOff>201680</xdr:colOff>
      <xdr:row>9</xdr:row>
      <xdr:rowOff>190500</xdr:rowOff>
    </xdr:to>
    <xdr:pic>
      <xdr:nvPicPr>
        <xdr:cNvPr id="2" name="Picture 1">
          <a:extLst>
            <a:ext uri="{FF2B5EF4-FFF2-40B4-BE49-F238E27FC236}">
              <a16:creationId xmlns:a16="http://schemas.microsoft.com/office/drawing/2014/main" id="{32CC669F-5FA2-3312-CBD5-70DEA2A72F7E}"/>
            </a:ext>
          </a:extLst>
        </xdr:cNvPr>
        <xdr:cNvPicPr>
          <a:picLocks noChangeAspect="1"/>
        </xdr:cNvPicPr>
      </xdr:nvPicPr>
      <xdr:blipFill>
        <a:blip xmlns:r="http://schemas.openxmlformats.org/officeDocument/2006/relationships" r:embed="rId1"/>
        <a:stretch>
          <a:fillRect/>
        </a:stretch>
      </xdr:blipFill>
      <xdr:spPr>
        <a:xfrm>
          <a:off x="5372100" y="247650"/>
          <a:ext cx="6735830" cy="17145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495299</xdr:colOff>
      <xdr:row>1</xdr:row>
      <xdr:rowOff>19050</xdr:rowOff>
    </xdr:from>
    <xdr:to>
      <xdr:col>19</xdr:col>
      <xdr:colOff>47624</xdr:colOff>
      <xdr:row>11</xdr:row>
      <xdr:rowOff>38100</xdr:rowOff>
    </xdr:to>
    <xdr:pic>
      <xdr:nvPicPr>
        <xdr:cNvPr id="2" name="Picture 1">
          <a:extLst>
            <a:ext uri="{FF2B5EF4-FFF2-40B4-BE49-F238E27FC236}">
              <a16:creationId xmlns:a16="http://schemas.microsoft.com/office/drawing/2014/main" id="{0FA854FD-9849-2BC0-6249-A746B7007008}"/>
            </a:ext>
          </a:extLst>
        </xdr:cNvPr>
        <xdr:cNvPicPr>
          <a:picLocks noChangeAspect="1"/>
        </xdr:cNvPicPr>
      </xdr:nvPicPr>
      <xdr:blipFill>
        <a:blip xmlns:r="http://schemas.openxmlformats.org/officeDocument/2006/relationships" r:embed="rId1"/>
        <a:stretch>
          <a:fillRect/>
        </a:stretch>
      </xdr:blipFill>
      <xdr:spPr>
        <a:xfrm>
          <a:off x="5276849" y="209550"/>
          <a:ext cx="7077075" cy="19907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438150</xdr:colOff>
      <xdr:row>1</xdr:row>
      <xdr:rowOff>9525</xdr:rowOff>
    </xdr:from>
    <xdr:to>
      <xdr:col>19</xdr:col>
      <xdr:colOff>220151</xdr:colOff>
      <xdr:row>12</xdr:row>
      <xdr:rowOff>181291</xdr:rowOff>
    </xdr:to>
    <xdr:pic>
      <xdr:nvPicPr>
        <xdr:cNvPr id="2" name="Picture 1">
          <a:extLst>
            <a:ext uri="{FF2B5EF4-FFF2-40B4-BE49-F238E27FC236}">
              <a16:creationId xmlns:a16="http://schemas.microsoft.com/office/drawing/2014/main" id="{9B18E03A-42C8-2671-47E7-54DADF3EAA36}"/>
            </a:ext>
          </a:extLst>
        </xdr:cNvPr>
        <xdr:cNvPicPr>
          <a:picLocks noChangeAspect="1"/>
        </xdr:cNvPicPr>
      </xdr:nvPicPr>
      <xdr:blipFill>
        <a:blip xmlns:r="http://schemas.openxmlformats.org/officeDocument/2006/relationships" r:embed="rId1"/>
        <a:stretch>
          <a:fillRect/>
        </a:stretch>
      </xdr:blipFill>
      <xdr:spPr>
        <a:xfrm>
          <a:off x="4638675" y="200025"/>
          <a:ext cx="7706801" cy="226726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7CBFAB-9EB8-4643-9443-D028FA42B8EC}" name="Table1" displayName="Table1" ref="A20:F24" headerRowCount="0" totalsRowShown="0">
  <tableColumns count="6">
    <tableColumn id="1" xr3:uid="{AAACB21D-EF9B-480A-BDFB-2A47457E8860}" name="Column1"/>
    <tableColumn id="2" xr3:uid="{A505D97A-4D5B-40AE-837C-B3E087132616}" name="Column2"/>
    <tableColumn id="3" xr3:uid="{8C97CAA1-77B0-4145-A466-718DD0823932}" name="Column3"/>
    <tableColumn id="4" xr3:uid="{22E2A510-0C86-45DB-AF8B-9BAC5BFAB3BA}" name="Column4">
      <calculatedColumnFormula>SUMPRODUCT($B$5:$C$5,B20:C20)</calculatedColumnFormula>
    </tableColumn>
    <tableColumn id="5" xr3:uid="{1D566301-1184-45DC-9ED5-D573C584BFD3}" name="Column5"/>
    <tableColumn id="6" xr3:uid="{4CE61C27-217B-4F87-A500-EF54A24C4FA7}" name="Column6"/>
  </tableColumns>
  <tableStyleInfo name="TableStyleLight1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E193BA-35DA-45F3-BF6C-0EC2A37F7BE2}" name="Table2" displayName="Table2" ref="A14:I18" totalsRowShown="0" headerRowDxfId="10" dataDxfId="9">
  <autoFilter ref="A14:I18" xr:uid="{BDE193BA-35DA-45F3-BF6C-0EC2A37F7BE2}"/>
  <tableColumns count="9">
    <tableColumn id="1" xr3:uid="{8F2672F7-FCE7-4EB1-A5D8-1ED21192942B}" name="Column1" dataDxfId="8"/>
    <tableColumn id="2" xr3:uid="{8EDE837C-8EF3-464B-8EA4-5073A6AE2AAC}" name="X1" dataDxfId="7"/>
    <tableColumn id="3" xr3:uid="{7171E30A-B4C9-4D31-AAF5-301E44B013EE}" name="X2" dataDxfId="6"/>
    <tableColumn id="4" xr3:uid="{628202AF-253D-4E7B-90AF-821F87621CEE}" name="X3" dataDxfId="5"/>
    <tableColumn id="5" xr3:uid="{4E5C162A-E4EA-4F48-BF90-9D0D71F2CBCA}" name="X4" dataDxfId="4"/>
    <tableColumn id="6" xr3:uid="{2BE72206-E8E0-4DBC-830F-23D7484511A3}" name="X5" dataDxfId="3"/>
    <tableColumn id="7" xr3:uid="{0E92888A-6EF5-4DEE-B6B0-9AB83173999D}" name="Column2" dataDxfId="2">
      <calculatedColumnFormula>SUMPRODUCT($B$5:$F$5,B15:F15)</calculatedColumnFormula>
    </tableColumn>
    <tableColumn id="8" xr3:uid="{E8AE589B-F547-4C7F-AE11-90862D3AC551}" name="SIGNE" dataDxfId="1"/>
    <tableColumn id="9" xr3:uid="{7F03B9C2-5EF1-44E2-9756-BB79C9CCBD24}" name="Column3" dataDxfId="0" dataCellStyle="Currency"/>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D82F8-2E9F-4B11-91C1-AE76ACAEE0EA}">
  <dimension ref="A1"/>
  <sheetViews>
    <sheetView showGridLines="0" tabSelected="1" zoomScale="91" workbookViewId="0">
      <selection sqref="A1:XFD1048576"/>
    </sheetView>
  </sheetViews>
  <sheetFormatPr defaultRowHeight="15"/>
  <cols>
    <col min="1" max="16384" width="9.140625" style="83"/>
  </cols>
  <sheetData/>
  <mergeCells count="1">
    <mergeCell ref="A1:XFD104857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1137-5995-4A8B-B082-282918A043D3}">
  <dimension ref="A1:T24"/>
  <sheetViews>
    <sheetView topLeftCell="A5" workbookViewId="0">
      <selection activeCell="H14" sqref="H14"/>
    </sheetView>
  </sheetViews>
  <sheetFormatPr defaultRowHeight="15"/>
  <cols>
    <col min="1" max="1" width="21" customWidth="1"/>
    <col min="2" max="6" width="11" customWidth="1"/>
  </cols>
  <sheetData>
    <row r="1" spans="1:20" ht="15" customHeight="1">
      <c r="A1" s="79" t="s">
        <v>38</v>
      </c>
      <c r="B1" s="79"/>
      <c r="C1" s="80"/>
      <c r="D1" s="29"/>
    </row>
    <row r="2" spans="1:20" ht="15" customHeight="1">
      <c r="A2" s="79"/>
      <c r="B2" s="79"/>
      <c r="C2" s="80"/>
      <c r="D2" s="29"/>
    </row>
    <row r="4" spans="1:20">
      <c r="A4" s="6"/>
      <c r="B4" s="7" t="s">
        <v>1</v>
      </c>
      <c r="C4" s="7" t="s">
        <v>2</v>
      </c>
    </row>
    <row r="5" spans="1:20">
      <c r="A5" s="8" t="s">
        <v>3</v>
      </c>
      <c r="B5" s="9">
        <v>560</v>
      </c>
      <c r="C5" s="9">
        <v>1200</v>
      </c>
    </row>
    <row r="6" spans="1:20">
      <c r="A6" s="8" t="s">
        <v>5</v>
      </c>
      <c r="B6" s="6"/>
      <c r="C6" s="6"/>
    </row>
    <row r="7" spans="1:20">
      <c r="A7" s="10" t="s">
        <v>0</v>
      </c>
      <c r="B7" s="11">
        <v>150</v>
      </c>
      <c r="C7" s="11">
        <v>225</v>
      </c>
      <c r="J7" s="77" t="s">
        <v>19</v>
      </c>
      <c r="K7" s="78"/>
      <c r="L7" s="78"/>
      <c r="M7" s="78"/>
      <c r="N7" s="78"/>
      <c r="O7" s="78"/>
      <c r="P7" s="78"/>
      <c r="Q7" s="78"/>
      <c r="R7" s="78"/>
      <c r="S7" s="78"/>
      <c r="T7" s="78"/>
    </row>
    <row r="8" spans="1:20">
      <c r="A8" s="10" t="s">
        <v>6</v>
      </c>
      <c r="B8" s="6"/>
      <c r="C8" s="6"/>
      <c r="J8" s="78"/>
      <c r="K8" s="78"/>
      <c r="L8" s="78"/>
      <c r="M8" s="78"/>
      <c r="N8" s="78"/>
      <c r="O8" s="78"/>
      <c r="P8" s="78"/>
      <c r="Q8" s="78"/>
      <c r="R8" s="78"/>
      <c r="S8" s="78"/>
      <c r="T8" s="78"/>
    </row>
    <row r="9" spans="1:20">
      <c r="A9" s="12" t="s">
        <v>7</v>
      </c>
      <c r="B9" s="13">
        <v>5</v>
      </c>
      <c r="C9" s="13">
        <v>6</v>
      </c>
      <c r="D9" s="16">
        <v>11</v>
      </c>
      <c r="J9" s="78"/>
      <c r="K9" s="78"/>
      <c r="L9" s="78"/>
      <c r="M9" s="78"/>
      <c r="N9" s="78"/>
      <c r="O9" s="78"/>
      <c r="P9" s="78"/>
      <c r="Q9" s="78"/>
      <c r="R9" s="78"/>
      <c r="S9" s="78"/>
      <c r="T9" s="78"/>
    </row>
    <row r="10" spans="1:20">
      <c r="A10" s="12" t="s">
        <v>8</v>
      </c>
      <c r="B10" s="13">
        <v>1</v>
      </c>
      <c r="C10" s="13">
        <v>2</v>
      </c>
      <c r="D10" s="16">
        <v>15</v>
      </c>
      <c r="J10" s="78"/>
      <c r="K10" s="78"/>
      <c r="L10" s="78"/>
      <c r="M10" s="78"/>
      <c r="N10" s="78"/>
      <c r="O10" s="78"/>
      <c r="P10" s="78"/>
      <c r="Q10" s="78"/>
      <c r="R10" s="78"/>
      <c r="S10" s="78"/>
      <c r="T10" s="78"/>
    </row>
    <row r="11" spans="1:20">
      <c r="A11" s="7" t="s">
        <v>17</v>
      </c>
      <c r="B11" s="14">
        <f>B5*(B7+B9*D9+B10*D10)</f>
        <v>123200</v>
      </c>
      <c r="C11" s="14">
        <f>C5*(C7+C9*D9+C10*D10)</f>
        <v>385200</v>
      </c>
      <c r="D11" s="17">
        <f>SUM(B11:C11)</f>
        <v>508400</v>
      </c>
      <c r="J11" s="78"/>
      <c r="K11" s="78"/>
      <c r="L11" s="78"/>
      <c r="M11" s="78"/>
      <c r="N11" s="78"/>
      <c r="O11" s="78"/>
      <c r="P11" s="78"/>
      <c r="Q11" s="78"/>
      <c r="R11" s="78"/>
      <c r="S11" s="78"/>
      <c r="T11" s="78"/>
    </row>
    <row r="12" spans="1:20">
      <c r="A12" s="7" t="s">
        <v>4</v>
      </c>
      <c r="B12" s="13">
        <v>300</v>
      </c>
      <c r="C12" s="13">
        <v>450</v>
      </c>
      <c r="J12" s="78"/>
      <c r="K12" s="78"/>
      <c r="L12" s="78"/>
      <c r="M12" s="78"/>
      <c r="N12" s="78"/>
      <c r="O12" s="78"/>
      <c r="P12" s="78"/>
      <c r="Q12" s="78"/>
      <c r="R12" s="78"/>
      <c r="S12" s="78"/>
      <c r="T12" s="78"/>
    </row>
    <row r="13" spans="1:20" ht="15.75">
      <c r="A13" s="15" t="s">
        <v>9</v>
      </c>
      <c r="B13" s="11">
        <f>B5*B12</f>
        <v>168000</v>
      </c>
      <c r="C13" s="11">
        <f>C5*C12</f>
        <v>540000</v>
      </c>
      <c r="D13" s="18">
        <f>SUM(B13:C13)</f>
        <v>708000</v>
      </c>
      <c r="J13" s="78"/>
      <c r="K13" s="78"/>
      <c r="L13" s="78"/>
      <c r="M13" s="78"/>
      <c r="N13" s="78"/>
      <c r="O13" s="78"/>
      <c r="P13" s="78"/>
      <c r="Q13" s="78"/>
      <c r="R13" s="78"/>
      <c r="S13" s="78"/>
      <c r="T13" s="78"/>
    </row>
    <row r="14" spans="1:20" ht="16.5" thickBot="1">
      <c r="A14" s="3"/>
      <c r="B14" s="4"/>
      <c r="C14" s="4"/>
      <c r="J14" s="78"/>
      <c r="K14" s="78"/>
      <c r="L14" s="78"/>
      <c r="M14" s="78"/>
      <c r="N14" s="78"/>
      <c r="O14" s="78"/>
      <c r="P14" s="78"/>
      <c r="Q14" s="78"/>
      <c r="R14" s="78"/>
      <c r="S14" s="78"/>
      <c r="T14" s="78"/>
    </row>
    <row r="15" spans="1:20" ht="16.5" thickBot="1">
      <c r="A15" s="3"/>
      <c r="B15" s="75" t="s">
        <v>18</v>
      </c>
      <c r="C15" s="76"/>
      <c r="D15" s="5">
        <f>D13-D11</f>
        <v>199600</v>
      </c>
      <c r="J15" s="78"/>
      <c r="K15" s="78"/>
      <c r="L15" s="78"/>
      <c r="M15" s="78"/>
      <c r="N15" s="78"/>
      <c r="O15" s="78"/>
      <c r="P15" s="78"/>
      <c r="Q15" s="78"/>
      <c r="R15" s="78"/>
      <c r="S15" s="78"/>
      <c r="T15" s="78"/>
    </row>
    <row r="16" spans="1:20">
      <c r="J16" s="78"/>
      <c r="K16" s="78"/>
      <c r="L16" s="78"/>
      <c r="M16" s="78"/>
      <c r="N16" s="78"/>
      <c r="O16" s="78"/>
      <c r="P16" s="78"/>
      <c r="Q16" s="78"/>
      <c r="R16" s="78"/>
      <c r="S16" s="78"/>
      <c r="T16" s="78"/>
    </row>
    <row r="17" spans="1:20">
      <c r="J17" s="78"/>
      <c r="K17" s="78"/>
      <c r="L17" s="78"/>
      <c r="M17" s="78"/>
      <c r="N17" s="78"/>
      <c r="O17" s="78"/>
      <c r="P17" s="78"/>
      <c r="Q17" s="78"/>
      <c r="R17" s="78"/>
      <c r="S17" s="78"/>
      <c r="T17" s="78"/>
    </row>
    <row r="18" spans="1:20">
      <c r="J18" s="78"/>
      <c r="K18" s="78"/>
      <c r="L18" s="78"/>
      <c r="M18" s="78"/>
      <c r="N18" s="78"/>
      <c r="O18" s="78"/>
      <c r="P18" s="78"/>
      <c r="Q18" s="78"/>
      <c r="R18" s="78"/>
      <c r="S18" s="78"/>
      <c r="T18" s="78"/>
    </row>
    <row r="20" spans="1:20">
      <c r="B20" s="2" t="s">
        <v>10</v>
      </c>
      <c r="C20" s="2" t="s">
        <v>2</v>
      </c>
      <c r="E20" s="2" t="s">
        <v>16</v>
      </c>
    </row>
    <row r="21" spans="1:20">
      <c r="A21" s="2" t="s">
        <v>11</v>
      </c>
      <c r="B21" s="1">
        <v>1</v>
      </c>
      <c r="C21" s="1"/>
      <c r="D21" s="1">
        <f>SUMPRODUCT($B$5:$C$5,B21:C21)</f>
        <v>560</v>
      </c>
      <c r="E21" s="1" t="s">
        <v>15</v>
      </c>
      <c r="F21" s="1">
        <v>600</v>
      </c>
    </row>
    <row r="22" spans="1:20">
      <c r="A22" s="2" t="s">
        <v>12</v>
      </c>
      <c r="B22" s="1"/>
      <c r="C22" s="1">
        <v>1</v>
      </c>
      <c r="D22" s="1">
        <f>SUMPRODUCT($B$5:$C$5,B22:C22)</f>
        <v>1200</v>
      </c>
      <c r="E22" s="1" t="s">
        <v>15</v>
      </c>
      <c r="F22" s="1">
        <v>1200</v>
      </c>
    </row>
    <row r="23" spans="1:20">
      <c r="A23" s="2" t="s">
        <v>13</v>
      </c>
      <c r="B23" s="1">
        <v>5</v>
      </c>
      <c r="C23" s="1">
        <v>6</v>
      </c>
      <c r="D23" s="1">
        <f>SUMPRODUCT($B$5:$C$5,B23:C23)</f>
        <v>10000</v>
      </c>
      <c r="E23" s="1" t="s">
        <v>15</v>
      </c>
      <c r="F23" s="1">
        <v>10000</v>
      </c>
    </row>
    <row r="24" spans="1:20">
      <c r="A24" s="2" t="s">
        <v>14</v>
      </c>
      <c r="B24" s="1">
        <v>1</v>
      </c>
      <c r="C24" s="1">
        <v>2</v>
      </c>
      <c r="D24" s="1">
        <f>SUMPRODUCT($B$5:$C$5,B24:C24)</f>
        <v>2960</v>
      </c>
      <c r="E24" s="1" t="s">
        <v>15</v>
      </c>
      <c r="F24" s="1">
        <v>3000</v>
      </c>
    </row>
  </sheetData>
  <mergeCells count="3">
    <mergeCell ref="B15:C15"/>
    <mergeCell ref="J7:T18"/>
    <mergeCell ref="A1:C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671DF-A372-405D-AE93-0AC65759137E}">
  <dimension ref="A1:M18"/>
  <sheetViews>
    <sheetView zoomScale="108" workbookViewId="0">
      <selection sqref="A1:C2"/>
    </sheetView>
  </sheetViews>
  <sheetFormatPr defaultRowHeight="15"/>
  <cols>
    <col min="1" max="1" width="28.42578125" bestFit="1" customWidth="1"/>
    <col min="2" max="2" width="12.28515625" bestFit="1" customWidth="1"/>
    <col min="3" max="4" width="7.7109375" bestFit="1" customWidth="1"/>
    <col min="5" max="5" width="10.7109375" bestFit="1" customWidth="1"/>
    <col min="6" max="6" width="9.7109375" bestFit="1" customWidth="1"/>
    <col min="7" max="7" width="10.85546875" customWidth="1"/>
    <col min="9" max="9" width="13.42578125" bestFit="1" customWidth="1"/>
  </cols>
  <sheetData>
    <row r="1" spans="1:13">
      <c r="A1" s="79" t="s">
        <v>37</v>
      </c>
      <c r="B1" s="79"/>
      <c r="C1" s="79"/>
    </row>
    <row r="2" spans="1:13">
      <c r="A2" s="79"/>
      <c r="B2" s="79"/>
      <c r="C2" s="79"/>
    </row>
    <row r="4" spans="1:13">
      <c r="A4" s="6"/>
      <c r="B4" s="7" t="s">
        <v>22</v>
      </c>
      <c r="C4" s="7" t="s">
        <v>23</v>
      </c>
      <c r="D4" s="7" t="s">
        <v>24</v>
      </c>
      <c r="E4" s="7" t="s">
        <v>25</v>
      </c>
      <c r="F4" s="7" t="s">
        <v>26</v>
      </c>
    </row>
    <row r="5" spans="1:13">
      <c r="A5" s="26" t="s">
        <v>20</v>
      </c>
      <c r="B5" s="27">
        <v>50000</v>
      </c>
      <c r="C5" s="27">
        <v>0</v>
      </c>
      <c r="D5" s="27">
        <v>0</v>
      </c>
      <c r="E5" s="27">
        <v>175000</v>
      </c>
      <c r="F5" s="27">
        <v>25000</v>
      </c>
    </row>
    <row r="6" spans="1:13">
      <c r="A6" s="26" t="s">
        <v>21</v>
      </c>
      <c r="B6" s="28">
        <v>5.2999999999999999E-2</v>
      </c>
      <c r="C6" s="28">
        <v>6.8000000000000005E-2</v>
      </c>
      <c r="D6" s="28">
        <v>4.9000000000000002E-2</v>
      </c>
      <c r="E6" s="28">
        <v>8.4000000000000005E-2</v>
      </c>
      <c r="F6" s="28">
        <v>0.11799999999999999</v>
      </c>
    </row>
    <row r="8" spans="1:13">
      <c r="A8" s="23" t="s">
        <v>36</v>
      </c>
    </row>
    <row r="9" spans="1:13">
      <c r="B9" s="24">
        <f>SUMPRODUCT(B5:F5,B6:F6)</f>
        <v>20300</v>
      </c>
      <c r="C9" s="25"/>
      <c r="J9" s="20" t="s">
        <v>22</v>
      </c>
    </row>
    <row r="10" spans="1:13">
      <c r="J10" s="20" t="s">
        <v>23</v>
      </c>
    </row>
    <row r="11" spans="1:13">
      <c r="J11" s="20" t="s">
        <v>24</v>
      </c>
    </row>
    <row r="12" spans="1:13">
      <c r="J12" s="20" t="s">
        <v>25</v>
      </c>
    </row>
    <row r="13" spans="1:13">
      <c r="J13" s="20" t="s">
        <v>26</v>
      </c>
    </row>
    <row r="14" spans="1:13">
      <c r="A14" t="s">
        <v>33</v>
      </c>
      <c r="B14" s="2" t="s">
        <v>22</v>
      </c>
      <c r="C14" s="2" t="s">
        <v>23</v>
      </c>
      <c r="D14" s="2" t="s">
        <v>24</v>
      </c>
      <c r="E14" s="2" t="s">
        <v>25</v>
      </c>
      <c r="F14" s="2" t="s">
        <v>26</v>
      </c>
      <c r="G14" t="s">
        <v>34</v>
      </c>
      <c r="H14" s="2" t="s">
        <v>27</v>
      </c>
      <c r="I14" t="s">
        <v>35</v>
      </c>
    </row>
    <row r="15" spans="1:13">
      <c r="A15" s="19" t="s">
        <v>28</v>
      </c>
      <c r="B15" s="1">
        <v>1</v>
      </c>
      <c r="C15" s="1">
        <v>1</v>
      </c>
      <c r="D15" s="1">
        <v>1</v>
      </c>
      <c r="E15" s="1">
        <v>1</v>
      </c>
      <c r="F15" s="1">
        <v>1</v>
      </c>
      <c r="G15" s="1">
        <f>SUMPRODUCT($B$5:$F$5,B15:F15)</f>
        <v>250000</v>
      </c>
      <c r="H15" s="1" t="s">
        <v>15</v>
      </c>
      <c r="I15" s="22">
        <v>250000</v>
      </c>
    </row>
    <row r="16" spans="1:13">
      <c r="A16" s="19" t="s">
        <v>29</v>
      </c>
      <c r="B16" s="1">
        <v>1</v>
      </c>
      <c r="C16" s="1"/>
      <c r="D16" s="1"/>
      <c r="E16" s="1"/>
      <c r="F16" s="1"/>
      <c r="G16" s="1">
        <f>SUMPRODUCT($B$5:$F$5,B16:F16)</f>
        <v>50000</v>
      </c>
      <c r="H16" s="1" t="s">
        <v>30</v>
      </c>
      <c r="I16" s="22">
        <f>20%*I15</f>
        <v>50000</v>
      </c>
      <c r="M16" s="21"/>
    </row>
    <row r="17" spans="1:9">
      <c r="A17" s="19" t="s">
        <v>31</v>
      </c>
      <c r="B17" s="1"/>
      <c r="C17" s="1">
        <v>1</v>
      </c>
      <c r="D17" s="1">
        <v>1</v>
      </c>
      <c r="E17" s="1">
        <v>1</v>
      </c>
      <c r="F17" s="1"/>
      <c r="G17" s="1">
        <f>SUMPRODUCT($B$5:$F$5,B17:F17)</f>
        <v>175000</v>
      </c>
      <c r="H17" s="1" t="s">
        <v>30</v>
      </c>
      <c r="I17" s="22">
        <f>40%*I16</f>
        <v>20000</v>
      </c>
    </row>
    <row r="18" spans="1:9">
      <c r="A18" s="19" t="s">
        <v>32</v>
      </c>
      <c r="B18" s="1"/>
      <c r="C18" s="1"/>
      <c r="D18" s="1"/>
      <c r="E18" s="1"/>
      <c r="F18" s="1">
        <v>1</v>
      </c>
      <c r="G18" s="1">
        <f>SUMPRODUCT($B$5:$F$5,B18:F18)</f>
        <v>25000</v>
      </c>
      <c r="H18" s="1" t="s">
        <v>15</v>
      </c>
      <c r="I18" s="22">
        <f>50%*I16</f>
        <v>25000</v>
      </c>
    </row>
  </sheetData>
  <mergeCells count="1">
    <mergeCell ref="A1:C2"/>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759F9-9B56-43ED-8F29-83D1DDED5D84}">
  <dimension ref="A1:H17"/>
  <sheetViews>
    <sheetView workbookViewId="0">
      <selection sqref="A1:C2"/>
    </sheetView>
  </sheetViews>
  <sheetFormatPr defaultRowHeight="15"/>
  <cols>
    <col min="2" max="2" width="22.5703125" bestFit="1" customWidth="1"/>
    <col min="3" max="6" width="12.85546875" customWidth="1"/>
    <col min="7" max="8" width="10.85546875" bestFit="1" customWidth="1"/>
  </cols>
  <sheetData>
    <row r="1" spans="1:8">
      <c r="A1" s="79" t="s">
        <v>48</v>
      </c>
      <c r="B1" s="79"/>
      <c r="C1" s="79"/>
    </row>
    <row r="2" spans="1:8">
      <c r="A2" s="79"/>
      <c r="B2" s="79"/>
      <c r="C2" s="79"/>
    </row>
    <row r="4" spans="1:8" ht="15.75">
      <c r="B4" s="6"/>
      <c r="C4" s="32" t="s">
        <v>39</v>
      </c>
      <c r="D4" s="32" t="s">
        <v>40</v>
      </c>
      <c r="E4" s="32" t="s">
        <v>41</v>
      </c>
      <c r="F4" s="32" t="s">
        <v>42</v>
      </c>
    </row>
    <row r="5" spans="1:8" ht="15.75">
      <c r="B5" s="34" t="s">
        <v>43</v>
      </c>
      <c r="C5" s="37">
        <v>10</v>
      </c>
      <c r="D5" s="37">
        <v>4</v>
      </c>
      <c r="E5" s="37">
        <v>9</v>
      </c>
      <c r="F5" s="38">
        <v>80</v>
      </c>
    </row>
    <row r="6" spans="1:8" ht="15.75">
      <c r="B6" s="34" t="s">
        <v>44</v>
      </c>
      <c r="C6" s="37">
        <v>12</v>
      </c>
      <c r="D6" s="37">
        <v>6</v>
      </c>
      <c r="E6" s="37">
        <v>8</v>
      </c>
      <c r="F6" s="38">
        <v>40</v>
      </c>
    </row>
    <row r="7" spans="1:8" ht="15.75">
      <c r="B7" s="34" t="s">
        <v>45</v>
      </c>
      <c r="C7" s="37">
        <v>8</v>
      </c>
      <c r="D7" s="37">
        <v>9</v>
      </c>
      <c r="E7" s="37">
        <v>5</v>
      </c>
      <c r="F7" s="38">
        <v>30</v>
      </c>
    </row>
    <row r="8" spans="1:8" ht="15.75">
      <c r="B8" s="34" t="s">
        <v>46</v>
      </c>
      <c r="C8" s="38">
        <v>50</v>
      </c>
      <c r="D8" s="38">
        <v>40</v>
      </c>
      <c r="E8" s="38">
        <v>60</v>
      </c>
      <c r="F8" s="13"/>
    </row>
    <row r="10" spans="1:8" ht="15.75">
      <c r="B10" s="30" t="s">
        <v>49</v>
      </c>
      <c r="C10" s="31">
        <f>SUMPRODUCT(C5:E7,C14:E16)</f>
        <v>1060</v>
      </c>
    </row>
    <row r="11" spans="1:8" ht="15.75">
      <c r="B11" s="39" t="s">
        <v>50</v>
      </c>
    </row>
    <row r="13" spans="1:8" ht="15.75">
      <c r="B13" s="6"/>
      <c r="C13" s="32" t="s">
        <v>39</v>
      </c>
      <c r="D13" s="32" t="s">
        <v>40</v>
      </c>
      <c r="E13" s="32" t="s">
        <v>41</v>
      </c>
      <c r="F13" s="6"/>
      <c r="G13" s="32" t="s">
        <v>47</v>
      </c>
      <c r="H13" s="33" t="s">
        <v>42</v>
      </c>
    </row>
    <row r="14" spans="1:8" ht="15.75">
      <c r="B14" s="34" t="s">
        <v>43</v>
      </c>
      <c r="C14" s="35">
        <v>40</v>
      </c>
      <c r="D14" s="35">
        <v>40</v>
      </c>
      <c r="E14" s="35">
        <v>0</v>
      </c>
      <c r="F14" s="13">
        <f>SUM(C14:E14)</f>
        <v>80</v>
      </c>
      <c r="G14" s="13" t="s">
        <v>15</v>
      </c>
      <c r="H14" s="36">
        <v>80</v>
      </c>
    </row>
    <row r="15" spans="1:8" ht="15.75">
      <c r="B15" s="34" t="s">
        <v>44</v>
      </c>
      <c r="C15" s="35">
        <v>0</v>
      </c>
      <c r="D15" s="35">
        <v>0</v>
      </c>
      <c r="E15" s="35">
        <v>40</v>
      </c>
      <c r="F15" s="13">
        <f>SUM(C15:E15)</f>
        <v>40</v>
      </c>
      <c r="G15" s="13" t="s">
        <v>15</v>
      </c>
      <c r="H15" s="36">
        <v>40</v>
      </c>
    </row>
    <row r="16" spans="1:8" ht="15.75">
      <c r="B16" s="34" t="s">
        <v>45</v>
      </c>
      <c r="C16" s="35">
        <v>10</v>
      </c>
      <c r="D16" s="35">
        <v>0</v>
      </c>
      <c r="E16" s="35">
        <v>20</v>
      </c>
      <c r="F16" s="13">
        <f>SUM(C16:E16)</f>
        <v>30</v>
      </c>
      <c r="G16" s="13" t="s">
        <v>15</v>
      </c>
      <c r="H16" s="36">
        <v>30</v>
      </c>
    </row>
    <row r="17" spans="2:8" ht="15.75">
      <c r="B17" s="34" t="s">
        <v>46</v>
      </c>
      <c r="C17" s="38">
        <f>SUM(C14:C16)</f>
        <v>50</v>
      </c>
      <c r="D17" s="38">
        <f>SUM(D14:D16)</f>
        <v>40</v>
      </c>
      <c r="E17" s="38">
        <f>SUM(E14:E16)</f>
        <v>60</v>
      </c>
      <c r="F17" s="6"/>
      <c r="G17" s="6"/>
      <c r="H17" s="6"/>
    </row>
  </sheetData>
  <mergeCells count="1">
    <mergeCell ref="A1:C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67CC-377B-4AA5-843E-7E8C6CAB2F9E}">
  <dimension ref="A1:H22"/>
  <sheetViews>
    <sheetView workbookViewId="0">
      <selection sqref="A1:C2"/>
    </sheetView>
  </sheetViews>
  <sheetFormatPr defaultRowHeight="15"/>
  <cols>
    <col min="1" max="1" width="24.7109375" bestFit="1" customWidth="1"/>
    <col min="2" max="2" width="12.85546875" bestFit="1" customWidth="1"/>
  </cols>
  <sheetData>
    <row r="1" spans="1:8">
      <c r="A1" s="79" t="s">
        <v>65</v>
      </c>
      <c r="B1" s="79"/>
      <c r="C1" s="79"/>
    </row>
    <row r="2" spans="1:8">
      <c r="A2" s="79"/>
      <c r="B2" s="79"/>
      <c r="C2" s="79"/>
    </row>
    <row r="4" spans="1:8">
      <c r="B4" s="40" t="s">
        <v>51</v>
      </c>
      <c r="C4" s="40" t="s">
        <v>52</v>
      </c>
      <c r="D4" s="40" t="s">
        <v>53</v>
      </c>
      <c r="E4" s="40" t="s">
        <v>54</v>
      </c>
    </row>
    <row r="5" spans="1:8">
      <c r="A5" s="40" t="s">
        <v>55</v>
      </c>
      <c r="B5" s="41">
        <v>1500</v>
      </c>
      <c r="C5" s="41">
        <v>1730</v>
      </c>
      <c r="D5" s="41">
        <v>1940</v>
      </c>
      <c r="E5" s="41">
        <v>2070</v>
      </c>
    </row>
    <row r="6" spans="1:8">
      <c r="A6" s="40" t="s">
        <v>56</v>
      </c>
      <c r="B6" s="41">
        <v>460</v>
      </c>
      <c r="C6" s="41">
        <v>810</v>
      </c>
      <c r="D6" s="41">
        <v>1020</v>
      </c>
      <c r="E6" s="41">
        <v>1270</v>
      </c>
    </row>
    <row r="7" spans="1:8">
      <c r="A7" s="40" t="s">
        <v>57</v>
      </c>
      <c r="B7" s="41">
        <v>1500</v>
      </c>
      <c r="C7" s="41">
        <v>1850</v>
      </c>
      <c r="D7" s="41">
        <v>2080</v>
      </c>
      <c r="E7" s="41" t="s">
        <v>58</v>
      </c>
    </row>
    <row r="8" spans="1:8">
      <c r="A8" s="40" t="s">
        <v>59</v>
      </c>
      <c r="B8" s="41">
        <v>960</v>
      </c>
      <c r="C8" s="41">
        <v>610</v>
      </c>
      <c r="D8" s="41">
        <v>400</v>
      </c>
      <c r="E8" s="41">
        <v>330</v>
      </c>
    </row>
    <row r="9" spans="1:8">
      <c r="A9" s="48"/>
      <c r="B9" s="49"/>
      <c r="C9" s="49"/>
      <c r="D9" s="49"/>
      <c r="E9" s="49"/>
    </row>
    <row r="10" spans="1:8">
      <c r="A10" s="48" t="s">
        <v>64</v>
      </c>
    </row>
    <row r="11" spans="1:8">
      <c r="A11" s="50" t="s">
        <v>60</v>
      </c>
      <c r="B11" s="51">
        <f>SUMPRODUCT(B5:E8,B16:E19)</f>
        <v>4580</v>
      </c>
    </row>
    <row r="15" spans="1:8">
      <c r="A15" s="6"/>
      <c r="B15" s="40" t="s">
        <v>51</v>
      </c>
      <c r="C15" s="40" t="s">
        <v>52</v>
      </c>
      <c r="D15" s="40" t="s">
        <v>53</v>
      </c>
      <c r="E15" s="40" t="s">
        <v>54</v>
      </c>
      <c r="F15" s="40" t="s">
        <v>63</v>
      </c>
      <c r="G15" s="40" t="s">
        <v>16</v>
      </c>
      <c r="H15" s="6"/>
    </row>
    <row r="16" spans="1:8">
      <c r="A16" s="40" t="s">
        <v>55</v>
      </c>
      <c r="B16" s="42">
        <v>0</v>
      </c>
      <c r="C16" s="42">
        <v>0</v>
      </c>
      <c r="D16" s="42">
        <v>1</v>
      </c>
      <c r="E16" s="42">
        <v>0</v>
      </c>
      <c r="F16" s="6">
        <f>SUM(B16:E16)</f>
        <v>1</v>
      </c>
      <c r="G16" s="13" t="s">
        <v>61</v>
      </c>
      <c r="H16" s="42">
        <v>1</v>
      </c>
    </row>
    <row r="17" spans="1:8">
      <c r="A17" s="40" t="s">
        <v>56</v>
      </c>
      <c r="B17" s="42">
        <v>1</v>
      </c>
      <c r="C17" s="42">
        <v>0</v>
      </c>
      <c r="D17" s="42">
        <v>0</v>
      </c>
      <c r="E17" s="42">
        <v>0</v>
      </c>
      <c r="F17" s="6">
        <f>SUM(B17:E17)</f>
        <v>1</v>
      </c>
      <c r="G17" s="13" t="s">
        <v>61</v>
      </c>
      <c r="H17" s="42">
        <v>1</v>
      </c>
    </row>
    <row r="18" spans="1:8">
      <c r="A18" s="40" t="s">
        <v>57</v>
      </c>
      <c r="B18" s="42">
        <v>0</v>
      </c>
      <c r="C18" s="42">
        <v>1</v>
      </c>
      <c r="D18" s="42">
        <v>0</v>
      </c>
      <c r="E18" s="42" t="s">
        <v>58</v>
      </c>
      <c r="F18" s="6">
        <f>SUM(B18:D18)</f>
        <v>1</v>
      </c>
      <c r="G18" s="13" t="s">
        <v>61</v>
      </c>
      <c r="H18" s="42">
        <v>1</v>
      </c>
    </row>
    <row r="19" spans="1:8">
      <c r="A19" s="40" t="s">
        <v>59</v>
      </c>
      <c r="B19" s="42">
        <v>0</v>
      </c>
      <c r="C19" s="42">
        <v>0</v>
      </c>
      <c r="D19" s="42">
        <v>0</v>
      </c>
      <c r="E19" s="42">
        <v>1</v>
      </c>
      <c r="F19" s="45">
        <f>SUM(B19:E19)</f>
        <v>1</v>
      </c>
      <c r="G19" s="46" t="s">
        <v>61</v>
      </c>
      <c r="H19" s="47">
        <v>1</v>
      </c>
    </row>
    <row r="20" spans="1:8">
      <c r="A20" s="40" t="s">
        <v>62</v>
      </c>
      <c r="B20" s="13">
        <f>SUM(B16:B19)</f>
        <v>1</v>
      </c>
      <c r="C20" s="13">
        <f>SUM(C16:C19)</f>
        <v>1</v>
      </c>
      <c r="D20" s="13">
        <f>SUM(D16:D19)</f>
        <v>1</v>
      </c>
      <c r="E20" s="44">
        <f>SUM(E16:E19)</f>
        <v>1</v>
      </c>
    </row>
    <row r="21" spans="1:8">
      <c r="B21" s="1" t="s">
        <v>61</v>
      </c>
      <c r="C21" s="1" t="s">
        <v>61</v>
      </c>
      <c r="D21" s="1" t="s">
        <v>61</v>
      </c>
      <c r="E21" s="1" t="s">
        <v>61</v>
      </c>
    </row>
    <row r="22" spans="1:8">
      <c r="B22" s="43">
        <v>1</v>
      </c>
      <c r="C22" s="43">
        <v>1</v>
      </c>
      <c r="D22" s="43">
        <v>1</v>
      </c>
      <c r="E22" s="43">
        <v>1</v>
      </c>
    </row>
  </sheetData>
  <mergeCells count="1">
    <mergeCell ref="A1:C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2E31-EE37-410F-B004-EB4045F25F48}">
  <dimension ref="A3:G40"/>
  <sheetViews>
    <sheetView workbookViewId="0">
      <selection activeCell="J16" sqref="J16"/>
    </sheetView>
  </sheetViews>
  <sheetFormatPr defaultRowHeight="15"/>
  <cols>
    <col min="1" max="1" width="21.42578125" bestFit="1" customWidth="1"/>
    <col min="2" max="2" width="10.85546875" bestFit="1" customWidth="1"/>
    <col min="3" max="3" width="5.85546875" bestFit="1" customWidth="1"/>
    <col min="4" max="4" width="10" bestFit="1" customWidth="1"/>
    <col min="5" max="5" width="9.28515625" bestFit="1" customWidth="1"/>
    <col min="6" max="6" width="20.42578125" bestFit="1" customWidth="1"/>
    <col min="7" max="7" width="9.28515625" bestFit="1" customWidth="1"/>
  </cols>
  <sheetData>
    <row r="3" spans="1:7" ht="15.75">
      <c r="A3" s="55" t="s">
        <v>66</v>
      </c>
      <c r="B3" s="55" t="s">
        <v>67</v>
      </c>
      <c r="C3" s="55" t="s">
        <v>68</v>
      </c>
      <c r="D3" s="55" t="s">
        <v>69</v>
      </c>
      <c r="E3" s="55" t="s">
        <v>42</v>
      </c>
      <c r="F3" s="55" t="s">
        <v>70</v>
      </c>
    </row>
    <row r="4" spans="1:7" ht="15.75">
      <c r="A4" s="55" t="s">
        <v>71</v>
      </c>
      <c r="B4" s="56">
        <v>22</v>
      </c>
      <c r="C4" s="56">
        <v>14</v>
      </c>
      <c r="D4" s="56">
        <v>30</v>
      </c>
      <c r="E4" s="58">
        <v>100</v>
      </c>
      <c r="F4" s="13">
        <v>6</v>
      </c>
    </row>
    <row r="5" spans="1:7" ht="15.75">
      <c r="A5" s="55" t="s">
        <v>72</v>
      </c>
      <c r="B5" s="56">
        <v>16</v>
      </c>
      <c r="C5" s="56">
        <v>20</v>
      </c>
      <c r="D5" s="56">
        <v>24</v>
      </c>
      <c r="E5" s="58">
        <v>120</v>
      </c>
      <c r="F5" s="13">
        <v>6.25</v>
      </c>
    </row>
    <row r="6" spans="1:7" ht="15.75">
      <c r="A6" s="55" t="s">
        <v>73</v>
      </c>
      <c r="B6" s="13">
        <v>80</v>
      </c>
      <c r="C6" s="13">
        <v>60</v>
      </c>
      <c r="D6" s="13">
        <v>70</v>
      </c>
      <c r="E6" s="13"/>
      <c r="F6" s="13"/>
    </row>
    <row r="8" spans="1:7" ht="15.75">
      <c r="A8" s="57" t="s">
        <v>74</v>
      </c>
    </row>
    <row r="9" spans="1:7" ht="15.75">
      <c r="A9" s="57" t="s">
        <v>78</v>
      </c>
      <c r="B9" s="60">
        <f>SUMPRODUCT(B4:D5,B15:D16)</f>
        <v>3980</v>
      </c>
    </row>
    <row r="10" spans="1:7" ht="15.75">
      <c r="A10" s="57" t="s">
        <v>77</v>
      </c>
      <c r="B10" s="60">
        <f>SUMPRODUCT(F4:F5,E15:E16)</f>
        <v>1290</v>
      </c>
    </row>
    <row r="11" spans="1:7" ht="15.75">
      <c r="A11" s="57"/>
      <c r="B11" s="60"/>
    </row>
    <row r="12" spans="1:7" ht="15.75">
      <c r="A12" s="61" t="s">
        <v>75</v>
      </c>
      <c r="B12" s="61">
        <f>SUM(B9:B10)</f>
        <v>5270</v>
      </c>
    </row>
    <row r="14" spans="1:7" ht="15.75">
      <c r="A14" s="55" t="s">
        <v>66</v>
      </c>
      <c r="B14" s="55" t="s">
        <v>67</v>
      </c>
      <c r="C14" s="55" t="s">
        <v>68</v>
      </c>
      <c r="D14" s="55" t="s">
        <v>69</v>
      </c>
      <c r="E14" s="55" t="s">
        <v>76</v>
      </c>
      <c r="F14" s="13"/>
      <c r="G14" s="55" t="s">
        <v>42</v>
      </c>
    </row>
    <row r="15" spans="1:7" ht="15.75">
      <c r="A15" s="55" t="s">
        <v>71</v>
      </c>
      <c r="B15" s="62">
        <v>30</v>
      </c>
      <c r="C15" s="62">
        <v>60</v>
      </c>
      <c r="D15" s="62">
        <v>0</v>
      </c>
      <c r="E15" s="63">
        <f>SUM(B15:D15)</f>
        <v>90</v>
      </c>
      <c r="F15" s="13" t="s">
        <v>15</v>
      </c>
      <c r="G15" s="58">
        <v>100</v>
      </c>
    </row>
    <row r="16" spans="1:7" ht="15.75">
      <c r="A16" s="55" t="s">
        <v>72</v>
      </c>
      <c r="B16" s="62">
        <v>50</v>
      </c>
      <c r="C16" s="62">
        <v>0</v>
      </c>
      <c r="D16" s="62">
        <v>70</v>
      </c>
      <c r="E16" s="63">
        <f>SUM(B16:D16)</f>
        <v>120</v>
      </c>
      <c r="F16" s="13" t="s">
        <v>15</v>
      </c>
      <c r="G16" s="58">
        <v>120</v>
      </c>
    </row>
    <row r="17" spans="1:7" ht="15.75">
      <c r="A17" s="55" t="s">
        <v>62</v>
      </c>
      <c r="B17" s="59">
        <f>SUM(B15:B16)</f>
        <v>80</v>
      </c>
      <c r="C17" s="59">
        <f>SUM(C15:C16)</f>
        <v>60</v>
      </c>
      <c r="D17" s="59">
        <f>SUM(D15:D16)</f>
        <v>70</v>
      </c>
      <c r="E17" s="59">
        <f>SUM(B17:D17)</f>
        <v>210</v>
      </c>
      <c r="F17" s="13"/>
      <c r="G17" s="13"/>
    </row>
    <row r="18" spans="1:7">
      <c r="B18" s="1" t="s">
        <v>61</v>
      </c>
      <c r="C18" s="1" t="s">
        <v>61</v>
      </c>
      <c r="D18" s="1" t="s">
        <v>61</v>
      </c>
    </row>
    <row r="19" spans="1:7">
      <c r="B19" s="13">
        <v>80</v>
      </c>
      <c r="C19" s="13">
        <v>60</v>
      </c>
      <c r="D19" s="13">
        <v>70</v>
      </c>
    </row>
    <row r="24" spans="1:7" ht="15.75">
      <c r="A24" s="52" t="s">
        <v>79</v>
      </c>
      <c r="B24" s="52" t="s">
        <v>67</v>
      </c>
      <c r="C24" s="52" t="s">
        <v>68</v>
      </c>
      <c r="D24" s="52" t="s">
        <v>69</v>
      </c>
    </row>
    <row r="25" spans="1:7" ht="15.75">
      <c r="A25" s="52">
        <v>1</v>
      </c>
      <c r="B25" s="53">
        <v>5</v>
      </c>
      <c r="C25" s="53">
        <v>8</v>
      </c>
      <c r="D25" s="53">
        <v>6</v>
      </c>
    </row>
    <row r="26" spans="1:7" ht="15.75">
      <c r="A26" s="52">
        <v>2</v>
      </c>
      <c r="B26" s="53">
        <v>10</v>
      </c>
      <c r="C26" s="53">
        <v>9</v>
      </c>
      <c r="D26" s="53">
        <v>12</v>
      </c>
    </row>
    <row r="27" spans="1:7" ht="15.75">
      <c r="A27" s="52">
        <v>3</v>
      </c>
      <c r="B27" s="53">
        <v>7</v>
      </c>
      <c r="C27" s="53">
        <v>6</v>
      </c>
      <c r="D27" s="53">
        <v>10</v>
      </c>
    </row>
    <row r="28" spans="1:7" ht="15.75">
      <c r="A28" s="52" t="s">
        <v>80</v>
      </c>
      <c r="B28" s="53">
        <v>45</v>
      </c>
      <c r="C28" s="53">
        <v>90</v>
      </c>
      <c r="D28" s="53">
        <v>35</v>
      </c>
    </row>
    <row r="30" spans="1:7" ht="15.75">
      <c r="A30" s="54" t="s">
        <v>81</v>
      </c>
    </row>
    <row r="31" spans="1:7" ht="15.75">
      <c r="A31" s="52" t="s">
        <v>82</v>
      </c>
      <c r="B31">
        <f>SUMPRODUCT(B25:D27,B36:D38)</f>
        <v>1610</v>
      </c>
    </row>
    <row r="35" spans="1:7" ht="15.75">
      <c r="A35" s="52" t="s">
        <v>79</v>
      </c>
      <c r="B35" s="52" t="s">
        <v>67</v>
      </c>
      <c r="C35" s="52" t="s">
        <v>68</v>
      </c>
      <c r="D35" s="53" t="s">
        <v>69</v>
      </c>
      <c r="E35" s="1"/>
      <c r="F35" s="1"/>
      <c r="G35" s="1"/>
    </row>
    <row r="36" spans="1:7" ht="15.75">
      <c r="A36" s="52">
        <v>1</v>
      </c>
      <c r="B36" s="64">
        <v>0</v>
      </c>
      <c r="C36" s="64">
        <v>60</v>
      </c>
      <c r="D36" s="64">
        <v>0</v>
      </c>
      <c r="E36" s="1">
        <f>SUM(B36:D36)</f>
        <v>60</v>
      </c>
      <c r="F36" s="1" t="s">
        <v>15</v>
      </c>
      <c r="G36" s="65">
        <v>60</v>
      </c>
    </row>
    <row r="37" spans="1:7">
      <c r="A37" s="53">
        <v>2</v>
      </c>
      <c r="B37" s="64">
        <v>45</v>
      </c>
      <c r="C37" s="64">
        <v>30</v>
      </c>
      <c r="D37" s="64">
        <v>30</v>
      </c>
      <c r="E37" s="1">
        <f>SUM(B37:D37)</f>
        <v>105</v>
      </c>
      <c r="F37" s="1" t="s">
        <v>15</v>
      </c>
      <c r="G37" s="65">
        <v>105</v>
      </c>
    </row>
    <row r="38" spans="1:7">
      <c r="A38" s="53">
        <v>3</v>
      </c>
      <c r="B38" s="64">
        <v>0</v>
      </c>
      <c r="C38" s="64">
        <v>0</v>
      </c>
      <c r="D38" s="64">
        <v>5</v>
      </c>
      <c r="E38" s="1">
        <f>SUM(B38:D38)</f>
        <v>5</v>
      </c>
      <c r="F38" s="1" t="s">
        <v>15</v>
      </c>
      <c r="G38" s="65">
        <v>70</v>
      </c>
    </row>
    <row r="39" spans="1:7">
      <c r="B39" s="1">
        <f>SUM(B36:B38)</f>
        <v>45</v>
      </c>
      <c r="C39" s="1">
        <f>SUM(C36:C38)</f>
        <v>90</v>
      </c>
      <c r="D39" s="1">
        <f>SUM(D36:D38)</f>
        <v>35</v>
      </c>
    </row>
    <row r="40" spans="1:7">
      <c r="B40" s="1"/>
      <c r="C40" s="1"/>
      <c r="D40" s="1"/>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42EF6-5B19-4BC0-BCFE-7D40F06CC6AE}">
  <dimension ref="A1:R24"/>
  <sheetViews>
    <sheetView workbookViewId="0">
      <selection activeCell="E10" sqref="E10"/>
    </sheetView>
  </sheetViews>
  <sheetFormatPr defaultRowHeight="15"/>
  <cols>
    <col min="1" max="1" width="19.140625" bestFit="1" customWidth="1"/>
    <col min="2" max="2" width="8.5703125" bestFit="1" customWidth="1"/>
    <col min="3" max="3" width="9.7109375" customWidth="1"/>
    <col min="4" max="4" width="11" bestFit="1" customWidth="1"/>
    <col min="5" max="5" width="8.140625" bestFit="1" customWidth="1"/>
    <col min="6" max="6" width="8.5703125" bestFit="1" customWidth="1"/>
    <col min="7" max="7" width="8.28515625" bestFit="1" customWidth="1"/>
    <col min="8" max="8" width="11.5703125" bestFit="1" customWidth="1"/>
    <col min="10" max="10" width="9.85546875" bestFit="1" customWidth="1"/>
  </cols>
  <sheetData>
    <row r="1" spans="1:10">
      <c r="A1" s="79" t="s">
        <v>104</v>
      </c>
      <c r="B1" s="79"/>
      <c r="C1" s="79"/>
    </row>
    <row r="2" spans="1:10">
      <c r="A2" s="79"/>
      <c r="B2" s="79"/>
      <c r="C2" s="79"/>
    </row>
    <row r="4" spans="1:10" ht="15.75">
      <c r="A4" s="66" t="s">
        <v>83</v>
      </c>
      <c r="B4" s="53" t="s">
        <v>84</v>
      </c>
      <c r="C4" s="53" t="s">
        <v>86</v>
      </c>
      <c r="D4" s="53" t="s">
        <v>88</v>
      </c>
      <c r="E4" s="53" t="s">
        <v>90</v>
      </c>
      <c r="F4" s="53" t="s">
        <v>92</v>
      </c>
      <c r="G4" s="53" t="s">
        <v>94</v>
      </c>
    </row>
    <row r="5" spans="1:10">
      <c r="A5" s="67"/>
      <c r="B5" s="68">
        <v>1</v>
      </c>
      <c r="C5" s="68">
        <v>1</v>
      </c>
      <c r="D5" s="68">
        <v>0</v>
      </c>
      <c r="E5" s="68">
        <v>1</v>
      </c>
      <c r="F5" s="68">
        <v>0</v>
      </c>
      <c r="G5" s="68">
        <v>0</v>
      </c>
      <c r="H5" s="1"/>
    </row>
    <row r="6" spans="1:10">
      <c r="A6" s="67"/>
      <c r="B6" s="53" t="s">
        <v>85</v>
      </c>
      <c r="C6" s="53" t="s">
        <v>87</v>
      </c>
      <c r="D6" s="53" t="s">
        <v>89</v>
      </c>
      <c r="E6" s="53" t="s">
        <v>91</v>
      </c>
      <c r="F6" s="53" t="s">
        <v>93</v>
      </c>
      <c r="G6" s="53" t="s">
        <v>95</v>
      </c>
    </row>
    <row r="7" spans="1:10">
      <c r="A7" s="67"/>
    </row>
    <row r="8" spans="1:10" ht="15.75">
      <c r="A8" s="74" t="s">
        <v>96</v>
      </c>
    </row>
    <row r="9" spans="1:10" ht="18.75">
      <c r="A9" s="69" t="s">
        <v>97</v>
      </c>
      <c r="B9" s="70">
        <f>SUM(B5:G5)</f>
        <v>3</v>
      </c>
    </row>
    <row r="10" spans="1:10">
      <c r="A10" s="67"/>
    </row>
    <row r="13" spans="1:10">
      <c r="A13" s="6"/>
      <c r="B13" s="7" t="s">
        <v>84</v>
      </c>
      <c r="C13" s="7" t="s">
        <v>86</v>
      </c>
      <c r="D13" s="7" t="s">
        <v>88</v>
      </c>
      <c r="E13" s="7" t="s">
        <v>90</v>
      </c>
      <c r="F13" s="7" t="s">
        <v>92</v>
      </c>
      <c r="G13" s="7" t="s">
        <v>94</v>
      </c>
      <c r="H13" s="6" t="s">
        <v>116</v>
      </c>
      <c r="I13" s="6" t="s">
        <v>16</v>
      </c>
      <c r="J13" s="6" t="s">
        <v>119</v>
      </c>
    </row>
    <row r="14" spans="1:10">
      <c r="A14" s="7" t="s">
        <v>67</v>
      </c>
      <c r="B14" s="13">
        <v>1</v>
      </c>
      <c r="C14" s="13"/>
      <c r="D14" s="13"/>
      <c r="E14" s="13"/>
      <c r="F14" s="13"/>
      <c r="G14" s="13">
        <v>1</v>
      </c>
      <c r="H14" s="13">
        <f>SUMPRODUCT($B$5:$G$5,B14:G14)</f>
        <v>1</v>
      </c>
      <c r="I14" s="7" t="s">
        <v>103</v>
      </c>
      <c r="J14" s="13">
        <v>1</v>
      </c>
    </row>
    <row r="15" spans="1:10">
      <c r="A15" s="7" t="s">
        <v>68</v>
      </c>
      <c r="B15" s="13"/>
      <c r="C15" s="13">
        <v>1</v>
      </c>
      <c r="D15" s="13">
        <v>1</v>
      </c>
      <c r="E15" s="13"/>
      <c r="F15" s="13"/>
      <c r="G15" s="13"/>
      <c r="H15" s="13">
        <f t="shared" ref="H15:H21" si="0">SUMPRODUCT($B$5:$G$5,B15:G15)</f>
        <v>1</v>
      </c>
      <c r="I15" s="7" t="s">
        <v>103</v>
      </c>
      <c r="J15" s="13">
        <v>1</v>
      </c>
    </row>
    <row r="16" spans="1:10">
      <c r="A16" s="7" t="s">
        <v>69</v>
      </c>
      <c r="B16" s="13">
        <v>1</v>
      </c>
      <c r="C16" s="13"/>
      <c r="D16" s="13">
        <v>1</v>
      </c>
      <c r="E16" s="13"/>
      <c r="F16" s="13"/>
      <c r="G16" s="13"/>
      <c r="H16" s="13">
        <f t="shared" si="0"/>
        <v>1</v>
      </c>
      <c r="I16" s="7" t="s">
        <v>103</v>
      </c>
      <c r="J16" s="13">
        <v>1</v>
      </c>
    </row>
    <row r="17" spans="1:18">
      <c r="A17" s="7" t="s">
        <v>98</v>
      </c>
      <c r="B17" s="13">
        <v>1</v>
      </c>
      <c r="C17" s="13">
        <v>1</v>
      </c>
      <c r="D17" s="13"/>
      <c r="E17" s="13"/>
      <c r="F17" s="13">
        <v>1</v>
      </c>
      <c r="G17" s="13">
        <v>1</v>
      </c>
      <c r="H17" s="13">
        <f t="shared" si="0"/>
        <v>2</v>
      </c>
      <c r="I17" s="7" t="s">
        <v>103</v>
      </c>
      <c r="J17" s="13">
        <v>1</v>
      </c>
    </row>
    <row r="18" spans="1:18">
      <c r="A18" s="7" t="s">
        <v>99</v>
      </c>
      <c r="B18" s="13"/>
      <c r="C18" s="13"/>
      <c r="D18" s="13">
        <v>1</v>
      </c>
      <c r="E18" s="13">
        <v>1</v>
      </c>
      <c r="F18" s="13"/>
      <c r="G18" s="13"/>
      <c r="H18" s="13">
        <f t="shared" si="0"/>
        <v>1</v>
      </c>
      <c r="I18" s="7" t="s">
        <v>103</v>
      </c>
      <c r="J18" s="13">
        <v>1</v>
      </c>
    </row>
    <row r="19" spans="1:18">
      <c r="A19" s="7" t="s">
        <v>100</v>
      </c>
      <c r="B19" s="13"/>
      <c r="C19" s="13"/>
      <c r="D19" s="13">
        <v>1</v>
      </c>
      <c r="E19" s="13">
        <v>1</v>
      </c>
      <c r="F19" s="13"/>
      <c r="G19" s="13">
        <v>1</v>
      </c>
      <c r="H19" s="13">
        <f t="shared" si="0"/>
        <v>1</v>
      </c>
      <c r="I19" s="7" t="s">
        <v>103</v>
      </c>
      <c r="J19" s="13">
        <v>1</v>
      </c>
    </row>
    <row r="20" spans="1:18">
      <c r="A20" s="7" t="s">
        <v>101</v>
      </c>
      <c r="B20" s="13"/>
      <c r="C20" s="13">
        <v>1</v>
      </c>
      <c r="D20" s="13"/>
      <c r="E20" s="13"/>
      <c r="F20" s="13">
        <v>1</v>
      </c>
      <c r="G20" s="13"/>
      <c r="H20" s="13">
        <f t="shared" si="0"/>
        <v>1</v>
      </c>
      <c r="I20" s="7" t="s">
        <v>103</v>
      </c>
      <c r="J20" s="13">
        <v>1</v>
      </c>
    </row>
    <row r="21" spans="1:18">
      <c r="A21" s="7" t="s">
        <v>102</v>
      </c>
      <c r="B21" s="13"/>
      <c r="C21" s="13"/>
      <c r="D21" s="13"/>
      <c r="E21" s="13">
        <v>1</v>
      </c>
      <c r="F21" s="13">
        <v>1</v>
      </c>
      <c r="G21" s="13"/>
      <c r="H21" s="13">
        <f t="shared" si="0"/>
        <v>1</v>
      </c>
      <c r="I21" s="7" t="s">
        <v>103</v>
      </c>
      <c r="J21" s="13">
        <v>1</v>
      </c>
    </row>
    <row r="23" spans="1:18" ht="15" customHeight="1">
      <c r="A23" s="81" t="s">
        <v>118</v>
      </c>
      <c r="B23" s="81"/>
      <c r="C23" s="81"/>
      <c r="D23" s="81"/>
      <c r="E23" s="81"/>
      <c r="F23" s="81"/>
      <c r="G23" s="81"/>
      <c r="H23" s="81"/>
      <c r="I23" s="81"/>
      <c r="J23" s="81"/>
      <c r="K23" s="81"/>
      <c r="L23" s="81"/>
      <c r="M23" s="81"/>
      <c r="N23" s="81"/>
      <c r="O23" s="81"/>
      <c r="P23" s="81"/>
      <c r="Q23" s="81"/>
      <c r="R23" s="81"/>
    </row>
    <row r="24" spans="1:18" ht="15" customHeight="1">
      <c r="A24" s="81"/>
      <c r="B24" s="81"/>
      <c r="C24" s="81"/>
      <c r="D24" s="81"/>
      <c r="E24" s="81"/>
      <c r="F24" s="81"/>
      <c r="G24" s="81"/>
      <c r="H24" s="81"/>
      <c r="I24" s="81"/>
      <c r="J24" s="81"/>
      <c r="K24" s="81"/>
      <c r="L24" s="81"/>
      <c r="M24" s="81"/>
      <c r="N24" s="81"/>
      <c r="O24" s="81"/>
      <c r="P24" s="81"/>
      <c r="Q24" s="81"/>
      <c r="R24" s="81"/>
    </row>
  </sheetData>
  <mergeCells count="2">
    <mergeCell ref="A1:C2"/>
    <mergeCell ref="A23:R2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CB57F-CE2A-4E15-87A3-EBA07AE6486F}">
  <dimension ref="A1:N18"/>
  <sheetViews>
    <sheetView workbookViewId="0">
      <selection activeCell="P17" sqref="P17"/>
    </sheetView>
  </sheetViews>
  <sheetFormatPr defaultRowHeight="15"/>
  <cols>
    <col min="1" max="1" width="17.28515625" bestFit="1" customWidth="1"/>
    <col min="4" max="4" width="11.5703125" bestFit="1" customWidth="1"/>
  </cols>
  <sheetData>
    <row r="1" spans="1:6">
      <c r="A1" s="79" t="s">
        <v>113</v>
      </c>
      <c r="B1" s="79"/>
      <c r="C1" s="79"/>
    </row>
    <row r="2" spans="1:6">
      <c r="A2" s="79"/>
      <c r="B2" s="79"/>
      <c r="C2" s="79"/>
    </row>
    <row r="3" spans="1:6">
      <c r="B3" s="7" t="s">
        <v>58</v>
      </c>
      <c r="C3" s="7" t="s">
        <v>105</v>
      </c>
    </row>
    <row r="4" spans="1:6">
      <c r="B4" s="73">
        <v>10</v>
      </c>
      <c r="C4" s="73">
        <v>15</v>
      </c>
    </row>
    <row r="6" spans="1:6">
      <c r="A6" s="7" t="s">
        <v>106</v>
      </c>
      <c r="B6" s="7" t="s">
        <v>107</v>
      </c>
      <c r="C6" s="7" t="s">
        <v>58</v>
      </c>
      <c r="D6" s="7" t="s">
        <v>108</v>
      </c>
      <c r="E6" s="7" t="s">
        <v>105</v>
      </c>
      <c r="F6" s="1"/>
    </row>
    <row r="7" spans="1:6">
      <c r="A7" s="13"/>
      <c r="B7" s="13">
        <f>B4^2</f>
        <v>100</v>
      </c>
      <c r="C7" s="13">
        <f>B4</f>
        <v>10</v>
      </c>
      <c r="D7" s="13">
        <f>C4^2</f>
        <v>225</v>
      </c>
      <c r="E7" s="13">
        <f>C4</f>
        <v>15</v>
      </c>
      <c r="F7" s="1"/>
    </row>
    <row r="8" spans="1:6">
      <c r="A8" s="7" t="s">
        <v>109</v>
      </c>
      <c r="B8" s="13">
        <v>-0.1</v>
      </c>
      <c r="C8" s="13">
        <v>4</v>
      </c>
      <c r="D8" s="13">
        <v>-0.02</v>
      </c>
      <c r="E8" s="13">
        <v>5</v>
      </c>
      <c r="F8" s="1"/>
    </row>
    <row r="10" spans="1:6">
      <c r="A10" t="s">
        <v>110</v>
      </c>
    </row>
    <row r="11" spans="1:6">
      <c r="B11" s="71">
        <f>SUMPRODUCT(B7:E7,B8:E8)</f>
        <v>100.5</v>
      </c>
      <c r="C11" s="72" t="s">
        <v>114</v>
      </c>
    </row>
    <row r="14" spans="1:6" s="19" customFormat="1">
      <c r="A14" s="7" t="s">
        <v>111</v>
      </c>
      <c r="B14" s="7" t="s">
        <v>58</v>
      </c>
      <c r="C14" s="7" t="s">
        <v>105</v>
      </c>
      <c r="D14" s="7" t="s">
        <v>116</v>
      </c>
      <c r="E14" s="7" t="s">
        <v>16</v>
      </c>
      <c r="F14" s="7" t="s">
        <v>115</v>
      </c>
    </row>
    <row r="15" spans="1:6">
      <c r="A15" s="7" t="s">
        <v>112</v>
      </c>
      <c r="B15" s="13">
        <v>1</v>
      </c>
      <c r="C15" s="13">
        <v>2</v>
      </c>
      <c r="D15" s="13">
        <f>SUMPRODUCT(B4:C4,B15:C15)</f>
        <v>40</v>
      </c>
      <c r="E15" s="10" t="s">
        <v>15</v>
      </c>
      <c r="F15" s="13">
        <v>40</v>
      </c>
    </row>
    <row r="17" spans="1:14">
      <c r="A17" s="82" t="s">
        <v>117</v>
      </c>
      <c r="B17" s="82"/>
      <c r="C17" s="82"/>
      <c r="D17" s="82"/>
      <c r="E17" s="82"/>
      <c r="F17" s="82"/>
      <c r="G17" s="82"/>
      <c r="H17" s="82"/>
      <c r="I17" s="82"/>
      <c r="J17" s="82"/>
      <c r="K17" s="82"/>
      <c r="L17" s="82"/>
      <c r="M17" s="82"/>
      <c r="N17" s="82"/>
    </row>
    <row r="18" spans="1:14">
      <c r="A18" s="82"/>
      <c r="B18" s="82"/>
      <c r="C18" s="82"/>
      <c r="D18" s="82"/>
      <c r="E18" s="82"/>
      <c r="F18" s="82"/>
      <c r="G18" s="82"/>
      <c r="H18" s="82"/>
      <c r="I18" s="82"/>
      <c r="J18" s="82"/>
      <c r="K18" s="82"/>
      <c r="L18" s="82"/>
      <c r="M18" s="82"/>
      <c r="N18" s="82"/>
    </row>
  </sheetData>
  <mergeCells count="2">
    <mergeCell ref="A1:C2"/>
    <mergeCell ref="A17:N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vt:lpstr>
      <vt:lpstr>Sheet1</vt:lpstr>
      <vt:lpstr>Sheet2</vt:lpstr>
      <vt:lpstr>Sheet4</vt:lpstr>
      <vt:lpstr>Sheet3</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ayoub chebabi</dc:creator>
  <cp:lastModifiedBy>ayoub chebabi</cp:lastModifiedBy>
  <dcterms:created xsi:type="dcterms:W3CDTF">2023-10-25T15:22:14Z</dcterms:created>
  <dcterms:modified xsi:type="dcterms:W3CDTF">2023-11-05T15:39:56Z</dcterms:modified>
</cp:coreProperties>
</file>