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ocuments\3ci\StageEntr\Tour-mohamed-vi\"/>
    </mc:Choice>
  </mc:AlternateContent>
  <xr:revisionPtr revIDLastSave="0" documentId="13_ncr:1_{E623BC58-84E9-457B-9FAE-90D98C2D1C33}" xr6:coauthVersionLast="47" xr6:coauthVersionMax="47" xr10:uidLastSave="{00000000-0000-0000-0000-000000000000}"/>
  <bookViews>
    <workbookView xWindow="-120" yWindow="-120" windowWidth="28110" windowHeight="16440" activeTab="1" xr2:uid="{F7275350-AA03-44A8-AFE0-A7EDD68A358D}"/>
  </bookViews>
  <sheets>
    <sheet name="OBSERVATION_19-09-2021" sheetId="2" r:id="rId1"/>
    <sheet name="test-1" sheetId="3" r:id="rId2"/>
    <sheet name="raw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54" i="3" l="1"/>
  <c r="AA54" i="3"/>
  <c r="X54" i="3"/>
  <c r="R54" i="3"/>
  <c r="L54" i="3"/>
  <c r="F54" i="3"/>
  <c r="AD54" i="3" s="1"/>
  <c r="Y53" i="3"/>
  <c r="X53" i="3"/>
  <c r="S53" i="3"/>
  <c r="R53" i="3"/>
  <c r="M53" i="3"/>
  <c r="L53" i="3"/>
  <c r="G53" i="3"/>
  <c r="F53" i="3"/>
  <c r="Y52" i="3"/>
  <c r="X52" i="3"/>
  <c r="S52" i="3"/>
  <c r="R52" i="3"/>
  <c r="M52" i="3"/>
  <c r="L52" i="3"/>
  <c r="G52" i="3"/>
  <c r="F52" i="3"/>
  <c r="Y51" i="3"/>
  <c r="X51" i="3"/>
  <c r="S51" i="3"/>
  <c r="R51" i="3"/>
  <c r="M51" i="3"/>
  <c r="L51" i="3"/>
  <c r="G51" i="3"/>
  <c r="F51" i="3"/>
  <c r="Y50" i="3"/>
  <c r="X50" i="3"/>
  <c r="S50" i="3"/>
  <c r="R50" i="3"/>
  <c r="M50" i="3"/>
  <c r="L50" i="3"/>
  <c r="G50" i="3"/>
  <c r="F50" i="3"/>
  <c r="AB49" i="3"/>
  <c r="AA49" i="3"/>
  <c r="X49" i="3"/>
  <c r="R49" i="3"/>
  <c r="L49" i="3"/>
  <c r="F49" i="3"/>
  <c r="AB48" i="3"/>
  <c r="AA48" i="3"/>
  <c r="X48" i="3"/>
  <c r="R48" i="3"/>
  <c r="L48" i="3"/>
  <c r="F48" i="3"/>
  <c r="Y47" i="3"/>
  <c r="X47" i="3"/>
  <c r="S47" i="3"/>
  <c r="R47" i="3"/>
  <c r="M47" i="3"/>
  <c r="L47" i="3"/>
  <c r="G47" i="3"/>
  <c r="F47" i="3"/>
  <c r="Y46" i="3"/>
  <c r="X46" i="3"/>
  <c r="S46" i="3"/>
  <c r="R46" i="3"/>
  <c r="M46" i="3"/>
  <c r="L46" i="3"/>
  <c r="G46" i="3"/>
  <c r="F46" i="3"/>
  <c r="Y45" i="3"/>
  <c r="X45" i="3"/>
  <c r="S45" i="3"/>
  <c r="R45" i="3"/>
  <c r="M45" i="3"/>
  <c r="L45" i="3"/>
  <c r="G45" i="3"/>
  <c r="F45" i="3"/>
  <c r="Y44" i="3"/>
  <c r="X44" i="3"/>
  <c r="S44" i="3"/>
  <c r="R44" i="3"/>
  <c r="M44" i="3"/>
  <c r="L44" i="3"/>
  <c r="G44" i="3"/>
  <c r="F44" i="3"/>
  <c r="Y43" i="3"/>
  <c r="X43" i="3"/>
  <c r="S43" i="3"/>
  <c r="R43" i="3"/>
  <c r="M43" i="3"/>
  <c r="L43" i="3"/>
  <c r="G43" i="3"/>
  <c r="F43" i="3"/>
  <c r="AB42" i="3"/>
  <c r="AA42" i="3"/>
  <c r="X42" i="3"/>
  <c r="R42" i="3"/>
  <c r="L42" i="3"/>
  <c r="F42" i="3"/>
  <c r="AB41" i="3"/>
  <c r="AA41" i="3"/>
  <c r="X41" i="3"/>
  <c r="R41" i="3"/>
  <c r="L41" i="3"/>
  <c r="F41" i="3"/>
  <c r="AD41" i="3" s="1"/>
  <c r="Y40" i="3"/>
  <c r="X40" i="3"/>
  <c r="S40" i="3"/>
  <c r="R40" i="3"/>
  <c r="M40" i="3"/>
  <c r="L40" i="3"/>
  <c r="G40" i="3"/>
  <c r="F40" i="3"/>
  <c r="Y39" i="3"/>
  <c r="X39" i="3"/>
  <c r="S39" i="3"/>
  <c r="R39" i="3"/>
  <c r="M39" i="3"/>
  <c r="L39" i="3"/>
  <c r="G39" i="3"/>
  <c r="F39" i="3"/>
  <c r="Y38" i="3"/>
  <c r="X38" i="3"/>
  <c r="S38" i="3"/>
  <c r="R38" i="3"/>
  <c r="M38" i="3"/>
  <c r="L38" i="3"/>
  <c r="G38" i="3"/>
  <c r="F38" i="3"/>
  <c r="Y37" i="3"/>
  <c r="X37" i="3"/>
  <c r="S37" i="3"/>
  <c r="R37" i="3"/>
  <c r="M37" i="3"/>
  <c r="L37" i="3"/>
  <c r="G37" i="3"/>
  <c r="F37" i="3"/>
  <c r="Y36" i="3"/>
  <c r="X36" i="3"/>
  <c r="S36" i="3"/>
  <c r="R36" i="3"/>
  <c r="M36" i="3"/>
  <c r="L36" i="3"/>
  <c r="G36" i="3"/>
  <c r="F36" i="3"/>
  <c r="AB35" i="3"/>
  <c r="AA35" i="3"/>
  <c r="X35" i="3"/>
  <c r="R35" i="3"/>
  <c r="L35" i="3"/>
  <c r="F35" i="3"/>
  <c r="AB34" i="3"/>
  <c r="AA34" i="3"/>
  <c r="X34" i="3"/>
  <c r="R34" i="3"/>
  <c r="L34" i="3"/>
  <c r="F34" i="3"/>
  <c r="Y33" i="3"/>
  <c r="X33" i="3"/>
  <c r="S33" i="3"/>
  <c r="R33" i="3"/>
  <c r="M33" i="3"/>
  <c r="L33" i="3"/>
  <c r="G33" i="3"/>
  <c r="F33" i="3"/>
  <c r="Y32" i="3"/>
  <c r="X32" i="3"/>
  <c r="S32" i="3"/>
  <c r="R32" i="3"/>
  <c r="M32" i="3"/>
  <c r="L32" i="3"/>
  <c r="G32" i="3"/>
  <c r="F32" i="3"/>
  <c r="AB31" i="3"/>
  <c r="AA31" i="3"/>
  <c r="X31" i="3"/>
  <c r="R31" i="3"/>
  <c r="L31" i="3"/>
  <c r="F31" i="3"/>
  <c r="AB30" i="3"/>
  <c r="AA30" i="3"/>
  <c r="X30" i="3"/>
  <c r="R30" i="3"/>
  <c r="L30" i="3"/>
  <c r="F30" i="3"/>
  <c r="AD30" i="3" s="1"/>
  <c r="Y29" i="3"/>
  <c r="X29" i="3"/>
  <c r="S29" i="3"/>
  <c r="R29" i="3"/>
  <c r="M29" i="3"/>
  <c r="L29" i="3"/>
  <c r="G29" i="3"/>
  <c r="F29" i="3"/>
  <c r="Y28" i="3"/>
  <c r="X28" i="3"/>
  <c r="S28" i="3"/>
  <c r="R28" i="3"/>
  <c r="M28" i="3"/>
  <c r="L28" i="3"/>
  <c r="G28" i="3"/>
  <c r="F28" i="3"/>
  <c r="AB27" i="3"/>
  <c r="AA27" i="3"/>
  <c r="X27" i="3"/>
  <c r="R27" i="3"/>
  <c r="L27" i="3"/>
  <c r="F27" i="3"/>
  <c r="AB26" i="3"/>
  <c r="AA26" i="3"/>
  <c r="X26" i="3"/>
  <c r="R26" i="3"/>
  <c r="L26" i="3"/>
  <c r="F26" i="3"/>
  <c r="Y25" i="3"/>
  <c r="X25" i="3"/>
  <c r="S25" i="3"/>
  <c r="R25" i="3"/>
  <c r="M25" i="3"/>
  <c r="L25" i="3"/>
  <c r="G25" i="3"/>
  <c r="F25" i="3"/>
  <c r="Y24" i="3"/>
  <c r="X24" i="3"/>
  <c r="S24" i="3"/>
  <c r="R24" i="3"/>
  <c r="M24" i="3"/>
  <c r="L24" i="3"/>
  <c r="G24" i="3"/>
  <c r="F24" i="3"/>
  <c r="Y23" i="3"/>
  <c r="X23" i="3"/>
  <c r="S23" i="3"/>
  <c r="R23" i="3"/>
  <c r="M23" i="3"/>
  <c r="L23" i="3"/>
  <c r="G23" i="3"/>
  <c r="F23" i="3"/>
  <c r="AB22" i="3"/>
  <c r="AA22" i="3"/>
  <c r="X22" i="3"/>
  <c r="R22" i="3"/>
  <c r="L22" i="3"/>
  <c r="F22" i="3"/>
  <c r="AB21" i="3"/>
  <c r="AA21" i="3"/>
  <c r="X21" i="3"/>
  <c r="R21" i="3"/>
  <c r="L21" i="3"/>
  <c r="F21" i="3"/>
  <c r="AD21" i="3" s="1"/>
  <c r="Y20" i="3"/>
  <c r="X20" i="3"/>
  <c r="S20" i="3"/>
  <c r="R20" i="3"/>
  <c r="M20" i="3"/>
  <c r="L20" i="3"/>
  <c r="G20" i="3"/>
  <c r="F20" i="3"/>
  <c r="Y19" i="3"/>
  <c r="X19" i="3"/>
  <c r="S19" i="3"/>
  <c r="R19" i="3"/>
  <c r="M19" i="3"/>
  <c r="L19" i="3"/>
  <c r="G19" i="3"/>
  <c r="F19" i="3"/>
  <c r="AB18" i="3"/>
  <c r="AA18" i="3"/>
  <c r="X18" i="3"/>
  <c r="R18" i="3"/>
  <c r="L18" i="3"/>
  <c r="F18" i="3"/>
  <c r="AB17" i="3"/>
  <c r="AA17" i="3"/>
  <c r="X17" i="3"/>
  <c r="R17" i="3"/>
  <c r="L17" i="3"/>
  <c r="F17" i="3"/>
  <c r="Y16" i="3"/>
  <c r="X16" i="3"/>
  <c r="S16" i="3"/>
  <c r="R16" i="3"/>
  <c r="M16" i="3"/>
  <c r="L16" i="3"/>
  <c r="G16" i="3"/>
  <c r="F16" i="3"/>
  <c r="Y15" i="3"/>
  <c r="X15" i="3"/>
  <c r="S15" i="3"/>
  <c r="R15" i="3"/>
  <c r="M15" i="3"/>
  <c r="L15" i="3"/>
  <c r="G15" i="3"/>
  <c r="F15" i="3"/>
  <c r="Y14" i="3"/>
  <c r="X14" i="3"/>
  <c r="S14" i="3"/>
  <c r="R14" i="3"/>
  <c r="M14" i="3"/>
  <c r="L14" i="3"/>
  <c r="G14" i="3"/>
  <c r="F14" i="3"/>
  <c r="Y13" i="3"/>
  <c r="X13" i="3"/>
  <c r="S13" i="3"/>
  <c r="R13" i="3"/>
  <c r="M13" i="3"/>
  <c r="L13" i="3"/>
  <c r="G13" i="3"/>
  <c r="F13" i="3"/>
  <c r="Y12" i="3"/>
  <c r="X12" i="3"/>
  <c r="S12" i="3"/>
  <c r="R12" i="3"/>
  <c r="M12" i="3"/>
  <c r="L12" i="3"/>
  <c r="G12" i="3"/>
  <c r="F12" i="3"/>
  <c r="AB11" i="3"/>
  <c r="AA11" i="3"/>
  <c r="X11" i="3"/>
  <c r="R11" i="3"/>
  <c r="L11" i="3"/>
  <c r="F11" i="3"/>
  <c r="AB10" i="3"/>
  <c r="AA10" i="3"/>
  <c r="X10" i="3"/>
  <c r="R10" i="3"/>
  <c r="L10" i="3"/>
  <c r="F10" i="3"/>
  <c r="Y9" i="3"/>
  <c r="X9" i="3"/>
  <c r="S9" i="3"/>
  <c r="R9" i="3"/>
  <c r="M9" i="3"/>
  <c r="L9" i="3"/>
  <c r="G9" i="3"/>
  <c r="F9" i="3"/>
  <c r="Y8" i="3"/>
  <c r="X8" i="3"/>
  <c r="S8" i="3"/>
  <c r="R8" i="3"/>
  <c r="M8" i="3"/>
  <c r="L8" i="3"/>
  <c r="G8" i="3"/>
  <c r="F8" i="3"/>
  <c r="Y7" i="3"/>
  <c r="X7" i="3"/>
  <c r="S7" i="3"/>
  <c r="R7" i="3"/>
  <c r="M7" i="3"/>
  <c r="L7" i="3"/>
  <c r="G7" i="3"/>
  <c r="F7" i="3"/>
  <c r="Y6" i="3"/>
  <c r="X6" i="3"/>
  <c r="S6" i="3"/>
  <c r="R6" i="3"/>
  <c r="M6" i="3"/>
  <c r="L6" i="3"/>
  <c r="G6" i="3"/>
  <c r="F6" i="3"/>
  <c r="Y5" i="3"/>
  <c r="X5" i="3"/>
  <c r="S5" i="3"/>
  <c r="R5" i="3"/>
  <c r="M5" i="3"/>
  <c r="L5" i="3"/>
  <c r="G5" i="3"/>
  <c r="F5" i="3"/>
  <c r="AB4" i="3"/>
  <c r="AA4" i="3"/>
  <c r="X4" i="3"/>
  <c r="R4" i="3"/>
  <c r="L4" i="3"/>
  <c r="F4" i="3"/>
  <c r="U19" i="2"/>
  <c r="O19" i="2"/>
  <c r="I19" i="2"/>
  <c r="C19" i="2"/>
  <c r="U11" i="2"/>
  <c r="O11" i="2"/>
  <c r="I11" i="2"/>
  <c r="C11" i="2"/>
  <c r="Y10" i="2"/>
  <c r="X10" i="2"/>
  <c r="S10" i="2"/>
  <c r="R10" i="2"/>
  <c r="M10" i="2"/>
  <c r="L10" i="2"/>
  <c r="G10" i="2"/>
  <c r="AB10" i="2" s="1"/>
  <c r="F10" i="2"/>
  <c r="AD10" i="2" s="1"/>
  <c r="Y9" i="2"/>
  <c r="X9" i="2"/>
  <c r="S9" i="2"/>
  <c r="R9" i="2"/>
  <c r="M9" i="2"/>
  <c r="L9" i="2"/>
  <c r="G9" i="2"/>
  <c r="AB9" i="2" s="1"/>
  <c r="F9" i="2"/>
  <c r="Y8" i="2"/>
  <c r="X8" i="2"/>
  <c r="S8" i="2"/>
  <c r="R8" i="2"/>
  <c r="M8" i="2"/>
  <c r="L8" i="2"/>
  <c r="G8" i="2"/>
  <c r="AB8" i="2" s="1"/>
  <c r="F8" i="2"/>
  <c r="Y7" i="2"/>
  <c r="X7" i="2"/>
  <c r="S7" i="2"/>
  <c r="R7" i="2"/>
  <c r="M7" i="2"/>
  <c r="L7" i="2"/>
  <c r="G7" i="2"/>
  <c r="AB7" i="2" s="1"/>
  <c r="F7" i="2"/>
  <c r="Y6" i="2"/>
  <c r="X6" i="2"/>
  <c r="S6" i="2"/>
  <c r="R6" i="2"/>
  <c r="M6" i="2"/>
  <c r="L6" i="2"/>
  <c r="G6" i="2"/>
  <c r="AB6" i="2" s="1"/>
  <c r="F6" i="2"/>
  <c r="AC6" i="2" s="1"/>
  <c r="Y5" i="2"/>
  <c r="X5" i="2"/>
  <c r="S5" i="2"/>
  <c r="R5" i="2"/>
  <c r="M5" i="2"/>
  <c r="L5" i="2"/>
  <c r="G5" i="2"/>
  <c r="AB5" i="2" s="1"/>
  <c r="F5" i="2"/>
  <c r="AB4" i="2"/>
  <c r="AA4" i="2"/>
  <c r="X4" i="2"/>
  <c r="R4" i="2"/>
  <c r="L4" i="2"/>
  <c r="F4" i="2"/>
  <c r="AD4" i="2" s="1"/>
  <c r="AD19" i="3" l="1"/>
  <c r="AD20" i="3"/>
  <c r="AD28" i="3"/>
  <c r="AD29" i="3"/>
  <c r="AD36" i="3"/>
  <c r="AD37" i="3"/>
  <c r="AD38" i="3"/>
  <c r="AD39" i="3"/>
  <c r="AD40" i="3"/>
  <c r="AD50" i="3"/>
  <c r="AD51" i="3"/>
  <c r="AD52" i="3"/>
  <c r="AD53" i="3"/>
  <c r="AA6" i="3"/>
  <c r="H6" i="3" s="1"/>
  <c r="AA7" i="3"/>
  <c r="H7" i="3" s="1"/>
  <c r="AD18" i="3"/>
  <c r="AD27" i="3"/>
  <c r="AD35" i="3"/>
  <c r="AD49" i="3"/>
  <c r="AB8" i="3"/>
  <c r="AA9" i="3"/>
  <c r="AD8" i="3"/>
  <c r="N7" i="3"/>
  <c r="AD11" i="3"/>
  <c r="AD22" i="3"/>
  <c r="AD31" i="3"/>
  <c r="AD42" i="3"/>
  <c r="AB19" i="3"/>
  <c r="AB20" i="3"/>
  <c r="AB28" i="3"/>
  <c r="AB29" i="3"/>
  <c r="AB36" i="3"/>
  <c r="AB37" i="3"/>
  <c r="AB38" i="3"/>
  <c r="AB39" i="3"/>
  <c r="AB40" i="3"/>
  <c r="AB50" i="3"/>
  <c r="AB51" i="3"/>
  <c r="AB52" i="3"/>
  <c r="AB53" i="3"/>
  <c r="AD5" i="3"/>
  <c r="AD6" i="3"/>
  <c r="AD7" i="3"/>
  <c r="Z9" i="3"/>
  <c r="AD10" i="3"/>
  <c r="AD12" i="3"/>
  <c r="AD13" i="3"/>
  <c r="AD14" i="3"/>
  <c r="AD15" i="3"/>
  <c r="AD16" i="3"/>
  <c r="AD17" i="3"/>
  <c r="AD23" i="3"/>
  <c r="AD24" i="3"/>
  <c r="AD25" i="3"/>
  <c r="AD26" i="3"/>
  <c r="AD32" i="3"/>
  <c r="AD33" i="3"/>
  <c r="AD34" i="3"/>
  <c r="AD43" i="3"/>
  <c r="AD44" i="3"/>
  <c r="AD45" i="3"/>
  <c r="AD46" i="3"/>
  <c r="AD47" i="3"/>
  <c r="AD48" i="3"/>
  <c r="Z7" i="3"/>
  <c r="AD4" i="3"/>
  <c r="AD9" i="3"/>
  <c r="AB5" i="3"/>
  <c r="AB6" i="3"/>
  <c r="AB12" i="3"/>
  <c r="AB13" i="3"/>
  <c r="AB14" i="3"/>
  <c r="AB15" i="3"/>
  <c r="AB16" i="3"/>
  <c r="AB23" i="3"/>
  <c r="AB24" i="3"/>
  <c r="AB25" i="3"/>
  <c r="AB32" i="3"/>
  <c r="AB33" i="3"/>
  <c r="AB43" i="3"/>
  <c r="AB44" i="3"/>
  <c r="AB45" i="3"/>
  <c r="AB46" i="3"/>
  <c r="AB47" i="3"/>
  <c r="H9" i="3"/>
  <c r="T9" i="3"/>
  <c r="Z24" i="3"/>
  <c r="AA8" i="3"/>
  <c r="AB9" i="3"/>
  <c r="AC4" i="3"/>
  <c r="AC5" i="3"/>
  <c r="AC6" i="3"/>
  <c r="AC7" i="3"/>
  <c r="AC8" i="3"/>
  <c r="AC9" i="3"/>
  <c r="AC10" i="3"/>
  <c r="AA5" i="3"/>
  <c r="AB7" i="3"/>
  <c r="N9" i="3"/>
  <c r="T6" i="3"/>
  <c r="T7" i="3"/>
  <c r="AA12" i="3"/>
  <c r="T12" i="3" s="1"/>
  <c r="AA13" i="3"/>
  <c r="T13" i="3" s="1"/>
  <c r="AA14" i="3"/>
  <c r="T14" i="3" s="1"/>
  <c r="AA15" i="3"/>
  <c r="T15" i="3" s="1"/>
  <c r="AA16" i="3"/>
  <c r="T16" i="3" s="1"/>
  <c r="AA19" i="3"/>
  <c r="T19" i="3" s="1"/>
  <c r="AA20" i="3"/>
  <c r="T20" i="3" s="1"/>
  <c r="AA23" i="3"/>
  <c r="T23" i="3" s="1"/>
  <c r="AA24" i="3"/>
  <c r="T24" i="3" s="1"/>
  <c r="AA25" i="3"/>
  <c r="T25" i="3" s="1"/>
  <c r="AA28" i="3"/>
  <c r="T28" i="3" s="1"/>
  <c r="AA29" i="3"/>
  <c r="T29" i="3" s="1"/>
  <c r="AA32" i="3"/>
  <c r="T32" i="3" s="1"/>
  <c r="AA33" i="3"/>
  <c r="T33" i="3" s="1"/>
  <c r="AA36" i="3"/>
  <c r="T36" i="3" s="1"/>
  <c r="AA37" i="3"/>
  <c r="T37" i="3" s="1"/>
  <c r="AA38" i="3"/>
  <c r="T38" i="3" s="1"/>
  <c r="AA39" i="3"/>
  <c r="T39" i="3" s="1"/>
  <c r="AA40" i="3"/>
  <c r="T40" i="3" s="1"/>
  <c r="AA43" i="3"/>
  <c r="N43" i="3" s="1"/>
  <c r="AA44" i="3"/>
  <c r="T44" i="3" s="1"/>
  <c r="AA45" i="3"/>
  <c r="T45" i="3" s="1"/>
  <c r="AA46" i="3"/>
  <c r="T46" i="3" s="1"/>
  <c r="AA47" i="3"/>
  <c r="T47" i="3" s="1"/>
  <c r="AA50" i="3"/>
  <c r="T50" i="3" s="1"/>
  <c r="AA51" i="3"/>
  <c r="T51" i="3" s="1"/>
  <c r="AA52" i="3"/>
  <c r="T52" i="3" s="1"/>
  <c r="AA53" i="3"/>
  <c r="T53" i="3" s="1"/>
  <c r="AC11" i="3"/>
  <c r="AC12" i="3"/>
  <c r="AC13" i="3"/>
  <c r="AC14" i="3"/>
  <c r="AC15" i="3"/>
  <c r="AC16" i="3"/>
  <c r="AC17" i="3"/>
  <c r="AC18" i="3"/>
  <c r="AC19" i="3"/>
  <c r="AC20" i="3"/>
  <c r="AC21" i="3"/>
  <c r="AC22" i="3"/>
  <c r="AC23" i="3"/>
  <c r="AC24" i="3"/>
  <c r="AC25" i="3"/>
  <c r="AC26" i="3"/>
  <c r="AC27" i="3"/>
  <c r="AC28" i="3"/>
  <c r="AC29" i="3"/>
  <c r="AC30" i="3"/>
  <c r="AC31" i="3"/>
  <c r="AC32" i="3"/>
  <c r="AC33" i="3"/>
  <c r="AC34" i="3"/>
  <c r="AC35" i="3"/>
  <c r="AC36" i="3"/>
  <c r="AC37" i="3"/>
  <c r="AC38" i="3"/>
  <c r="AC39" i="3"/>
  <c r="AC40" i="3"/>
  <c r="AC41" i="3"/>
  <c r="AC42" i="3"/>
  <c r="AC43" i="3"/>
  <c r="AC44" i="3"/>
  <c r="AC45" i="3"/>
  <c r="AC46" i="3"/>
  <c r="AC47" i="3"/>
  <c r="AC48" i="3"/>
  <c r="AC49" i="3"/>
  <c r="AC50" i="3"/>
  <c r="AC51" i="3"/>
  <c r="AC52" i="3"/>
  <c r="AC53" i="3"/>
  <c r="AC54" i="3"/>
  <c r="AD6" i="2"/>
  <c r="AC7" i="2"/>
  <c r="AC8" i="2"/>
  <c r="AC9" i="2"/>
  <c r="AC4" i="2"/>
  <c r="AC5" i="2"/>
  <c r="T9" i="2"/>
  <c r="Z5" i="2"/>
  <c r="N5" i="2"/>
  <c r="AD5" i="2"/>
  <c r="AD9" i="2"/>
  <c r="AD7" i="2"/>
  <c r="AD8" i="2"/>
  <c r="H9" i="2"/>
  <c r="AA10" i="2"/>
  <c r="T10" i="2" s="1"/>
  <c r="AA5" i="2"/>
  <c r="H5" i="2" s="1"/>
  <c r="AA6" i="2"/>
  <c r="Z6" i="2" s="1"/>
  <c r="AA7" i="2"/>
  <c r="Z7" i="2" s="1"/>
  <c r="AA8" i="2"/>
  <c r="N8" i="2" s="1"/>
  <c r="AA9" i="2"/>
  <c r="N9" i="2" s="1"/>
  <c r="AC10" i="2"/>
  <c r="Z52" i="3" l="1"/>
  <c r="Z6" i="3"/>
  <c r="H16" i="3"/>
  <c r="N6" i="3"/>
  <c r="H15" i="3"/>
  <c r="Z12" i="3"/>
  <c r="H29" i="3"/>
  <c r="H32" i="3"/>
  <c r="Z40" i="3"/>
  <c r="Z28" i="3"/>
  <c r="H53" i="3"/>
  <c r="N14" i="3"/>
  <c r="H44" i="3"/>
  <c r="N51" i="3"/>
  <c r="H43" i="3"/>
  <c r="N38" i="3"/>
  <c r="H5" i="3"/>
  <c r="T5" i="3"/>
  <c r="N52" i="3"/>
  <c r="N39" i="3"/>
  <c r="Z25" i="3"/>
  <c r="Z13" i="3"/>
  <c r="Z53" i="3"/>
  <c r="Z29" i="3"/>
  <c r="N15" i="3"/>
  <c r="H8" i="3"/>
  <c r="T8" i="3"/>
  <c r="H52" i="3"/>
  <c r="H40" i="3"/>
  <c r="H28" i="3"/>
  <c r="H14" i="3"/>
  <c r="N50" i="3"/>
  <c r="N37" i="3"/>
  <c r="Z23" i="3"/>
  <c r="Z8" i="3"/>
  <c r="Z51" i="3"/>
  <c r="Z39" i="3"/>
  <c r="N25" i="3"/>
  <c r="N13" i="3"/>
  <c r="H51" i="3"/>
  <c r="H39" i="3"/>
  <c r="H25" i="3"/>
  <c r="H13" i="3"/>
  <c r="Z47" i="3"/>
  <c r="N36" i="3"/>
  <c r="N20" i="3"/>
  <c r="Z50" i="3"/>
  <c r="Z38" i="3"/>
  <c r="N24" i="3"/>
  <c r="N12" i="3"/>
  <c r="H50" i="3"/>
  <c r="H38" i="3"/>
  <c r="H24" i="3"/>
  <c r="H12" i="3"/>
  <c r="Z46" i="3"/>
  <c r="Z33" i="3"/>
  <c r="N19" i="3"/>
  <c r="Z5" i="3"/>
  <c r="N47" i="3"/>
  <c r="Z37" i="3"/>
  <c r="N23" i="3"/>
  <c r="T43" i="3"/>
  <c r="Z43" i="3"/>
  <c r="H47" i="3"/>
  <c r="H37" i="3"/>
  <c r="H23" i="3"/>
  <c r="N8" i="3"/>
  <c r="Z45" i="3"/>
  <c r="Z32" i="3"/>
  <c r="Z16" i="3"/>
  <c r="N46" i="3"/>
  <c r="Z36" i="3"/>
  <c r="Z20" i="3"/>
  <c r="H46" i="3"/>
  <c r="H36" i="3"/>
  <c r="H20" i="3"/>
  <c r="Z44" i="3"/>
  <c r="N29" i="3"/>
  <c r="Z15" i="3"/>
  <c r="N45" i="3"/>
  <c r="N33" i="3"/>
  <c r="Z19" i="3"/>
  <c r="H45" i="3"/>
  <c r="H33" i="3"/>
  <c r="H19" i="3"/>
  <c r="N5" i="3"/>
  <c r="N53" i="3"/>
  <c r="N40" i="3"/>
  <c r="N28" i="3"/>
  <c r="Z14" i="3"/>
  <c r="N44" i="3"/>
  <c r="N32" i="3"/>
  <c r="N16" i="3"/>
  <c r="N6" i="2"/>
  <c r="Z9" i="2"/>
  <c r="N7" i="2"/>
  <c r="T6" i="2"/>
  <c r="T5" i="2"/>
  <c r="H8" i="2"/>
  <c r="T8" i="2"/>
  <c r="H6" i="2"/>
  <c r="Z10" i="2"/>
  <c r="T7" i="2"/>
  <c r="H7" i="2"/>
  <c r="Z8" i="2"/>
  <c r="M25" i="2" l="1"/>
  <c r="AA18" i="2" l="1"/>
  <c r="AB18" i="2"/>
  <c r="AA20" i="2"/>
  <c r="AB20" i="2"/>
  <c r="AA26" i="2"/>
  <c r="AB26" i="2"/>
  <c r="AA27" i="2"/>
  <c r="AB27" i="2"/>
  <c r="AA30" i="2"/>
  <c r="AB30" i="2"/>
  <c r="AA31" i="2"/>
  <c r="AB31" i="2"/>
  <c r="AA35" i="2"/>
  <c r="AB35" i="2"/>
  <c r="AA36" i="2"/>
  <c r="AB36" i="2"/>
  <c r="AA39" i="2"/>
  <c r="AB39" i="2"/>
  <c r="AA40" i="2"/>
  <c r="AB40" i="2"/>
  <c r="AA43" i="2"/>
  <c r="AB43" i="2"/>
  <c r="AA44" i="2"/>
  <c r="AB44" i="2"/>
  <c r="AA50" i="2"/>
  <c r="AB50" i="2"/>
  <c r="AA51" i="2"/>
  <c r="AB51" i="2"/>
  <c r="AA57" i="2"/>
  <c r="AB57" i="2"/>
  <c r="AA58" i="2"/>
  <c r="AB58" i="2"/>
  <c r="AA63" i="2"/>
  <c r="AB63" i="2"/>
  <c r="X13" i="2"/>
  <c r="X14" i="2"/>
  <c r="X15" i="2"/>
  <c r="X16" i="2"/>
  <c r="X17" i="2"/>
  <c r="X18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R13" i="2"/>
  <c r="R14" i="2"/>
  <c r="R15" i="2"/>
  <c r="R16" i="2"/>
  <c r="R17" i="2"/>
  <c r="R18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L13" i="2"/>
  <c r="L14" i="2"/>
  <c r="L15" i="2"/>
  <c r="L16" i="2"/>
  <c r="L17" i="2"/>
  <c r="L18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X12" i="2"/>
  <c r="R12" i="2"/>
  <c r="L12" i="2"/>
  <c r="F13" i="2"/>
  <c r="F14" i="2"/>
  <c r="F15" i="2"/>
  <c r="F16" i="2"/>
  <c r="F17" i="2"/>
  <c r="F18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12" i="2"/>
  <c r="AB12" i="2"/>
  <c r="AA12" i="2"/>
  <c r="Y60" i="2"/>
  <c r="Y61" i="2"/>
  <c r="Y62" i="2"/>
  <c r="Y59" i="2"/>
  <c r="Y55" i="2"/>
  <c r="Y56" i="2"/>
  <c r="Y54" i="2"/>
  <c r="Y53" i="2"/>
  <c r="Y52" i="2"/>
  <c r="Y49" i="2"/>
  <c r="Y48" i="2"/>
  <c r="Y46" i="2"/>
  <c r="Y47" i="2"/>
  <c r="Y45" i="2"/>
  <c r="Y42" i="2"/>
  <c r="Y41" i="2"/>
  <c r="Y38" i="2"/>
  <c r="Y37" i="2"/>
  <c r="Y33" i="2"/>
  <c r="Y34" i="2"/>
  <c r="Y32" i="2"/>
  <c r="Y29" i="2"/>
  <c r="Y28" i="2"/>
  <c r="Y25" i="2"/>
  <c r="Y24" i="2"/>
  <c r="Y22" i="2"/>
  <c r="Y23" i="2"/>
  <c r="Y21" i="2"/>
  <c r="Y17" i="2"/>
  <c r="Y16" i="2"/>
  <c r="Y14" i="2"/>
  <c r="Y15" i="2"/>
  <c r="Y13" i="2"/>
  <c r="S60" i="2"/>
  <c r="S61" i="2"/>
  <c r="S62" i="2"/>
  <c r="S59" i="2"/>
  <c r="S53" i="2"/>
  <c r="S54" i="2"/>
  <c r="S55" i="2"/>
  <c r="S56" i="2"/>
  <c r="S52" i="2"/>
  <c r="S49" i="2"/>
  <c r="S48" i="2"/>
  <c r="S46" i="2"/>
  <c r="S47" i="2"/>
  <c r="S45" i="2"/>
  <c r="S42" i="2"/>
  <c r="S41" i="2"/>
  <c r="S38" i="2"/>
  <c r="S37" i="2"/>
  <c r="S33" i="2"/>
  <c r="S34" i="2"/>
  <c r="S32" i="2"/>
  <c r="S29" i="2"/>
  <c r="S28" i="2"/>
  <c r="S25" i="2"/>
  <c r="S22" i="2"/>
  <c r="S23" i="2"/>
  <c r="S24" i="2"/>
  <c r="S21" i="2"/>
  <c r="S16" i="2"/>
  <c r="S17" i="2"/>
  <c r="S14" i="2"/>
  <c r="S15" i="2"/>
  <c r="S13" i="2"/>
  <c r="M60" i="2"/>
  <c r="M61" i="2"/>
  <c r="M62" i="2"/>
  <c r="M59" i="2"/>
  <c r="M53" i="2"/>
  <c r="M54" i="2"/>
  <c r="M55" i="2"/>
  <c r="M56" i="2"/>
  <c r="M52" i="2"/>
  <c r="M49" i="2"/>
  <c r="M46" i="2"/>
  <c r="M47" i="2"/>
  <c r="M48" i="2"/>
  <c r="M45" i="2"/>
  <c r="M42" i="2"/>
  <c r="M41" i="2"/>
  <c r="M38" i="2"/>
  <c r="M22" i="2"/>
  <c r="M23" i="2"/>
  <c r="M24" i="2"/>
  <c r="M21" i="2"/>
  <c r="M33" i="2"/>
  <c r="M34" i="2"/>
  <c r="M32" i="2"/>
  <c r="M37" i="2"/>
  <c r="M29" i="2"/>
  <c r="M28" i="2"/>
  <c r="M14" i="2"/>
  <c r="M15" i="2"/>
  <c r="M16" i="2"/>
  <c r="M17" i="2"/>
  <c r="M13" i="2"/>
  <c r="G60" i="2"/>
  <c r="G61" i="2"/>
  <c r="G62" i="2"/>
  <c r="G59" i="2"/>
  <c r="G53" i="2"/>
  <c r="G54" i="2"/>
  <c r="G55" i="2"/>
  <c r="G56" i="2"/>
  <c r="G52" i="2"/>
  <c r="G46" i="2"/>
  <c r="G47" i="2"/>
  <c r="G48" i="2"/>
  <c r="G49" i="2"/>
  <c r="G45" i="2"/>
  <c r="G42" i="2"/>
  <c r="G41" i="2"/>
  <c r="G38" i="2"/>
  <c r="G37" i="2"/>
  <c r="G33" i="2"/>
  <c r="G34" i="2"/>
  <c r="G32" i="2"/>
  <c r="G29" i="2"/>
  <c r="G28" i="2"/>
  <c r="G22" i="2"/>
  <c r="G23" i="2"/>
  <c r="G24" i="2"/>
  <c r="G25" i="2"/>
  <c r="G21" i="2"/>
  <c r="G14" i="2"/>
  <c r="G15" i="2"/>
  <c r="G16" i="2"/>
  <c r="G17" i="2"/>
  <c r="G13" i="2"/>
  <c r="H34" i="2" l="1"/>
  <c r="AA41" i="2"/>
  <c r="H41" i="2" s="1"/>
  <c r="AD42" i="2"/>
  <c r="AB47" i="2"/>
  <c r="AB23" i="2"/>
  <c r="AB49" i="2"/>
  <c r="AD12" i="2"/>
  <c r="AA34" i="2"/>
  <c r="T34" i="2" s="1"/>
  <c r="AA52" i="2"/>
  <c r="Z52" i="2" s="1"/>
  <c r="AA60" i="2"/>
  <c r="Z60" i="2" s="1"/>
  <c r="AC60" i="2"/>
  <c r="AC52" i="2"/>
  <c r="AC44" i="2"/>
  <c r="AC36" i="2"/>
  <c r="AC28" i="2"/>
  <c r="AC20" i="2"/>
  <c r="AA13" i="2"/>
  <c r="N13" i="2" s="1"/>
  <c r="AA38" i="2"/>
  <c r="T38" i="2" s="1"/>
  <c r="AA17" i="2"/>
  <c r="T17" i="2" s="1"/>
  <c r="AA55" i="2"/>
  <c r="N55" i="2" s="1"/>
  <c r="AC58" i="2"/>
  <c r="AC50" i="2"/>
  <c r="AC42" i="2"/>
  <c r="AC34" i="2"/>
  <c r="AC26" i="2"/>
  <c r="AC17" i="2"/>
  <c r="AB14" i="2"/>
  <c r="AC56" i="2"/>
  <c r="AC48" i="2"/>
  <c r="AC40" i="2"/>
  <c r="AC32" i="2"/>
  <c r="AC24" i="2"/>
  <c r="AC15" i="2"/>
  <c r="AC59" i="2"/>
  <c r="AC51" i="2"/>
  <c r="AA16" i="2"/>
  <c r="H16" i="2" s="1"/>
  <c r="AB29" i="2"/>
  <c r="AA32" i="2"/>
  <c r="H32" i="2" s="1"/>
  <c r="AB53" i="2"/>
  <c r="AB59" i="2"/>
  <c r="AB21" i="2"/>
  <c r="AA48" i="2"/>
  <c r="H48" i="2" s="1"/>
  <c r="AA14" i="2"/>
  <c r="H14" i="2" s="1"/>
  <c r="AA25" i="2"/>
  <c r="T25" i="2" s="1"/>
  <c r="AA53" i="2"/>
  <c r="Z53" i="2" s="1"/>
  <c r="AA29" i="2"/>
  <c r="T29" i="2" s="1"/>
  <c r="AA45" i="2"/>
  <c r="T45" i="2" s="1"/>
  <c r="AC63" i="2"/>
  <c r="AC55" i="2"/>
  <c r="AC47" i="2"/>
  <c r="AC39" i="2"/>
  <c r="AC31" i="2"/>
  <c r="AC23" i="2"/>
  <c r="AC14" i="2"/>
  <c r="AD60" i="2"/>
  <c r="AD52" i="2"/>
  <c r="AD44" i="2"/>
  <c r="AD36" i="2"/>
  <c r="AD28" i="2"/>
  <c r="AD20" i="2"/>
  <c r="AD56" i="2"/>
  <c r="AD48" i="2"/>
  <c r="AD40" i="2"/>
  <c r="AD32" i="2"/>
  <c r="AD24" i="2"/>
  <c r="AD15" i="2"/>
  <c r="AB25" i="2"/>
  <c r="AB33" i="2"/>
  <c r="AA62" i="2"/>
  <c r="H62" i="2" s="1"/>
  <c r="AD62" i="2"/>
  <c r="AD54" i="2"/>
  <c r="AD46" i="2"/>
  <c r="AD38" i="2"/>
  <c r="AD30" i="2"/>
  <c r="AD22" i="2"/>
  <c r="AD13" i="2"/>
  <c r="AA49" i="2"/>
  <c r="H49" i="2" s="1"/>
  <c r="AA24" i="2"/>
  <c r="H24" i="2" s="1"/>
  <c r="AB37" i="2"/>
  <c r="AA46" i="2"/>
  <c r="T46" i="2" s="1"/>
  <c r="AB61" i="2"/>
  <c r="AC61" i="2"/>
  <c r="AC53" i="2"/>
  <c r="AC45" i="2"/>
  <c r="AC37" i="2"/>
  <c r="AC29" i="2"/>
  <c r="AC21" i="2"/>
  <c r="AA47" i="2"/>
  <c r="H47" i="2" s="1"/>
  <c r="AD34" i="2"/>
  <c r="AD26" i="2"/>
  <c r="AD17" i="2"/>
  <c r="AA33" i="2"/>
  <c r="H33" i="2" s="1"/>
  <c r="AA22" i="2"/>
  <c r="Z22" i="2" s="1"/>
  <c r="AB41" i="2"/>
  <c r="AA56" i="2"/>
  <c r="H56" i="2" s="1"/>
  <c r="AC43" i="2"/>
  <c r="AC35" i="2"/>
  <c r="AC27" i="2"/>
  <c r="AC18" i="2"/>
  <c r="AB16" i="2"/>
  <c r="AA28" i="2"/>
  <c r="T28" i="2" s="1"/>
  <c r="AA42" i="2"/>
  <c r="T42" i="2" s="1"/>
  <c r="AB55" i="2"/>
  <c r="AA61" i="2"/>
  <c r="N61" i="2" s="1"/>
  <c r="AA37" i="2"/>
  <c r="N37" i="2" s="1"/>
  <c r="AA23" i="2"/>
  <c r="Z23" i="2" s="1"/>
  <c r="AA15" i="2"/>
  <c r="H15" i="2" s="1"/>
  <c r="AB45" i="2"/>
  <c r="AA54" i="2"/>
  <c r="N54" i="2" s="1"/>
  <c r="AC57" i="2"/>
  <c r="AC49" i="2"/>
  <c r="AC41" i="2"/>
  <c r="AC33" i="2"/>
  <c r="AC25" i="2"/>
  <c r="AC16" i="2"/>
  <c r="AD58" i="2"/>
  <c r="AD50" i="2"/>
  <c r="AA59" i="2"/>
  <c r="Z59" i="2" s="1"/>
  <c r="AC62" i="2"/>
  <c r="AC54" i="2"/>
  <c r="AC46" i="2"/>
  <c r="AC38" i="2"/>
  <c r="AC30" i="2"/>
  <c r="AC22" i="2"/>
  <c r="AC13" i="2"/>
  <c r="AC12" i="2"/>
  <c r="AB62" i="2"/>
  <c r="AB60" i="2"/>
  <c r="AB56" i="2"/>
  <c r="AB54" i="2"/>
  <c r="AB52" i="2"/>
  <c r="AB48" i="2"/>
  <c r="AB46" i="2"/>
  <c r="AB42" i="2"/>
  <c r="AB38" i="2"/>
  <c r="AB34" i="2"/>
  <c r="AB32" i="2"/>
  <c r="AB28" i="2"/>
  <c r="AB24" i="2"/>
  <c r="AB22" i="2"/>
  <c r="AB17" i="2"/>
  <c r="AB15" i="2"/>
  <c r="AB13" i="2"/>
  <c r="AD63" i="2"/>
  <c r="AD61" i="2"/>
  <c r="AD59" i="2"/>
  <c r="AD57" i="2"/>
  <c r="AD55" i="2"/>
  <c r="AD53" i="2"/>
  <c r="AD51" i="2"/>
  <c r="AD49" i="2"/>
  <c r="AD47" i="2"/>
  <c r="AD45" i="2"/>
  <c r="AD43" i="2"/>
  <c r="AD41" i="2"/>
  <c r="AD39" i="2"/>
  <c r="AD37" i="2"/>
  <c r="AD35" i="2"/>
  <c r="AD33" i="2"/>
  <c r="AD31" i="2"/>
  <c r="AD29" i="2"/>
  <c r="AD27" i="2"/>
  <c r="AD25" i="2"/>
  <c r="AD23" i="2"/>
  <c r="AD21" i="2"/>
  <c r="AD18" i="2"/>
  <c r="AD16" i="2"/>
  <c r="AD14" i="2"/>
  <c r="AA21" i="2"/>
  <c r="N21" i="2" s="1"/>
  <c r="T13" i="2" l="1"/>
  <c r="N41" i="2"/>
  <c r="H17" i="2"/>
  <c r="H60" i="2"/>
  <c r="Z38" i="2"/>
  <c r="H52" i="2"/>
  <c r="Z13" i="2"/>
  <c r="Z34" i="2"/>
  <c r="N34" i="2"/>
  <c r="N42" i="2"/>
  <c r="H21" i="2"/>
  <c r="T22" i="2"/>
  <c r="H22" i="2"/>
  <c r="T61" i="2"/>
  <c r="Z46" i="2"/>
  <c r="N49" i="2"/>
  <c r="N47" i="2"/>
  <c r="N24" i="2"/>
  <c r="Z54" i="2"/>
  <c r="N53" i="2"/>
  <c r="Z41" i="2"/>
  <c r="N45" i="2"/>
  <c r="Z24" i="2"/>
  <c r="Z61" i="2"/>
  <c r="T49" i="2"/>
  <c r="N22" i="2"/>
  <c r="H59" i="2"/>
  <c r="T21" i="2"/>
  <c r="Z56" i="2"/>
  <c r="Z42" i="2"/>
  <c r="N48" i="2"/>
  <c r="Z25" i="2"/>
  <c r="N33" i="2"/>
  <c r="N17" i="2"/>
  <c r="Z49" i="2"/>
  <c r="N56" i="2"/>
  <c r="T16" i="2"/>
  <c r="T37" i="2"/>
  <c r="H38" i="2"/>
  <c r="Z21" i="2"/>
  <c r="N29" i="2"/>
  <c r="Z55" i="2"/>
  <c r="N62" i="2"/>
  <c r="Z45" i="2"/>
  <c r="Z28" i="2"/>
  <c r="Z15" i="2"/>
  <c r="N16" i="2"/>
  <c r="T56" i="2"/>
  <c r="H55" i="2"/>
  <c r="Z37" i="2"/>
  <c r="T23" i="2"/>
  <c r="H23" i="2"/>
  <c r="T62" i="2"/>
  <c r="H61" i="2"/>
  <c r="Z47" i="2"/>
  <c r="N46" i="2"/>
  <c r="Z29" i="2"/>
  <c r="Z14" i="2"/>
  <c r="N15" i="2"/>
  <c r="T55" i="2"/>
  <c r="H54" i="2"/>
  <c r="T41" i="2"/>
  <c r="H42" i="2"/>
  <c r="N32" i="2"/>
  <c r="Z62" i="2"/>
  <c r="N60" i="2"/>
  <c r="H13" i="2"/>
  <c r="T48" i="2"/>
  <c r="H46" i="2"/>
  <c r="Z32" i="2"/>
  <c r="N23" i="2"/>
  <c r="Z16" i="2"/>
  <c r="T54" i="2"/>
  <c r="H53" i="2"/>
  <c r="H45" i="2"/>
  <c r="H28" i="2"/>
  <c r="T60" i="2"/>
  <c r="Z48" i="2"/>
  <c r="N52" i="2"/>
  <c r="T32" i="2"/>
  <c r="T33" i="2"/>
  <c r="H37" i="2"/>
  <c r="Z17" i="2"/>
  <c r="N28" i="2"/>
  <c r="T53" i="2"/>
  <c r="H29" i="2"/>
  <c r="T15" i="2"/>
  <c r="T52" i="2"/>
  <c r="Z33" i="2"/>
  <c r="N38" i="2"/>
  <c r="T24" i="2"/>
  <c r="T59" i="2"/>
  <c r="T47" i="2"/>
  <c r="T14" i="2"/>
  <c r="N59" i="2"/>
  <c r="N14" i="2"/>
  <c r="H25" i="2"/>
  <c r="N25" i="2"/>
</calcChain>
</file>

<file path=xl/sharedStrings.xml><?xml version="1.0" encoding="utf-8"?>
<sst xmlns="http://schemas.openxmlformats.org/spreadsheetml/2006/main" count="699" uniqueCount="39">
  <si>
    <t>Option_Correc</t>
  </si>
  <si>
    <t>0.0  0.000</t>
  </si>
  <si>
    <t>0  6366.000</t>
  </si>
  <si>
    <t>0.000  0.00</t>
  </si>
  <si>
    <t>Option_Projec</t>
  </si>
  <si>
    <t>Option_Nivell</t>
  </si>
  <si>
    <t>Option_Planim</t>
  </si>
  <si>
    <t>0  0.010  0.</t>
  </si>
  <si>
    <t>0.010 0.010 0</t>
  </si>
  <si>
    <t>010  0.010</t>
  </si>
  <si>
    <t>Station</t>
  </si>
  <si>
    <t>BS1</t>
  </si>
  <si>
    <t>Mesure</t>
  </si>
  <si>
    <t>BSD</t>
  </si>
  <si>
    <t>BS10</t>
  </si>
  <si>
    <t>BS7</t>
  </si>
  <si>
    <t>BSA</t>
  </si>
  <si>
    <t>BS2</t>
  </si>
  <si>
    <t>BSC</t>
  </si>
  <si>
    <t>BSF</t>
  </si>
  <si>
    <t>BS5</t>
  </si>
  <si>
    <t>CG 0</t>
  </si>
  <si>
    <t>CD 50</t>
  </si>
  <si>
    <t>CG100</t>
  </si>
  <si>
    <t>CD 150</t>
  </si>
  <si>
    <t>lecture</t>
  </si>
  <si>
    <t>distance</t>
  </si>
  <si>
    <t xml:space="preserve">lecture </t>
  </si>
  <si>
    <t>distance I</t>
  </si>
  <si>
    <t>AV</t>
  </si>
  <si>
    <t>DH</t>
  </si>
  <si>
    <t>reduction</t>
  </si>
  <si>
    <t>écart à la moyenne</t>
  </si>
  <si>
    <t xml:space="preserve">distance </t>
  </si>
  <si>
    <t>moyenne</t>
  </si>
  <si>
    <t xml:space="preserve">ecart type </t>
  </si>
  <si>
    <t>Cible</t>
  </si>
  <si>
    <t>BS8</t>
  </si>
  <si>
    <t xml:space="preserve">fermeture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</si>
</sst>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0000"/>
    <numFmt numFmtId="165" formatCode="0.000"/>
    <numFmt numFmtId="166" formatCode="0.0000"/>
  </numFmts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0" fontId="3" fillId="5" borderId="0" applyNumberFormat="0" applyBorder="0" applyAlignment="0" applyProtection="0"/>
    <xf numFmtId="0" fontId="4" fillId="6" borderId="0" applyNumberFormat="0" applyBorder="0" applyAlignment="0" applyProtection="0"/>
  </cellStyleXfs>
  <cellXfs count="34">
    <xf numFmtId="0" fontId="0" fillId="0" borderId="0" xfId="0"/>
    <xf numFmtId="0" fontId="0" fillId="0" borderId="0" xfId="0" applyBorder="1"/>
    <xf numFmtId="0" fontId="0" fillId="0" borderId="1" xfId="0" applyBorder="1"/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 wrapText="1"/>
    </xf>
    <xf numFmtId="164" fontId="1" fillId="3" borderId="1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64" fontId="1" fillId="0" borderId="1" xfId="0" applyNumberFormat="1" applyFont="1" applyBorder="1"/>
    <xf numFmtId="166" fontId="0" fillId="0" borderId="1" xfId="0" applyNumberFormat="1" applyBorder="1"/>
    <xf numFmtId="0" fontId="0" fillId="4" borderId="1" xfId="0" applyFill="1" applyBorder="1"/>
    <xf numFmtId="0" fontId="0" fillId="0" borderId="1" xfId="0" applyFill="1" applyBorder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right"/>
    </xf>
    <xf numFmtId="165" fontId="0" fillId="0" borderId="1" xfId="0" applyNumberFormat="1" applyBorder="1" applyAlignment="1">
      <alignment horizontal="center"/>
    </xf>
    <xf numFmtId="0" fontId="0" fillId="0" borderId="3" xfId="0" applyBorder="1"/>
    <xf numFmtId="0" fontId="0" fillId="4" borderId="3" xfId="0" applyFill="1" applyBorder="1"/>
    <xf numFmtId="0" fontId="0" fillId="0" borderId="3" xfId="0" applyFill="1" applyBorder="1"/>
    <xf numFmtId="164" fontId="0" fillId="0" borderId="1" xfId="0" applyNumberFormat="1" applyBorder="1" applyAlignment="1">
      <alignment horizontal="right"/>
    </xf>
    <xf numFmtId="164" fontId="1" fillId="0" borderId="1" xfId="3" applyNumberFormat="1" applyFont="1" applyFill="1" applyBorder="1" applyAlignment="1">
      <alignment horizontal="center"/>
    </xf>
    <xf numFmtId="164" fontId="0" fillId="0" borderId="1" xfId="1" applyNumberFormat="1" applyFont="1" applyBorder="1" applyAlignment="1">
      <alignment horizontal="center"/>
    </xf>
    <xf numFmtId="0" fontId="0" fillId="7" borderId="1" xfId="0" applyFill="1" applyBorder="1" applyAlignment="1">
      <alignment horizontal="center"/>
    </xf>
    <xf numFmtId="165" fontId="0" fillId="0" borderId="1" xfId="0" applyNumberFormat="1" applyBorder="1"/>
    <xf numFmtId="164" fontId="0" fillId="0" borderId="1" xfId="1" applyNumberFormat="1" applyFont="1" applyBorder="1"/>
    <xf numFmtId="164" fontId="3" fillId="4" borderId="1" xfId="2" applyNumberFormat="1" applyFill="1" applyBorder="1"/>
    <xf numFmtId="164" fontId="1" fillId="4" borderId="1" xfId="2" applyNumberFormat="1" applyFont="1" applyFill="1" applyBorder="1"/>
    <xf numFmtId="0" fontId="0" fillId="0" borderId="4" xfId="0" applyBorder="1" applyAlignment="1">
      <alignment horizontal="center" vertical="center"/>
    </xf>
  </cellXfs>
  <cellStyles count="4">
    <cellStyle name="Bad" xfId="3" builtinId="27"/>
    <cellStyle name="Comma" xfId="1" builtinId="3"/>
    <cellStyle name="Good" xfId="2" builtinId="26"/>
    <cellStyle name="Normal" xfId="0" builtinId="0"/>
  </cellStyles>
  <dxfs count="16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2E94D-6EFF-4D8C-9F37-45BB3BE93B87}">
  <sheetPr>
    <tabColor rgb="FF00B050"/>
  </sheetPr>
  <dimension ref="A2:AD63"/>
  <sheetViews>
    <sheetView zoomScale="70" zoomScaleNormal="70" workbookViewId="0">
      <selection sqref="A1:XFD1048576"/>
    </sheetView>
  </sheetViews>
  <sheetFormatPr defaultRowHeight="15" x14ac:dyDescent="0.25"/>
  <cols>
    <col min="1" max="1" width="7.7109375" style="1" bestFit="1" customWidth="1"/>
    <col min="2" max="2" width="10.7109375" style="1" bestFit="1" customWidth="1"/>
    <col min="3" max="5" width="10.28515625" style="1" bestFit="1" customWidth="1"/>
    <col min="6" max="6" width="12.28515625" style="1" bestFit="1" customWidth="1"/>
    <col min="7" max="7" width="11.28515625" style="1" bestFit="1" customWidth="1"/>
    <col min="8" max="8" width="11.85546875" style="1" bestFit="1" customWidth="1"/>
    <col min="9" max="9" width="10.28515625" style="1" bestFit="1" customWidth="1"/>
    <col min="10" max="10" width="9.5703125" style="1" bestFit="1" customWidth="1"/>
    <col min="11" max="11" width="10.28515625" style="1" bestFit="1" customWidth="1"/>
    <col min="12" max="12" width="12.28515625" style="1" bestFit="1" customWidth="1"/>
    <col min="13" max="13" width="11.28515625" style="1" bestFit="1" customWidth="1"/>
    <col min="14" max="14" width="11.85546875" style="1" bestFit="1" customWidth="1"/>
    <col min="15" max="15" width="10.28515625" style="1" bestFit="1" customWidth="1"/>
    <col min="16" max="16" width="9.5703125" style="1" bestFit="1" customWidth="1"/>
    <col min="17" max="17" width="10.28515625" style="1" bestFit="1" customWidth="1"/>
    <col min="18" max="18" width="12.28515625" style="1" bestFit="1" customWidth="1"/>
    <col min="19" max="19" width="11.28515625" style="1" bestFit="1" customWidth="1"/>
    <col min="20" max="20" width="11.85546875" style="1" bestFit="1" customWidth="1"/>
    <col min="21" max="21" width="10.28515625" style="1" bestFit="1" customWidth="1"/>
    <col min="22" max="22" width="9.5703125" style="1" bestFit="1" customWidth="1"/>
    <col min="23" max="23" width="10.28515625" style="1" bestFit="1" customWidth="1"/>
    <col min="24" max="24" width="12.28515625" style="1" bestFit="1" customWidth="1"/>
    <col min="25" max="25" width="11.28515625" style="1" bestFit="1" customWidth="1"/>
    <col min="26" max="26" width="11.85546875" style="1" bestFit="1" customWidth="1"/>
    <col min="27" max="30" width="12.28515625" style="1" bestFit="1" customWidth="1"/>
    <col min="31" max="16384" width="9.140625" style="1"/>
  </cols>
  <sheetData>
    <row r="2" spans="1:30" x14ac:dyDescent="0.25">
      <c r="A2" s="14" t="s">
        <v>10</v>
      </c>
      <c r="B2" s="14" t="s">
        <v>36</v>
      </c>
      <c r="C2" s="15" t="s">
        <v>21</v>
      </c>
      <c r="D2" s="15"/>
      <c r="E2" s="15"/>
      <c r="F2" s="15"/>
      <c r="G2" s="15"/>
      <c r="H2" s="15"/>
      <c r="I2" s="15" t="s">
        <v>22</v>
      </c>
      <c r="J2" s="15"/>
      <c r="K2" s="15"/>
      <c r="L2" s="15"/>
      <c r="M2" s="15"/>
      <c r="N2" s="15"/>
      <c r="O2" s="15" t="s">
        <v>23</v>
      </c>
      <c r="P2" s="15"/>
      <c r="Q2" s="15"/>
      <c r="R2" s="15"/>
      <c r="S2" s="15"/>
      <c r="T2" s="18"/>
      <c r="U2" s="15" t="s">
        <v>24</v>
      </c>
      <c r="V2" s="15"/>
      <c r="W2" s="15"/>
      <c r="X2" s="15"/>
      <c r="Y2" s="15"/>
      <c r="Z2" s="15"/>
      <c r="AA2" s="19" t="s">
        <v>25</v>
      </c>
      <c r="AB2" s="19"/>
      <c r="AC2" s="15" t="s">
        <v>26</v>
      </c>
      <c r="AD2" s="15"/>
    </row>
    <row r="3" spans="1:30" ht="30" x14ac:dyDescent="0.25">
      <c r="A3" s="14"/>
      <c r="B3" s="14"/>
      <c r="C3" s="3" t="s">
        <v>27</v>
      </c>
      <c r="D3" s="4" t="s">
        <v>28</v>
      </c>
      <c r="E3" s="3" t="s">
        <v>29</v>
      </c>
      <c r="F3" s="4" t="s">
        <v>30</v>
      </c>
      <c r="G3" s="3" t="s">
        <v>31</v>
      </c>
      <c r="H3" s="5" t="s">
        <v>32</v>
      </c>
      <c r="I3" s="3" t="s">
        <v>27</v>
      </c>
      <c r="J3" s="4" t="s">
        <v>33</v>
      </c>
      <c r="K3" s="3" t="s">
        <v>29</v>
      </c>
      <c r="L3" s="4" t="s">
        <v>30</v>
      </c>
      <c r="M3" s="3" t="s">
        <v>31</v>
      </c>
      <c r="N3" s="5" t="s">
        <v>32</v>
      </c>
      <c r="O3" s="3" t="s">
        <v>27</v>
      </c>
      <c r="P3" s="4" t="s">
        <v>33</v>
      </c>
      <c r="Q3" s="3" t="s">
        <v>29</v>
      </c>
      <c r="R3" s="4" t="s">
        <v>30</v>
      </c>
      <c r="S3" s="3" t="s">
        <v>31</v>
      </c>
      <c r="T3" s="6" t="s">
        <v>32</v>
      </c>
      <c r="U3" s="3" t="s">
        <v>27</v>
      </c>
      <c r="V3" s="4" t="s">
        <v>33</v>
      </c>
      <c r="W3" s="3" t="s">
        <v>29</v>
      </c>
      <c r="X3" s="4" t="s">
        <v>30</v>
      </c>
      <c r="Y3" s="3" t="s">
        <v>31</v>
      </c>
      <c r="Z3" s="6" t="s">
        <v>32</v>
      </c>
      <c r="AA3" s="7" t="s">
        <v>34</v>
      </c>
      <c r="AB3" s="8" t="s">
        <v>35</v>
      </c>
      <c r="AC3" s="9" t="s">
        <v>34</v>
      </c>
      <c r="AD3" s="7" t="s">
        <v>35</v>
      </c>
    </row>
    <row r="4" spans="1:30" x14ac:dyDescent="0.25">
      <c r="A4" s="14" t="s">
        <v>37</v>
      </c>
      <c r="B4" s="12"/>
      <c r="C4" s="3"/>
      <c r="D4" s="20"/>
      <c r="E4" s="25"/>
      <c r="F4" s="20">
        <f>+D4*SIN(E4*PI()/200)</f>
        <v>0</v>
      </c>
      <c r="G4" s="25">
        <v>0</v>
      </c>
      <c r="H4" s="31"/>
      <c r="I4" s="13"/>
      <c r="J4" s="21"/>
      <c r="K4" s="25"/>
      <c r="L4" s="20">
        <f t="shared" ref="L4:L10" si="0">+J4*SIN(K4*PI()/200)</f>
        <v>0</v>
      </c>
      <c r="M4" s="7">
        <v>0</v>
      </c>
      <c r="N4" s="31"/>
      <c r="O4" s="13"/>
      <c r="P4" s="21"/>
      <c r="Q4" s="13"/>
      <c r="R4" s="20">
        <f t="shared" ref="R4:R9" si="1">+P4*SIN(Q4*PI()/200)</f>
        <v>0</v>
      </c>
      <c r="S4" s="7">
        <v>0</v>
      </c>
      <c r="T4" s="32"/>
      <c r="U4" s="13"/>
      <c r="V4" s="21"/>
      <c r="W4" s="13"/>
      <c r="X4" s="20">
        <f t="shared" ref="X4:X10" si="2">+V4*SIN(W4*PI()/200)</f>
        <v>0</v>
      </c>
      <c r="Y4" s="7">
        <v>0</v>
      </c>
      <c r="Z4" s="32"/>
      <c r="AA4" s="7">
        <f t="shared" ref="AA4:AA10" si="3">AVERAGE(G4,M4,S4,Y4)</f>
        <v>0</v>
      </c>
      <c r="AB4" s="26">
        <f t="shared" ref="AB4:AB10" si="4">STDEVA(G4,M4,S4,Y4)</f>
        <v>0</v>
      </c>
      <c r="AC4" s="9">
        <f t="shared" ref="AC4:AC9" si="5">AVERAGE(F4,L4,R4,X4)</f>
        <v>0</v>
      </c>
      <c r="AD4" s="27">
        <f t="shared" ref="AD4:AD9" si="6">STDEVA(F4,L4,R4,X4)</f>
        <v>0</v>
      </c>
    </row>
    <row r="5" spans="1:30" x14ac:dyDescent="0.25">
      <c r="A5" s="14"/>
      <c r="B5" s="12"/>
      <c r="C5" s="25"/>
      <c r="D5" s="20"/>
      <c r="E5" s="25"/>
      <c r="F5" s="20">
        <f>+D5*SIN(E5*PI()/200)</f>
        <v>0</v>
      </c>
      <c r="G5" s="25">
        <f>C5-(C$4+C$10)/2+200</f>
        <v>200</v>
      </c>
      <c r="H5" s="31">
        <f>G5-AA5</f>
        <v>150</v>
      </c>
      <c r="I5" s="13"/>
      <c r="J5" s="21"/>
      <c r="K5" s="25"/>
      <c r="L5" s="20">
        <f t="shared" si="0"/>
        <v>0</v>
      </c>
      <c r="M5" s="7">
        <f t="shared" ref="M5:M10" si="7">I5-(I$4+I$10)/2</f>
        <v>0</v>
      </c>
      <c r="N5" s="31">
        <f>M5-AA5</f>
        <v>-50</v>
      </c>
      <c r="O5" s="13"/>
      <c r="P5" s="21"/>
      <c r="Q5" s="13"/>
      <c r="R5" s="20">
        <f t="shared" si="1"/>
        <v>0</v>
      </c>
      <c r="S5" s="7">
        <f>O5-(O$4+O$10)/2</f>
        <v>0</v>
      </c>
      <c r="T5" s="32">
        <f>S5-AA5</f>
        <v>-50</v>
      </c>
      <c r="U5" s="13"/>
      <c r="V5" s="21"/>
      <c r="W5" s="13"/>
      <c r="X5" s="20">
        <f t="shared" si="2"/>
        <v>0</v>
      </c>
      <c r="Y5" s="7">
        <f>U5-(U$4+U$10)/2</f>
        <v>0</v>
      </c>
      <c r="Z5" s="32">
        <f>Y5-AA5</f>
        <v>-50</v>
      </c>
      <c r="AA5" s="7">
        <f>AVERAGE(G5,M5,S5,Y5)</f>
        <v>50</v>
      </c>
      <c r="AB5" s="26">
        <f>STDEVA(G5,M5,S5,Y5)</f>
        <v>100</v>
      </c>
      <c r="AC5" s="9">
        <f t="shared" si="5"/>
        <v>0</v>
      </c>
      <c r="AD5" s="27">
        <f t="shared" si="6"/>
        <v>0</v>
      </c>
    </row>
    <row r="6" spans="1:30" x14ac:dyDescent="0.25">
      <c r="A6" s="14"/>
      <c r="B6" s="12"/>
      <c r="C6" s="25"/>
      <c r="D6" s="20"/>
      <c r="E6" s="25"/>
      <c r="F6" s="20">
        <f t="shared" ref="F6:F9" si="8">+D6*SIN(E6*PI()/200)</f>
        <v>0</v>
      </c>
      <c r="G6" s="25">
        <f>C6-(C$4+C$10)/2+200</f>
        <v>200</v>
      </c>
      <c r="H6" s="31">
        <f>G6-AA6</f>
        <v>150</v>
      </c>
      <c r="I6" s="13"/>
      <c r="J6" s="21"/>
      <c r="K6" s="25"/>
      <c r="L6" s="20">
        <f t="shared" si="0"/>
        <v>0</v>
      </c>
      <c r="M6" s="7">
        <f t="shared" si="7"/>
        <v>0</v>
      </c>
      <c r="N6" s="31">
        <f>M6-AA6</f>
        <v>-50</v>
      </c>
      <c r="O6" s="13"/>
      <c r="P6" s="21"/>
      <c r="Q6" s="13"/>
      <c r="R6" s="20">
        <f t="shared" si="1"/>
        <v>0</v>
      </c>
      <c r="S6" s="7">
        <f t="shared" ref="S6:S7" si="9">O6-(O$4+O$10)/2</f>
        <v>0</v>
      </c>
      <c r="T6" s="32">
        <f>S6-AA6</f>
        <v>-50</v>
      </c>
      <c r="U6" s="13"/>
      <c r="V6" s="21"/>
      <c r="W6" s="13"/>
      <c r="X6" s="20">
        <f t="shared" si="2"/>
        <v>0</v>
      </c>
      <c r="Y6" s="7">
        <f t="shared" ref="Y6:Y7" si="10">U6-(U$4+U$10)/2</f>
        <v>0</v>
      </c>
      <c r="Z6" s="32">
        <f>Y6-AA6</f>
        <v>-50</v>
      </c>
      <c r="AA6" s="7">
        <f>AVERAGE(G6,M6,S6,Y6)</f>
        <v>50</v>
      </c>
      <c r="AB6" s="26">
        <f>STDEVA(G6,M6,S6,Y6)</f>
        <v>100</v>
      </c>
      <c r="AC6" s="9">
        <f t="shared" si="5"/>
        <v>0</v>
      </c>
      <c r="AD6" s="27">
        <f t="shared" si="6"/>
        <v>0</v>
      </c>
    </row>
    <row r="7" spans="1:30" x14ac:dyDescent="0.25">
      <c r="A7" s="14"/>
      <c r="B7" s="12"/>
      <c r="C7" s="25"/>
      <c r="D7" s="20"/>
      <c r="E7" s="25"/>
      <c r="F7" s="20">
        <f t="shared" si="8"/>
        <v>0</v>
      </c>
      <c r="G7" s="25">
        <f t="shared" ref="G7:G10" si="11">C7-(C$4+C$10)/2+200</f>
        <v>200</v>
      </c>
      <c r="H7" s="31">
        <f>G7-AA7</f>
        <v>150</v>
      </c>
      <c r="I7" s="13"/>
      <c r="J7" s="21"/>
      <c r="K7" s="25"/>
      <c r="L7" s="20">
        <f t="shared" si="0"/>
        <v>0</v>
      </c>
      <c r="M7" s="7">
        <f t="shared" si="7"/>
        <v>0</v>
      </c>
      <c r="N7" s="31">
        <f t="shared" ref="N7:N9" si="12">M7-AA7</f>
        <v>-50</v>
      </c>
      <c r="O7" s="13"/>
      <c r="P7" s="21"/>
      <c r="Q7" s="13"/>
      <c r="R7" s="20">
        <f t="shared" si="1"/>
        <v>0</v>
      </c>
      <c r="S7" s="7">
        <f t="shared" si="9"/>
        <v>0</v>
      </c>
      <c r="T7" s="32">
        <f>S7-AA7</f>
        <v>-50</v>
      </c>
      <c r="U7" s="13"/>
      <c r="V7" s="21"/>
      <c r="W7" s="13"/>
      <c r="X7" s="20">
        <f t="shared" si="2"/>
        <v>0</v>
      </c>
      <c r="Y7" s="7">
        <f t="shared" si="10"/>
        <v>0</v>
      </c>
      <c r="Z7" s="32">
        <f>Y7-AA7</f>
        <v>-50</v>
      </c>
      <c r="AA7" s="7">
        <f t="shared" ref="AA7:AA9" si="13">AVERAGE(G7,M7,S7,Y7)</f>
        <v>50</v>
      </c>
      <c r="AB7" s="26">
        <f t="shared" si="4"/>
        <v>100</v>
      </c>
      <c r="AC7" s="9">
        <f t="shared" si="5"/>
        <v>0</v>
      </c>
      <c r="AD7" s="27">
        <f t="shared" si="6"/>
        <v>0</v>
      </c>
    </row>
    <row r="8" spans="1:30" x14ac:dyDescent="0.25">
      <c r="A8" s="14"/>
      <c r="B8" s="12"/>
      <c r="C8" s="25"/>
      <c r="D8" s="20"/>
      <c r="E8" s="25"/>
      <c r="F8" s="20">
        <f t="shared" si="8"/>
        <v>0</v>
      </c>
      <c r="G8" s="25">
        <f t="shared" si="11"/>
        <v>200</v>
      </c>
      <c r="H8" s="31">
        <f>G8-AA8</f>
        <v>150</v>
      </c>
      <c r="I8" s="13"/>
      <c r="J8" s="21"/>
      <c r="K8" s="25"/>
      <c r="L8" s="20">
        <f t="shared" si="0"/>
        <v>0</v>
      </c>
      <c r="M8" s="7">
        <f t="shared" si="7"/>
        <v>0</v>
      </c>
      <c r="N8" s="31">
        <f t="shared" si="12"/>
        <v>-50</v>
      </c>
      <c r="O8" s="13"/>
      <c r="P8" s="21"/>
      <c r="Q8" s="13"/>
      <c r="R8" s="20">
        <f t="shared" si="1"/>
        <v>0</v>
      </c>
      <c r="S8" s="7">
        <f>O8-(O$4+O$10)/2</f>
        <v>0</v>
      </c>
      <c r="T8" s="32">
        <f>S8-AA8</f>
        <v>-50</v>
      </c>
      <c r="U8" s="13"/>
      <c r="V8" s="21"/>
      <c r="W8" s="13"/>
      <c r="X8" s="20">
        <f t="shared" si="2"/>
        <v>0</v>
      </c>
      <c r="Y8" s="7">
        <f>U8-(U$4+U$10)/2</f>
        <v>0</v>
      </c>
      <c r="Z8" s="32">
        <f t="shared" ref="Z8:Z10" si="14">Y8-AA8</f>
        <v>-50</v>
      </c>
      <c r="AA8" s="7">
        <f t="shared" si="13"/>
        <v>50</v>
      </c>
      <c r="AB8" s="26">
        <f t="shared" si="4"/>
        <v>100</v>
      </c>
      <c r="AC8" s="9">
        <f t="shared" si="5"/>
        <v>0</v>
      </c>
      <c r="AD8" s="27">
        <f t="shared" si="6"/>
        <v>0</v>
      </c>
    </row>
    <row r="9" spans="1:30" x14ac:dyDescent="0.25">
      <c r="A9" s="14"/>
      <c r="B9" s="12"/>
      <c r="C9" s="25"/>
      <c r="D9" s="20"/>
      <c r="E9" s="25"/>
      <c r="F9" s="20">
        <f t="shared" si="8"/>
        <v>0</v>
      </c>
      <c r="G9" s="25">
        <f t="shared" si="11"/>
        <v>200</v>
      </c>
      <c r="H9" s="31">
        <f t="shared" ref="H9" si="15">G9-AA9</f>
        <v>150</v>
      </c>
      <c r="I9" s="13"/>
      <c r="J9" s="21"/>
      <c r="K9" s="25"/>
      <c r="L9" s="20">
        <f t="shared" si="0"/>
        <v>0</v>
      </c>
      <c r="M9" s="7">
        <f t="shared" si="7"/>
        <v>0</v>
      </c>
      <c r="N9" s="31">
        <f t="shared" si="12"/>
        <v>-50</v>
      </c>
      <c r="O9" s="13"/>
      <c r="P9" s="21"/>
      <c r="Q9" s="13"/>
      <c r="R9" s="20">
        <f t="shared" si="1"/>
        <v>0</v>
      </c>
      <c r="S9" s="7">
        <f>O9-(O$4+O$10)/2</f>
        <v>0</v>
      </c>
      <c r="T9" s="32">
        <f t="shared" ref="T9:T10" si="16">S9-AA9</f>
        <v>-50</v>
      </c>
      <c r="U9" s="13"/>
      <c r="V9" s="21"/>
      <c r="W9" s="13"/>
      <c r="X9" s="20">
        <f t="shared" si="2"/>
        <v>0</v>
      </c>
      <c r="Y9" s="7">
        <f>U9-(U$4+U$10)/2</f>
        <v>0</v>
      </c>
      <c r="Z9" s="32">
        <f t="shared" si="14"/>
        <v>-50</v>
      </c>
      <c r="AA9" s="7">
        <f t="shared" si="13"/>
        <v>50</v>
      </c>
      <c r="AB9" s="26">
        <f t="shared" si="4"/>
        <v>100</v>
      </c>
      <c r="AC9" s="9">
        <f t="shared" si="5"/>
        <v>0</v>
      </c>
      <c r="AD9" s="27">
        <f t="shared" si="6"/>
        <v>0</v>
      </c>
    </row>
    <row r="10" spans="1:30" x14ac:dyDescent="0.25">
      <c r="A10" s="14"/>
      <c r="B10" s="12"/>
      <c r="C10" s="25"/>
      <c r="D10" s="20"/>
      <c r="E10" s="25"/>
      <c r="F10" s="20">
        <f>+D10*SIN(E10*PI()/200)</f>
        <v>0</v>
      </c>
      <c r="G10" s="25">
        <f t="shared" si="11"/>
        <v>200</v>
      </c>
      <c r="H10" s="31"/>
      <c r="I10" s="13"/>
      <c r="J10" s="21"/>
      <c r="K10" s="25"/>
      <c r="L10" s="20">
        <f t="shared" si="0"/>
        <v>0</v>
      </c>
      <c r="M10" s="7">
        <f t="shared" si="7"/>
        <v>0</v>
      </c>
      <c r="N10" s="31"/>
      <c r="O10" s="13"/>
      <c r="P10" s="21"/>
      <c r="Q10" s="13"/>
      <c r="R10" s="20">
        <f>+P10*SIN(Q10*PI()/200)</f>
        <v>0</v>
      </c>
      <c r="S10" s="7">
        <f>O10-(O$4+O$10)/2</f>
        <v>0</v>
      </c>
      <c r="T10" s="32">
        <f t="shared" si="16"/>
        <v>-50</v>
      </c>
      <c r="U10" s="13"/>
      <c r="V10" s="21"/>
      <c r="W10" s="13"/>
      <c r="X10" s="20">
        <f t="shared" si="2"/>
        <v>0</v>
      </c>
      <c r="Y10" s="7">
        <f>U10-(U$4+U$10)/2</f>
        <v>0</v>
      </c>
      <c r="Z10" s="32">
        <f t="shared" si="14"/>
        <v>-50</v>
      </c>
      <c r="AA10" s="7">
        <f t="shared" si="3"/>
        <v>50</v>
      </c>
      <c r="AB10" s="26">
        <f t="shared" si="4"/>
        <v>100</v>
      </c>
      <c r="AC10" s="9">
        <f>AVERAGE(F10,L10,R10,X10)</f>
        <v>0</v>
      </c>
      <c r="AD10" s="27">
        <f>STDEVA(F10,L10,R10,X10)</f>
        <v>0</v>
      </c>
    </row>
    <row r="11" spans="1:30" x14ac:dyDescent="0.25">
      <c r="A11" s="14"/>
      <c r="B11" s="28" t="s">
        <v>38</v>
      </c>
      <c r="C11" s="7">
        <f>C10-C4+400</f>
        <v>400</v>
      </c>
      <c r="D11" s="29"/>
      <c r="E11" s="7"/>
      <c r="F11" s="29"/>
      <c r="G11" s="7"/>
      <c r="H11" s="31"/>
      <c r="I11" s="7">
        <f>I10-I4</f>
        <v>0</v>
      </c>
      <c r="J11" s="29"/>
      <c r="K11" s="7"/>
      <c r="L11" s="29"/>
      <c r="M11" s="7"/>
      <c r="N11" s="31"/>
      <c r="O11" s="7">
        <f>O10-O4</f>
        <v>0</v>
      </c>
      <c r="P11" s="29"/>
      <c r="Q11" s="7"/>
      <c r="R11" s="29"/>
      <c r="S11" s="7"/>
      <c r="T11" s="32"/>
      <c r="U11" s="7">
        <f>U10-U4</f>
        <v>0</v>
      </c>
      <c r="V11" s="29"/>
      <c r="W11" s="7"/>
      <c r="X11" s="29"/>
      <c r="Y11" s="7"/>
      <c r="Z11" s="32"/>
      <c r="AA11" s="7"/>
      <c r="AB11" s="8"/>
      <c r="AC11" s="9"/>
      <c r="AD11" s="30"/>
    </row>
    <row r="12" spans="1:30" x14ac:dyDescent="0.25">
      <c r="A12" s="16" t="s">
        <v>11</v>
      </c>
      <c r="B12" s="2" t="s">
        <v>13</v>
      </c>
      <c r="C12" s="2">
        <v>0</v>
      </c>
      <c r="D12" s="2">
        <v>157.35300000000001</v>
      </c>
      <c r="E12" s="2">
        <v>99.852689999999996</v>
      </c>
      <c r="F12" s="2">
        <f>ABS(D12*SIN(E12*PI()/200))</f>
        <v>157.35257874113725</v>
      </c>
      <c r="G12" s="2">
        <v>0</v>
      </c>
      <c r="H12" s="10"/>
      <c r="I12" s="2">
        <v>50</v>
      </c>
      <c r="J12" s="2">
        <v>157.35300000000001</v>
      </c>
      <c r="K12" s="2">
        <v>99.852890000000002</v>
      </c>
      <c r="L12" s="2">
        <f>ABS(J12*SIN(K12*PI()/200))</f>
        <v>157.35257988423064</v>
      </c>
      <c r="M12" s="2">
        <v>0</v>
      </c>
      <c r="N12" s="10"/>
      <c r="O12" s="2">
        <v>100</v>
      </c>
      <c r="P12" s="2">
        <v>157.352</v>
      </c>
      <c r="Q12" s="2">
        <v>300.14375000000001</v>
      </c>
      <c r="R12" s="2">
        <f>ABS(P12*SIN(Q12*PI()/200))</f>
        <v>157.3515988585427</v>
      </c>
      <c r="S12" s="2">
        <v>0</v>
      </c>
      <c r="T12" s="10"/>
      <c r="U12" s="2">
        <v>150</v>
      </c>
      <c r="V12" s="2">
        <v>157.35300000000001</v>
      </c>
      <c r="W12" s="2">
        <v>300.1438</v>
      </c>
      <c r="X12" s="2">
        <f>ABS(V12*SIN(W12*PI()/200))</f>
        <v>157.35259857688828</v>
      </c>
      <c r="Y12" s="2">
        <v>0</v>
      </c>
      <c r="Z12" s="10"/>
      <c r="AA12" s="2">
        <f>AVERAGE(G12,M12,S12,Y12)</f>
        <v>0</v>
      </c>
      <c r="AB12" s="2">
        <f>STDEVA(G12,M12,S12,Y12)</f>
        <v>0</v>
      </c>
      <c r="AC12" s="2">
        <f>AVERAGE(F12,L12,R12,X12)</f>
        <v>157.35233901519973</v>
      </c>
      <c r="AD12" s="2">
        <f>STDEVA(F12,L12,R12,X12)</f>
        <v>4.9352155045096651E-4</v>
      </c>
    </row>
    <row r="13" spans="1:30" x14ac:dyDescent="0.25">
      <c r="A13" s="33"/>
      <c r="B13" s="2" t="s">
        <v>14</v>
      </c>
      <c r="C13" s="2">
        <v>5.6884300000000003</v>
      </c>
      <c r="D13" s="2">
        <v>145.36799999999999</v>
      </c>
      <c r="E13" s="2">
        <v>98.490449999999996</v>
      </c>
      <c r="F13" s="2">
        <f t="shared" ref="F13:F63" si="17">ABS(D13*SIN(E13*PI()/200))</f>
        <v>145.32713483752943</v>
      </c>
      <c r="G13" s="2">
        <f>C13-($C$12+$C$18)/2</f>
        <v>5.6883850000000002</v>
      </c>
      <c r="H13" s="10">
        <f>G13-$AA13</f>
        <v>-1.7300000000028959E-3</v>
      </c>
      <c r="I13" s="2">
        <v>55.690719999999999</v>
      </c>
      <c r="J13" s="2">
        <v>145.36799999999999</v>
      </c>
      <c r="K13" s="2">
        <v>98.488560000000007</v>
      </c>
      <c r="L13" s="2">
        <f t="shared" ref="L13:L63" si="18">ABS(J13*SIN(K13*PI()/200))</f>
        <v>145.32703244956323</v>
      </c>
      <c r="M13" s="2">
        <f>I13-($I$12+$I$18)/2</f>
        <v>5.6907149999999973</v>
      </c>
      <c r="N13" s="10">
        <f>M13-$AA13</f>
        <v>5.9999999999416076E-4</v>
      </c>
      <c r="O13" s="2">
        <v>105.68971000000001</v>
      </c>
      <c r="P13" s="2">
        <v>145.36699999999999</v>
      </c>
      <c r="Q13" s="2">
        <v>98.492540000000005</v>
      </c>
      <c r="R13" s="2">
        <f t="shared" ref="R13:R63" si="19">ABS(P13*SIN(Q13*PI()/200))</f>
        <v>145.32624819140128</v>
      </c>
      <c r="S13" s="2">
        <f>O13-($O$12+$O$18)/2</f>
        <v>5.6902150000000091</v>
      </c>
      <c r="T13" s="10">
        <f>S13-$AA13</f>
        <v>1.0000000000598419E-4</v>
      </c>
      <c r="U13" s="2">
        <v>155.69120000000001</v>
      </c>
      <c r="V13" s="2">
        <v>145.36799999999999</v>
      </c>
      <c r="W13" s="2">
        <v>98.492729999999995</v>
      </c>
      <c r="X13" s="2">
        <f t="shared" ref="X13:X63" si="20">ABS(V13*SIN(W13*PI()/200))</f>
        <v>145.32725818270924</v>
      </c>
      <c r="Y13" s="2">
        <f>U13-($U$12+$U$18)/2</f>
        <v>5.6911450000000059</v>
      </c>
      <c r="Z13" s="10">
        <f>Y13-$AA13</f>
        <v>1.0300000000027509E-3</v>
      </c>
      <c r="AA13" s="2">
        <f t="shared" ref="AA13:AA63" si="21">AVERAGE(G13,M13,S13,Y13)</f>
        <v>5.6901150000000031</v>
      </c>
      <c r="AB13" s="2">
        <f t="shared" ref="AB13:AB63" si="22">STDEVA(G13,M13,S13,Y13)</f>
        <v>1.2143310915904658E-3</v>
      </c>
      <c r="AC13" s="2">
        <f t="shared" ref="AC13:AC63" si="23">AVERAGE(F13,L13,R13,X13)</f>
        <v>145.32691841530078</v>
      </c>
      <c r="AD13" s="2">
        <f t="shared" ref="AD13:AD63" si="24">STDEVA(F13,L13,R13,X13)</f>
        <v>4.562471411366035E-4</v>
      </c>
    </row>
    <row r="14" spans="1:30" x14ac:dyDescent="0.25">
      <c r="A14" s="33"/>
      <c r="B14" s="2" t="s">
        <v>15</v>
      </c>
      <c r="C14" s="2">
        <v>5.81684</v>
      </c>
      <c r="D14" s="2">
        <v>95.89</v>
      </c>
      <c r="E14" s="2">
        <v>98.488780000000006</v>
      </c>
      <c r="F14" s="2">
        <f t="shared" si="17"/>
        <v>95.862984185337552</v>
      </c>
      <c r="G14" s="2">
        <f t="shared" ref="G14:G17" si="25">C14-($C$12+$C$18)/2</f>
        <v>5.8167949999999999</v>
      </c>
      <c r="H14" s="10">
        <f t="shared" ref="H14:H17" si="26">G14-AA14</f>
        <v>-8.3750000000026859E-4</v>
      </c>
      <c r="I14" s="2">
        <v>55.816830000000003</v>
      </c>
      <c r="J14" s="2">
        <v>95.891000000000005</v>
      </c>
      <c r="K14" s="2">
        <v>98.486320000000006</v>
      </c>
      <c r="L14" s="2">
        <f t="shared" si="18"/>
        <v>95.863895881265975</v>
      </c>
      <c r="M14" s="2">
        <f t="shared" ref="M14:M17" si="27">I14-($I$12+$I$18)/2</f>
        <v>5.8168250000000015</v>
      </c>
      <c r="N14" s="10">
        <f t="shared" ref="N14:N17" si="28">M14-$AA14</f>
        <v>-8.0749999999873978E-4</v>
      </c>
      <c r="O14" s="2">
        <v>105.81977000000001</v>
      </c>
      <c r="P14" s="2">
        <v>95.89</v>
      </c>
      <c r="Q14" s="2">
        <v>98.492819999999995</v>
      </c>
      <c r="R14" s="2">
        <f t="shared" si="19"/>
        <v>95.863128430266741</v>
      </c>
      <c r="S14" s="2">
        <f t="shared" ref="S14:S15" si="29">O14-($O$12+$O$18)/2</f>
        <v>5.8202750000000094</v>
      </c>
      <c r="T14" s="10">
        <f t="shared" ref="T14:T17" si="30">S14-$AA14</f>
        <v>2.6425000000092069E-3</v>
      </c>
      <c r="U14" s="2">
        <v>155.81668999999999</v>
      </c>
      <c r="V14" s="2">
        <v>95.89</v>
      </c>
      <c r="W14" s="2">
        <v>98.492859999999993</v>
      </c>
      <c r="X14" s="2">
        <f t="shared" si="20"/>
        <v>95.863129856504258</v>
      </c>
      <c r="Y14" s="2">
        <f t="shared" ref="Y14:Y15" si="31">U14-($U$12+$U$18)/2</f>
        <v>5.8166349999999909</v>
      </c>
      <c r="Z14" s="10">
        <f t="shared" ref="Z14:Z17" si="32">Y14-$AA14</f>
        <v>-9.9750000000931038E-4</v>
      </c>
      <c r="AA14" s="2">
        <f t="shared" si="21"/>
        <v>5.8176325000000002</v>
      </c>
      <c r="AB14" s="2">
        <f t="shared" si="22"/>
        <v>1.7636397024397819E-3</v>
      </c>
      <c r="AC14" s="2">
        <f t="shared" si="23"/>
        <v>95.863284588343632</v>
      </c>
      <c r="AD14" s="2">
        <f t="shared" si="24"/>
        <v>4.132183805458177E-4</v>
      </c>
    </row>
    <row r="15" spans="1:30" x14ac:dyDescent="0.25">
      <c r="A15" s="33"/>
      <c r="B15" s="2" t="s">
        <v>16</v>
      </c>
      <c r="C15" s="2">
        <v>6.5758000000000001</v>
      </c>
      <c r="D15" s="2">
        <v>10.526</v>
      </c>
      <c r="E15" s="2">
        <v>93.769540000000006</v>
      </c>
      <c r="F15" s="2">
        <f t="shared" si="17"/>
        <v>10.475630611636355</v>
      </c>
      <c r="G15" s="2">
        <f t="shared" si="25"/>
        <v>6.575755</v>
      </c>
      <c r="H15" s="10">
        <f t="shared" si="26"/>
        <v>-3.89500000000087E-3</v>
      </c>
      <c r="I15" s="2">
        <v>56.577759999999998</v>
      </c>
      <c r="J15" s="2">
        <v>10.526</v>
      </c>
      <c r="K15" s="2">
        <v>93.770240000000001</v>
      </c>
      <c r="L15" s="2">
        <f t="shared" si="18"/>
        <v>10.475641920095775</v>
      </c>
      <c r="M15" s="2">
        <f t="shared" si="27"/>
        <v>6.5777549999999962</v>
      </c>
      <c r="N15" s="10">
        <f t="shared" si="28"/>
        <v>-1.895000000004643E-3</v>
      </c>
      <c r="O15" s="2">
        <v>106.58374999999999</v>
      </c>
      <c r="P15" s="2">
        <v>10.526</v>
      </c>
      <c r="Q15" s="2">
        <v>93.769800000000004</v>
      </c>
      <c r="R15" s="2">
        <f t="shared" si="19"/>
        <v>10.47563481206913</v>
      </c>
      <c r="S15" s="2">
        <f t="shared" si="29"/>
        <v>6.5842549999999989</v>
      </c>
      <c r="T15" s="10">
        <f t="shared" si="30"/>
        <v>4.6049999999979718E-3</v>
      </c>
      <c r="U15" s="2">
        <v>156.58089000000001</v>
      </c>
      <c r="V15" s="2">
        <v>10.526</v>
      </c>
      <c r="W15" s="2">
        <v>93.774039999999999</v>
      </c>
      <c r="X15" s="2">
        <f t="shared" si="20"/>
        <v>10.475703286775746</v>
      </c>
      <c r="Y15" s="2">
        <f t="shared" si="31"/>
        <v>6.5808350000000075</v>
      </c>
      <c r="Z15" s="10">
        <f t="shared" si="32"/>
        <v>1.185000000006653E-3</v>
      </c>
      <c r="AA15" s="2">
        <f t="shared" si="21"/>
        <v>6.5796500000000009</v>
      </c>
      <c r="AB15" s="2">
        <f t="shared" si="22"/>
        <v>3.7135921513642045E-3</v>
      </c>
      <c r="AC15" s="2">
        <f t="shared" si="23"/>
        <v>10.475652657644252</v>
      </c>
      <c r="AD15" s="2">
        <f t="shared" si="24"/>
        <v>3.4073914356615979E-5</v>
      </c>
    </row>
    <row r="16" spans="1:30" x14ac:dyDescent="0.25">
      <c r="A16" s="33"/>
      <c r="B16" s="2" t="s">
        <v>17</v>
      </c>
      <c r="C16" s="2">
        <v>315.68808999999999</v>
      </c>
      <c r="D16" s="2">
        <v>64.870999999999995</v>
      </c>
      <c r="E16" s="2">
        <v>99.781199999999998</v>
      </c>
      <c r="F16" s="2">
        <f t="shared" si="17"/>
        <v>64.870616862590126</v>
      </c>
      <c r="G16" s="2">
        <f t="shared" si="25"/>
        <v>315.68804499999999</v>
      </c>
      <c r="H16" s="10">
        <f t="shared" si="26"/>
        <v>-2.6800000000548607E-3</v>
      </c>
      <c r="I16" s="2">
        <v>365.69191000000001</v>
      </c>
      <c r="J16" s="2">
        <v>64.873999999999995</v>
      </c>
      <c r="K16" s="2">
        <v>99.7911</v>
      </c>
      <c r="L16" s="2">
        <f t="shared" si="18"/>
        <v>64.873650733505627</v>
      </c>
      <c r="M16" s="2">
        <f t="shared" si="27"/>
        <v>315.69190500000002</v>
      </c>
      <c r="N16" s="10">
        <f t="shared" si="28"/>
        <v>1.1799999999766442E-3</v>
      </c>
      <c r="O16" s="2">
        <v>15.69018</v>
      </c>
      <c r="P16" s="2">
        <v>64.873000000000005</v>
      </c>
      <c r="Q16" s="2">
        <v>99.786230000000003</v>
      </c>
      <c r="R16" s="2">
        <f t="shared" si="19"/>
        <v>64.87263426472758</v>
      </c>
      <c r="S16" s="2">
        <f>O16-($O$12+$O$18)/2+400</f>
        <v>315.69068500000003</v>
      </c>
      <c r="T16" s="10">
        <f t="shared" si="30"/>
        <v>-4.0000000012696546E-5</v>
      </c>
      <c r="U16" s="2">
        <v>65.692319999999995</v>
      </c>
      <c r="V16" s="2">
        <v>64.873000000000005</v>
      </c>
      <c r="W16" s="2">
        <v>99.785820000000001</v>
      </c>
      <c r="X16" s="2">
        <f t="shared" si="20"/>
        <v>64.8726328604602</v>
      </c>
      <c r="Y16" s="2">
        <f>U16-($U$12+$U$18)/2+400</f>
        <v>315.69226500000002</v>
      </c>
      <c r="Z16" s="10">
        <f t="shared" si="32"/>
        <v>1.5399999999772263E-3</v>
      </c>
      <c r="AA16" s="2">
        <f t="shared" si="21"/>
        <v>315.69072500000004</v>
      </c>
      <c r="AB16" s="2">
        <f t="shared" si="22"/>
        <v>1.9103228348606254E-3</v>
      </c>
      <c r="AC16" s="2">
        <f t="shared" si="23"/>
        <v>64.872383680320894</v>
      </c>
      <c r="AD16" s="2">
        <f t="shared" si="24"/>
        <v>1.2717379123859676E-3</v>
      </c>
    </row>
    <row r="17" spans="1:30" x14ac:dyDescent="0.25">
      <c r="A17" s="33"/>
      <c r="B17" s="2" t="s">
        <v>18</v>
      </c>
      <c r="C17" s="2">
        <v>318.41183000000001</v>
      </c>
      <c r="D17" s="2">
        <v>222.42</v>
      </c>
      <c r="E17" s="2">
        <v>99.672280000000001</v>
      </c>
      <c r="F17" s="2">
        <f t="shared" si="17"/>
        <v>222.41705294305189</v>
      </c>
      <c r="G17" s="2">
        <f t="shared" si="25"/>
        <v>318.41178500000001</v>
      </c>
      <c r="H17" s="10">
        <f t="shared" si="26"/>
        <v>5.1999999999452484E-4</v>
      </c>
      <c r="I17" s="2">
        <v>368.41233</v>
      </c>
      <c r="J17" s="2">
        <v>222.42</v>
      </c>
      <c r="K17" s="2">
        <v>99.673779999999994</v>
      </c>
      <c r="L17" s="2">
        <f t="shared" si="18"/>
        <v>222.4170798590722</v>
      </c>
      <c r="M17" s="2">
        <f t="shared" si="27"/>
        <v>318.41232500000001</v>
      </c>
      <c r="N17" s="10">
        <f t="shared" si="28"/>
        <v>1.059999999995398E-3</v>
      </c>
      <c r="O17" s="2">
        <v>18.409189999999999</v>
      </c>
      <c r="P17" s="2">
        <v>222.42</v>
      </c>
      <c r="Q17" s="2">
        <v>99.67389</v>
      </c>
      <c r="R17" s="2">
        <f t="shared" si="19"/>
        <v>222.41708182805414</v>
      </c>
      <c r="S17" s="2">
        <f>O17-($O$12+$O$18)/2+400</f>
        <v>318.409695</v>
      </c>
      <c r="T17" s="10">
        <f t="shared" si="30"/>
        <v>-1.5700000000151704E-3</v>
      </c>
      <c r="U17" s="2">
        <v>68.41131</v>
      </c>
      <c r="V17" s="2">
        <v>222.42</v>
      </c>
      <c r="W17" s="2">
        <v>99.674260000000004</v>
      </c>
      <c r="X17" s="2">
        <f t="shared" si="20"/>
        <v>222.41708844612009</v>
      </c>
      <c r="Y17" s="2">
        <f>U17-($U$12+$U$18)/2+400</f>
        <v>318.41125499999998</v>
      </c>
      <c r="Z17" s="10">
        <f t="shared" si="32"/>
        <v>-1.0000000031595846E-5</v>
      </c>
      <c r="AA17" s="2">
        <f t="shared" si="21"/>
        <v>318.41126500000001</v>
      </c>
      <c r="AB17" s="2">
        <f t="shared" si="22"/>
        <v>1.1341663605240072E-3</v>
      </c>
      <c r="AC17" s="2">
        <f t="shared" si="23"/>
        <v>222.41707576907459</v>
      </c>
      <c r="AD17" s="2">
        <f t="shared" si="24"/>
        <v>1.5654329632591608E-5</v>
      </c>
    </row>
    <row r="18" spans="1:30" x14ac:dyDescent="0.25">
      <c r="A18" s="33"/>
      <c r="B18" s="2" t="s">
        <v>13</v>
      </c>
      <c r="C18" s="2">
        <v>9.0000000000000006E-5</v>
      </c>
      <c r="D18" s="2">
        <v>157.352</v>
      </c>
      <c r="E18" s="2">
        <v>99.854420000000005</v>
      </c>
      <c r="F18" s="2">
        <f t="shared" si="17"/>
        <v>157.35158858012628</v>
      </c>
      <c r="G18" s="11">
        <v>0</v>
      </c>
      <c r="H18" s="10"/>
      <c r="I18" s="2">
        <v>50.000010000000003</v>
      </c>
      <c r="J18" s="2">
        <v>157.352</v>
      </c>
      <c r="K18" s="2">
        <v>99.855069999999998</v>
      </c>
      <c r="L18" s="2">
        <f t="shared" si="18"/>
        <v>157.35159224581929</v>
      </c>
      <c r="M18" s="11">
        <v>0</v>
      </c>
      <c r="N18" s="10"/>
      <c r="O18" s="2">
        <v>99.998990000000006</v>
      </c>
      <c r="P18" s="2">
        <v>157.352</v>
      </c>
      <c r="Q18" s="2">
        <v>99.855590000000007</v>
      </c>
      <c r="R18" s="2">
        <f t="shared" si="19"/>
        <v>157.35159516656316</v>
      </c>
      <c r="S18" s="11">
        <v>0</v>
      </c>
      <c r="T18" s="10"/>
      <c r="U18" s="2">
        <v>150.00011000000001</v>
      </c>
      <c r="V18" s="2">
        <v>157.352</v>
      </c>
      <c r="W18" s="2">
        <v>99.855649999999997</v>
      </c>
      <c r="X18" s="2">
        <f t="shared" si="20"/>
        <v>157.35159550289652</v>
      </c>
      <c r="Y18" s="11">
        <v>0</v>
      </c>
      <c r="Z18" s="10"/>
      <c r="AA18" s="2">
        <f t="shared" si="21"/>
        <v>0</v>
      </c>
      <c r="AB18" s="2">
        <f t="shared" si="22"/>
        <v>0</v>
      </c>
      <c r="AC18" s="2">
        <f t="shared" si="23"/>
        <v>157.3515928738513</v>
      </c>
      <c r="AD18" s="2">
        <f t="shared" si="24"/>
        <v>3.2144934902638052E-6</v>
      </c>
    </row>
    <row r="19" spans="1:30" x14ac:dyDescent="0.25">
      <c r="A19" s="17"/>
      <c r="B19" s="28" t="s">
        <v>38</v>
      </c>
      <c r="C19" s="7">
        <f>C18-C12+400</f>
        <v>400.00009</v>
      </c>
      <c r="D19" s="29"/>
      <c r="E19" s="7"/>
      <c r="F19" s="29"/>
      <c r="G19" s="7"/>
      <c r="H19" s="31"/>
      <c r="I19" s="7">
        <f>I18-I12</f>
        <v>1.0000000003174137E-5</v>
      </c>
      <c r="J19" s="29"/>
      <c r="K19" s="7"/>
      <c r="L19" s="29"/>
      <c r="M19" s="7"/>
      <c r="N19" s="31"/>
      <c r="O19" s="7">
        <f>O18-O12</f>
        <v>-1.0099999999937381E-3</v>
      </c>
      <c r="P19" s="29"/>
      <c r="Q19" s="7"/>
      <c r="R19" s="29"/>
      <c r="S19" s="7"/>
      <c r="T19" s="32"/>
      <c r="U19" s="7">
        <f>U18-U12</f>
        <v>1.1000000000649379E-4</v>
      </c>
      <c r="V19" s="29"/>
      <c r="W19" s="7"/>
      <c r="X19" s="29"/>
      <c r="Y19" s="7"/>
      <c r="Z19" s="32"/>
      <c r="AA19" s="7"/>
      <c r="AB19" s="8"/>
      <c r="AC19" s="9"/>
      <c r="AD19" s="30"/>
    </row>
    <row r="20" spans="1:30" x14ac:dyDescent="0.25">
      <c r="A20" s="17" t="s">
        <v>16</v>
      </c>
      <c r="B20" s="22" t="s">
        <v>18</v>
      </c>
      <c r="C20" s="22">
        <v>0</v>
      </c>
      <c r="D20" s="22">
        <v>220.721</v>
      </c>
      <c r="E20" s="22">
        <v>99.966459999999998</v>
      </c>
      <c r="F20" s="22">
        <f t="shared" si="17"/>
        <v>220.72096936770612</v>
      </c>
      <c r="G20" s="24">
        <v>0</v>
      </c>
      <c r="H20" s="23"/>
      <c r="I20" s="22">
        <v>50</v>
      </c>
      <c r="J20" s="22">
        <v>220.721</v>
      </c>
      <c r="K20" s="22">
        <v>99.969499999999996</v>
      </c>
      <c r="L20" s="22">
        <f t="shared" si="18"/>
        <v>220.7209746689563</v>
      </c>
      <c r="M20" s="24">
        <v>0</v>
      </c>
      <c r="N20" s="23"/>
      <c r="O20" s="22">
        <v>100</v>
      </c>
      <c r="P20" s="22">
        <v>220.721</v>
      </c>
      <c r="Q20" s="22">
        <v>99.966200000000001</v>
      </c>
      <c r="R20" s="22">
        <f t="shared" si="19"/>
        <v>220.72096889094607</v>
      </c>
      <c r="S20" s="24">
        <v>0</v>
      </c>
      <c r="T20" s="23"/>
      <c r="U20" s="22">
        <v>150</v>
      </c>
      <c r="V20" s="22">
        <v>220.721</v>
      </c>
      <c r="W20" s="22">
        <v>300.03113999999999</v>
      </c>
      <c r="X20" s="22">
        <f t="shared" si="20"/>
        <v>220.72097359472949</v>
      </c>
      <c r="Y20" s="24">
        <v>0</v>
      </c>
      <c r="Z20" s="23"/>
      <c r="AA20" s="22">
        <f t="shared" si="21"/>
        <v>0</v>
      </c>
      <c r="AB20" s="22">
        <f t="shared" si="22"/>
        <v>0</v>
      </c>
      <c r="AC20" s="22">
        <f t="shared" si="23"/>
        <v>220.7209716305845</v>
      </c>
      <c r="AD20" s="22">
        <f t="shared" si="24"/>
        <v>2.9277867659734254E-6</v>
      </c>
    </row>
    <row r="21" spans="1:30" x14ac:dyDescent="0.25">
      <c r="A21" s="14"/>
      <c r="B21" s="2" t="s">
        <v>13</v>
      </c>
      <c r="C21" s="2">
        <v>84.092500000000001</v>
      </c>
      <c r="D21" s="2">
        <v>146.93799999999999</v>
      </c>
      <c r="E21" s="2">
        <v>100.28724</v>
      </c>
      <c r="F21" s="2">
        <f t="shared" si="17"/>
        <v>146.93650433964527</v>
      </c>
      <c r="G21" s="2">
        <f>C21-($C$20+$C$26)/2+200</f>
        <v>84.092545000000001</v>
      </c>
      <c r="H21" s="10">
        <f>G21-AA21</f>
        <v>4.3999999999755346E-4</v>
      </c>
      <c r="I21" s="2">
        <v>134.09168</v>
      </c>
      <c r="J21" s="2">
        <v>146.93899999999999</v>
      </c>
      <c r="K21" s="2">
        <v>100.28792</v>
      </c>
      <c r="L21" s="2">
        <f t="shared" si="18"/>
        <v>146.93749723952004</v>
      </c>
      <c r="M21" s="2">
        <f>I21-($I$20+$I$26)/2</f>
        <v>84.091610000000003</v>
      </c>
      <c r="N21" s="10">
        <f>M21-$AA21</f>
        <v>-4.9500000000080036E-4</v>
      </c>
      <c r="O21" s="2">
        <v>184.09244000000001</v>
      </c>
      <c r="P21" s="2">
        <v>146.93799999999999</v>
      </c>
      <c r="Q21" s="2">
        <v>100.29043</v>
      </c>
      <c r="R21" s="2">
        <f t="shared" si="19"/>
        <v>146.93647093453652</v>
      </c>
      <c r="S21" s="2">
        <f>O21-($O$20+$O$26)/2</f>
        <v>84.09235000000001</v>
      </c>
      <c r="T21" s="10">
        <f>S21-$AA21</f>
        <v>2.4500000000671207E-4</v>
      </c>
      <c r="U21" s="2">
        <v>234.09191000000001</v>
      </c>
      <c r="V21" s="2">
        <v>146.93799999999999</v>
      </c>
      <c r="W21" s="2">
        <v>100.28864</v>
      </c>
      <c r="X21" s="2">
        <f t="shared" si="20"/>
        <v>146.93648972452365</v>
      </c>
      <c r="Y21" s="2">
        <f>U21-($U$20+$U$26)/2</f>
        <v>84.091915</v>
      </c>
      <c r="Z21" s="10">
        <f>Y21-$AA21</f>
        <v>-1.9000000000346517E-4</v>
      </c>
      <c r="AA21" s="2">
        <f t="shared" si="21"/>
        <v>84.092105000000004</v>
      </c>
      <c r="AB21" s="2">
        <f t="shared" si="22"/>
        <v>4.2219663665297205E-4</v>
      </c>
      <c r="AC21" s="2">
        <f t="shared" si="23"/>
        <v>146.93674055955637</v>
      </c>
      <c r="AD21" s="2">
        <f t="shared" si="24"/>
        <v>5.046385765385727E-4</v>
      </c>
    </row>
    <row r="22" spans="1:30" x14ac:dyDescent="0.25">
      <c r="A22" s="14"/>
      <c r="B22" s="2" t="s">
        <v>14</v>
      </c>
      <c r="C22" s="2">
        <v>90.180890000000005</v>
      </c>
      <c r="D22" s="2">
        <v>134.874</v>
      </c>
      <c r="E22" s="2">
        <v>98.855440000000002</v>
      </c>
      <c r="F22" s="2">
        <f t="shared" si="17"/>
        <v>134.85220266363092</v>
      </c>
      <c r="G22" s="2">
        <f t="shared" ref="G22:G25" si="33">C22-($C$20+$C$26)/2+200</f>
        <v>90.180935000000005</v>
      </c>
      <c r="H22" s="10">
        <f t="shared" ref="H22:H25" si="34">G22-AA22</f>
        <v>7.6500000000123691E-4</v>
      </c>
      <c r="I22" s="2">
        <v>140.18044</v>
      </c>
      <c r="J22" s="2">
        <v>134.874</v>
      </c>
      <c r="K22" s="2">
        <v>98.858270000000005</v>
      </c>
      <c r="L22" s="2">
        <f t="shared" si="18"/>
        <v>134.85231031818577</v>
      </c>
      <c r="M22" s="2">
        <f t="shared" ref="M22:M24" si="35">I22-($I$20+$I$26)/2</f>
        <v>90.180370000000011</v>
      </c>
      <c r="N22" s="10">
        <f t="shared" ref="N22:N24" si="36">M22-$AA22</f>
        <v>2.0000000000663931E-4</v>
      </c>
      <c r="O22" s="2">
        <v>190.18051</v>
      </c>
      <c r="P22" s="2">
        <v>134.874</v>
      </c>
      <c r="Q22" s="2">
        <v>98.857489999999999</v>
      </c>
      <c r="R22" s="2">
        <f t="shared" si="19"/>
        <v>134.85228067321447</v>
      </c>
      <c r="S22" s="2">
        <f>O22-($O$20+$O$26)/2</f>
        <v>90.180419999999998</v>
      </c>
      <c r="T22" s="10">
        <f t="shared" ref="T22:T24" si="37">S22-$AA22</f>
        <v>2.4999999999408828E-4</v>
      </c>
      <c r="U22" s="2">
        <v>240.17894999999999</v>
      </c>
      <c r="V22" s="2">
        <v>134.874</v>
      </c>
      <c r="W22" s="2">
        <v>98.860979999999998</v>
      </c>
      <c r="X22" s="2">
        <f t="shared" si="20"/>
        <v>134.85241315810919</v>
      </c>
      <c r="Y22" s="2">
        <f>U22-($U$20+$U$26)/2</f>
        <v>90.178954999999974</v>
      </c>
      <c r="Z22" s="10">
        <f t="shared" ref="Z22:Z24" si="38">Y22-$AA22</f>
        <v>-1.2150000000303862E-3</v>
      </c>
      <c r="AA22" s="2">
        <f t="shared" si="21"/>
        <v>90.180170000000004</v>
      </c>
      <c r="AB22" s="2">
        <f t="shared" si="22"/>
        <v>8.4930363633497423E-4</v>
      </c>
      <c r="AC22" s="2">
        <f t="shared" si="23"/>
        <v>134.85230170328509</v>
      </c>
      <c r="AD22" s="2">
        <f t="shared" si="24"/>
        <v>8.7077573264425032E-5</v>
      </c>
    </row>
    <row r="23" spans="1:30" x14ac:dyDescent="0.25">
      <c r="A23" s="14"/>
      <c r="B23" s="2" t="s">
        <v>15</v>
      </c>
      <c r="C23" s="2">
        <v>90.280090000000001</v>
      </c>
      <c r="D23" s="2">
        <v>85.397999999999996</v>
      </c>
      <c r="E23" s="2">
        <v>99.068830000000005</v>
      </c>
      <c r="F23" s="2">
        <f t="shared" si="17"/>
        <v>85.388865018618247</v>
      </c>
      <c r="G23" s="2">
        <f t="shared" si="33"/>
        <v>90.280135000000001</v>
      </c>
      <c r="H23" s="10">
        <f t="shared" si="34"/>
        <v>5.4000000001508397E-4</v>
      </c>
      <c r="I23" s="2">
        <v>140.28061</v>
      </c>
      <c r="J23" s="2">
        <v>85.397999999999996</v>
      </c>
      <c r="K23" s="2">
        <v>99.068290000000005</v>
      </c>
      <c r="L23" s="2">
        <f t="shared" si="18"/>
        <v>85.388854420699076</v>
      </c>
      <c r="M23" s="2">
        <f t="shared" si="35"/>
        <v>90.280540000000002</v>
      </c>
      <c r="N23" s="10">
        <f t="shared" si="36"/>
        <v>9.4500000001573881E-4</v>
      </c>
      <c r="O23" s="2">
        <v>190.27934999999999</v>
      </c>
      <c r="P23" s="2">
        <v>85.397999999999996</v>
      </c>
      <c r="Q23" s="2">
        <v>99.068849999999998</v>
      </c>
      <c r="R23" s="2">
        <f t="shared" si="19"/>
        <v>85.3888654110158</v>
      </c>
      <c r="S23" s="2">
        <f>O23-($O$20+$O$26)/2</f>
        <v>90.279259999999994</v>
      </c>
      <c r="T23" s="10">
        <f t="shared" si="37"/>
        <v>-3.3499999999264674E-4</v>
      </c>
      <c r="U23" s="2">
        <v>240.27843999999999</v>
      </c>
      <c r="V23" s="2">
        <v>85.397000000000006</v>
      </c>
      <c r="W23" s="2">
        <v>99.072429999999997</v>
      </c>
      <c r="X23" s="2">
        <f t="shared" si="20"/>
        <v>85.38793562055163</v>
      </c>
      <c r="Y23" s="2">
        <f>U23-($U$20+$U$26)/2</f>
        <v>90.278444999999977</v>
      </c>
      <c r="Z23" s="10">
        <f t="shared" si="38"/>
        <v>-1.1500000000097543E-3</v>
      </c>
      <c r="AA23" s="2">
        <f t="shared" si="21"/>
        <v>90.279594999999986</v>
      </c>
      <c r="AB23" s="2">
        <f t="shared" si="22"/>
        <v>9.3440712041799442E-4</v>
      </c>
      <c r="AC23" s="2">
        <f t="shared" si="23"/>
        <v>85.388630117721178</v>
      </c>
      <c r="AD23" s="2">
        <f t="shared" si="24"/>
        <v>4.6302610089923011E-4</v>
      </c>
    </row>
    <row r="24" spans="1:30" x14ac:dyDescent="0.25">
      <c r="A24" s="14"/>
      <c r="B24" s="2" t="s">
        <v>11</v>
      </c>
      <c r="C24" s="2">
        <v>291.13666000000001</v>
      </c>
      <c r="D24" s="2">
        <v>10.526</v>
      </c>
      <c r="E24" s="2">
        <v>106.23539</v>
      </c>
      <c r="F24" s="2">
        <f t="shared" si="17"/>
        <v>10.475550931901081</v>
      </c>
      <c r="G24" s="2">
        <f t="shared" si="33"/>
        <v>291.13670500000001</v>
      </c>
      <c r="H24" s="10">
        <f t="shared" si="34"/>
        <v>6.5749999998843123E-4</v>
      </c>
      <c r="I24" s="2">
        <v>341.13688999999999</v>
      </c>
      <c r="J24" s="2">
        <v>10.526</v>
      </c>
      <c r="K24" s="2">
        <v>106.23371</v>
      </c>
      <c r="L24" s="2">
        <f t="shared" si="18"/>
        <v>10.475578091483863</v>
      </c>
      <c r="M24" s="2">
        <f t="shared" si="35"/>
        <v>291.13682</v>
      </c>
      <c r="N24" s="10">
        <f t="shared" si="36"/>
        <v>7.7249999998230123E-4</v>
      </c>
      <c r="O24" s="2">
        <v>391.13594000000001</v>
      </c>
      <c r="P24" s="2">
        <v>10.526</v>
      </c>
      <c r="Q24" s="2">
        <v>106.23348</v>
      </c>
      <c r="R24" s="2">
        <f t="shared" si="19"/>
        <v>10.475581809192338</v>
      </c>
      <c r="S24" s="2">
        <f>O24-($O$20+$O$26)/2</f>
        <v>291.13585</v>
      </c>
      <c r="T24" s="10">
        <f t="shared" si="37"/>
        <v>-1.975000000129512E-4</v>
      </c>
      <c r="U24" s="2">
        <v>41.134810000000002</v>
      </c>
      <c r="V24" s="2">
        <v>10.526</v>
      </c>
      <c r="W24" s="2">
        <v>106.23268</v>
      </c>
      <c r="X24" s="2">
        <f t="shared" si="20"/>
        <v>10.475594739287336</v>
      </c>
      <c r="Y24" s="2">
        <f>U24-($U$20+$U$26)/2+400</f>
        <v>291.134815</v>
      </c>
      <c r="Z24" s="10">
        <f t="shared" si="38"/>
        <v>-1.2325000000146247E-3</v>
      </c>
      <c r="AA24" s="2">
        <f t="shared" si="21"/>
        <v>291.13604750000002</v>
      </c>
      <c r="AB24" s="2">
        <f t="shared" si="22"/>
        <v>9.2864148087382775E-4</v>
      </c>
      <c r="AC24" s="2">
        <f t="shared" si="23"/>
        <v>10.475576392966154</v>
      </c>
      <c r="AD24" s="2">
        <f t="shared" si="24"/>
        <v>1.8412620708503462E-5</v>
      </c>
    </row>
    <row r="25" spans="1:30" x14ac:dyDescent="0.25">
      <c r="A25" s="14"/>
      <c r="B25" s="2" t="s">
        <v>17</v>
      </c>
      <c r="C25" s="2">
        <v>389.92550999999997</v>
      </c>
      <c r="D25" s="2">
        <v>64.225999999999999</v>
      </c>
      <c r="E25" s="2">
        <v>100.80240999999999</v>
      </c>
      <c r="F25" s="2">
        <f t="shared" si="17"/>
        <v>64.220898386553969</v>
      </c>
      <c r="G25" s="2">
        <f t="shared" si="33"/>
        <v>389.92555499999997</v>
      </c>
      <c r="H25" s="10">
        <f t="shared" si="34"/>
        <v>-3.7750000001324224E-4</v>
      </c>
      <c r="I25" s="2">
        <v>39.927250000000001</v>
      </c>
      <c r="J25" s="2">
        <v>64.225999999999999</v>
      </c>
      <c r="K25" s="2">
        <v>100.80574</v>
      </c>
      <c r="L25" s="2">
        <f t="shared" si="18"/>
        <v>64.220855955885398</v>
      </c>
      <c r="M25" s="2">
        <f>I25-($I$20+$I$26)/2+400</f>
        <v>389.92718000000002</v>
      </c>
      <c r="N25" s="10">
        <f>M25-$AA25</f>
        <v>1.2475000000335967E-3</v>
      </c>
      <c r="O25" s="2">
        <v>89.925709999999995</v>
      </c>
      <c r="P25" s="2">
        <v>64.225999999999999</v>
      </c>
      <c r="Q25" s="2">
        <v>100.80222999999999</v>
      </c>
      <c r="R25" s="2">
        <f t="shared" si="19"/>
        <v>64.220900675097909</v>
      </c>
      <c r="S25" s="2">
        <f>O25-($O$20+$O$26)/2+400</f>
        <v>389.92561999999998</v>
      </c>
      <c r="T25" s="10">
        <f>S25-$AA25</f>
        <v>-3.1250000000682121E-4</v>
      </c>
      <c r="U25" s="2">
        <v>139.92536999999999</v>
      </c>
      <c r="V25" s="2">
        <v>64.227000000000004</v>
      </c>
      <c r="W25" s="2">
        <v>100.80428000000001</v>
      </c>
      <c r="X25" s="2">
        <f t="shared" si="20"/>
        <v>64.221874500949795</v>
      </c>
      <c r="Y25" s="2">
        <f>U25-($U$20+$U$26)/2+400</f>
        <v>389.92537499999997</v>
      </c>
      <c r="Z25" s="10">
        <f>Y25-$AA25</f>
        <v>-5.5750000001353328E-4</v>
      </c>
      <c r="AA25" s="2">
        <f t="shared" si="21"/>
        <v>389.92593249999999</v>
      </c>
      <c r="AB25" s="2">
        <f t="shared" si="22"/>
        <v>8.3809804520178796E-4</v>
      </c>
      <c r="AC25" s="2">
        <f t="shared" si="23"/>
        <v>64.221132379621764</v>
      </c>
      <c r="AD25" s="2">
        <f t="shared" si="24"/>
        <v>4.9517467951433545E-4</v>
      </c>
    </row>
    <row r="26" spans="1:30" x14ac:dyDescent="0.25">
      <c r="A26" s="14"/>
      <c r="B26" s="2" t="s">
        <v>18</v>
      </c>
      <c r="C26" s="2">
        <v>399.99991</v>
      </c>
      <c r="D26" s="2">
        <v>220.721</v>
      </c>
      <c r="E26" s="2">
        <v>99.97072</v>
      </c>
      <c r="F26" s="2">
        <f t="shared" si="17"/>
        <v>220.72097665491012</v>
      </c>
      <c r="G26" s="11">
        <v>0</v>
      </c>
      <c r="H26" s="10"/>
      <c r="I26" s="2">
        <v>50.000140000000002</v>
      </c>
      <c r="J26" s="2">
        <v>220.721</v>
      </c>
      <c r="K26" s="2">
        <v>99.969260000000006</v>
      </c>
      <c r="L26" s="2">
        <f t="shared" si="18"/>
        <v>220.72097426873535</v>
      </c>
      <c r="M26" s="11">
        <v>0</v>
      </c>
      <c r="N26" s="10"/>
      <c r="O26" s="2">
        <v>100.00018</v>
      </c>
      <c r="P26" s="2">
        <v>220.721</v>
      </c>
      <c r="Q26" s="2">
        <v>99.968469999999996</v>
      </c>
      <c r="R26" s="2">
        <f t="shared" si="19"/>
        <v>220.72097292918406</v>
      </c>
      <c r="S26" s="11">
        <v>0</v>
      </c>
      <c r="T26" s="10"/>
      <c r="U26" s="2">
        <v>149.99999</v>
      </c>
      <c r="V26" s="2">
        <v>220.721</v>
      </c>
      <c r="W26" s="2">
        <v>99.970429999999993</v>
      </c>
      <c r="X26" s="2">
        <f t="shared" si="20"/>
        <v>220.72097619018317</v>
      </c>
      <c r="Y26" s="11">
        <v>0</v>
      </c>
      <c r="Z26" s="10"/>
      <c r="AA26" s="2">
        <f t="shared" si="21"/>
        <v>0</v>
      </c>
      <c r="AB26" s="2">
        <f t="shared" si="22"/>
        <v>0</v>
      </c>
      <c r="AC26" s="2">
        <f t="shared" si="23"/>
        <v>220.72097501075316</v>
      </c>
      <c r="AD26" s="2">
        <f t="shared" si="24"/>
        <v>1.7299159519747425E-6</v>
      </c>
    </row>
    <row r="27" spans="1:30" x14ac:dyDescent="0.25">
      <c r="A27" s="14" t="s">
        <v>17</v>
      </c>
      <c r="B27" s="2" t="s">
        <v>16</v>
      </c>
      <c r="C27" s="2">
        <v>0</v>
      </c>
      <c r="D27" s="2">
        <v>64.227000000000004</v>
      </c>
      <c r="E27" s="2">
        <v>99.206050000000005</v>
      </c>
      <c r="F27" s="2">
        <f t="shared" si="17"/>
        <v>64.222005315360704</v>
      </c>
      <c r="G27" s="11">
        <v>0</v>
      </c>
      <c r="H27" s="10"/>
      <c r="I27" s="2">
        <v>50</v>
      </c>
      <c r="J27" s="2">
        <v>64.227000000000004</v>
      </c>
      <c r="K27" s="2">
        <v>300.79345999999998</v>
      </c>
      <c r="L27" s="2">
        <f t="shared" si="18"/>
        <v>64.222011478490813</v>
      </c>
      <c r="M27" s="11">
        <v>0</v>
      </c>
      <c r="N27" s="10"/>
      <c r="O27" s="2">
        <v>100</v>
      </c>
      <c r="P27" s="2">
        <v>64.227000000000004</v>
      </c>
      <c r="Q27" s="2">
        <v>99.208410000000001</v>
      </c>
      <c r="R27" s="2">
        <f t="shared" si="19"/>
        <v>64.22203496404164</v>
      </c>
      <c r="S27" s="11">
        <v>0</v>
      </c>
      <c r="T27" s="10"/>
      <c r="U27" s="2">
        <v>150</v>
      </c>
      <c r="V27" s="2">
        <v>64.227000000000004</v>
      </c>
      <c r="W27" s="2">
        <v>99.204899999999995</v>
      </c>
      <c r="X27" s="2">
        <f t="shared" si="20"/>
        <v>64.221990835928764</v>
      </c>
      <c r="Y27" s="11">
        <v>0</v>
      </c>
      <c r="Z27" s="10"/>
      <c r="AA27" s="2">
        <f t="shared" si="21"/>
        <v>0</v>
      </c>
      <c r="AB27" s="2">
        <f t="shared" si="22"/>
        <v>0</v>
      </c>
      <c r="AC27" s="2">
        <f t="shared" si="23"/>
        <v>64.22201064845548</v>
      </c>
      <c r="AD27" s="2">
        <f t="shared" si="24"/>
        <v>1.8374935861241181E-5</v>
      </c>
    </row>
    <row r="28" spans="1:30" x14ac:dyDescent="0.25">
      <c r="A28" s="14"/>
      <c r="B28" s="2" t="s">
        <v>11</v>
      </c>
      <c r="C28" s="2">
        <v>10.32174</v>
      </c>
      <c r="D28" s="2">
        <v>64.872</v>
      </c>
      <c r="E28" s="2">
        <v>100.22429</v>
      </c>
      <c r="F28" s="2">
        <f t="shared" si="17"/>
        <v>64.871597388274964</v>
      </c>
      <c r="G28" s="11">
        <f>C28-($C$27+$C$30)/2</f>
        <v>10.32165</v>
      </c>
      <c r="H28" s="10">
        <f t="shared" ref="H28:H29" si="39">G28-AA28</f>
        <v>-1.2500000039494807E-6</v>
      </c>
      <c r="I28" s="2">
        <v>60.322310000000002</v>
      </c>
      <c r="J28" s="2">
        <v>64.872</v>
      </c>
      <c r="K28" s="2">
        <v>100.22569</v>
      </c>
      <c r="L28" s="2">
        <f t="shared" si="18"/>
        <v>64.871592346454349</v>
      </c>
      <c r="M28" s="11">
        <f>I28-($I$27+$I$30)/2</f>
        <v>10.322355000000002</v>
      </c>
      <c r="N28" s="10">
        <f>M28-$AA28</f>
        <v>7.0374999999778254E-4</v>
      </c>
      <c r="O28" s="2">
        <v>110.32113</v>
      </c>
      <c r="P28" s="2">
        <v>64.870999999999995</v>
      </c>
      <c r="Q28" s="2">
        <v>100.22093</v>
      </c>
      <c r="R28" s="2">
        <f t="shared" si="19"/>
        <v>64.870609366665917</v>
      </c>
      <c r="S28" s="11">
        <f>O28-($O$27+$O$30)/2</f>
        <v>10.321044999999998</v>
      </c>
      <c r="T28" s="10">
        <f>S28-$AA28</f>
        <v>-6.0625000000591456E-4</v>
      </c>
      <c r="U28" s="2">
        <v>160.32156000000001</v>
      </c>
      <c r="V28" s="2">
        <v>64.872</v>
      </c>
      <c r="W28" s="2">
        <v>100.22445999999999</v>
      </c>
      <c r="X28" s="2">
        <f t="shared" si="20"/>
        <v>64.871596777727362</v>
      </c>
      <c r="Y28" s="11">
        <f>U28-($U$27+$U$30)/2</f>
        <v>10.321555000000018</v>
      </c>
      <c r="Z28" s="10">
        <f>Y28-$AA28</f>
        <v>-9.6249999986142143E-5</v>
      </c>
      <c r="AA28" s="2">
        <f t="shared" si="21"/>
        <v>10.321651250000004</v>
      </c>
      <c r="AB28" s="2">
        <f t="shared" si="22"/>
        <v>5.3915636260160884E-4</v>
      </c>
      <c r="AC28" s="2">
        <f t="shared" si="23"/>
        <v>64.871348969780641</v>
      </c>
      <c r="AD28" s="2">
        <f t="shared" si="24"/>
        <v>4.9307386174018422E-4</v>
      </c>
    </row>
    <row r="29" spans="1:30" x14ac:dyDescent="0.25">
      <c r="A29" s="14"/>
      <c r="B29" s="2" t="s">
        <v>18</v>
      </c>
      <c r="C29" s="2">
        <v>214.16278</v>
      </c>
      <c r="D29" s="2">
        <v>157.63200000000001</v>
      </c>
      <c r="E29" s="2">
        <v>99.625280000000004</v>
      </c>
      <c r="F29" s="2">
        <f t="shared" si="17"/>
        <v>157.62926934623414</v>
      </c>
      <c r="G29" s="11">
        <f>C29-($C$27+$C$30)/2</f>
        <v>214.16269</v>
      </c>
      <c r="H29" s="10">
        <f t="shared" si="39"/>
        <v>1.376250000021173E-3</v>
      </c>
      <c r="I29" s="2">
        <v>264.16194999999999</v>
      </c>
      <c r="J29" s="2">
        <v>157.63200000000001</v>
      </c>
      <c r="K29" s="2">
        <v>99.628119999999996</v>
      </c>
      <c r="L29" s="2">
        <f t="shared" si="18"/>
        <v>157.62931058047286</v>
      </c>
      <c r="M29" s="11">
        <f>I29-($I$27+$I$30)/2</f>
        <v>214.16199499999999</v>
      </c>
      <c r="N29" s="10">
        <f>M29-$AA29</f>
        <v>6.8125000001373337E-4</v>
      </c>
      <c r="O29" s="2">
        <v>314.16118</v>
      </c>
      <c r="P29" s="2">
        <v>157.63200000000001</v>
      </c>
      <c r="Q29" s="2">
        <v>99.626400000000004</v>
      </c>
      <c r="R29" s="2">
        <f t="shared" si="19"/>
        <v>157.62928564508624</v>
      </c>
      <c r="S29" s="11">
        <f>O29-($O$27+$O$30)/2</f>
        <v>214.16109499999999</v>
      </c>
      <c r="T29" s="10">
        <f>S29-$AA29</f>
        <v>-2.1874999998772182E-4</v>
      </c>
      <c r="U29" s="2">
        <v>364.15947999999997</v>
      </c>
      <c r="V29" s="2">
        <v>157.63300000000001</v>
      </c>
      <c r="W29" s="2">
        <v>99.627700000000004</v>
      </c>
      <c r="X29" s="2">
        <f t="shared" si="20"/>
        <v>157.63030448511736</v>
      </c>
      <c r="Y29" s="11">
        <f>U29-($U$27+$U$30)/2</f>
        <v>214.15947499999999</v>
      </c>
      <c r="Z29" s="10">
        <f>Y29-$AA29</f>
        <v>-1.8387499999903412E-3</v>
      </c>
      <c r="AA29" s="2">
        <f t="shared" si="21"/>
        <v>214.16131374999998</v>
      </c>
      <c r="AB29" s="2">
        <f t="shared" si="22"/>
        <v>1.3888866944470426E-3</v>
      </c>
      <c r="AC29" s="2">
        <f t="shared" si="23"/>
        <v>157.62954251422764</v>
      </c>
      <c r="AD29" s="2">
        <f t="shared" si="24"/>
        <v>5.0826351822272104E-4</v>
      </c>
    </row>
    <row r="30" spans="1:30" x14ac:dyDescent="0.25">
      <c r="A30" s="14"/>
      <c r="B30" s="2" t="s">
        <v>16</v>
      </c>
      <c r="C30" s="2">
        <v>1.8000000000000001E-4</v>
      </c>
      <c r="D30" s="2">
        <v>64.227000000000004</v>
      </c>
      <c r="E30" s="2">
        <v>99.207310000000007</v>
      </c>
      <c r="F30" s="2">
        <f t="shared" si="17"/>
        <v>64.222021155722587</v>
      </c>
      <c r="G30" s="11">
        <v>0</v>
      </c>
      <c r="H30" s="10"/>
      <c r="I30" s="2">
        <v>49.99991</v>
      </c>
      <c r="J30" s="2">
        <v>64.227000000000004</v>
      </c>
      <c r="K30" s="2">
        <v>99.208160000000007</v>
      </c>
      <c r="L30" s="2">
        <f t="shared" si="18"/>
        <v>64.222031827470971</v>
      </c>
      <c r="M30" s="11">
        <v>0</v>
      </c>
      <c r="N30" s="10"/>
      <c r="O30" s="2">
        <v>100.00017</v>
      </c>
      <c r="P30" s="2">
        <v>64.227000000000004</v>
      </c>
      <c r="Q30" s="2">
        <v>99.205550000000002</v>
      </c>
      <c r="R30" s="2">
        <f t="shared" si="19"/>
        <v>64.221999022530511</v>
      </c>
      <c r="S30" s="11">
        <v>0</v>
      </c>
      <c r="T30" s="10"/>
      <c r="U30" s="2">
        <v>150.00001</v>
      </c>
      <c r="V30" s="2">
        <v>64.227000000000004</v>
      </c>
      <c r="W30" s="2">
        <v>99.207130000000006</v>
      </c>
      <c r="X30" s="2">
        <f t="shared" si="20"/>
        <v>64.222018894353994</v>
      </c>
      <c r="Y30" s="11">
        <v>0</v>
      </c>
      <c r="Z30" s="10"/>
      <c r="AA30" s="2">
        <f t="shared" si="21"/>
        <v>0</v>
      </c>
      <c r="AB30" s="2">
        <f t="shared" si="22"/>
        <v>0</v>
      </c>
      <c r="AC30" s="2">
        <f t="shared" si="23"/>
        <v>64.222017725019512</v>
      </c>
      <c r="AD30" s="2">
        <f t="shared" si="24"/>
        <v>1.3684532615385274E-5</v>
      </c>
    </row>
    <row r="31" spans="1:30" x14ac:dyDescent="0.25">
      <c r="A31" s="14" t="s">
        <v>18</v>
      </c>
      <c r="B31" s="2" t="s">
        <v>19</v>
      </c>
      <c r="C31" s="2">
        <v>0</v>
      </c>
      <c r="D31" s="2">
        <v>116.654</v>
      </c>
      <c r="E31" s="2">
        <v>99.981999999999999</v>
      </c>
      <c r="F31" s="2">
        <f t="shared" si="17"/>
        <v>116.65399533711826</v>
      </c>
      <c r="G31" s="11">
        <v>0</v>
      </c>
      <c r="H31" s="10"/>
      <c r="I31" s="2">
        <v>50</v>
      </c>
      <c r="J31" s="2">
        <v>116.654</v>
      </c>
      <c r="K31" s="2">
        <v>99.980540000000005</v>
      </c>
      <c r="L31" s="2">
        <f t="shared" si="18"/>
        <v>116.65399455001807</v>
      </c>
      <c r="M31" s="11">
        <v>0</v>
      </c>
      <c r="N31" s="10"/>
      <c r="O31" s="2">
        <v>100</v>
      </c>
      <c r="P31" s="2">
        <v>116.65300000000001</v>
      </c>
      <c r="Q31" s="2">
        <v>300.01513</v>
      </c>
      <c r="R31" s="2">
        <f t="shared" si="19"/>
        <v>116.65299670554543</v>
      </c>
      <c r="S31" s="11">
        <v>0</v>
      </c>
      <c r="T31" s="10"/>
      <c r="U31" s="2">
        <v>150</v>
      </c>
      <c r="V31" s="2">
        <v>116.654</v>
      </c>
      <c r="W31" s="2">
        <v>99.983450000000005</v>
      </c>
      <c r="X31" s="2">
        <f t="shared" si="20"/>
        <v>116.65399605810195</v>
      </c>
      <c r="Y31" s="11">
        <v>0</v>
      </c>
      <c r="Z31" s="10"/>
      <c r="AA31" s="2">
        <f t="shared" si="21"/>
        <v>0</v>
      </c>
      <c r="AB31" s="2">
        <f t="shared" si="22"/>
        <v>0</v>
      </c>
      <c r="AC31" s="2">
        <f t="shared" si="23"/>
        <v>116.65374566269593</v>
      </c>
      <c r="AD31" s="2">
        <f t="shared" si="24"/>
        <v>4.9930514682067564E-4</v>
      </c>
    </row>
    <row r="32" spans="1:30" x14ac:dyDescent="0.25">
      <c r="A32" s="14"/>
      <c r="B32" s="2" t="s">
        <v>16</v>
      </c>
      <c r="C32" s="2">
        <v>93.034549999999996</v>
      </c>
      <c r="D32" s="2">
        <v>220.72399999999999</v>
      </c>
      <c r="E32" s="2">
        <v>100.04</v>
      </c>
      <c r="F32" s="2">
        <f t="shared" si="17"/>
        <v>220.72395643083019</v>
      </c>
      <c r="G32" s="2">
        <f>C32-($C$31+$C$35)/2+200</f>
        <v>93.034594999999996</v>
      </c>
      <c r="H32" s="10">
        <f t="shared" ref="H32:H34" si="40">G32-AA32</f>
        <v>5.0000000001659828E-5</v>
      </c>
      <c r="I32" s="2">
        <v>143.03541999999999</v>
      </c>
      <c r="J32" s="2">
        <v>220.72399999999999</v>
      </c>
      <c r="K32" s="2">
        <v>100.04191</v>
      </c>
      <c r="L32" s="2">
        <f t="shared" si="18"/>
        <v>220.72395217063419</v>
      </c>
      <c r="M32" s="2">
        <f>I32-($I$31+$I$35)/2</f>
        <v>93.035384999999991</v>
      </c>
      <c r="N32" s="10">
        <f>M32-$AA32</f>
        <v>8.3999999999662123E-4</v>
      </c>
      <c r="O32" s="2">
        <v>193.0341</v>
      </c>
      <c r="P32" s="2">
        <v>220.72300000000001</v>
      </c>
      <c r="Q32" s="2">
        <v>100.04158</v>
      </c>
      <c r="R32" s="2">
        <f t="shared" si="19"/>
        <v>220.72295292110041</v>
      </c>
      <c r="S32" s="2">
        <f>O32-($O$31+$O$35)/2</f>
        <v>93.034085000000005</v>
      </c>
      <c r="T32" s="10">
        <f>S32-$AA32</f>
        <v>-4.5999999998969088E-4</v>
      </c>
      <c r="U32" s="2">
        <v>243.0342</v>
      </c>
      <c r="V32" s="2">
        <v>220.72399999999999</v>
      </c>
      <c r="W32" s="2">
        <v>100.04236</v>
      </c>
      <c r="X32" s="2">
        <f t="shared" si="20"/>
        <v>220.72395113800408</v>
      </c>
      <c r="Y32" s="2">
        <f>U32-($U$31+$U$35)/2</f>
        <v>93.034114999999986</v>
      </c>
      <c r="Z32" s="10">
        <f>Y32-$AA32</f>
        <v>-4.3000000000859018E-4</v>
      </c>
      <c r="AA32" s="2">
        <f t="shared" si="21"/>
        <v>93.034544999999994</v>
      </c>
      <c r="AB32" s="2">
        <f t="shared" si="22"/>
        <v>6.0679485824903317E-4</v>
      </c>
      <c r="AC32" s="2">
        <f t="shared" si="23"/>
        <v>220.72370316514221</v>
      </c>
      <c r="AD32" s="2">
        <f t="shared" si="24"/>
        <v>5.0016794053494359E-4</v>
      </c>
    </row>
    <row r="33" spans="1:30" x14ac:dyDescent="0.25">
      <c r="A33" s="14"/>
      <c r="B33" s="2" t="s">
        <v>11</v>
      </c>
      <c r="C33" s="2">
        <v>96.004990000000006</v>
      </c>
      <c r="D33" s="2">
        <v>222.42</v>
      </c>
      <c r="E33" s="2">
        <v>100.33581</v>
      </c>
      <c r="F33" s="2">
        <f t="shared" si="17"/>
        <v>222.41690564713312</v>
      </c>
      <c r="G33" s="2">
        <f t="shared" ref="G33:G34" si="41">C33-($C$31+$C$35)/2+200</f>
        <v>96.005035000000007</v>
      </c>
      <c r="H33" s="10">
        <f t="shared" si="40"/>
        <v>4.2500000000700311E-4</v>
      </c>
      <c r="I33" s="2">
        <v>146.00445999999999</v>
      </c>
      <c r="J33" s="2">
        <v>222.42</v>
      </c>
      <c r="K33" s="2">
        <v>100.33515</v>
      </c>
      <c r="L33" s="2">
        <f t="shared" si="18"/>
        <v>222.41691779841653</v>
      </c>
      <c r="M33" s="2">
        <f t="shared" ref="M33:M34" si="42">I33-($I$31+$I$35)/2</f>
        <v>96.004424999999998</v>
      </c>
      <c r="N33" s="10">
        <f t="shared" ref="N33:N34" si="43">M33-$AA33</f>
        <v>-1.8500000000187811E-4</v>
      </c>
      <c r="O33" s="2">
        <v>196.00395</v>
      </c>
      <c r="P33" s="2">
        <v>222.42099999999999</v>
      </c>
      <c r="Q33" s="2">
        <v>100.3344</v>
      </c>
      <c r="R33" s="2">
        <f t="shared" si="19"/>
        <v>222.41793156388016</v>
      </c>
      <c r="S33" s="2">
        <f t="shared" ref="S33:S34" si="44">O33-($O$31+$O$35)/2</f>
        <v>96.003935000000013</v>
      </c>
      <c r="T33" s="10">
        <f t="shared" ref="T33:T34" si="45">S33-$AA33</f>
        <v>-6.7499999998688054E-4</v>
      </c>
      <c r="U33" s="2">
        <v>246.00513000000001</v>
      </c>
      <c r="V33" s="2">
        <v>222.42099999999999</v>
      </c>
      <c r="W33" s="2">
        <v>100.33320999999999</v>
      </c>
      <c r="X33" s="2">
        <f t="shared" si="20"/>
        <v>222.41795336372249</v>
      </c>
      <c r="Y33" s="2">
        <f t="shared" ref="Y33:Y34" si="46">U33-($U$31+$U$35)/2</f>
        <v>96.005044999999996</v>
      </c>
      <c r="Z33" s="10">
        <f t="shared" ref="Z33:Z34" si="47">Y33-$AA33</f>
        <v>4.3499999999596639E-4</v>
      </c>
      <c r="AA33" s="2">
        <f t="shared" si="21"/>
        <v>96.00461</v>
      </c>
      <c r="AB33" s="2">
        <f t="shared" si="22"/>
        <v>5.3531921940259996E-4</v>
      </c>
      <c r="AC33" s="2">
        <f t="shared" si="23"/>
        <v>222.4174270932881</v>
      </c>
      <c r="AD33" s="2">
        <f t="shared" si="24"/>
        <v>5.9518582731543559E-4</v>
      </c>
    </row>
    <row r="34" spans="1:30" x14ac:dyDescent="0.25">
      <c r="A34" s="14"/>
      <c r="B34" s="2" t="s">
        <v>17</v>
      </c>
      <c r="C34" s="2">
        <v>97.125649999999993</v>
      </c>
      <c r="D34" s="2">
        <v>157.63300000000001</v>
      </c>
      <c r="E34" s="2">
        <v>100.3784</v>
      </c>
      <c r="F34" s="2">
        <f t="shared" si="17"/>
        <v>157.630215431691</v>
      </c>
      <c r="G34" s="2">
        <f t="shared" si="41"/>
        <v>97.125694999999993</v>
      </c>
      <c r="H34" s="10">
        <f t="shared" si="40"/>
        <v>2.9249999998626208E-4</v>
      </c>
      <c r="I34" s="2">
        <v>147.12554</v>
      </c>
      <c r="J34" s="2">
        <v>157.63300000000001</v>
      </c>
      <c r="K34" s="2">
        <v>100.38042</v>
      </c>
      <c r="L34" s="2">
        <f t="shared" si="18"/>
        <v>157.63018562289281</v>
      </c>
      <c r="M34" s="2">
        <f t="shared" si="42"/>
        <v>97.125505000000004</v>
      </c>
      <c r="N34" s="10">
        <f t="shared" si="43"/>
        <v>1.0249999999700776E-4</v>
      </c>
      <c r="O34" s="2">
        <v>197.12529000000001</v>
      </c>
      <c r="P34" s="2">
        <v>157.63300000000001</v>
      </c>
      <c r="Q34" s="2">
        <v>100.38038</v>
      </c>
      <c r="R34" s="2">
        <f t="shared" si="19"/>
        <v>157.63018621470624</v>
      </c>
      <c r="S34" s="2">
        <f t="shared" si="44"/>
        <v>97.125275000000016</v>
      </c>
      <c r="T34" s="10">
        <f t="shared" si="45"/>
        <v>-1.2749999999073225E-4</v>
      </c>
      <c r="U34" s="2">
        <v>247.12522000000001</v>
      </c>
      <c r="V34" s="2">
        <v>157.63300000000001</v>
      </c>
      <c r="W34" s="2">
        <v>100.37877</v>
      </c>
      <c r="X34" s="2">
        <f t="shared" si="20"/>
        <v>157.63020998353591</v>
      </c>
      <c r="Y34" s="2">
        <f t="shared" si="46"/>
        <v>97.125135</v>
      </c>
      <c r="Z34" s="10">
        <f t="shared" si="47"/>
        <v>-2.6750000000674845E-4</v>
      </c>
      <c r="AA34" s="2">
        <f t="shared" si="21"/>
        <v>97.125402500000007</v>
      </c>
      <c r="AB34" s="2">
        <f t="shared" si="22"/>
        <v>2.4757153847766711E-4</v>
      </c>
      <c r="AC34" s="2">
        <f t="shared" si="23"/>
        <v>157.63019931320648</v>
      </c>
      <c r="AD34" s="2">
        <f t="shared" si="24"/>
        <v>1.5627506413428015E-5</v>
      </c>
    </row>
    <row r="35" spans="1:30" x14ac:dyDescent="0.25">
      <c r="A35" s="14"/>
      <c r="B35" s="2" t="s">
        <v>19</v>
      </c>
      <c r="C35" s="2">
        <v>399.99991</v>
      </c>
      <c r="D35" s="2">
        <v>116.654</v>
      </c>
      <c r="E35" s="2">
        <v>99.981769999999997</v>
      </c>
      <c r="F35" s="2">
        <f t="shared" si="17"/>
        <v>116.65399521719441</v>
      </c>
      <c r="G35" s="11">
        <v>0</v>
      </c>
      <c r="H35" s="10"/>
      <c r="I35" s="2">
        <v>50.000070000000001</v>
      </c>
      <c r="J35" s="2">
        <v>116.654</v>
      </c>
      <c r="K35" s="2">
        <v>99.98612</v>
      </c>
      <c r="L35" s="2">
        <f t="shared" si="18"/>
        <v>116.65399722739294</v>
      </c>
      <c r="M35" s="11">
        <v>0</v>
      </c>
      <c r="N35" s="10"/>
      <c r="O35" s="2">
        <v>100.00003</v>
      </c>
      <c r="P35" s="2">
        <v>116.654</v>
      </c>
      <c r="Q35" s="2">
        <v>99.985159999999993</v>
      </c>
      <c r="R35" s="2">
        <f t="shared" si="19"/>
        <v>116.65399683059897</v>
      </c>
      <c r="S35" s="11">
        <v>0</v>
      </c>
      <c r="T35" s="10"/>
      <c r="U35" s="2">
        <v>150.00017</v>
      </c>
      <c r="V35" s="2">
        <v>116.654</v>
      </c>
      <c r="W35" s="2">
        <v>99.983800000000002</v>
      </c>
      <c r="X35" s="2">
        <f t="shared" si="20"/>
        <v>116.65399622306577</v>
      </c>
      <c r="Y35" s="11">
        <v>0</v>
      </c>
      <c r="Z35" s="10"/>
      <c r="AA35" s="2">
        <f t="shared" si="21"/>
        <v>0</v>
      </c>
      <c r="AB35" s="2">
        <f t="shared" si="22"/>
        <v>0</v>
      </c>
      <c r="AC35" s="2">
        <f t="shared" si="23"/>
        <v>116.65399637456301</v>
      </c>
      <c r="AD35" s="2">
        <f t="shared" si="24"/>
        <v>8.7516497009433881E-7</v>
      </c>
    </row>
    <row r="36" spans="1:30" x14ac:dyDescent="0.25">
      <c r="A36" s="14" t="s">
        <v>19</v>
      </c>
      <c r="B36" s="2" t="s">
        <v>18</v>
      </c>
      <c r="C36" s="2">
        <v>0</v>
      </c>
      <c r="D36" s="2">
        <v>116.65600000000001</v>
      </c>
      <c r="E36" s="2">
        <v>299.97662000000003</v>
      </c>
      <c r="F36" s="2">
        <f t="shared" si="17"/>
        <v>116.65599213305981</v>
      </c>
      <c r="G36" s="11">
        <v>0</v>
      </c>
      <c r="H36" s="10"/>
      <c r="I36" s="2">
        <v>50</v>
      </c>
      <c r="J36" s="2">
        <v>116.657</v>
      </c>
      <c r="K36" s="2">
        <v>299.97924999999998</v>
      </c>
      <c r="L36" s="2">
        <f t="shared" si="18"/>
        <v>116.65699380335295</v>
      </c>
      <c r="M36" s="11">
        <v>0</v>
      </c>
      <c r="N36" s="10"/>
      <c r="O36" s="2">
        <v>100</v>
      </c>
      <c r="P36" s="2">
        <v>116.65600000000001</v>
      </c>
      <c r="Q36" s="2">
        <v>299.97789</v>
      </c>
      <c r="R36" s="2">
        <f t="shared" si="19"/>
        <v>116.65599296451049</v>
      </c>
      <c r="S36" s="11">
        <v>0</v>
      </c>
      <c r="T36" s="10"/>
      <c r="U36" s="2">
        <v>150</v>
      </c>
      <c r="V36" s="2">
        <v>116.65600000000001</v>
      </c>
      <c r="W36" s="2">
        <v>100.02377</v>
      </c>
      <c r="X36" s="2">
        <f t="shared" si="20"/>
        <v>116.65599186841516</v>
      </c>
      <c r="Y36" s="11">
        <v>0</v>
      </c>
      <c r="Z36" s="10"/>
      <c r="AA36" s="2">
        <f t="shared" si="21"/>
        <v>0</v>
      </c>
      <c r="AB36" s="2">
        <f t="shared" si="22"/>
        <v>0</v>
      </c>
      <c r="AC36" s="2">
        <f t="shared" si="23"/>
        <v>116.65624269233462</v>
      </c>
      <c r="AD36" s="2">
        <f t="shared" si="24"/>
        <v>5.0074089666034228E-4</v>
      </c>
    </row>
    <row r="37" spans="1:30" x14ac:dyDescent="0.25">
      <c r="A37" s="14"/>
      <c r="B37" s="2" t="s">
        <v>13</v>
      </c>
      <c r="C37" s="2">
        <v>283.31229999999999</v>
      </c>
      <c r="D37" s="2">
        <v>173.67</v>
      </c>
      <c r="E37" s="2">
        <v>100.30271999999999</v>
      </c>
      <c r="F37" s="2">
        <f t="shared" si="17"/>
        <v>173.66803656750739</v>
      </c>
      <c r="G37" s="2">
        <f>C37-($C$36+$C$39)/2+200</f>
        <v>283.31236999999999</v>
      </c>
      <c r="H37" s="10">
        <f t="shared" ref="H37:H38" si="48">G37-AA37</f>
        <v>-1.1837500000524415E-3</v>
      </c>
      <c r="I37" s="2">
        <v>333.31411000000003</v>
      </c>
      <c r="J37" s="2">
        <v>173.67</v>
      </c>
      <c r="K37" s="2">
        <v>100.30409</v>
      </c>
      <c r="L37" s="2">
        <f t="shared" si="18"/>
        <v>173.66801875577281</v>
      </c>
      <c r="M37" s="2">
        <f>I37-($I$36+$I$39)/2</f>
        <v>283.31404000000003</v>
      </c>
      <c r="N37" s="10">
        <f>M37-$AA37</f>
        <v>4.8624999999447027E-4</v>
      </c>
      <c r="O37" s="2">
        <v>383.31466</v>
      </c>
      <c r="P37" s="2">
        <v>173.67</v>
      </c>
      <c r="Q37" s="2">
        <v>100.30564</v>
      </c>
      <c r="R37" s="2">
        <f t="shared" si="19"/>
        <v>173.66799850683881</v>
      </c>
      <c r="S37" s="2">
        <f>O37-($O$36+$O$39)/2</f>
        <v>283.314615</v>
      </c>
      <c r="T37" s="10">
        <f>S37-$AA37</f>
        <v>1.0612499999638203E-3</v>
      </c>
      <c r="U37" s="2">
        <v>33.313270000000003</v>
      </c>
      <c r="V37" s="2">
        <v>173.67</v>
      </c>
      <c r="W37" s="2">
        <v>100.30519</v>
      </c>
      <c r="X37" s="2">
        <f t="shared" si="20"/>
        <v>173.66800439616716</v>
      </c>
      <c r="Y37" s="2">
        <f>U37-($U$36+$U$39)/2+400</f>
        <v>283.31319000000002</v>
      </c>
      <c r="Z37" s="10">
        <f>Y37-$AA37</f>
        <v>-3.6375000001953595E-4</v>
      </c>
      <c r="AA37" s="2">
        <f t="shared" si="21"/>
        <v>283.31355375000004</v>
      </c>
      <c r="AB37" s="2">
        <f t="shared" si="22"/>
        <v>9.8255937056515802E-4</v>
      </c>
      <c r="AC37" s="2">
        <f t="shared" si="23"/>
        <v>173.66801455657153</v>
      </c>
      <c r="AD37" s="2">
        <f t="shared" si="24"/>
        <v>1.6960172225759079E-5</v>
      </c>
    </row>
    <row r="38" spans="1:30" x14ac:dyDescent="0.25">
      <c r="A38" s="14"/>
      <c r="B38" s="2" t="s">
        <v>14</v>
      </c>
      <c r="C38" s="2">
        <v>287.17025999999998</v>
      </c>
      <c r="D38" s="2">
        <v>188.07599999999999</v>
      </c>
      <c r="E38" s="2">
        <v>99.236639999999994</v>
      </c>
      <c r="F38" s="2">
        <f t="shared" si="17"/>
        <v>188.06247937608143</v>
      </c>
      <c r="G38" s="2">
        <f>C38-($C$36+$C$39)/2+200</f>
        <v>287.17032999999998</v>
      </c>
      <c r="H38" s="10">
        <f t="shared" si="48"/>
        <v>-1.9162500000220462E-3</v>
      </c>
      <c r="I38" s="2">
        <v>337.17212999999998</v>
      </c>
      <c r="J38" s="2">
        <v>188.07599999999999</v>
      </c>
      <c r="K38" s="2">
        <v>99.236789999999999</v>
      </c>
      <c r="L38" s="2">
        <f t="shared" si="18"/>
        <v>188.06248468909243</v>
      </c>
      <c r="M38" s="2">
        <f>I38-($I$36+$I$39)/2</f>
        <v>287.17205999999999</v>
      </c>
      <c r="N38" s="10">
        <f>M38-$AA38</f>
        <v>-1.8625000001293301E-4</v>
      </c>
      <c r="O38" s="2">
        <v>387.17347000000001</v>
      </c>
      <c r="P38" s="2">
        <v>188.07599999999999</v>
      </c>
      <c r="Q38" s="2">
        <v>99.236840000000001</v>
      </c>
      <c r="R38" s="2">
        <f t="shared" si="19"/>
        <v>188.06248645986409</v>
      </c>
      <c r="S38" s="2">
        <f>O38-($O$36+$O$39)/2</f>
        <v>287.17342500000001</v>
      </c>
      <c r="T38" s="10">
        <f>S38-$AA38</f>
        <v>1.1787500000082218E-3</v>
      </c>
      <c r="U38" s="2">
        <v>37.173250000000003</v>
      </c>
      <c r="V38" s="2">
        <v>188.07599999999999</v>
      </c>
      <c r="W38" s="2">
        <v>99.237200000000001</v>
      </c>
      <c r="X38" s="2">
        <f t="shared" si="20"/>
        <v>188.06249920599549</v>
      </c>
      <c r="Y38" s="2">
        <f>U38-($U$36+$U$39)/2+400</f>
        <v>287.17317000000003</v>
      </c>
      <c r="Z38" s="10">
        <f>Y38-$AA38</f>
        <v>9.2375000002675733E-4</v>
      </c>
      <c r="AA38" s="2">
        <f t="shared" si="21"/>
        <v>287.17224625</v>
      </c>
      <c r="AB38" s="2">
        <f t="shared" si="22"/>
        <v>1.408245805977319E-3</v>
      </c>
      <c r="AC38" s="2">
        <f t="shared" si="23"/>
        <v>188.06248743275836</v>
      </c>
      <c r="AD38" s="2">
        <f t="shared" si="24"/>
        <v>8.4062155933169066E-6</v>
      </c>
    </row>
    <row r="39" spans="1:30" x14ac:dyDescent="0.25">
      <c r="A39" s="14"/>
      <c r="B39" s="2" t="s">
        <v>18</v>
      </c>
      <c r="C39" s="2">
        <v>399.99986000000001</v>
      </c>
      <c r="D39" s="2">
        <v>116.65600000000001</v>
      </c>
      <c r="E39" s="2">
        <v>100.02036</v>
      </c>
      <c r="F39" s="2">
        <f t="shared" si="17"/>
        <v>116.65599403414927</v>
      </c>
      <c r="G39" s="11">
        <v>0</v>
      </c>
      <c r="H39" s="10"/>
      <c r="I39" s="2">
        <v>50.000140000000002</v>
      </c>
      <c r="J39" s="2">
        <v>116.65600000000001</v>
      </c>
      <c r="K39" s="2">
        <v>100.02196000000001</v>
      </c>
      <c r="L39" s="2">
        <f t="shared" si="18"/>
        <v>116.65599305964786</v>
      </c>
      <c r="M39" s="11">
        <v>0</v>
      </c>
      <c r="N39" s="10"/>
      <c r="O39" s="2">
        <v>100.00009</v>
      </c>
      <c r="P39" s="2">
        <v>116.65600000000001</v>
      </c>
      <c r="Q39" s="2">
        <v>100.02366000000001</v>
      </c>
      <c r="R39" s="2">
        <f t="shared" si="19"/>
        <v>116.65599194350179</v>
      </c>
      <c r="S39" s="11">
        <v>0</v>
      </c>
      <c r="T39" s="10"/>
      <c r="U39" s="2">
        <v>150.00015999999999</v>
      </c>
      <c r="V39" s="2">
        <v>116.65600000000001</v>
      </c>
      <c r="W39" s="2">
        <v>100.02177</v>
      </c>
      <c r="X39" s="2">
        <f t="shared" si="20"/>
        <v>116.65599317922548</v>
      </c>
      <c r="Y39" s="11">
        <v>0</v>
      </c>
      <c r="Z39" s="10"/>
      <c r="AA39" s="2">
        <f t="shared" si="21"/>
        <v>0</v>
      </c>
      <c r="AB39" s="2">
        <f t="shared" si="22"/>
        <v>0</v>
      </c>
      <c r="AC39" s="2">
        <f t="shared" si="23"/>
        <v>116.6559930541311</v>
      </c>
      <c r="AD39" s="2">
        <f t="shared" si="24"/>
        <v>8.5821755677146463E-7</v>
      </c>
    </row>
    <row r="40" spans="1:30" x14ac:dyDescent="0.25">
      <c r="A40" s="14" t="s">
        <v>20</v>
      </c>
      <c r="B40" s="2" t="s">
        <v>13</v>
      </c>
      <c r="C40" s="2">
        <v>0</v>
      </c>
      <c r="D40" s="2">
        <v>99.745000000000005</v>
      </c>
      <c r="E40" s="2">
        <v>100.12787</v>
      </c>
      <c r="F40" s="2">
        <f t="shared" si="17"/>
        <v>99.744798795320349</v>
      </c>
      <c r="G40" s="11">
        <v>0</v>
      </c>
      <c r="H40" s="10"/>
      <c r="I40" s="2">
        <v>50</v>
      </c>
      <c r="J40" s="2">
        <v>99.745000000000005</v>
      </c>
      <c r="K40" s="2">
        <v>100.12638</v>
      </c>
      <c r="L40" s="2">
        <f t="shared" si="18"/>
        <v>99.744803457058055</v>
      </c>
      <c r="M40" s="11">
        <v>0</v>
      </c>
      <c r="N40" s="10"/>
      <c r="O40" s="2">
        <v>100</v>
      </c>
      <c r="P40" s="2">
        <v>99.745000000000005</v>
      </c>
      <c r="Q40" s="2">
        <v>100.12820000000001</v>
      </c>
      <c r="R40" s="2">
        <f t="shared" si="19"/>
        <v>99.744797755464262</v>
      </c>
      <c r="S40" s="11">
        <v>0</v>
      </c>
      <c r="T40" s="10"/>
      <c r="U40" s="2">
        <v>150</v>
      </c>
      <c r="V40" s="2">
        <v>99.745000000000005</v>
      </c>
      <c r="W40" s="2">
        <v>299.87387000000001</v>
      </c>
      <c r="X40" s="2">
        <f t="shared" si="20"/>
        <v>99.744804233875911</v>
      </c>
      <c r="Y40" s="11">
        <v>0</v>
      </c>
      <c r="Z40" s="10"/>
      <c r="AA40" s="2">
        <f t="shared" si="21"/>
        <v>0</v>
      </c>
      <c r="AB40" s="2">
        <f t="shared" si="22"/>
        <v>0</v>
      </c>
      <c r="AC40" s="2">
        <f t="shared" si="23"/>
        <v>99.744801060429651</v>
      </c>
      <c r="AD40" s="2">
        <f t="shared" si="24"/>
        <v>3.2592486475750884E-6</v>
      </c>
    </row>
    <row r="41" spans="1:30" x14ac:dyDescent="0.25">
      <c r="A41" s="14"/>
      <c r="B41" s="2" t="s">
        <v>14</v>
      </c>
      <c r="C41" s="2">
        <v>5.8113599999999996</v>
      </c>
      <c r="D41" s="2">
        <v>115.001</v>
      </c>
      <c r="E41" s="2">
        <v>98.402389999999997</v>
      </c>
      <c r="F41" s="2">
        <f t="shared" si="17"/>
        <v>114.96478986670439</v>
      </c>
      <c r="G41" s="2">
        <f>C41-($C$40+$C$43)/2</f>
        <v>5.8112999999999992</v>
      </c>
      <c r="H41" s="10">
        <f t="shared" ref="H41:H42" si="49">G41-AA41</f>
        <v>9.899999999936071E-4</v>
      </c>
      <c r="I41" s="2">
        <v>55.810160000000003</v>
      </c>
      <c r="J41" s="2">
        <v>115.001</v>
      </c>
      <c r="K41" s="2">
        <v>98.406260000000003</v>
      </c>
      <c r="L41" s="2">
        <f t="shared" si="18"/>
        <v>114.96496507364324</v>
      </c>
      <c r="M41" s="2">
        <f>I41-($I$40+$I$43)/2</f>
        <v>5.8100850000000079</v>
      </c>
      <c r="N41" s="10">
        <f>M41-$AA41</f>
        <v>-2.2499999999769926E-4</v>
      </c>
      <c r="O41" s="2">
        <v>105.81035</v>
      </c>
      <c r="P41" s="2">
        <v>115.001</v>
      </c>
      <c r="Q41" s="2">
        <v>98.402140000000003</v>
      </c>
      <c r="R41" s="2">
        <f t="shared" si="19"/>
        <v>114.96477853381798</v>
      </c>
      <c r="S41" s="2">
        <f>O41-($O$40+$O$43)/2</f>
        <v>5.8102650000000011</v>
      </c>
      <c r="T41" s="10">
        <f>S41-$AA41</f>
        <v>-4.5000000004513652E-5</v>
      </c>
      <c r="U41" s="2">
        <v>155.80967000000001</v>
      </c>
      <c r="V41" s="2">
        <v>115.001</v>
      </c>
      <c r="W41" s="2">
        <v>98.404430000000005</v>
      </c>
      <c r="X41" s="2">
        <f t="shared" si="20"/>
        <v>114.96488227679926</v>
      </c>
      <c r="Y41" s="2">
        <f>U41-($U$40+$U$43)/2</f>
        <v>5.8095900000000142</v>
      </c>
      <c r="Z41" s="10">
        <f>Y41-$AA41</f>
        <v>-7.1999999999139419E-4</v>
      </c>
      <c r="AA41" s="2">
        <f t="shared" si="21"/>
        <v>5.8103100000000056</v>
      </c>
      <c r="AB41" s="2">
        <f t="shared" si="22"/>
        <v>7.1906188884646096E-4</v>
      </c>
      <c r="AC41" s="2">
        <f t="shared" si="23"/>
        <v>114.96485393774121</v>
      </c>
      <c r="AD41" s="2">
        <f t="shared" si="24"/>
        <v>8.7455017636113932E-5</v>
      </c>
    </row>
    <row r="42" spans="1:30" x14ac:dyDescent="0.25">
      <c r="A42" s="14"/>
      <c r="B42" s="2" t="s">
        <v>15</v>
      </c>
      <c r="C42" s="2">
        <v>29.91347</v>
      </c>
      <c r="D42" s="2">
        <v>132.15799999999999</v>
      </c>
      <c r="E42" s="2">
        <v>99.176050000000004</v>
      </c>
      <c r="F42" s="2">
        <f t="shared" si="17"/>
        <v>132.14693124257616</v>
      </c>
      <c r="G42" s="2">
        <f>C42-($C$40+$C$43)/2</f>
        <v>29.913409999999999</v>
      </c>
      <c r="H42" s="10">
        <f t="shared" si="49"/>
        <v>3.1749999999064471E-4</v>
      </c>
      <c r="I42" s="2">
        <v>79.913030000000006</v>
      </c>
      <c r="J42" s="2">
        <v>132.15799999999999</v>
      </c>
      <c r="K42" s="2">
        <v>99.173230000000004</v>
      </c>
      <c r="L42" s="2">
        <f t="shared" si="18"/>
        <v>132.14685534750524</v>
      </c>
      <c r="M42" s="2">
        <f>I42-($I$40+$I$43)/2</f>
        <v>29.912955000000011</v>
      </c>
      <c r="N42" s="10">
        <f>M42-$AA42</f>
        <v>-1.374999999974591E-4</v>
      </c>
      <c r="O42" s="2">
        <v>129.91309000000001</v>
      </c>
      <c r="P42" s="2">
        <v>132.15700000000001</v>
      </c>
      <c r="Q42" s="2">
        <v>99.175839999999994</v>
      </c>
      <c r="R42" s="2">
        <f t="shared" si="19"/>
        <v>132.14592568354792</v>
      </c>
      <c r="S42" s="2">
        <f>O42-($O$40+$O$43)/2</f>
        <v>29.913005000000013</v>
      </c>
      <c r="T42" s="10">
        <f>S42-$AA42</f>
        <v>-8.7499999995799271E-5</v>
      </c>
      <c r="U42" s="2">
        <v>179.91308000000001</v>
      </c>
      <c r="V42" s="2">
        <v>132.15799999999999</v>
      </c>
      <c r="W42" s="2">
        <v>99.173320000000004</v>
      </c>
      <c r="X42" s="2">
        <f t="shared" si="20"/>
        <v>132.14685777369399</v>
      </c>
      <c r="Y42" s="2">
        <f>U42-($U$40+$U$43)/2</f>
        <v>29.913000000000011</v>
      </c>
      <c r="Z42" s="10">
        <f>Y42-$AA42</f>
        <v>-9.249999999738634E-5</v>
      </c>
      <c r="AA42" s="2">
        <f t="shared" si="21"/>
        <v>29.913092500000008</v>
      </c>
      <c r="AB42" s="2">
        <f t="shared" si="22"/>
        <v>2.1285754233926968E-4</v>
      </c>
      <c r="AC42" s="2">
        <f t="shared" si="23"/>
        <v>132.14664251183083</v>
      </c>
      <c r="AD42" s="2">
        <f t="shared" si="24"/>
        <v>4.7918156771667702E-4</v>
      </c>
    </row>
    <row r="43" spans="1:30" x14ac:dyDescent="0.25">
      <c r="A43" s="14"/>
      <c r="B43" s="2" t="s">
        <v>13</v>
      </c>
      <c r="C43" s="2">
        <v>1.2E-4</v>
      </c>
      <c r="D43" s="2">
        <v>99.745000000000005</v>
      </c>
      <c r="E43" s="2">
        <v>100.12757000000001</v>
      </c>
      <c r="F43" s="2">
        <f t="shared" si="17"/>
        <v>99.744799738318321</v>
      </c>
      <c r="G43" s="11">
        <v>0</v>
      </c>
      <c r="H43" s="10"/>
      <c r="I43" s="2">
        <v>50.000149999999998</v>
      </c>
      <c r="J43" s="2">
        <v>99.745000000000005</v>
      </c>
      <c r="K43" s="2">
        <v>100.12987</v>
      </c>
      <c r="L43" s="2">
        <f t="shared" si="18"/>
        <v>99.744792452061759</v>
      </c>
      <c r="M43" s="11">
        <v>0</v>
      </c>
      <c r="N43" s="10"/>
      <c r="O43" s="2">
        <v>100.00017</v>
      </c>
      <c r="P43" s="2">
        <v>99.745000000000005</v>
      </c>
      <c r="Q43" s="2">
        <v>100.12926</v>
      </c>
      <c r="R43" s="2">
        <f t="shared" si="19"/>
        <v>99.74479439718948</v>
      </c>
      <c r="S43" s="11">
        <v>0</v>
      </c>
      <c r="T43" s="10"/>
      <c r="U43" s="2">
        <v>150.00015999999999</v>
      </c>
      <c r="V43" s="2">
        <v>99.745000000000005</v>
      </c>
      <c r="W43" s="2">
        <v>100.12858</v>
      </c>
      <c r="X43" s="2">
        <f t="shared" si="20"/>
        <v>99.744796554734179</v>
      </c>
      <c r="Y43" s="11">
        <v>0</v>
      </c>
      <c r="Z43" s="10"/>
      <c r="AA43" s="2">
        <f t="shared" si="21"/>
        <v>0</v>
      </c>
      <c r="AB43" s="2">
        <f t="shared" si="22"/>
        <v>0</v>
      </c>
      <c r="AC43" s="2">
        <f t="shared" si="23"/>
        <v>99.744795785575946</v>
      </c>
      <c r="AD43" s="2">
        <f t="shared" si="24"/>
        <v>3.1228037873083613E-6</v>
      </c>
    </row>
    <row r="44" spans="1:30" x14ac:dyDescent="0.25">
      <c r="A44" s="14" t="s">
        <v>13</v>
      </c>
      <c r="B44" s="2" t="s">
        <v>16</v>
      </c>
      <c r="C44" s="2">
        <v>0</v>
      </c>
      <c r="D44" s="2">
        <v>146.93899999999999</v>
      </c>
      <c r="E44" s="2">
        <v>99.720979999999997</v>
      </c>
      <c r="F44" s="2">
        <f t="shared" si="17"/>
        <v>146.93758870822052</v>
      </c>
      <c r="G44" s="11">
        <v>0</v>
      </c>
      <c r="H44" s="10"/>
      <c r="I44" s="2">
        <v>50</v>
      </c>
      <c r="J44" s="2">
        <v>146.93899999999999</v>
      </c>
      <c r="K44" s="2">
        <v>99.723560000000006</v>
      </c>
      <c r="L44" s="2">
        <f t="shared" si="18"/>
        <v>146.93761468695291</v>
      </c>
      <c r="M44" s="11">
        <v>0</v>
      </c>
      <c r="N44" s="10"/>
      <c r="O44" s="2">
        <v>100</v>
      </c>
      <c r="P44" s="2">
        <v>146.93899999999999</v>
      </c>
      <c r="Q44" s="2">
        <v>99.721000000000004</v>
      </c>
      <c r="R44" s="2">
        <f t="shared" si="19"/>
        <v>146.93758891053417</v>
      </c>
      <c r="S44" s="11">
        <v>0</v>
      </c>
      <c r="T44" s="10"/>
      <c r="U44" s="2">
        <v>150</v>
      </c>
      <c r="V44" s="2">
        <v>146.93899999999999</v>
      </c>
      <c r="W44" s="2">
        <v>99.721239999999995</v>
      </c>
      <c r="X44" s="2">
        <f t="shared" si="20"/>
        <v>146.93759133716694</v>
      </c>
      <c r="Y44" s="11">
        <v>0</v>
      </c>
      <c r="Z44" s="10"/>
      <c r="AA44" s="2">
        <f t="shared" si="21"/>
        <v>0</v>
      </c>
      <c r="AB44" s="2">
        <f t="shared" si="22"/>
        <v>0</v>
      </c>
      <c r="AC44" s="2">
        <f t="shared" si="23"/>
        <v>146.93759591071864</v>
      </c>
      <c r="AD44" s="2">
        <f t="shared" si="24"/>
        <v>1.2574351015884502E-5</v>
      </c>
    </row>
    <row r="45" spans="1:30" x14ac:dyDescent="0.25">
      <c r="A45" s="14"/>
      <c r="B45" s="2" t="s">
        <v>11</v>
      </c>
      <c r="C45" s="2">
        <v>0.46500000000000002</v>
      </c>
      <c r="D45" s="2">
        <v>157.351</v>
      </c>
      <c r="E45" s="2">
        <v>100.15424</v>
      </c>
      <c r="F45" s="2">
        <f t="shared" si="17"/>
        <v>157.35053817962842</v>
      </c>
      <c r="G45" s="2">
        <f>C45-($C$44+$C$50)/2</f>
        <v>0.46490500000000001</v>
      </c>
      <c r="H45" s="10">
        <f t="shared" ref="H45:H49" si="50">G45-AA45</f>
        <v>-2.6075000000010951E-3</v>
      </c>
      <c r="I45" s="2">
        <v>50.468139999999998</v>
      </c>
      <c r="J45" s="2">
        <v>157.351</v>
      </c>
      <c r="K45" s="2">
        <v>100.15378</v>
      </c>
      <c r="L45" s="2">
        <f t="shared" si="18"/>
        <v>157.35054093015339</v>
      </c>
      <c r="M45" s="2">
        <f>I45-($I$44+$I$50)/2</f>
        <v>0.46811999999999898</v>
      </c>
      <c r="N45" s="10">
        <f>M45-$AA45</f>
        <v>6.0749999999787363E-4</v>
      </c>
      <c r="O45" s="2">
        <v>100.46861</v>
      </c>
      <c r="P45" s="2">
        <v>157.351</v>
      </c>
      <c r="Q45" s="2">
        <v>100.15633</v>
      </c>
      <c r="R45" s="2">
        <f t="shared" si="19"/>
        <v>157.35052557921998</v>
      </c>
      <c r="S45" s="2">
        <f>O45-($O$44+$O$50)/2</f>
        <v>0.46852499999999964</v>
      </c>
      <c r="T45" s="10">
        <f>S45-$AA45</f>
        <v>1.0124999999985285E-3</v>
      </c>
      <c r="U45" s="2">
        <v>150.46854999999999</v>
      </c>
      <c r="V45" s="2">
        <v>157.351</v>
      </c>
      <c r="W45" s="2">
        <v>100.15501999999999</v>
      </c>
      <c r="X45" s="2">
        <f t="shared" si="20"/>
        <v>157.35053349691918</v>
      </c>
      <c r="Y45" s="2">
        <f>U45-($U$44+$U$50)/2</f>
        <v>0.46850000000000591</v>
      </c>
      <c r="Z45" s="10">
        <f>Y45-$AA45</f>
        <v>9.8750000000480398E-4</v>
      </c>
      <c r="AA45" s="2">
        <f t="shared" si="21"/>
        <v>0.46751250000000111</v>
      </c>
      <c r="AB45" s="2">
        <f t="shared" si="22"/>
        <v>1.7481823894176141E-3</v>
      </c>
      <c r="AC45" s="2">
        <f t="shared" si="23"/>
        <v>157.35053454648025</v>
      </c>
      <c r="AD45" s="2">
        <f t="shared" si="24"/>
        <v>6.7197317295060975E-6</v>
      </c>
    </row>
    <row r="46" spans="1:30" x14ac:dyDescent="0.25">
      <c r="A46" s="14"/>
      <c r="B46" s="2" t="s">
        <v>19</v>
      </c>
      <c r="C46" s="2">
        <v>106.18789</v>
      </c>
      <c r="D46" s="2">
        <v>173.672</v>
      </c>
      <c r="E46" s="2">
        <v>99.702569999999994</v>
      </c>
      <c r="F46" s="2">
        <f t="shared" si="17"/>
        <v>173.67010456752928</v>
      </c>
      <c r="G46" s="2">
        <f t="shared" ref="G46:G49" si="51">C46-($C$44+$C$50)/2</f>
        <v>106.18779499999999</v>
      </c>
      <c r="H46" s="10">
        <f t="shared" si="50"/>
        <v>-1.7950000000013233E-3</v>
      </c>
      <c r="I46" s="2">
        <v>156.18943999999999</v>
      </c>
      <c r="J46" s="2">
        <v>173.672</v>
      </c>
      <c r="K46" s="2">
        <v>99.704130000000006</v>
      </c>
      <c r="L46" s="2">
        <f t="shared" si="18"/>
        <v>173.67012439817881</v>
      </c>
      <c r="M46" s="2">
        <f>I46-($I$44+$I$50)/2</f>
        <v>106.18941999999998</v>
      </c>
      <c r="N46" s="10">
        <f t="shared" ref="N46:N49" si="52">M46-$AA46</f>
        <v>-1.7000000001132776E-4</v>
      </c>
      <c r="O46" s="2">
        <v>206.19028</v>
      </c>
      <c r="P46" s="2">
        <v>173.672</v>
      </c>
      <c r="Q46" s="2">
        <v>99.702489999999997</v>
      </c>
      <c r="R46" s="2">
        <f t="shared" si="19"/>
        <v>173.67010354776184</v>
      </c>
      <c r="S46" s="2">
        <f>O46-($O$44+$O$50)/2</f>
        <v>106.190195</v>
      </c>
      <c r="T46" s="10">
        <f t="shared" ref="T46:T49" si="53">S46-$AA46</f>
        <v>6.0500000000729415E-4</v>
      </c>
      <c r="U46" s="2">
        <v>256.19099999999997</v>
      </c>
      <c r="V46" s="2">
        <v>173.672</v>
      </c>
      <c r="W46" s="2">
        <v>99.704710000000006</v>
      </c>
      <c r="X46" s="2">
        <f t="shared" si="20"/>
        <v>173.67013174451904</v>
      </c>
      <c r="Y46" s="2">
        <f>U46-($U$44+$U$50)/2</f>
        <v>106.19094999999999</v>
      </c>
      <c r="Z46" s="10">
        <f t="shared" ref="Z46:Z49" si="54">Y46-$AA46</f>
        <v>1.3599999999911461E-3</v>
      </c>
      <c r="AA46" s="2">
        <f t="shared" si="21"/>
        <v>106.18959</v>
      </c>
      <c r="AB46" s="2">
        <f t="shared" si="22"/>
        <v>1.3498827109534794E-3</v>
      </c>
      <c r="AC46" s="2">
        <f t="shared" si="23"/>
        <v>173.67011606449725</v>
      </c>
      <c r="AD46" s="2">
        <f t="shared" si="24"/>
        <v>1.4191103663638461E-5</v>
      </c>
    </row>
    <row r="47" spans="1:30" x14ac:dyDescent="0.25">
      <c r="A47" s="14"/>
      <c r="B47" s="2" t="s">
        <v>20</v>
      </c>
      <c r="C47" s="2">
        <v>110.21716000000001</v>
      </c>
      <c r="D47" s="2">
        <v>99.745000000000005</v>
      </c>
      <c r="E47" s="2">
        <v>99.883610000000004</v>
      </c>
      <c r="F47" s="2">
        <f t="shared" si="17"/>
        <v>99.744833301340122</v>
      </c>
      <c r="G47" s="2">
        <f t="shared" si="51"/>
        <v>110.21706500000001</v>
      </c>
      <c r="H47" s="10">
        <f t="shared" si="50"/>
        <v>-1.4324999999928423E-3</v>
      </c>
      <c r="I47" s="2">
        <v>160.21857</v>
      </c>
      <c r="J47" s="2">
        <v>99.745000000000005</v>
      </c>
      <c r="K47" s="2">
        <v>99.881879999999995</v>
      </c>
      <c r="L47" s="2">
        <f t="shared" si="18"/>
        <v>99.744828308954567</v>
      </c>
      <c r="M47" s="2">
        <f>I47-($I$44+$I$50)/2</f>
        <v>110.21854999999999</v>
      </c>
      <c r="N47" s="10">
        <f t="shared" si="52"/>
        <v>5.2499999995347935E-5</v>
      </c>
      <c r="O47" s="2">
        <v>210.21897999999999</v>
      </c>
      <c r="P47" s="2">
        <v>99.745000000000005</v>
      </c>
      <c r="Q47" s="2">
        <v>99.880790000000005</v>
      </c>
      <c r="R47" s="2">
        <f t="shared" si="19"/>
        <v>99.744825125638386</v>
      </c>
      <c r="S47" s="2">
        <f>O47-($O$44+$O$50)/2</f>
        <v>110.21889499999999</v>
      </c>
      <c r="T47" s="10">
        <f t="shared" si="53"/>
        <v>3.9749999999116881E-4</v>
      </c>
      <c r="U47" s="2">
        <v>260.21953000000002</v>
      </c>
      <c r="V47" s="2">
        <v>99.744</v>
      </c>
      <c r="W47" s="2">
        <v>99.881420000000006</v>
      </c>
      <c r="X47" s="2">
        <f t="shared" si="20"/>
        <v>99.743826970837603</v>
      </c>
      <c r="Y47" s="2">
        <f>U47-($U$44+$U$50)/2</f>
        <v>110.21948000000003</v>
      </c>
      <c r="Z47" s="10">
        <f t="shared" si="54"/>
        <v>9.8250000003474725E-4</v>
      </c>
      <c r="AA47" s="2">
        <f t="shared" si="21"/>
        <v>110.2184975</v>
      </c>
      <c r="AB47" s="2">
        <f t="shared" si="22"/>
        <v>1.0292594425184646E-3</v>
      </c>
      <c r="AC47" s="2">
        <f t="shared" si="23"/>
        <v>99.744578426692669</v>
      </c>
      <c r="AD47" s="2">
        <f t="shared" si="24"/>
        <v>5.0098187014998078E-4</v>
      </c>
    </row>
    <row r="48" spans="1:30" x14ac:dyDescent="0.25">
      <c r="A48" s="14"/>
      <c r="B48" s="2" t="s">
        <v>14</v>
      </c>
      <c r="C48" s="2">
        <v>349.56115999999997</v>
      </c>
      <c r="D48" s="2">
        <v>18.347000000000001</v>
      </c>
      <c r="E48" s="2">
        <v>89.256529999999998</v>
      </c>
      <c r="F48" s="2">
        <f t="shared" si="17"/>
        <v>18.086364825554302</v>
      </c>
      <c r="G48" s="2">
        <f t="shared" si="51"/>
        <v>349.56106499999999</v>
      </c>
      <c r="H48" s="10">
        <f t="shared" si="50"/>
        <v>-3.260000000011587E-3</v>
      </c>
      <c r="I48" s="2">
        <v>399.56491999999997</v>
      </c>
      <c r="J48" s="2">
        <v>18.347000000000001</v>
      </c>
      <c r="K48" s="2">
        <v>89.260570000000001</v>
      </c>
      <c r="L48" s="2">
        <f t="shared" si="18"/>
        <v>18.086560343447498</v>
      </c>
      <c r="M48" s="2">
        <f>I48-($I$44+$I$50)/2</f>
        <v>349.56489999999997</v>
      </c>
      <c r="N48" s="10">
        <f t="shared" si="52"/>
        <v>5.7499999996935003E-4</v>
      </c>
      <c r="O48" s="2">
        <v>49.565959999999997</v>
      </c>
      <c r="P48" s="2">
        <v>18.347000000000001</v>
      </c>
      <c r="Q48" s="2">
        <v>89.259529999999998</v>
      </c>
      <c r="R48" s="2">
        <f t="shared" si="19"/>
        <v>18.086510019070403</v>
      </c>
      <c r="S48" s="2">
        <f>O48-($O$44+$O$50)/2+400</f>
        <v>349.56587500000001</v>
      </c>
      <c r="T48" s="10">
        <f t="shared" si="53"/>
        <v>1.5500000000088221E-3</v>
      </c>
      <c r="U48" s="2">
        <v>99.565510000000003</v>
      </c>
      <c r="V48" s="2">
        <v>18.347000000000001</v>
      </c>
      <c r="W48" s="2">
        <v>89.259879999999995</v>
      </c>
      <c r="X48" s="2">
        <f t="shared" si="20"/>
        <v>18.086526955697718</v>
      </c>
      <c r="Y48" s="2">
        <f>U48-($U$44+$U$50)/2+400</f>
        <v>349.56546000000003</v>
      </c>
      <c r="Z48" s="10">
        <f t="shared" si="54"/>
        <v>1.1350000000334148E-3</v>
      </c>
      <c r="AA48" s="2">
        <f t="shared" si="21"/>
        <v>349.564325</v>
      </c>
      <c r="AB48" s="2">
        <f t="shared" si="22"/>
        <v>2.2097473460513913E-3</v>
      </c>
      <c r="AC48" s="2">
        <f t="shared" si="23"/>
        <v>18.086490535942481</v>
      </c>
      <c r="AD48" s="2">
        <f t="shared" si="24"/>
        <v>8.6375498643986019E-5</v>
      </c>
    </row>
    <row r="49" spans="1:30" x14ac:dyDescent="0.25">
      <c r="A49" s="14"/>
      <c r="B49" s="2" t="s">
        <v>15</v>
      </c>
      <c r="C49" s="2">
        <v>391.53084999999999</v>
      </c>
      <c r="D49" s="2">
        <v>62.531999999999996</v>
      </c>
      <c r="E49" s="2">
        <v>98.065870000000004</v>
      </c>
      <c r="F49" s="2">
        <f t="shared" si="17"/>
        <v>62.503143078723859</v>
      </c>
      <c r="G49" s="2">
        <f t="shared" si="51"/>
        <v>391.530755</v>
      </c>
      <c r="H49" s="10">
        <f t="shared" si="50"/>
        <v>-2.5775000000294312E-3</v>
      </c>
      <c r="I49" s="2">
        <v>41.534080000000003</v>
      </c>
      <c r="J49" s="2">
        <v>62.531999999999996</v>
      </c>
      <c r="K49" s="2">
        <v>98.061880000000002</v>
      </c>
      <c r="L49" s="2">
        <f t="shared" si="18"/>
        <v>62.503023904752709</v>
      </c>
      <c r="M49" s="2">
        <f>I49-($I$44+$I$50)/2+400</f>
        <v>391.53406000000001</v>
      </c>
      <c r="N49" s="10">
        <f t="shared" si="52"/>
        <v>7.2749999998222847E-4</v>
      </c>
      <c r="O49" s="2">
        <v>91.533590000000004</v>
      </c>
      <c r="P49" s="2">
        <v>62.533000000000001</v>
      </c>
      <c r="Q49" s="2">
        <v>98.061359999999993</v>
      </c>
      <c r="R49" s="2">
        <f t="shared" si="19"/>
        <v>62.504007891595059</v>
      </c>
      <c r="S49" s="2">
        <f>O49-($O$44+$O$50)/2+400</f>
        <v>391.53350499999999</v>
      </c>
      <c r="T49" s="10">
        <f t="shared" si="53"/>
        <v>1.724999999623833E-4</v>
      </c>
      <c r="U49" s="2">
        <v>141.53505999999999</v>
      </c>
      <c r="V49" s="2">
        <v>62.531999999999996</v>
      </c>
      <c r="W49" s="2">
        <v>98.060040000000001</v>
      </c>
      <c r="X49" s="2">
        <f t="shared" si="20"/>
        <v>62.502968864614942</v>
      </c>
      <c r="Y49" s="2">
        <f>U49-($U$44+$U$50)/2+400</f>
        <v>391.53501</v>
      </c>
      <c r="Z49" s="10">
        <f t="shared" si="54"/>
        <v>1.6774999999711326E-3</v>
      </c>
      <c r="AA49" s="2">
        <f t="shared" si="21"/>
        <v>391.53333250000003</v>
      </c>
      <c r="AB49" s="2">
        <f t="shared" si="22"/>
        <v>1.827249754869873E-3</v>
      </c>
      <c r="AC49" s="2">
        <f t="shared" si="23"/>
        <v>62.503285934921635</v>
      </c>
      <c r="AD49" s="2">
        <f t="shared" si="24"/>
        <v>4.8676576172311173E-4</v>
      </c>
    </row>
    <row r="50" spans="1:30" x14ac:dyDescent="0.25">
      <c r="A50" s="14"/>
      <c r="B50" s="2" t="s">
        <v>16</v>
      </c>
      <c r="C50" s="2">
        <v>1.9000000000000001E-4</v>
      </c>
      <c r="D50" s="2">
        <v>146.93899999999999</v>
      </c>
      <c r="E50" s="2">
        <v>99.722980000000007</v>
      </c>
      <c r="F50" s="2">
        <f t="shared" si="17"/>
        <v>146.93760886780089</v>
      </c>
      <c r="G50" s="11">
        <v>0</v>
      </c>
      <c r="H50" s="10"/>
      <c r="I50" s="2">
        <v>50.000039999999998</v>
      </c>
      <c r="J50" s="2">
        <v>146.93899999999999</v>
      </c>
      <c r="K50" s="2">
        <v>99.720050000000001</v>
      </c>
      <c r="L50" s="2">
        <f t="shared" si="18"/>
        <v>146.93757928461946</v>
      </c>
      <c r="M50" s="11">
        <v>0</v>
      </c>
      <c r="N50" s="10"/>
      <c r="O50" s="2">
        <v>100.00017</v>
      </c>
      <c r="P50" s="2">
        <v>146.93899999999999</v>
      </c>
      <c r="Q50" s="2">
        <v>99.720680000000002</v>
      </c>
      <c r="R50" s="2">
        <f t="shared" si="19"/>
        <v>146.93758567177534</v>
      </c>
      <c r="S50" s="11">
        <v>0</v>
      </c>
      <c r="T50" s="10"/>
      <c r="U50" s="2">
        <v>150.0001</v>
      </c>
      <c r="V50" s="2">
        <v>146.93799999999999</v>
      </c>
      <c r="W50" s="2">
        <v>99.721410000000006</v>
      </c>
      <c r="X50" s="2">
        <f t="shared" si="20"/>
        <v>146.93659306434333</v>
      </c>
      <c r="Y50" s="11">
        <v>0</v>
      </c>
      <c r="Z50" s="10"/>
      <c r="AA50" s="2">
        <f t="shared" si="21"/>
        <v>0</v>
      </c>
      <c r="AB50" s="2">
        <f t="shared" si="22"/>
        <v>0</v>
      </c>
      <c r="AC50" s="2">
        <f t="shared" si="23"/>
        <v>146.93734172213476</v>
      </c>
      <c r="AD50" s="2">
        <f t="shared" si="24"/>
        <v>4.9926701502625136E-4</v>
      </c>
    </row>
    <row r="51" spans="1:30" x14ac:dyDescent="0.25">
      <c r="A51" s="14" t="s">
        <v>14</v>
      </c>
      <c r="B51" s="2" t="s">
        <v>19</v>
      </c>
      <c r="C51" s="2">
        <v>0</v>
      </c>
      <c r="D51" s="2">
        <v>188.07599999999999</v>
      </c>
      <c r="E51" s="2">
        <v>100.77115000000001</v>
      </c>
      <c r="F51" s="2">
        <f t="shared" si="17"/>
        <v>188.06220201865128</v>
      </c>
      <c r="G51" s="11">
        <v>0</v>
      </c>
      <c r="H51" s="10"/>
      <c r="I51" s="2">
        <v>50</v>
      </c>
      <c r="J51" s="2">
        <v>188.07599999999999</v>
      </c>
      <c r="K51" s="2">
        <v>299.23097999999999</v>
      </c>
      <c r="L51" s="2">
        <f t="shared" si="18"/>
        <v>188.06227813550171</v>
      </c>
      <c r="M51" s="11">
        <v>0</v>
      </c>
      <c r="N51" s="10"/>
      <c r="O51" s="2">
        <v>100</v>
      </c>
      <c r="P51" s="2">
        <v>188.07599999999999</v>
      </c>
      <c r="Q51" s="2">
        <v>100.76765</v>
      </c>
      <c r="R51" s="2">
        <f t="shared" si="19"/>
        <v>188.06232698203817</v>
      </c>
      <c r="S51" s="11">
        <v>0</v>
      </c>
      <c r="T51" s="10"/>
      <c r="U51" s="2">
        <v>150</v>
      </c>
      <c r="V51" s="2">
        <v>188.07599999999999</v>
      </c>
      <c r="W51" s="2">
        <v>299.23183999999998</v>
      </c>
      <c r="X51" s="2">
        <f t="shared" si="20"/>
        <v>188.06230880846709</v>
      </c>
      <c r="Y51" s="11">
        <v>0</v>
      </c>
      <c r="Z51" s="10"/>
      <c r="AA51" s="2">
        <f t="shared" si="21"/>
        <v>0</v>
      </c>
      <c r="AB51" s="2">
        <f t="shared" si="22"/>
        <v>0</v>
      </c>
      <c r="AC51" s="2">
        <f t="shared" si="23"/>
        <v>188.06227898616459</v>
      </c>
      <c r="AD51" s="2">
        <f t="shared" si="24"/>
        <v>5.5129228002531013E-5</v>
      </c>
    </row>
    <row r="52" spans="1:30" x14ac:dyDescent="0.25">
      <c r="A52" s="14"/>
      <c r="B52" s="2" t="s">
        <v>20</v>
      </c>
      <c r="C52" s="2">
        <v>5.97987</v>
      </c>
      <c r="D52" s="2">
        <v>114.998</v>
      </c>
      <c r="E52" s="2">
        <v>101.60532000000001</v>
      </c>
      <c r="F52" s="2">
        <f t="shared" si="17"/>
        <v>114.96144049846062</v>
      </c>
      <c r="G52" s="2">
        <f>C52-($C$51+$C$57)/2</f>
        <v>5.9798200000000001</v>
      </c>
      <c r="H52" s="10">
        <f t="shared" ref="H52:H56" si="55">G52-AA52</f>
        <v>-2.029999999998644E-3</v>
      </c>
      <c r="I52" s="2">
        <v>55.981699999999996</v>
      </c>
      <c r="J52" s="2">
        <v>114.999</v>
      </c>
      <c r="K52" s="2">
        <v>101.60463</v>
      </c>
      <c r="L52" s="2">
        <f t="shared" si="18"/>
        <v>114.96247160047356</v>
      </c>
      <c r="M52" s="2">
        <f>I52-($I$51+$I$57)/2</f>
        <v>5.9816049999999947</v>
      </c>
      <c r="N52" s="10">
        <f>M52-$AA52</f>
        <v>-2.4500000000404754E-4</v>
      </c>
      <c r="O52" s="2">
        <v>105.98383</v>
      </c>
      <c r="P52" s="2">
        <v>114.999</v>
      </c>
      <c r="Q52" s="2">
        <v>101.60535</v>
      </c>
      <c r="R52" s="2">
        <f t="shared" si="19"/>
        <v>114.96243881415623</v>
      </c>
      <c r="S52" s="2">
        <f>O52-($O$51+$O$57)/2</f>
        <v>5.983799999999988</v>
      </c>
      <c r="T52" s="10">
        <f>S52-$AA52</f>
        <v>1.9499999999892381E-3</v>
      </c>
      <c r="U52" s="2">
        <v>155.98221000000001</v>
      </c>
      <c r="V52" s="2">
        <v>114.999</v>
      </c>
      <c r="W52" s="2">
        <v>101.60186</v>
      </c>
      <c r="X52" s="2">
        <f t="shared" si="20"/>
        <v>114.96259759961151</v>
      </c>
      <c r="Y52" s="2">
        <f>U52-($U$51+$U$57)/2</f>
        <v>5.9821750000000122</v>
      </c>
      <c r="Z52" s="10">
        <f>Y52-$AA52</f>
        <v>3.2500000001345342E-4</v>
      </c>
      <c r="AA52" s="2">
        <f t="shared" si="21"/>
        <v>5.9818499999999988</v>
      </c>
      <c r="AB52" s="2">
        <f t="shared" si="22"/>
        <v>1.6420566372655208E-3</v>
      </c>
      <c r="AC52" s="2">
        <f t="shared" si="23"/>
        <v>114.96223712817547</v>
      </c>
      <c r="AD52" s="2">
        <f t="shared" si="24"/>
        <v>5.354789296183719E-4</v>
      </c>
    </row>
    <row r="53" spans="1:30" x14ac:dyDescent="0.25">
      <c r="A53" s="14"/>
      <c r="B53" s="2" t="s">
        <v>13</v>
      </c>
      <c r="C53" s="2">
        <v>39.515569999999997</v>
      </c>
      <c r="D53" s="2">
        <v>18.349</v>
      </c>
      <c r="E53" s="2">
        <v>110.75603</v>
      </c>
      <c r="F53" s="2">
        <f t="shared" si="17"/>
        <v>18.08772803456943</v>
      </c>
      <c r="G53" s="2">
        <f t="shared" ref="G53:G56" si="56">C53-($C$51+$C$57)/2</f>
        <v>39.515519999999995</v>
      </c>
      <c r="H53" s="10">
        <f t="shared" si="55"/>
        <v>-5.5749999999932243E-4</v>
      </c>
      <c r="I53" s="2">
        <v>89.515460000000004</v>
      </c>
      <c r="J53" s="2">
        <v>18.349</v>
      </c>
      <c r="K53" s="2">
        <v>110.75552999999999</v>
      </c>
      <c r="L53" s="2">
        <f t="shared" si="18"/>
        <v>18.087752266944086</v>
      </c>
      <c r="M53" s="2">
        <f t="shared" ref="M53:M56" si="57">I53-($I$51+$I$57)/2</f>
        <v>39.515365000000003</v>
      </c>
      <c r="N53" s="10">
        <f t="shared" ref="N53:N56" si="58">M53-$AA53</f>
        <v>-7.1249999999167812E-4</v>
      </c>
      <c r="O53" s="2">
        <v>139.51535999999999</v>
      </c>
      <c r="P53" s="2">
        <v>18.349</v>
      </c>
      <c r="Q53" s="2">
        <v>110.75257999999999</v>
      </c>
      <c r="R53" s="2">
        <f t="shared" si="19"/>
        <v>18.087895215243524</v>
      </c>
      <c r="S53" s="2">
        <f t="shared" ref="S53:S56" si="59">O53-($O$51+$O$57)/2</f>
        <v>39.515329999999977</v>
      </c>
      <c r="T53" s="10">
        <f t="shared" ref="T53:T56" si="60">S53-$AA53</f>
        <v>-7.4750000001699846E-4</v>
      </c>
      <c r="U53" s="2">
        <v>189.51813000000001</v>
      </c>
      <c r="V53" s="2">
        <v>18.349</v>
      </c>
      <c r="W53" s="2">
        <v>110.75112</v>
      </c>
      <c r="X53" s="2">
        <f t="shared" si="20"/>
        <v>18.087965948169739</v>
      </c>
      <c r="Y53" s="2">
        <f>U53-($U$51+$U$57)/2</f>
        <v>39.518095000000017</v>
      </c>
      <c r="Z53" s="10">
        <f t="shared" ref="Z53:Z56" si="61">Y53-$AA53</f>
        <v>2.0175000000222099E-3</v>
      </c>
      <c r="AA53" s="2">
        <f t="shared" si="21"/>
        <v>39.516077499999994</v>
      </c>
      <c r="AB53" s="2">
        <f t="shared" si="22"/>
        <v>1.3475316941359136E-3</v>
      </c>
      <c r="AC53" s="2">
        <f t="shared" si="23"/>
        <v>18.087835366231694</v>
      </c>
      <c r="AD53" s="2">
        <f t="shared" si="24"/>
        <v>1.1410393520199362E-4</v>
      </c>
    </row>
    <row r="54" spans="1:30" x14ac:dyDescent="0.25">
      <c r="A54" s="14"/>
      <c r="B54" s="2" t="s">
        <v>14</v>
      </c>
      <c r="C54" s="2">
        <v>295.86594000000002</v>
      </c>
      <c r="D54" s="2">
        <v>49.478999999999999</v>
      </c>
      <c r="E54" s="2">
        <v>101.51748000000001</v>
      </c>
      <c r="F54" s="2">
        <f t="shared" si="17"/>
        <v>49.46494418408561</v>
      </c>
      <c r="G54" s="2">
        <f t="shared" si="56"/>
        <v>295.86589000000004</v>
      </c>
      <c r="H54" s="10">
        <f t="shared" si="55"/>
        <v>-6.3499999998839485E-4</v>
      </c>
      <c r="I54" s="2">
        <v>345.86577999999997</v>
      </c>
      <c r="J54" s="2">
        <v>49.478999999999999</v>
      </c>
      <c r="K54" s="2">
        <v>101.51561</v>
      </c>
      <c r="L54" s="2">
        <f t="shared" si="18"/>
        <v>49.464978803243497</v>
      </c>
      <c r="M54" s="2">
        <f t="shared" si="57"/>
        <v>295.86568499999998</v>
      </c>
      <c r="N54" s="10">
        <f t="shared" si="58"/>
        <v>-8.4000000003925379E-4</v>
      </c>
      <c r="O54" s="2">
        <v>395.86768000000001</v>
      </c>
      <c r="P54" s="2">
        <v>49.48</v>
      </c>
      <c r="Q54" s="2">
        <v>101.5172</v>
      </c>
      <c r="R54" s="2">
        <f t="shared" si="19"/>
        <v>49.465949086448084</v>
      </c>
      <c r="S54" s="2">
        <f t="shared" si="59"/>
        <v>295.86765000000003</v>
      </c>
      <c r="T54" s="10">
        <f t="shared" si="60"/>
        <v>1.125000000001819E-3</v>
      </c>
      <c r="U54" s="2">
        <v>45.866909999999997</v>
      </c>
      <c r="V54" s="2">
        <v>49.48</v>
      </c>
      <c r="W54" s="2">
        <v>101.51379</v>
      </c>
      <c r="X54" s="2">
        <f t="shared" si="20"/>
        <v>49.466012173075718</v>
      </c>
      <c r="Y54" s="2">
        <f>U54-($U$51+$U$57)/2+400</f>
        <v>295.86687499999999</v>
      </c>
      <c r="Z54" s="10">
        <f t="shared" si="61"/>
        <v>3.4999999996898623E-4</v>
      </c>
      <c r="AA54" s="2">
        <f t="shared" si="21"/>
        <v>295.86652500000002</v>
      </c>
      <c r="AB54" s="2">
        <f t="shared" si="22"/>
        <v>9.1231390797129883E-4</v>
      </c>
      <c r="AC54" s="2">
        <f t="shared" si="23"/>
        <v>49.465471061713224</v>
      </c>
      <c r="AD54" s="2">
        <f t="shared" si="24"/>
        <v>5.891314480535732E-4</v>
      </c>
    </row>
    <row r="55" spans="1:30" x14ac:dyDescent="0.25">
      <c r="A55" s="14"/>
      <c r="B55" s="2" t="s">
        <v>16</v>
      </c>
      <c r="C55" s="2">
        <v>296.03843999999998</v>
      </c>
      <c r="D55" s="2">
        <v>134.876</v>
      </c>
      <c r="E55" s="2">
        <v>101.14968</v>
      </c>
      <c r="F55" s="2">
        <f t="shared" si="17"/>
        <v>134.85400689307534</v>
      </c>
      <c r="G55" s="2">
        <f t="shared" si="56"/>
        <v>296.03838999999999</v>
      </c>
      <c r="H55" s="10">
        <f t="shared" si="55"/>
        <v>-1.07500000001437E-3</v>
      </c>
      <c r="I55" s="2">
        <v>346.04001</v>
      </c>
      <c r="J55" s="2">
        <v>134.876</v>
      </c>
      <c r="K55" s="2">
        <v>101.14993</v>
      </c>
      <c r="L55" s="2">
        <f t="shared" si="18"/>
        <v>134.85399732741354</v>
      </c>
      <c r="M55" s="2">
        <f t="shared" si="57"/>
        <v>296.03991500000001</v>
      </c>
      <c r="N55" s="10">
        <f t="shared" si="58"/>
        <v>4.500000000007276E-4</v>
      </c>
      <c r="O55" s="2">
        <v>396.03928000000002</v>
      </c>
      <c r="P55" s="2">
        <v>134.876</v>
      </c>
      <c r="Q55" s="2">
        <v>101.14658</v>
      </c>
      <c r="R55" s="2">
        <f t="shared" si="19"/>
        <v>134.85412533450682</v>
      </c>
      <c r="S55" s="2">
        <f t="shared" si="59"/>
        <v>296.03925000000004</v>
      </c>
      <c r="T55" s="10">
        <f t="shared" si="60"/>
        <v>-2.1499999996876795E-4</v>
      </c>
      <c r="U55" s="2">
        <v>46.04034</v>
      </c>
      <c r="V55" s="2">
        <v>134.875</v>
      </c>
      <c r="W55" s="2">
        <v>101.15046</v>
      </c>
      <c r="X55" s="2">
        <f t="shared" si="20"/>
        <v>134.85297720461583</v>
      </c>
      <c r="Y55" s="2">
        <f t="shared" ref="Y55:Y56" si="62">U55-($U$51+$U$57)/2+400</f>
        <v>296.04030499999999</v>
      </c>
      <c r="Z55" s="10">
        <f t="shared" si="61"/>
        <v>8.3999999998241037E-4</v>
      </c>
      <c r="AA55" s="2">
        <f t="shared" si="21"/>
        <v>296.03946500000001</v>
      </c>
      <c r="AB55" s="2">
        <f t="shared" si="22"/>
        <v>8.3863977169155101E-4</v>
      </c>
      <c r="AC55" s="2">
        <f t="shared" si="23"/>
        <v>134.85377668990287</v>
      </c>
      <c r="AD55" s="2">
        <f t="shared" si="24"/>
        <v>5.3616048461567034E-4</v>
      </c>
    </row>
    <row r="56" spans="1:30" x14ac:dyDescent="0.25">
      <c r="A56" s="14"/>
      <c r="B56" s="2" t="s">
        <v>11</v>
      </c>
      <c r="C56" s="2">
        <v>296.10705999999999</v>
      </c>
      <c r="D56" s="2">
        <v>145.36699999999999</v>
      </c>
      <c r="E56" s="2">
        <v>101.52002</v>
      </c>
      <c r="F56" s="2">
        <f t="shared" si="17"/>
        <v>145.32556631512125</v>
      </c>
      <c r="G56" s="2">
        <f t="shared" si="56"/>
        <v>296.10701</v>
      </c>
      <c r="H56" s="10">
        <f t="shared" si="55"/>
        <v>-1.1025000000017826E-3</v>
      </c>
      <c r="I56" s="2">
        <v>346.10861999999997</v>
      </c>
      <c r="J56" s="2">
        <v>145.36699999999999</v>
      </c>
      <c r="K56" s="2">
        <v>101.51751</v>
      </c>
      <c r="L56" s="2">
        <f t="shared" si="18"/>
        <v>145.32570303406263</v>
      </c>
      <c r="M56" s="2">
        <f t="shared" si="57"/>
        <v>296.10852499999999</v>
      </c>
      <c r="N56" s="10">
        <f t="shared" si="58"/>
        <v>4.1249999998171916E-4</v>
      </c>
      <c r="O56" s="2">
        <v>396.10883999999999</v>
      </c>
      <c r="P56" s="2">
        <v>145.36600000000001</v>
      </c>
      <c r="Q56" s="2">
        <v>101.51626</v>
      </c>
      <c r="R56" s="2">
        <f t="shared" si="19"/>
        <v>145.32477132053913</v>
      </c>
      <c r="S56" s="2">
        <f t="shared" si="59"/>
        <v>296.10880999999995</v>
      </c>
      <c r="T56" s="10">
        <f t="shared" si="60"/>
        <v>6.9749999994428435E-4</v>
      </c>
      <c r="U56" s="2">
        <v>46.108139999999999</v>
      </c>
      <c r="V56" s="2">
        <v>145.36699999999999</v>
      </c>
      <c r="W56" s="2">
        <v>101.51600999999999</v>
      </c>
      <c r="X56" s="2">
        <f t="shared" si="20"/>
        <v>145.32578463076729</v>
      </c>
      <c r="Y56" s="2">
        <f t="shared" si="62"/>
        <v>296.10810500000002</v>
      </c>
      <c r="Z56" s="10">
        <f t="shared" si="61"/>
        <v>-7.4999999810643203E-6</v>
      </c>
      <c r="AA56" s="2">
        <f t="shared" si="21"/>
        <v>296.1081125</v>
      </c>
      <c r="AB56" s="2">
        <f t="shared" si="22"/>
        <v>7.8998417703792054E-4</v>
      </c>
      <c r="AC56" s="2">
        <f t="shared" si="23"/>
        <v>145.32545632512256</v>
      </c>
      <c r="AD56" s="2">
        <f t="shared" si="24"/>
        <v>4.6546714048154611E-4</v>
      </c>
    </row>
    <row r="57" spans="1:30" x14ac:dyDescent="0.25">
      <c r="A57" s="14"/>
      <c r="B57" s="2" t="s">
        <v>19</v>
      </c>
      <c r="C57" s="2">
        <v>1E-4</v>
      </c>
      <c r="D57" s="2">
        <v>188.07599999999999</v>
      </c>
      <c r="E57" s="2">
        <v>100.76843</v>
      </c>
      <c r="F57" s="2">
        <f t="shared" si="17"/>
        <v>188.06229918227859</v>
      </c>
      <c r="G57" s="11">
        <v>0</v>
      </c>
      <c r="H57" s="10"/>
      <c r="I57" s="2">
        <v>50.000190000000003</v>
      </c>
      <c r="J57" s="2">
        <v>188.07599999999999</v>
      </c>
      <c r="K57" s="2">
        <v>100.7683</v>
      </c>
      <c r="L57" s="2">
        <f t="shared" si="18"/>
        <v>188.06230381753235</v>
      </c>
      <c r="M57" s="11">
        <v>0</v>
      </c>
      <c r="N57" s="10"/>
      <c r="O57" s="2">
        <v>100.00006</v>
      </c>
      <c r="P57" s="2">
        <v>188.07599999999999</v>
      </c>
      <c r="Q57" s="2">
        <v>100.76784000000001</v>
      </c>
      <c r="R57" s="2">
        <f t="shared" si="19"/>
        <v>188.0623202129027</v>
      </c>
      <c r="S57" s="11">
        <v>0</v>
      </c>
      <c r="T57" s="10"/>
      <c r="U57" s="2">
        <v>150.00006999999999</v>
      </c>
      <c r="V57" s="2">
        <v>188.07599999999999</v>
      </c>
      <c r="W57" s="2">
        <v>100.76712000000001</v>
      </c>
      <c r="X57" s="2">
        <f t="shared" si="20"/>
        <v>188.06234585550976</v>
      </c>
      <c r="Y57" s="11">
        <v>0</v>
      </c>
      <c r="Z57" s="10"/>
      <c r="AA57" s="2">
        <f t="shared" si="21"/>
        <v>0</v>
      </c>
      <c r="AB57" s="2">
        <f t="shared" si="22"/>
        <v>0</v>
      </c>
      <c r="AC57" s="2">
        <f t="shared" si="23"/>
        <v>188.06231726705585</v>
      </c>
      <c r="AD57" s="2">
        <f t="shared" si="24"/>
        <v>2.1086540426317877E-5</v>
      </c>
    </row>
    <row r="58" spans="1:30" x14ac:dyDescent="0.25">
      <c r="A58" s="14" t="s">
        <v>15</v>
      </c>
      <c r="B58" s="2" t="s">
        <v>16</v>
      </c>
      <c r="C58" s="2">
        <v>0</v>
      </c>
      <c r="D58" s="2">
        <v>85.4</v>
      </c>
      <c r="E58" s="2">
        <v>100.93680999999999</v>
      </c>
      <c r="F58" s="2">
        <f t="shared" si="17"/>
        <v>85.390753809689571</v>
      </c>
      <c r="G58" s="11">
        <v>0</v>
      </c>
      <c r="H58" s="10"/>
      <c r="I58" s="2">
        <v>50</v>
      </c>
      <c r="J58" s="2">
        <v>85.4</v>
      </c>
      <c r="K58" s="2">
        <v>100.93537999999999</v>
      </c>
      <c r="L58" s="2">
        <f t="shared" si="18"/>
        <v>85.390782015458115</v>
      </c>
      <c r="M58" s="11">
        <v>0</v>
      </c>
      <c r="N58" s="10"/>
      <c r="O58" s="2">
        <v>100</v>
      </c>
      <c r="P58" s="2">
        <v>85.399000000000001</v>
      </c>
      <c r="Q58" s="2">
        <v>100.94045</v>
      </c>
      <c r="R58" s="2">
        <f t="shared" si="19"/>
        <v>85.389681927884979</v>
      </c>
      <c r="S58" s="11">
        <v>0</v>
      </c>
      <c r="T58" s="10"/>
      <c r="U58" s="2">
        <v>150</v>
      </c>
      <c r="V58" s="2">
        <v>85.4</v>
      </c>
      <c r="W58" s="2">
        <v>299.06308000000001</v>
      </c>
      <c r="X58" s="2">
        <f t="shared" si="20"/>
        <v>85.390751638230498</v>
      </c>
      <c r="Y58" s="11">
        <v>0</v>
      </c>
      <c r="Z58" s="10"/>
      <c r="AA58" s="2">
        <f t="shared" si="21"/>
        <v>0</v>
      </c>
      <c r="AB58" s="2">
        <f t="shared" si="22"/>
        <v>0</v>
      </c>
      <c r="AC58" s="2">
        <f t="shared" si="23"/>
        <v>85.39049234781578</v>
      </c>
      <c r="AD58" s="2">
        <f t="shared" si="24"/>
        <v>5.404571021723687E-4</v>
      </c>
    </row>
    <row r="59" spans="1:30" x14ac:dyDescent="0.25">
      <c r="A59" s="14"/>
      <c r="B59" s="2" t="s">
        <v>11</v>
      </c>
      <c r="C59" s="2">
        <v>9.4479999999999995E-2</v>
      </c>
      <c r="D59" s="2">
        <v>95.888999999999996</v>
      </c>
      <c r="E59" s="2">
        <v>101.51528999999999</v>
      </c>
      <c r="F59" s="2">
        <f t="shared" si="17"/>
        <v>95.861838762170137</v>
      </c>
      <c r="G59" s="2">
        <f>C59-($C$58+$C$63)/2</f>
        <v>9.447499999999999E-2</v>
      </c>
      <c r="H59" s="10">
        <f t="shared" ref="H59:H62" si="63">G59-AA59</f>
        <v>1.5999999999720405E-4</v>
      </c>
      <c r="I59" s="2">
        <v>50.095999999999997</v>
      </c>
      <c r="J59" s="2">
        <v>95.888999999999996</v>
      </c>
      <c r="K59" s="2">
        <v>101.51475000000001</v>
      </c>
      <c r="L59" s="2">
        <f t="shared" si="18"/>
        <v>95.861858116568499</v>
      </c>
      <c r="M59" s="2">
        <f>I59-($I$58+$I$63)/2</f>
        <v>9.600499999999812E-2</v>
      </c>
      <c r="N59" s="10">
        <f t="shared" ref="N59:N62" si="64">M59-$AA59</f>
        <v>1.6899999999953341E-3</v>
      </c>
      <c r="O59" s="2">
        <v>100.09453000000001</v>
      </c>
      <c r="P59" s="2">
        <v>95.89</v>
      </c>
      <c r="Q59" s="2">
        <v>101.51644</v>
      </c>
      <c r="R59" s="2">
        <f t="shared" si="19"/>
        <v>95.862797237798006</v>
      </c>
      <c r="S59" s="2">
        <f>O59-($O$58+$O$63)/2</f>
        <v>9.4585000000009245E-2</v>
      </c>
      <c r="T59" s="10">
        <f t="shared" ref="T59:T62" si="65">S59-$AA59</f>
        <v>2.7000000000645952E-4</v>
      </c>
      <c r="U59" s="2">
        <v>150.09228999999999</v>
      </c>
      <c r="V59" s="2">
        <v>95.89</v>
      </c>
      <c r="W59" s="2">
        <v>101.51611</v>
      </c>
      <c r="X59" s="2">
        <f t="shared" si="20"/>
        <v>95.86280907540521</v>
      </c>
      <c r="Y59" s="2">
        <f>U59-($U$58+$U$63)/2</f>
        <v>9.2195000000003802E-2</v>
      </c>
      <c r="Z59" s="10">
        <f t="shared" ref="Z59:Z62" si="66">Y59-$AA59</f>
        <v>-2.1199999999989838E-3</v>
      </c>
      <c r="AA59" s="2">
        <f t="shared" si="21"/>
        <v>9.4315000000002785E-2</v>
      </c>
      <c r="AB59" s="2">
        <f t="shared" si="22"/>
        <v>1.5757537878723859E-3</v>
      </c>
      <c r="AC59" s="2">
        <f t="shared" si="23"/>
        <v>95.862325797985463</v>
      </c>
      <c r="AD59" s="2">
        <f t="shared" si="24"/>
        <v>5.5128406303556101E-4</v>
      </c>
    </row>
    <row r="60" spans="1:30" x14ac:dyDescent="0.25">
      <c r="A60" s="14"/>
      <c r="B60" s="2" t="s">
        <v>20</v>
      </c>
      <c r="C60" s="2">
        <v>133.94164000000001</v>
      </c>
      <c r="D60" s="2">
        <v>132.15600000000001</v>
      </c>
      <c r="E60" s="2">
        <v>100.82653000000001</v>
      </c>
      <c r="F60" s="2">
        <f t="shared" si="17"/>
        <v>132.14486198531361</v>
      </c>
      <c r="G60" s="2">
        <f t="shared" ref="G60:G62" si="67">C60-($C$58+$C$63)/2</f>
        <v>133.94163500000002</v>
      </c>
      <c r="H60" s="10">
        <f t="shared" si="63"/>
        <v>8.2750000001396984E-4</v>
      </c>
      <c r="I60" s="2">
        <v>183.94118</v>
      </c>
      <c r="J60" s="2">
        <v>132.15600000000001</v>
      </c>
      <c r="K60" s="2">
        <v>100.82686</v>
      </c>
      <c r="L60" s="2">
        <f t="shared" si="18"/>
        <v>132.1448530897456</v>
      </c>
      <c r="M60" s="2">
        <f>I60-($I$58+$I$63)/2</f>
        <v>133.94118500000002</v>
      </c>
      <c r="N60" s="10">
        <f t="shared" si="64"/>
        <v>3.7750000001324224E-4</v>
      </c>
      <c r="O60" s="2">
        <v>233.94038</v>
      </c>
      <c r="P60" s="2">
        <v>132.15600000000001</v>
      </c>
      <c r="Q60" s="2">
        <v>100.82962000000001</v>
      </c>
      <c r="R60" s="2">
        <f t="shared" si="19"/>
        <v>132.14477855141345</v>
      </c>
      <c r="S60" s="2">
        <f t="shared" ref="S60:S62" si="68">O60-($O$58+$O$63)/2</f>
        <v>133.94043500000001</v>
      </c>
      <c r="T60" s="10">
        <f t="shared" si="65"/>
        <v>-3.7249999999744432E-4</v>
      </c>
      <c r="U60" s="2">
        <v>283.94006999999999</v>
      </c>
      <c r="V60" s="2">
        <v>132.15600000000001</v>
      </c>
      <c r="W60" s="2">
        <v>100.82774000000001</v>
      </c>
      <c r="X60" s="2">
        <f t="shared" si="20"/>
        <v>132.14482935087179</v>
      </c>
      <c r="Y60" s="2">
        <f t="shared" ref="Y60:Y62" si="69">U60-($U$58+$U$63)/2</f>
        <v>133.939975</v>
      </c>
      <c r="Z60" s="10">
        <f t="shared" si="66"/>
        <v>-8.3250000000134605E-4</v>
      </c>
      <c r="AA60" s="2">
        <f t="shared" si="21"/>
        <v>133.94080750000001</v>
      </c>
      <c r="AB60" s="2">
        <f t="shared" si="22"/>
        <v>7.436565067362429E-4</v>
      </c>
      <c r="AC60" s="2">
        <f t="shared" si="23"/>
        <v>132.1448307443361</v>
      </c>
      <c r="AD60" s="2">
        <f t="shared" si="24"/>
        <v>3.7422626482924079E-5</v>
      </c>
    </row>
    <row r="61" spans="1:30" x14ac:dyDescent="0.25">
      <c r="A61" s="14"/>
      <c r="B61" s="2" t="s">
        <v>13</v>
      </c>
      <c r="C61" s="2">
        <v>185.34662</v>
      </c>
      <c r="D61" s="2">
        <v>62.533999999999999</v>
      </c>
      <c r="E61" s="2">
        <v>101.94750999999999</v>
      </c>
      <c r="F61" s="2">
        <f t="shared" si="17"/>
        <v>62.504741538143051</v>
      </c>
      <c r="G61" s="2">
        <f t="shared" si="67"/>
        <v>185.34661500000001</v>
      </c>
      <c r="H61" s="10">
        <f t="shared" si="63"/>
        <v>-1.3800000000117052E-3</v>
      </c>
      <c r="I61" s="2">
        <v>235.34947</v>
      </c>
      <c r="J61" s="2">
        <v>62.533999999999999</v>
      </c>
      <c r="K61" s="2">
        <v>101.94452</v>
      </c>
      <c r="L61" s="2">
        <f t="shared" si="18"/>
        <v>62.504831302866883</v>
      </c>
      <c r="M61" s="2">
        <f>I61-($I$58+$I$63)/2</f>
        <v>185.34947499999998</v>
      </c>
      <c r="N61" s="10">
        <f t="shared" si="64"/>
        <v>1.4799999999581814E-3</v>
      </c>
      <c r="O61" s="2">
        <v>285.34861000000001</v>
      </c>
      <c r="P61" s="2">
        <v>62.533999999999999</v>
      </c>
      <c r="Q61" s="2">
        <v>101.94446000000001</v>
      </c>
      <c r="R61" s="2">
        <f t="shared" si="19"/>
        <v>62.504833102754532</v>
      </c>
      <c r="S61" s="2">
        <f t="shared" si="68"/>
        <v>185.34866500000001</v>
      </c>
      <c r="T61" s="10">
        <f t="shared" si="65"/>
        <v>6.6999999998529347E-4</v>
      </c>
      <c r="U61" s="2">
        <v>335.34732000000002</v>
      </c>
      <c r="V61" s="2">
        <v>62.533999999999999</v>
      </c>
      <c r="W61" s="2">
        <v>101.94392000000001</v>
      </c>
      <c r="X61" s="2">
        <f t="shared" si="20"/>
        <v>62.50484929924496</v>
      </c>
      <c r="Y61" s="2">
        <f t="shared" si="69"/>
        <v>185.34722500000004</v>
      </c>
      <c r="Z61" s="10">
        <f t="shared" si="66"/>
        <v>-7.6999999998861313E-4</v>
      </c>
      <c r="AA61" s="2">
        <f t="shared" si="21"/>
        <v>185.34799500000003</v>
      </c>
      <c r="AB61" s="2">
        <f t="shared" si="22"/>
        <v>1.3085106036853861E-3</v>
      </c>
      <c r="AC61" s="2">
        <f t="shared" si="23"/>
        <v>62.50481381075236</v>
      </c>
      <c r="AD61" s="2">
        <f t="shared" si="24"/>
        <v>4.8856656256096484E-5</v>
      </c>
    </row>
    <row r="62" spans="1:30" x14ac:dyDescent="0.25">
      <c r="A62" s="14"/>
      <c r="B62" s="2" t="s">
        <v>14</v>
      </c>
      <c r="C62" s="2">
        <v>199.7253</v>
      </c>
      <c r="D62" s="2">
        <v>49.48</v>
      </c>
      <c r="E62" s="2">
        <v>98.493359999999996</v>
      </c>
      <c r="F62" s="2">
        <f t="shared" si="17"/>
        <v>49.466143990715722</v>
      </c>
      <c r="G62" s="2">
        <f t="shared" si="67"/>
        <v>199.72529500000002</v>
      </c>
      <c r="H62" s="10">
        <f t="shared" si="63"/>
        <v>-1.3524999999958709E-3</v>
      </c>
      <c r="I62" s="2">
        <v>249.72852</v>
      </c>
      <c r="J62" s="2">
        <v>49.48</v>
      </c>
      <c r="K62" s="2">
        <v>98.492099999999994</v>
      </c>
      <c r="L62" s="2">
        <f t="shared" si="18"/>
        <v>49.46612080660352</v>
      </c>
      <c r="M62" s="2">
        <f>I62-($I$58+$I$63)/2</f>
        <v>199.72852499999999</v>
      </c>
      <c r="N62" s="10">
        <f t="shared" si="64"/>
        <v>1.8774999999777719E-3</v>
      </c>
      <c r="O62" s="2">
        <v>299.72591</v>
      </c>
      <c r="P62" s="2">
        <v>49.48</v>
      </c>
      <c r="Q62" s="2">
        <v>98.491569999999996</v>
      </c>
      <c r="R62" s="2">
        <f t="shared" si="19"/>
        <v>49.466111048766749</v>
      </c>
      <c r="S62" s="2">
        <f t="shared" si="68"/>
        <v>199.725965</v>
      </c>
      <c r="T62" s="10">
        <f t="shared" si="65"/>
        <v>-6.8250000001057742E-4</v>
      </c>
      <c r="U62" s="2">
        <v>349.7269</v>
      </c>
      <c r="V62" s="2">
        <v>49.48</v>
      </c>
      <c r="W62" s="2">
        <v>98.486490000000003</v>
      </c>
      <c r="X62" s="2">
        <f t="shared" si="20"/>
        <v>49.466017346904138</v>
      </c>
      <c r="Y62" s="2">
        <f t="shared" si="69"/>
        <v>199.72680500000001</v>
      </c>
      <c r="Z62" s="10">
        <f t="shared" si="66"/>
        <v>1.5750000000025466E-4</v>
      </c>
      <c r="AA62" s="2">
        <f t="shared" si="21"/>
        <v>199.72664750000001</v>
      </c>
      <c r="AB62" s="2">
        <f t="shared" si="22"/>
        <v>1.3958121888850092E-3</v>
      </c>
      <c r="AC62" s="2">
        <f t="shared" si="23"/>
        <v>49.46609829824753</v>
      </c>
      <c r="AD62" s="2">
        <f t="shared" si="24"/>
        <v>5.57079392190508E-5</v>
      </c>
    </row>
    <row r="63" spans="1:30" x14ac:dyDescent="0.25">
      <c r="A63" s="14"/>
      <c r="B63" s="2" t="s">
        <v>16</v>
      </c>
      <c r="C63" s="2">
        <v>1.0000000000000001E-5</v>
      </c>
      <c r="D63" s="2">
        <v>85.4</v>
      </c>
      <c r="E63" s="2">
        <v>100.93792000000001</v>
      </c>
      <c r="F63" s="2">
        <f t="shared" si="17"/>
        <v>85.390731885999969</v>
      </c>
      <c r="G63" s="11">
        <v>0</v>
      </c>
      <c r="H63" s="10"/>
      <c r="I63" s="2">
        <v>49.999989999999997</v>
      </c>
      <c r="J63" s="2">
        <v>85.4</v>
      </c>
      <c r="K63" s="2">
        <v>100.93997</v>
      </c>
      <c r="L63" s="2">
        <f t="shared" si="18"/>
        <v>85.390691328059461</v>
      </c>
      <c r="M63" s="2">
        <v>0</v>
      </c>
      <c r="N63" s="10"/>
      <c r="O63" s="2">
        <v>99.999889999999994</v>
      </c>
      <c r="P63" s="2">
        <v>85.399000000000001</v>
      </c>
      <c r="Q63" s="2">
        <v>100.93611</v>
      </c>
      <c r="R63" s="2">
        <f t="shared" si="19"/>
        <v>85.389767730199807</v>
      </c>
      <c r="S63" s="2">
        <v>0</v>
      </c>
      <c r="T63" s="10"/>
      <c r="U63" s="2">
        <v>150.00019</v>
      </c>
      <c r="V63" s="2">
        <v>85.4</v>
      </c>
      <c r="W63" s="2">
        <v>100.93451</v>
      </c>
      <c r="X63" s="2">
        <f t="shared" si="20"/>
        <v>85.390799154531138</v>
      </c>
      <c r="Y63" s="2">
        <v>0</v>
      </c>
      <c r="Z63" s="10"/>
      <c r="AA63" s="2">
        <f t="shared" si="21"/>
        <v>0</v>
      </c>
      <c r="AB63" s="2">
        <f t="shared" si="22"/>
        <v>0</v>
      </c>
      <c r="AC63" s="2">
        <f t="shared" si="23"/>
        <v>85.390497524697594</v>
      </c>
      <c r="AD63" s="2">
        <f t="shared" si="24"/>
        <v>4.8855758057270225E-4</v>
      </c>
    </row>
  </sheetData>
  <mergeCells count="18">
    <mergeCell ref="A4:A11"/>
    <mergeCell ref="A12:A19"/>
    <mergeCell ref="AC2:AD2"/>
    <mergeCell ref="A2:A3"/>
    <mergeCell ref="B2:B3"/>
    <mergeCell ref="C2:H2"/>
    <mergeCell ref="I2:N2"/>
    <mergeCell ref="O2:T2"/>
    <mergeCell ref="U2:Z2"/>
    <mergeCell ref="AA2:AB2"/>
    <mergeCell ref="A44:A50"/>
    <mergeCell ref="A51:A57"/>
    <mergeCell ref="A58:A63"/>
    <mergeCell ref="A20:A26"/>
    <mergeCell ref="A31:A35"/>
    <mergeCell ref="A27:A30"/>
    <mergeCell ref="A36:A39"/>
    <mergeCell ref="A40:A43"/>
  </mergeCells>
  <conditionalFormatting sqref="Z3">
    <cfRule type="cellIs" dxfId="15" priority="1" operator="between">
      <formula>-0.0007</formula>
      <formula>0.0007</formula>
    </cfRule>
  </conditionalFormatting>
  <conditionalFormatting sqref="H3">
    <cfRule type="cellIs" dxfId="14" priority="7" operator="between">
      <formula>-0.0007</formula>
      <formula>0.0007</formula>
    </cfRule>
  </conditionalFormatting>
  <conditionalFormatting sqref="H3">
    <cfRule type="cellIs" dxfId="13" priority="8" operator="between">
      <formula>-0.0007</formula>
      <formula>0.0007</formula>
    </cfRule>
  </conditionalFormatting>
  <conditionalFormatting sqref="N3">
    <cfRule type="cellIs" dxfId="12" priority="5" operator="between">
      <formula>-0.0007</formula>
      <formula>0.0007</formula>
    </cfRule>
  </conditionalFormatting>
  <conditionalFormatting sqref="N3">
    <cfRule type="cellIs" dxfId="11" priority="6" operator="between">
      <formula>-0.0007</formula>
      <formula>0.0007</formula>
    </cfRule>
  </conditionalFormatting>
  <conditionalFormatting sqref="T3">
    <cfRule type="cellIs" dxfId="10" priority="3" operator="between">
      <formula>-0.0007</formula>
      <formula>0.0007</formula>
    </cfRule>
  </conditionalFormatting>
  <conditionalFormatting sqref="T3">
    <cfRule type="cellIs" dxfId="9" priority="4" operator="between">
      <formula>-0.0007</formula>
      <formula>0.0007</formula>
    </cfRule>
  </conditionalFormatting>
  <conditionalFormatting sqref="Z3">
    <cfRule type="cellIs" dxfId="8" priority="2" operator="between">
      <formula>-0.0007</formula>
      <formula>0.0007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E5AD45-DEAB-4D17-9EE1-F5AE84F4772C}">
  <sheetPr>
    <tabColor theme="1"/>
  </sheetPr>
  <dimension ref="A2:AD54"/>
  <sheetViews>
    <sheetView tabSelected="1" topLeftCell="C1" zoomScale="85" zoomScaleNormal="85" workbookViewId="0">
      <selection activeCell="C12" sqref="C12"/>
    </sheetView>
  </sheetViews>
  <sheetFormatPr defaultRowHeight="15" x14ac:dyDescent="0.25"/>
  <cols>
    <col min="1" max="1" width="7.7109375" style="1" bestFit="1" customWidth="1"/>
    <col min="2" max="2" width="10.7109375" style="1" bestFit="1" customWidth="1"/>
    <col min="3" max="5" width="10.28515625" style="1" bestFit="1" customWidth="1"/>
    <col min="6" max="6" width="12.28515625" style="1" bestFit="1" customWidth="1"/>
    <col min="7" max="7" width="11.28515625" style="1" bestFit="1" customWidth="1"/>
    <col min="8" max="8" width="11.85546875" style="1" bestFit="1" customWidth="1"/>
    <col min="9" max="9" width="10.28515625" style="1" bestFit="1" customWidth="1"/>
    <col min="10" max="10" width="9.5703125" style="1" bestFit="1" customWidth="1"/>
    <col min="11" max="11" width="10.28515625" style="1" bestFit="1" customWidth="1"/>
    <col min="12" max="12" width="12.28515625" style="1" bestFit="1" customWidth="1"/>
    <col min="13" max="13" width="11.28515625" style="1" bestFit="1" customWidth="1"/>
    <col min="14" max="14" width="11.85546875" style="1" bestFit="1" customWidth="1"/>
    <col min="15" max="15" width="10.28515625" style="1" bestFit="1" customWidth="1"/>
    <col min="16" max="16" width="9.5703125" style="1" bestFit="1" customWidth="1"/>
    <col min="17" max="17" width="10.28515625" style="1" bestFit="1" customWidth="1"/>
    <col min="18" max="18" width="12.28515625" style="1" bestFit="1" customWidth="1"/>
    <col min="19" max="19" width="11.28515625" style="1" bestFit="1" customWidth="1"/>
    <col min="20" max="20" width="11.85546875" style="1" bestFit="1" customWidth="1"/>
    <col min="21" max="21" width="10.28515625" style="1" bestFit="1" customWidth="1"/>
    <col min="22" max="22" width="9.5703125" style="1" bestFit="1" customWidth="1"/>
    <col min="23" max="23" width="10.28515625" style="1" bestFit="1" customWidth="1"/>
    <col min="24" max="24" width="12.28515625" style="1" bestFit="1" customWidth="1"/>
    <col min="25" max="25" width="11.28515625" style="1" bestFit="1" customWidth="1"/>
    <col min="26" max="26" width="11.85546875" style="1" bestFit="1" customWidth="1"/>
    <col min="27" max="30" width="12.28515625" style="1" bestFit="1" customWidth="1"/>
    <col min="31" max="16384" width="9.140625" style="1"/>
  </cols>
  <sheetData>
    <row r="2" spans="1:30" x14ac:dyDescent="0.25">
      <c r="A2" s="14" t="s">
        <v>10</v>
      </c>
      <c r="B2" s="14" t="s">
        <v>36</v>
      </c>
      <c r="C2" s="15" t="s">
        <v>21</v>
      </c>
      <c r="D2" s="15"/>
      <c r="E2" s="15"/>
      <c r="F2" s="15"/>
      <c r="G2" s="15"/>
      <c r="H2" s="15"/>
      <c r="I2" s="15" t="s">
        <v>22</v>
      </c>
      <c r="J2" s="15"/>
      <c r="K2" s="15"/>
      <c r="L2" s="15"/>
      <c r="M2" s="15"/>
      <c r="N2" s="15"/>
      <c r="O2" s="15" t="s">
        <v>23</v>
      </c>
      <c r="P2" s="15"/>
      <c r="Q2" s="15"/>
      <c r="R2" s="15"/>
      <c r="S2" s="15"/>
      <c r="T2" s="18"/>
      <c r="U2" s="15" t="s">
        <v>24</v>
      </c>
      <c r="V2" s="15"/>
      <c r="W2" s="15"/>
      <c r="X2" s="15"/>
      <c r="Y2" s="15"/>
      <c r="Z2" s="15"/>
      <c r="AA2" s="19" t="s">
        <v>25</v>
      </c>
      <c r="AB2" s="19"/>
      <c r="AC2" s="15" t="s">
        <v>26</v>
      </c>
      <c r="AD2" s="15"/>
    </row>
    <row r="3" spans="1:30" ht="30" x14ac:dyDescent="0.25">
      <c r="A3" s="14"/>
      <c r="B3" s="14"/>
      <c r="C3" s="3" t="s">
        <v>27</v>
      </c>
      <c r="D3" s="4" t="s">
        <v>28</v>
      </c>
      <c r="E3" s="3" t="s">
        <v>29</v>
      </c>
      <c r="F3" s="4" t="s">
        <v>30</v>
      </c>
      <c r="G3" s="3" t="s">
        <v>31</v>
      </c>
      <c r="H3" s="5" t="s">
        <v>32</v>
      </c>
      <c r="I3" s="3" t="s">
        <v>27</v>
      </c>
      <c r="J3" s="4" t="s">
        <v>33</v>
      </c>
      <c r="K3" s="3" t="s">
        <v>29</v>
      </c>
      <c r="L3" s="4" t="s">
        <v>30</v>
      </c>
      <c r="M3" s="3" t="s">
        <v>31</v>
      </c>
      <c r="N3" s="5" t="s">
        <v>32</v>
      </c>
      <c r="O3" s="3" t="s">
        <v>27</v>
      </c>
      <c r="P3" s="4" t="s">
        <v>33</v>
      </c>
      <c r="Q3" s="3" t="s">
        <v>29</v>
      </c>
      <c r="R3" s="4" t="s">
        <v>30</v>
      </c>
      <c r="S3" s="3" t="s">
        <v>31</v>
      </c>
      <c r="T3" s="6" t="s">
        <v>32</v>
      </c>
      <c r="U3" s="3" t="s">
        <v>27</v>
      </c>
      <c r="V3" s="4" t="s">
        <v>33</v>
      </c>
      <c r="W3" s="3" t="s">
        <v>29</v>
      </c>
      <c r="X3" s="4" t="s">
        <v>30</v>
      </c>
      <c r="Y3" s="3" t="s">
        <v>31</v>
      </c>
      <c r="Z3" s="6" t="s">
        <v>32</v>
      </c>
      <c r="AA3" s="7" t="s">
        <v>34</v>
      </c>
      <c r="AB3" s="8" t="s">
        <v>35</v>
      </c>
      <c r="AC3" s="9" t="s">
        <v>34</v>
      </c>
      <c r="AD3" s="7" t="s">
        <v>35</v>
      </c>
    </row>
    <row r="4" spans="1:30" x14ac:dyDescent="0.25">
      <c r="A4" s="14" t="s">
        <v>11</v>
      </c>
      <c r="B4" s="2" t="s">
        <v>13</v>
      </c>
      <c r="C4" s="2">
        <v>0</v>
      </c>
      <c r="D4" s="2">
        <v>157.35300000000001</v>
      </c>
      <c r="E4" s="2">
        <v>99.852689999999996</v>
      </c>
      <c r="F4" s="2">
        <f>ABS(D4*SIN(E4*PI()/200))</f>
        <v>157.35257874113725</v>
      </c>
      <c r="G4" s="2">
        <v>0</v>
      </c>
      <c r="H4" s="10"/>
      <c r="I4" s="2">
        <v>50</v>
      </c>
      <c r="J4" s="2">
        <v>157.35300000000001</v>
      </c>
      <c r="K4" s="2">
        <v>99.852890000000002</v>
      </c>
      <c r="L4" s="2">
        <f>ABS(J4*SIN(K4*PI()/200))</f>
        <v>157.35257988423064</v>
      </c>
      <c r="M4" s="2">
        <v>0</v>
      </c>
      <c r="N4" s="10"/>
      <c r="O4" s="2">
        <v>100</v>
      </c>
      <c r="P4" s="2">
        <v>157.352</v>
      </c>
      <c r="Q4" s="2">
        <v>300.14375000000001</v>
      </c>
      <c r="R4" s="2">
        <f>ABS(P4*SIN(Q4*PI()/200))</f>
        <v>157.3515988585427</v>
      </c>
      <c r="S4" s="2">
        <v>0</v>
      </c>
      <c r="T4" s="10"/>
      <c r="U4" s="2">
        <v>150</v>
      </c>
      <c r="V4" s="2">
        <v>157.35300000000001</v>
      </c>
      <c r="W4" s="2">
        <v>300.1438</v>
      </c>
      <c r="X4" s="2">
        <f>ABS(V4*SIN(W4*PI()/200))</f>
        <v>157.35259857688828</v>
      </c>
      <c r="Y4" s="2">
        <v>0</v>
      </c>
      <c r="Z4" s="10"/>
      <c r="AA4" s="2">
        <f>AVERAGE(G4,M4,S4,Y4)</f>
        <v>0</v>
      </c>
      <c r="AB4" s="2">
        <f>STDEVA(G4,M4,S4,Y4)</f>
        <v>0</v>
      </c>
      <c r="AC4" s="2">
        <f>AVERAGE(F4,L4,R4,X4)</f>
        <v>157.35233901519973</v>
      </c>
      <c r="AD4" s="2">
        <f>STDEVA(F4,L4,R4,X4)</f>
        <v>4.9352155045096651E-4</v>
      </c>
    </row>
    <row r="5" spans="1:30" x14ac:dyDescent="0.25">
      <c r="A5" s="14"/>
      <c r="B5" s="2" t="s">
        <v>14</v>
      </c>
      <c r="C5" s="2">
        <v>5.6884300000000003</v>
      </c>
      <c r="D5" s="2">
        <v>145.36799999999999</v>
      </c>
      <c r="E5" s="2">
        <v>98.490449999999996</v>
      </c>
      <c r="F5" s="2">
        <f t="shared" ref="F5:F54" si="0">ABS(D5*SIN(E5*PI()/200))</f>
        <v>145.32713483752943</v>
      </c>
      <c r="G5" s="2">
        <f>C5-($C$4+$C$10)/2</f>
        <v>5.6883850000000002</v>
      </c>
      <c r="H5" s="10">
        <f>G5-$AA5</f>
        <v>-1.7300000000028959E-3</v>
      </c>
      <c r="I5" s="2">
        <v>55.690719999999999</v>
      </c>
      <c r="J5" s="2">
        <v>145.36799999999999</v>
      </c>
      <c r="K5" s="2">
        <v>98.488560000000007</v>
      </c>
      <c r="L5" s="2">
        <f t="shared" ref="L5:L54" si="1">ABS(J5*SIN(K5*PI()/200))</f>
        <v>145.32703244956323</v>
      </c>
      <c r="M5" s="2">
        <f>I5-($I$4+$I$10)/2</f>
        <v>5.6907149999999973</v>
      </c>
      <c r="N5" s="10">
        <f>M5-$AA5</f>
        <v>5.9999999999416076E-4</v>
      </c>
      <c r="O5" s="2">
        <v>105.68971000000001</v>
      </c>
      <c r="P5" s="2">
        <v>145.36699999999999</v>
      </c>
      <c r="Q5" s="2">
        <v>98.492540000000005</v>
      </c>
      <c r="R5" s="2">
        <f t="shared" ref="R5:R54" si="2">ABS(P5*SIN(Q5*PI()/200))</f>
        <v>145.32624819140128</v>
      </c>
      <c r="S5" s="2">
        <f>O5-($O$4+$O$10)/2</f>
        <v>5.6902150000000091</v>
      </c>
      <c r="T5" s="10">
        <f>S5-$AA5</f>
        <v>1.0000000000598419E-4</v>
      </c>
      <c r="U5" s="2">
        <v>155.69120000000001</v>
      </c>
      <c r="V5" s="2">
        <v>145.36799999999999</v>
      </c>
      <c r="W5" s="2">
        <v>98.492729999999995</v>
      </c>
      <c r="X5" s="2">
        <f t="shared" ref="X5:X54" si="3">ABS(V5*SIN(W5*PI()/200))</f>
        <v>145.32725818270924</v>
      </c>
      <c r="Y5" s="2">
        <f>U5-($U$4+$U$10)/2</f>
        <v>5.6911450000000059</v>
      </c>
      <c r="Z5" s="10">
        <f>Y5-$AA5</f>
        <v>1.0300000000027509E-3</v>
      </c>
      <c r="AA5" s="2">
        <f t="shared" ref="AA5:AA54" si="4">AVERAGE(G5,M5,S5,Y5)</f>
        <v>5.6901150000000031</v>
      </c>
      <c r="AB5" s="2">
        <f t="shared" ref="AB5:AB54" si="5">STDEVA(G5,M5,S5,Y5)</f>
        <v>1.2143310915904658E-3</v>
      </c>
      <c r="AC5" s="2">
        <f t="shared" ref="AC5:AC54" si="6">AVERAGE(F5,L5,R5,X5)</f>
        <v>145.32691841530078</v>
      </c>
      <c r="AD5" s="2">
        <f t="shared" ref="AD5:AD54" si="7">STDEVA(F5,L5,R5,X5)</f>
        <v>4.562471411366035E-4</v>
      </c>
    </row>
    <row r="6" spans="1:30" x14ac:dyDescent="0.25">
      <c r="A6" s="14"/>
      <c r="B6" s="2" t="s">
        <v>15</v>
      </c>
      <c r="C6" s="2">
        <v>5.81684</v>
      </c>
      <c r="D6" s="2">
        <v>95.89</v>
      </c>
      <c r="E6" s="2">
        <v>98.488780000000006</v>
      </c>
      <c r="F6" s="2">
        <f t="shared" si="0"/>
        <v>95.862984185337552</v>
      </c>
      <c r="G6" s="2">
        <f>C6-($C$4+$C$10)/2</f>
        <v>5.8167949999999999</v>
      </c>
      <c r="H6" s="10">
        <f t="shared" ref="H6:H9" si="8">G6-AA6</f>
        <v>-8.3750000000026859E-4</v>
      </c>
      <c r="I6" s="2">
        <v>55.816830000000003</v>
      </c>
      <c r="J6" s="2">
        <v>95.891000000000005</v>
      </c>
      <c r="K6" s="2">
        <v>98.486320000000006</v>
      </c>
      <c r="L6" s="2">
        <f t="shared" si="1"/>
        <v>95.863895881265975</v>
      </c>
      <c r="M6" s="2">
        <f>I6-($I$4+$I$10)/2</f>
        <v>5.8168250000000015</v>
      </c>
      <c r="N6" s="10">
        <f t="shared" ref="N6:N9" si="9">M6-$AA6</f>
        <v>-8.0749999999873978E-4</v>
      </c>
      <c r="O6" s="2">
        <v>105.81977000000001</v>
      </c>
      <c r="P6" s="2">
        <v>95.89</v>
      </c>
      <c r="Q6" s="2">
        <v>98.492819999999995</v>
      </c>
      <c r="R6" s="2">
        <f t="shared" si="2"/>
        <v>95.863128430266741</v>
      </c>
      <c r="S6" s="2">
        <f>O6-($O$4+$O$10)/2</f>
        <v>5.8202750000000094</v>
      </c>
      <c r="T6" s="10">
        <f t="shared" ref="T6:T9" si="10">S6-$AA6</f>
        <v>2.6425000000092069E-3</v>
      </c>
      <c r="U6" s="2">
        <v>155.81668999999999</v>
      </c>
      <c r="V6" s="2">
        <v>95.89</v>
      </c>
      <c r="W6" s="2">
        <v>98.492859999999993</v>
      </c>
      <c r="X6" s="2">
        <f t="shared" si="3"/>
        <v>95.863129856504258</v>
      </c>
      <c r="Y6" s="2">
        <f>U6-($U$4+$U$10)/2</f>
        <v>5.8166349999999909</v>
      </c>
      <c r="Z6" s="10">
        <f t="shared" ref="Z6:Z9" si="11">Y6-$AA6</f>
        <v>-9.9750000000931038E-4</v>
      </c>
      <c r="AA6" s="2">
        <f t="shared" si="4"/>
        <v>5.8176325000000002</v>
      </c>
      <c r="AB6" s="2">
        <f t="shared" si="5"/>
        <v>1.7636397024397819E-3</v>
      </c>
      <c r="AC6" s="2">
        <f t="shared" si="6"/>
        <v>95.863284588343632</v>
      </c>
      <c r="AD6" s="2">
        <f t="shared" si="7"/>
        <v>4.132183805458177E-4</v>
      </c>
    </row>
    <row r="7" spans="1:30" x14ac:dyDescent="0.25">
      <c r="A7" s="14"/>
      <c r="B7" s="2" t="s">
        <v>16</v>
      </c>
      <c r="C7" s="2">
        <v>6.5758000000000001</v>
      </c>
      <c r="D7" s="2">
        <v>10.526</v>
      </c>
      <c r="E7" s="2">
        <v>93.769540000000006</v>
      </c>
      <c r="F7" s="2">
        <f t="shared" si="0"/>
        <v>10.475630611636355</v>
      </c>
      <c r="G7" s="2">
        <f>C7-($C$4+$C$10)/2</f>
        <v>6.575755</v>
      </c>
      <c r="H7" s="10">
        <f t="shared" si="8"/>
        <v>-3.89500000000087E-3</v>
      </c>
      <c r="I7" s="2">
        <v>56.577759999999998</v>
      </c>
      <c r="J7" s="2">
        <v>10.526</v>
      </c>
      <c r="K7" s="2">
        <v>93.770240000000001</v>
      </c>
      <c r="L7" s="2">
        <f t="shared" si="1"/>
        <v>10.475641920095775</v>
      </c>
      <c r="M7" s="2">
        <f>I7-($I$4+$I$10)/2</f>
        <v>6.5777549999999962</v>
      </c>
      <c r="N7" s="10">
        <f t="shared" si="9"/>
        <v>-1.895000000004643E-3</v>
      </c>
      <c r="O7" s="2">
        <v>106.58374999999999</v>
      </c>
      <c r="P7" s="2">
        <v>10.526</v>
      </c>
      <c r="Q7" s="2">
        <v>93.769800000000004</v>
      </c>
      <c r="R7" s="2">
        <f t="shared" si="2"/>
        <v>10.47563481206913</v>
      </c>
      <c r="S7" s="2">
        <f>O7-($O$4+$O$10)/2</f>
        <v>6.5842549999999989</v>
      </c>
      <c r="T7" s="10">
        <f t="shared" si="10"/>
        <v>4.6049999999979718E-3</v>
      </c>
      <c r="U7" s="2">
        <v>156.58089000000001</v>
      </c>
      <c r="V7" s="2">
        <v>10.526</v>
      </c>
      <c r="W7" s="2">
        <v>93.774039999999999</v>
      </c>
      <c r="X7" s="2">
        <f t="shared" si="3"/>
        <v>10.475703286775746</v>
      </c>
      <c r="Y7" s="2">
        <f>U7-($U$4+$U$10)/2</f>
        <v>6.5808350000000075</v>
      </c>
      <c r="Z7" s="10">
        <f t="shared" si="11"/>
        <v>1.185000000006653E-3</v>
      </c>
      <c r="AA7" s="2">
        <f t="shared" si="4"/>
        <v>6.5796500000000009</v>
      </c>
      <c r="AB7" s="2">
        <f t="shared" si="5"/>
        <v>3.7135921513642045E-3</v>
      </c>
      <c r="AC7" s="2">
        <f t="shared" si="6"/>
        <v>10.475652657644252</v>
      </c>
      <c r="AD7" s="2">
        <f t="shared" si="7"/>
        <v>3.4073914356615979E-5</v>
      </c>
    </row>
    <row r="8" spans="1:30" x14ac:dyDescent="0.25">
      <c r="A8" s="14"/>
      <c r="B8" s="2" t="s">
        <v>17</v>
      </c>
      <c r="C8" s="2">
        <v>315.68808999999999</v>
      </c>
      <c r="D8" s="2">
        <v>64.870999999999995</v>
      </c>
      <c r="E8" s="2">
        <v>99.781199999999998</v>
      </c>
      <c r="F8" s="2">
        <f t="shared" si="0"/>
        <v>64.870616862590126</v>
      </c>
      <c r="G8" s="2">
        <f>C8-($C$4+$C$10)/2</f>
        <v>315.68804499999999</v>
      </c>
      <c r="H8" s="10">
        <f t="shared" si="8"/>
        <v>-2.6800000000548607E-3</v>
      </c>
      <c r="I8" s="2">
        <v>365.69191000000001</v>
      </c>
      <c r="J8" s="2">
        <v>64.873999999999995</v>
      </c>
      <c r="K8" s="2">
        <v>99.7911</v>
      </c>
      <c r="L8" s="2">
        <f t="shared" si="1"/>
        <v>64.873650733505627</v>
      </c>
      <c r="M8" s="2">
        <f>I8-($I$4+$I$10)/2</f>
        <v>315.69190500000002</v>
      </c>
      <c r="N8" s="10">
        <f t="shared" si="9"/>
        <v>1.1799999999766442E-3</v>
      </c>
      <c r="O8" s="2">
        <v>15.69018</v>
      </c>
      <c r="P8" s="2">
        <v>64.873000000000005</v>
      </c>
      <c r="Q8" s="2">
        <v>99.786230000000003</v>
      </c>
      <c r="R8" s="2">
        <f t="shared" si="2"/>
        <v>64.87263426472758</v>
      </c>
      <c r="S8" s="2">
        <f>O8-($O$4+$O$10)/2+400</f>
        <v>315.69068500000003</v>
      </c>
      <c r="T8" s="10">
        <f t="shared" si="10"/>
        <v>-4.0000000012696546E-5</v>
      </c>
      <c r="U8" s="2">
        <v>65.692319999999995</v>
      </c>
      <c r="V8" s="2">
        <v>64.873000000000005</v>
      </c>
      <c r="W8" s="2">
        <v>99.785820000000001</v>
      </c>
      <c r="X8" s="2">
        <f t="shared" si="3"/>
        <v>64.8726328604602</v>
      </c>
      <c r="Y8" s="2">
        <f>U8-($U$4+$U$10)/2+400</f>
        <v>315.69226500000002</v>
      </c>
      <c r="Z8" s="10">
        <f t="shared" si="11"/>
        <v>1.5399999999772263E-3</v>
      </c>
      <c r="AA8" s="2">
        <f t="shared" si="4"/>
        <v>315.69072500000004</v>
      </c>
      <c r="AB8" s="2">
        <f t="shared" si="5"/>
        <v>1.9103228348606254E-3</v>
      </c>
      <c r="AC8" s="2">
        <f t="shared" si="6"/>
        <v>64.872383680320894</v>
      </c>
      <c r="AD8" s="2">
        <f t="shared" si="7"/>
        <v>1.2717379123859676E-3</v>
      </c>
    </row>
    <row r="9" spans="1:30" x14ac:dyDescent="0.25">
      <c r="A9" s="14"/>
      <c r="B9" s="2" t="s">
        <v>18</v>
      </c>
      <c r="C9" s="2">
        <v>318.41183000000001</v>
      </c>
      <c r="D9" s="2">
        <v>222.42</v>
      </c>
      <c r="E9" s="2">
        <v>99.672280000000001</v>
      </c>
      <c r="F9" s="2">
        <f t="shared" si="0"/>
        <v>222.41705294305189</v>
      </c>
      <c r="G9" s="2">
        <f>C9-($C$4+$C$10)/2</f>
        <v>318.41178500000001</v>
      </c>
      <c r="H9" s="10">
        <f t="shared" si="8"/>
        <v>5.1999999999452484E-4</v>
      </c>
      <c r="I9" s="2">
        <v>368.41233</v>
      </c>
      <c r="J9" s="2">
        <v>222.42</v>
      </c>
      <c r="K9" s="2">
        <v>99.673779999999994</v>
      </c>
      <c r="L9" s="2">
        <f t="shared" si="1"/>
        <v>222.4170798590722</v>
      </c>
      <c r="M9" s="2">
        <f>I9-($I$4+$I$10)/2</f>
        <v>318.41232500000001</v>
      </c>
      <c r="N9" s="10">
        <f t="shared" si="9"/>
        <v>1.059999999995398E-3</v>
      </c>
      <c r="O9" s="2">
        <v>18.409189999999999</v>
      </c>
      <c r="P9" s="2">
        <v>222.42</v>
      </c>
      <c r="Q9" s="2">
        <v>99.67389</v>
      </c>
      <c r="R9" s="2">
        <f t="shared" si="2"/>
        <v>222.41708182805414</v>
      </c>
      <c r="S9" s="2">
        <f>O9-($O$4+$O$10)/2+400</f>
        <v>318.409695</v>
      </c>
      <c r="T9" s="10">
        <f t="shared" si="10"/>
        <v>-1.5700000000151704E-3</v>
      </c>
      <c r="U9" s="2">
        <v>68.41131</v>
      </c>
      <c r="V9" s="2">
        <v>222.42</v>
      </c>
      <c r="W9" s="2">
        <v>99.674260000000004</v>
      </c>
      <c r="X9" s="2">
        <f t="shared" si="3"/>
        <v>222.41708844612009</v>
      </c>
      <c r="Y9" s="2">
        <f>U9-($U$4+$U$10)/2+400</f>
        <v>318.41125499999998</v>
      </c>
      <c r="Z9" s="10">
        <f t="shared" si="11"/>
        <v>-1.0000000031595846E-5</v>
      </c>
      <c r="AA9" s="2">
        <f t="shared" si="4"/>
        <v>318.41126500000001</v>
      </c>
      <c r="AB9" s="2">
        <f t="shared" si="5"/>
        <v>1.1341663605240072E-3</v>
      </c>
      <c r="AC9" s="2">
        <f t="shared" si="6"/>
        <v>222.41707576907459</v>
      </c>
      <c r="AD9" s="2">
        <f t="shared" si="7"/>
        <v>1.5654329632591608E-5</v>
      </c>
    </row>
    <row r="10" spans="1:30" x14ac:dyDescent="0.25">
      <c r="A10" s="14"/>
      <c r="B10" s="2" t="s">
        <v>13</v>
      </c>
      <c r="C10" s="2">
        <v>9.0000000000000006E-5</v>
      </c>
      <c r="D10" s="2">
        <v>157.352</v>
      </c>
      <c r="E10" s="2">
        <v>99.854420000000005</v>
      </c>
      <c r="F10" s="2">
        <f t="shared" si="0"/>
        <v>157.35158858012628</v>
      </c>
      <c r="G10" s="11">
        <v>0</v>
      </c>
      <c r="H10" s="10"/>
      <c r="I10" s="2">
        <v>50.000010000000003</v>
      </c>
      <c r="J10" s="2">
        <v>157.352</v>
      </c>
      <c r="K10" s="2">
        <v>99.855069999999998</v>
      </c>
      <c r="L10" s="2">
        <f t="shared" si="1"/>
        <v>157.35159224581929</v>
      </c>
      <c r="M10" s="11">
        <v>0</v>
      </c>
      <c r="N10" s="10"/>
      <c r="O10" s="2">
        <v>99.998990000000006</v>
      </c>
      <c r="P10" s="2">
        <v>157.352</v>
      </c>
      <c r="Q10" s="2">
        <v>99.855590000000007</v>
      </c>
      <c r="R10" s="2">
        <f t="shared" si="2"/>
        <v>157.35159516656316</v>
      </c>
      <c r="S10" s="11">
        <v>0</v>
      </c>
      <c r="T10" s="10"/>
      <c r="U10" s="2">
        <v>150.00011000000001</v>
      </c>
      <c r="V10" s="2">
        <v>157.352</v>
      </c>
      <c r="W10" s="2">
        <v>99.855649999999997</v>
      </c>
      <c r="X10" s="2">
        <f t="shared" si="3"/>
        <v>157.35159550289652</v>
      </c>
      <c r="Y10" s="11">
        <v>0</v>
      </c>
      <c r="Z10" s="10"/>
      <c r="AA10" s="2">
        <f t="shared" si="4"/>
        <v>0</v>
      </c>
      <c r="AB10" s="2">
        <f t="shared" si="5"/>
        <v>0</v>
      </c>
      <c r="AC10" s="2">
        <f t="shared" si="6"/>
        <v>157.3515928738513</v>
      </c>
      <c r="AD10" s="2">
        <f t="shared" si="7"/>
        <v>3.2144934902638052E-6</v>
      </c>
    </row>
    <row r="11" spans="1:30" x14ac:dyDescent="0.25">
      <c r="A11" s="14" t="s">
        <v>16</v>
      </c>
      <c r="B11" s="22" t="s">
        <v>18</v>
      </c>
      <c r="C11" s="22">
        <v>0</v>
      </c>
      <c r="D11" s="22">
        <v>220.721</v>
      </c>
      <c r="E11" s="22">
        <v>99.966459999999998</v>
      </c>
      <c r="F11" s="22">
        <f t="shared" si="0"/>
        <v>220.72096936770612</v>
      </c>
      <c r="G11" s="24">
        <v>0</v>
      </c>
      <c r="H11" s="23"/>
      <c r="I11" s="22">
        <v>50</v>
      </c>
      <c r="J11" s="22">
        <v>220.721</v>
      </c>
      <c r="K11" s="22">
        <v>99.969499999999996</v>
      </c>
      <c r="L11" s="22">
        <f t="shared" si="1"/>
        <v>220.7209746689563</v>
      </c>
      <c r="M11" s="24">
        <v>0</v>
      </c>
      <c r="N11" s="23"/>
      <c r="O11" s="22">
        <v>100</v>
      </c>
      <c r="P11" s="22">
        <v>220.721</v>
      </c>
      <c r="Q11" s="22">
        <v>99.966200000000001</v>
      </c>
      <c r="R11" s="22">
        <f t="shared" si="2"/>
        <v>220.72096889094607</v>
      </c>
      <c r="S11" s="24">
        <v>0</v>
      </c>
      <c r="T11" s="23"/>
      <c r="U11" s="22">
        <v>150</v>
      </c>
      <c r="V11" s="22">
        <v>220.721</v>
      </c>
      <c r="W11" s="22">
        <v>300.03113999999999</v>
      </c>
      <c r="X11" s="22">
        <f t="shared" si="3"/>
        <v>220.72097359472949</v>
      </c>
      <c r="Y11" s="24">
        <v>0</v>
      </c>
      <c r="Z11" s="23"/>
      <c r="AA11" s="22">
        <f t="shared" si="4"/>
        <v>0</v>
      </c>
      <c r="AB11" s="22">
        <f t="shared" si="5"/>
        <v>0</v>
      </c>
      <c r="AC11" s="22">
        <f t="shared" si="6"/>
        <v>220.7209716305845</v>
      </c>
      <c r="AD11" s="22">
        <f t="shared" si="7"/>
        <v>2.9277867659734254E-6</v>
      </c>
    </row>
    <row r="12" spans="1:30" x14ac:dyDescent="0.25">
      <c r="A12" s="14"/>
      <c r="B12" s="2" t="s">
        <v>13</v>
      </c>
      <c r="C12" s="2">
        <v>84.092500000000001</v>
      </c>
      <c r="D12" s="2">
        <v>146.93799999999999</v>
      </c>
      <c r="E12" s="2">
        <v>100.28724</v>
      </c>
      <c r="F12" s="2">
        <f t="shared" si="0"/>
        <v>146.93650433964527</v>
      </c>
      <c r="G12" s="2">
        <f>C12-($C$11+$C$17)/2+200</f>
        <v>84.092545000000001</v>
      </c>
      <c r="H12" s="10">
        <f>G12-AA12</f>
        <v>4.3999999999755346E-4</v>
      </c>
      <c r="I12" s="2">
        <v>134.09168</v>
      </c>
      <c r="J12" s="2">
        <v>146.93899999999999</v>
      </c>
      <c r="K12" s="2">
        <v>100.28792</v>
      </c>
      <c r="L12" s="2">
        <f t="shared" si="1"/>
        <v>146.93749723952004</v>
      </c>
      <c r="M12" s="2">
        <f>I12-($I$11+$I$17)/2</f>
        <v>84.091610000000003</v>
      </c>
      <c r="N12" s="10">
        <f>M12-$AA12</f>
        <v>-4.9500000000080036E-4</v>
      </c>
      <c r="O12" s="2">
        <v>184.09244000000001</v>
      </c>
      <c r="P12" s="2">
        <v>146.93799999999999</v>
      </c>
      <c r="Q12" s="2">
        <v>100.29043</v>
      </c>
      <c r="R12" s="2">
        <f t="shared" si="2"/>
        <v>146.93647093453652</v>
      </c>
      <c r="S12" s="2">
        <f>O12-($O$11+$O$17)/2</f>
        <v>84.09235000000001</v>
      </c>
      <c r="T12" s="10">
        <f>S12-$AA12</f>
        <v>2.4500000000671207E-4</v>
      </c>
      <c r="U12" s="2">
        <v>234.09191000000001</v>
      </c>
      <c r="V12" s="2">
        <v>146.93799999999999</v>
      </c>
      <c r="W12" s="2">
        <v>100.28864</v>
      </c>
      <c r="X12" s="2">
        <f t="shared" si="3"/>
        <v>146.93648972452365</v>
      </c>
      <c r="Y12" s="2">
        <f>U12-($U$11+$U$17)/2</f>
        <v>84.091915</v>
      </c>
      <c r="Z12" s="10">
        <f>Y12-$AA12</f>
        <v>-1.9000000000346517E-4</v>
      </c>
      <c r="AA12" s="2">
        <f t="shared" si="4"/>
        <v>84.092105000000004</v>
      </c>
      <c r="AB12" s="2">
        <f t="shared" si="5"/>
        <v>4.2219663665297205E-4</v>
      </c>
      <c r="AC12" s="2">
        <f t="shared" si="6"/>
        <v>146.93674055955637</v>
      </c>
      <c r="AD12" s="2">
        <f t="shared" si="7"/>
        <v>5.046385765385727E-4</v>
      </c>
    </row>
    <row r="13" spans="1:30" x14ac:dyDescent="0.25">
      <c r="A13" s="14"/>
      <c r="B13" s="2" t="s">
        <v>14</v>
      </c>
      <c r="C13" s="2">
        <v>90.180890000000005</v>
      </c>
      <c r="D13" s="2">
        <v>134.874</v>
      </c>
      <c r="E13" s="2">
        <v>98.855440000000002</v>
      </c>
      <c r="F13" s="2">
        <f t="shared" si="0"/>
        <v>134.85220266363092</v>
      </c>
      <c r="G13" s="2">
        <f t="shared" ref="G13:G16" si="12">C13-($C$11+$C$17)/2+200</f>
        <v>90.180935000000005</v>
      </c>
      <c r="H13" s="10">
        <f t="shared" ref="H13:H16" si="13">G13-AA13</f>
        <v>7.6500000000123691E-4</v>
      </c>
      <c r="I13" s="2">
        <v>140.18044</v>
      </c>
      <c r="J13" s="2">
        <v>134.874</v>
      </c>
      <c r="K13" s="2">
        <v>98.858270000000005</v>
      </c>
      <c r="L13" s="2">
        <f t="shared" si="1"/>
        <v>134.85231031818577</v>
      </c>
      <c r="M13" s="2">
        <f t="shared" ref="M13:M15" si="14">I13-($I$11+$I$17)/2</f>
        <v>90.180370000000011</v>
      </c>
      <c r="N13" s="10">
        <f t="shared" ref="N13:N15" si="15">M13-$AA13</f>
        <v>2.0000000000663931E-4</v>
      </c>
      <c r="O13" s="2">
        <v>190.18051</v>
      </c>
      <c r="P13" s="2">
        <v>134.874</v>
      </c>
      <c r="Q13" s="2">
        <v>98.857489999999999</v>
      </c>
      <c r="R13" s="2">
        <f t="shared" si="2"/>
        <v>134.85228067321447</v>
      </c>
      <c r="S13" s="2">
        <f>O13-($O$11+$O$17)/2</f>
        <v>90.180419999999998</v>
      </c>
      <c r="T13" s="10">
        <f t="shared" ref="T13:T15" si="16">S13-$AA13</f>
        <v>2.4999999999408828E-4</v>
      </c>
      <c r="U13" s="2">
        <v>240.17894999999999</v>
      </c>
      <c r="V13" s="2">
        <v>134.874</v>
      </c>
      <c r="W13" s="2">
        <v>98.860979999999998</v>
      </c>
      <c r="X13" s="2">
        <f t="shared" si="3"/>
        <v>134.85241315810919</v>
      </c>
      <c r="Y13" s="2">
        <f>U13-($U$11+$U$17)/2</f>
        <v>90.178954999999974</v>
      </c>
      <c r="Z13" s="10">
        <f t="shared" ref="Z13:Z15" si="17">Y13-$AA13</f>
        <v>-1.2150000000303862E-3</v>
      </c>
      <c r="AA13" s="2">
        <f t="shared" si="4"/>
        <v>90.180170000000004</v>
      </c>
      <c r="AB13" s="2">
        <f t="shared" si="5"/>
        <v>8.4930363633497423E-4</v>
      </c>
      <c r="AC13" s="2">
        <f t="shared" si="6"/>
        <v>134.85230170328509</v>
      </c>
      <c r="AD13" s="2">
        <f t="shared" si="7"/>
        <v>8.7077573264425032E-5</v>
      </c>
    </row>
    <row r="14" spans="1:30" x14ac:dyDescent="0.25">
      <c r="A14" s="14"/>
      <c r="B14" s="2" t="s">
        <v>15</v>
      </c>
      <c r="C14" s="2">
        <v>90.280090000000001</v>
      </c>
      <c r="D14" s="2">
        <v>85.397999999999996</v>
      </c>
      <c r="E14" s="2">
        <v>99.068830000000005</v>
      </c>
      <c r="F14" s="2">
        <f t="shared" si="0"/>
        <v>85.388865018618247</v>
      </c>
      <c r="G14" s="2">
        <f t="shared" si="12"/>
        <v>90.280135000000001</v>
      </c>
      <c r="H14" s="10">
        <f t="shared" si="13"/>
        <v>5.4000000001508397E-4</v>
      </c>
      <c r="I14" s="2">
        <v>140.28061</v>
      </c>
      <c r="J14" s="2">
        <v>85.397999999999996</v>
      </c>
      <c r="K14" s="2">
        <v>99.068290000000005</v>
      </c>
      <c r="L14" s="2">
        <f t="shared" si="1"/>
        <v>85.388854420699076</v>
      </c>
      <c r="M14" s="2">
        <f t="shared" si="14"/>
        <v>90.280540000000002</v>
      </c>
      <c r="N14" s="10">
        <f t="shared" si="15"/>
        <v>9.4500000001573881E-4</v>
      </c>
      <c r="O14" s="2">
        <v>190.27934999999999</v>
      </c>
      <c r="P14" s="2">
        <v>85.397999999999996</v>
      </c>
      <c r="Q14" s="2">
        <v>99.068849999999998</v>
      </c>
      <c r="R14" s="2">
        <f t="shared" si="2"/>
        <v>85.3888654110158</v>
      </c>
      <c r="S14" s="2">
        <f>O14-($O$11+$O$17)/2</f>
        <v>90.279259999999994</v>
      </c>
      <c r="T14" s="10">
        <f t="shared" si="16"/>
        <v>-3.3499999999264674E-4</v>
      </c>
      <c r="U14" s="2">
        <v>240.27843999999999</v>
      </c>
      <c r="V14" s="2">
        <v>85.397000000000006</v>
      </c>
      <c r="W14" s="2">
        <v>99.072429999999997</v>
      </c>
      <c r="X14" s="2">
        <f t="shared" si="3"/>
        <v>85.38793562055163</v>
      </c>
      <c r="Y14" s="2">
        <f>U14-($U$11+$U$17)/2</f>
        <v>90.278444999999977</v>
      </c>
      <c r="Z14" s="10">
        <f t="shared" si="17"/>
        <v>-1.1500000000097543E-3</v>
      </c>
      <c r="AA14" s="2">
        <f t="shared" si="4"/>
        <v>90.279594999999986</v>
      </c>
      <c r="AB14" s="2">
        <f t="shared" si="5"/>
        <v>9.3440712041799442E-4</v>
      </c>
      <c r="AC14" s="2">
        <f t="shared" si="6"/>
        <v>85.388630117721178</v>
      </c>
      <c r="AD14" s="2">
        <f t="shared" si="7"/>
        <v>4.6302610089923011E-4</v>
      </c>
    </row>
    <row r="15" spans="1:30" x14ac:dyDescent="0.25">
      <c r="A15" s="14"/>
      <c r="B15" s="2" t="s">
        <v>11</v>
      </c>
      <c r="C15" s="2">
        <v>291.13666000000001</v>
      </c>
      <c r="D15" s="2">
        <v>10.526</v>
      </c>
      <c r="E15" s="2">
        <v>106.23539</v>
      </c>
      <c r="F15" s="2">
        <f t="shared" si="0"/>
        <v>10.475550931901081</v>
      </c>
      <c r="G15" s="2">
        <f t="shared" si="12"/>
        <v>291.13670500000001</v>
      </c>
      <c r="H15" s="10">
        <f t="shared" si="13"/>
        <v>6.5749999998843123E-4</v>
      </c>
      <c r="I15" s="2">
        <v>341.13688999999999</v>
      </c>
      <c r="J15" s="2">
        <v>10.526</v>
      </c>
      <c r="K15" s="2">
        <v>106.23371</v>
      </c>
      <c r="L15" s="2">
        <f t="shared" si="1"/>
        <v>10.475578091483863</v>
      </c>
      <c r="M15" s="2">
        <f t="shared" si="14"/>
        <v>291.13682</v>
      </c>
      <c r="N15" s="10">
        <f t="shared" si="15"/>
        <v>7.7249999998230123E-4</v>
      </c>
      <c r="O15" s="2">
        <v>391.13594000000001</v>
      </c>
      <c r="P15" s="2">
        <v>10.526</v>
      </c>
      <c r="Q15" s="2">
        <v>106.23348</v>
      </c>
      <c r="R15" s="2">
        <f t="shared" si="2"/>
        <v>10.475581809192338</v>
      </c>
      <c r="S15" s="2">
        <f>O15-($O$11+$O$17)/2</f>
        <v>291.13585</v>
      </c>
      <c r="T15" s="10">
        <f t="shared" si="16"/>
        <v>-1.975000000129512E-4</v>
      </c>
      <c r="U15" s="2">
        <v>41.134810000000002</v>
      </c>
      <c r="V15" s="2">
        <v>10.526</v>
      </c>
      <c r="W15" s="2">
        <v>106.23268</v>
      </c>
      <c r="X15" s="2">
        <f t="shared" si="3"/>
        <v>10.475594739287336</v>
      </c>
      <c r="Y15" s="2">
        <f>U15-($U$11+$U$17)/2+400</f>
        <v>291.134815</v>
      </c>
      <c r="Z15" s="10">
        <f t="shared" si="17"/>
        <v>-1.2325000000146247E-3</v>
      </c>
      <c r="AA15" s="2">
        <f t="shared" si="4"/>
        <v>291.13604750000002</v>
      </c>
      <c r="AB15" s="2">
        <f t="shared" si="5"/>
        <v>9.2864148087382775E-4</v>
      </c>
      <c r="AC15" s="2">
        <f t="shared" si="6"/>
        <v>10.475576392966154</v>
      </c>
      <c r="AD15" s="2">
        <f t="shared" si="7"/>
        <v>1.8412620708503462E-5</v>
      </c>
    </row>
    <row r="16" spans="1:30" x14ac:dyDescent="0.25">
      <c r="A16" s="14"/>
      <c r="B16" s="2" t="s">
        <v>17</v>
      </c>
      <c r="C16" s="2">
        <v>389.92550999999997</v>
      </c>
      <c r="D16" s="2">
        <v>64.225999999999999</v>
      </c>
      <c r="E16" s="2">
        <v>100.80240999999999</v>
      </c>
      <c r="F16" s="2">
        <f t="shared" si="0"/>
        <v>64.220898386553969</v>
      </c>
      <c r="G16" s="2">
        <f t="shared" si="12"/>
        <v>389.92555499999997</v>
      </c>
      <c r="H16" s="10">
        <f t="shared" si="13"/>
        <v>-3.7750000001324224E-4</v>
      </c>
      <c r="I16" s="2">
        <v>39.927250000000001</v>
      </c>
      <c r="J16" s="2">
        <v>64.225999999999999</v>
      </c>
      <c r="K16" s="2">
        <v>100.80574</v>
      </c>
      <c r="L16" s="2">
        <f t="shared" si="1"/>
        <v>64.220855955885398</v>
      </c>
      <c r="M16" s="2">
        <f>I16-($I$11+$I$17)/2+400</f>
        <v>389.92718000000002</v>
      </c>
      <c r="N16" s="10">
        <f>M16-$AA16</f>
        <v>1.2475000000335967E-3</v>
      </c>
      <c r="O16" s="2">
        <v>89.925709999999995</v>
      </c>
      <c r="P16" s="2">
        <v>64.225999999999999</v>
      </c>
      <c r="Q16" s="2">
        <v>100.80222999999999</v>
      </c>
      <c r="R16" s="2">
        <f t="shared" si="2"/>
        <v>64.220900675097909</v>
      </c>
      <c r="S16" s="2">
        <f>O16-($O$11+$O$17)/2+400</f>
        <v>389.92561999999998</v>
      </c>
      <c r="T16" s="10">
        <f>S16-$AA16</f>
        <v>-3.1250000000682121E-4</v>
      </c>
      <c r="U16" s="2">
        <v>139.92536999999999</v>
      </c>
      <c r="V16" s="2">
        <v>64.227000000000004</v>
      </c>
      <c r="W16" s="2">
        <v>100.80428000000001</v>
      </c>
      <c r="X16" s="2">
        <f t="shared" si="3"/>
        <v>64.221874500949795</v>
      </c>
      <c r="Y16" s="2">
        <f>U16-($U$11+$U$17)/2+400</f>
        <v>389.92537499999997</v>
      </c>
      <c r="Z16" s="10">
        <f>Y16-$AA16</f>
        <v>-5.5750000001353328E-4</v>
      </c>
      <c r="AA16" s="2">
        <f t="shared" si="4"/>
        <v>389.92593249999999</v>
      </c>
      <c r="AB16" s="2">
        <f t="shared" si="5"/>
        <v>8.3809804520178796E-4</v>
      </c>
      <c r="AC16" s="2">
        <f t="shared" si="6"/>
        <v>64.221132379621764</v>
      </c>
      <c r="AD16" s="2">
        <f t="shared" si="7"/>
        <v>4.9517467951433545E-4</v>
      </c>
    </row>
    <row r="17" spans="1:30" x14ac:dyDescent="0.25">
      <c r="A17" s="14"/>
      <c r="B17" s="2" t="s">
        <v>18</v>
      </c>
      <c r="C17" s="2">
        <v>399.99991</v>
      </c>
      <c r="D17" s="2">
        <v>220.721</v>
      </c>
      <c r="E17" s="2">
        <v>99.97072</v>
      </c>
      <c r="F17" s="2">
        <f t="shared" si="0"/>
        <v>220.72097665491012</v>
      </c>
      <c r="G17" s="11">
        <v>0</v>
      </c>
      <c r="H17" s="10"/>
      <c r="I17" s="2">
        <v>50.000140000000002</v>
      </c>
      <c r="J17" s="2">
        <v>220.721</v>
      </c>
      <c r="K17" s="2">
        <v>99.969260000000006</v>
      </c>
      <c r="L17" s="2">
        <f t="shared" si="1"/>
        <v>220.72097426873535</v>
      </c>
      <c r="M17" s="11">
        <v>0</v>
      </c>
      <c r="N17" s="10"/>
      <c r="O17" s="2">
        <v>100.00018</v>
      </c>
      <c r="P17" s="2">
        <v>220.721</v>
      </c>
      <c r="Q17" s="2">
        <v>99.968469999999996</v>
      </c>
      <c r="R17" s="2">
        <f t="shared" si="2"/>
        <v>220.72097292918406</v>
      </c>
      <c r="S17" s="11">
        <v>0</v>
      </c>
      <c r="T17" s="10"/>
      <c r="U17" s="2">
        <v>149.99999</v>
      </c>
      <c r="V17" s="2">
        <v>220.721</v>
      </c>
      <c r="W17" s="2">
        <v>99.970429999999993</v>
      </c>
      <c r="X17" s="2">
        <f t="shared" si="3"/>
        <v>220.72097619018317</v>
      </c>
      <c r="Y17" s="11">
        <v>0</v>
      </c>
      <c r="Z17" s="10"/>
      <c r="AA17" s="2">
        <f t="shared" si="4"/>
        <v>0</v>
      </c>
      <c r="AB17" s="2">
        <f t="shared" si="5"/>
        <v>0</v>
      </c>
      <c r="AC17" s="2">
        <f t="shared" si="6"/>
        <v>220.72097501075316</v>
      </c>
      <c r="AD17" s="2">
        <f t="shared" si="7"/>
        <v>1.7299159519747425E-6</v>
      </c>
    </row>
    <row r="18" spans="1:30" x14ac:dyDescent="0.25">
      <c r="A18" s="14" t="s">
        <v>17</v>
      </c>
      <c r="B18" s="2" t="s">
        <v>16</v>
      </c>
      <c r="C18" s="2">
        <v>0</v>
      </c>
      <c r="D18" s="2">
        <v>64.227000000000004</v>
      </c>
      <c r="E18" s="2">
        <v>99.206050000000005</v>
      </c>
      <c r="F18" s="2">
        <f t="shared" si="0"/>
        <v>64.222005315360704</v>
      </c>
      <c r="G18" s="11">
        <v>0</v>
      </c>
      <c r="H18" s="10"/>
      <c r="I18" s="2">
        <v>50</v>
      </c>
      <c r="J18" s="2">
        <v>64.227000000000004</v>
      </c>
      <c r="K18" s="2">
        <v>300.79345999999998</v>
      </c>
      <c r="L18" s="2">
        <f t="shared" si="1"/>
        <v>64.222011478490813</v>
      </c>
      <c r="M18" s="11">
        <v>0</v>
      </c>
      <c r="N18" s="10"/>
      <c r="O18" s="2">
        <v>100</v>
      </c>
      <c r="P18" s="2">
        <v>64.227000000000004</v>
      </c>
      <c r="Q18" s="2">
        <v>99.208410000000001</v>
      </c>
      <c r="R18" s="2">
        <f t="shared" si="2"/>
        <v>64.22203496404164</v>
      </c>
      <c r="S18" s="11">
        <v>0</v>
      </c>
      <c r="T18" s="10"/>
      <c r="U18" s="2">
        <v>150</v>
      </c>
      <c r="V18" s="2">
        <v>64.227000000000004</v>
      </c>
      <c r="W18" s="2">
        <v>99.204899999999995</v>
      </c>
      <c r="X18" s="2">
        <f t="shared" si="3"/>
        <v>64.221990835928764</v>
      </c>
      <c r="Y18" s="11">
        <v>0</v>
      </c>
      <c r="Z18" s="10"/>
      <c r="AA18" s="2">
        <f t="shared" si="4"/>
        <v>0</v>
      </c>
      <c r="AB18" s="2">
        <f t="shared" si="5"/>
        <v>0</v>
      </c>
      <c r="AC18" s="2">
        <f t="shared" si="6"/>
        <v>64.22201064845548</v>
      </c>
      <c r="AD18" s="2">
        <f t="shared" si="7"/>
        <v>1.8374935861241181E-5</v>
      </c>
    </row>
    <row r="19" spans="1:30" x14ac:dyDescent="0.25">
      <c r="A19" s="14"/>
      <c r="B19" s="2" t="s">
        <v>11</v>
      </c>
      <c r="C19" s="2">
        <v>10.32174</v>
      </c>
      <c r="D19" s="2">
        <v>64.872</v>
      </c>
      <c r="E19" s="2">
        <v>100.22429</v>
      </c>
      <c r="F19" s="2">
        <f t="shared" si="0"/>
        <v>64.871597388274964</v>
      </c>
      <c r="G19" s="11">
        <f>C19-($C$18+$C$21)/2</f>
        <v>10.32165</v>
      </c>
      <c r="H19" s="10">
        <f t="shared" ref="H19:H20" si="18">G19-AA19</f>
        <v>-1.2500000039494807E-6</v>
      </c>
      <c r="I19" s="2">
        <v>60.322310000000002</v>
      </c>
      <c r="J19" s="2">
        <v>64.872</v>
      </c>
      <c r="K19" s="2">
        <v>100.22569</v>
      </c>
      <c r="L19" s="2">
        <f t="shared" si="1"/>
        <v>64.871592346454349</v>
      </c>
      <c r="M19" s="11">
        <f>I19-($I$18+$I$21)/2</f>
        <v>10.322355000000002</v>
      </c>
      <c r="N19" s="10">
        <f>M19-$AA19</f>
        <v>7.0374999999778254E-4</v>
      </c>
      <c r="O19" s="2">
        <v>110.32113</v>
      </c>
      <c r="P19" s="2">
        <v>64.870999999999995</v>
      </c>
      <c r="Q19" s="2">
        <v>100.22093</v>
      </c>
      <c r="R19" s="2">
        <f t="shared" si="2"/>
        <v>64.870609366665917</v>
      </c>
      <c r="S19" s="11">
        <f>O19-($O$18+$O$21)/2</f>
        <v>10.321044999999998</v>
      </c>
      <c r="T19" s="10">
        <f>S19-$AA19</f>
        <v>-6.0625000000591456E-4</v>
      </c>
      <c r="U19" s="2">
        <v>160.32156000000001</v>
      </c>
      <c r="V19" s="2">
        <v>64.872</v>
      </c>
      <c r="W19" s="2">
        <v>100.22445999999999</v>
      </c>
      <c r="X19" s="2">
        <f t="shared" si="3"/>
        <v>64.871596777727362</v>
      </c>
      <c r="Y19" s="11">
        <f>U19-($U$18+$U$21)/2</f>
        <v>10.321555000000018</v>
      </c>
      <c r="Z19" s="10">
        <f>Y19-$AA19</f>
        <v>-9.6249999986142143E-5</v>
      </c>
      <c r="AA19" s="2">
        <f t="shared" si="4"/>
        <v>10.321651250000004</v>
      </c>
      <c r="AB19" s="2">
        <f t="shared" si="5"/>
        <v>5.3915636260160884E-4</v>
      </c>
      <c r="AC19" s="2">
        <f t="shared" si="6"/>
        <v>64.871348969780641</v>
      </c>
      <c r="AD19" s="2">
        <f t="shared" si="7"/>
        <v>4.9307386174018422E-4</v>
      </c>
    </row>
    <row r="20" spans="1:30" x14ac:dyDescent="0.25">
      <c r="A20" s="14"/>
      <c r="B20" s="2" t="s">
        <v>18</v>
      </c>
      <c r="C20" s="2">
        <v>214.16278</v>
      </c>
      <c r="D20" s="2">
        <v>157.63200000000001</v>
      </c>
      <c r="E20" s="2">
        <v>99.625280000000004</v>
      </c>
      <c r="F20" s="2">
        <f t="shared" si="0"/>
        <v>157.62926934623414</v>
      </c>
      <c r="G20" s="11">
        <f>C20-($C$18+$C$21)/2</f>
        <v>214.16269</v>
      </c>
      <c r="H20" s="10">
        <f t="shared" si="18"/>
        <v>1.376250000021173E-3</v>
      </c>
      <c r="I20" s="2">
        <v>264.16194999999999</v>
      </c>
      <c r="J20" s="2">
        <v>157.63200000000001</v>
      </c>
      <c r="K20" s="2">
        <v>99.628119999999996</v>
      </c>
      <c r="L20" s="2">
        <f t="shared" si="1"/>
        <v>157.62931058047286</v>
      </c>
      <c r="M20" s="11">
        <f>I20-($I$18+$I$21)/2</f>
        <v>214.16199499999999</v>
      </c>
      <c r="N20" s="10">
        <f>M20-$AA20</f>
        <v>6.8125000001373337E-4</v>
      </c>
      <c r="O20" s="2">
        <v>314.16118</v>
      </c>
      <c r="P20" s="2">
        <v>157.63200000000001</v>
      </c>
      <c r="Q20" s="2">
        <v>99.626400000000004</v>
      </c>
      <c r="R20" s="2">
        <f t="shared" si="2"/>
        <v>157.62928564508624</v>
      </c>
      <c r="S20" s="11">
        <f>O20-($O$18+$O$21)/2</f>
        <v>214.16109499999999</v>
      </c>
      <c r="T20" s="10">
        <f>S20-$AA20</f>
        <v>-2.1874999998772182E-4</v>
      </c>
      <c r="U20" s="2">
        <v>364.15947999999997</v>
      </c>
      <c r="V20" s="2">
        <v>157.63300000000001</v>
      </c>
      <c r="W20" s="2">
        <v>99.627700000000004</v>
      </c>
      <c r="X20" s="2">
        <f t="shared" si="3"/>
        <v>157.63030448511736</v>
      </c>
      <c r="Y20" s="11">
        <f>U20-($U$18+$U$21)/2</f>
        <v>214.15947499999999</v>
      </c>
      <c r="Z20" s="10">
        <f>Y20-$AA20</f>
        <v>-1.8387499999903412E-3</v>
      </c>
      <c r="AA20" s="2">
        <f t="shared" si="4"/>
        <v>214.16131374999998</v>
      </c>
      <c r="AB20" s="2">
        <f t="shared" si="5"/>
        <v>1.3888866944470426E-3</v>
      </c>
      <c r="AC20" s="2">
        <f t="shared" si="6"/>
        <v>157.62954251422764</v>
      </c>
      <c r="AD20" s="2">
        <f t="shared" si="7"/>
        <v>5.0826351822272104E-4</v>
      </c>
    </row>
    <row r="21" spans="1:30" x14ac:dyDescent="0.25">
      <c r="A21" s="14"/>
      <c r="B21" s="2" t="s">
        <v>16</v>
      </c>
      <c r="C21" s="2">
        <v>1.8000000000000001E-4</v>
      </c>
      <c r="D21" s="2">
        <v>64.227000000000004</v>
      </c>
      <c r="E21" s="2">
        <v>99.207310000000007</v>
      </c>
      <c r="F21" s="2">
        <f t="shared" si="0"/>
        <v>64.222021155722587</v>
      </c>
      <c r="G21" s="11">
        <v>0</v>
      </c>
      <c r="H21" s="10"/>
      <c r="I21" s="2">
        <v>49.99991</v>
      </c>
      <c r="J21" s="2">
        <v>64.227000000000004</v>
      </c>
      <c r="K21" s="2">
        <v>99.208160000000007</v>
      </c>
      <c r="L21" s="2">
        <f t="shared" si="1"/>
        <v>64.222031827470971</v>
      </c>
      <c r="M21" s="11">
        <v>0</v>
      </c>
      <c r="N21" s="10"/>
      <c r="O21" s="2">
        <v>100.00017</v>
      </c>
      <c r="P21" s="2">
        <v>64.227000000000004</v>
      </c>
      <c r="Q21" s="2">
        <v>99.205550000000002</v>
      </c>
      <c r="R21" s="2">
        <f t="shared" si="2"/>
        <v>64.221999022530511</v>
      </c>
      <c r="S21" s="11">
        <v>0</v>
      </c>
      <c r="T21" s="10"/>
      <c r="U21" s="2">
        <v>150.00001</v>
      </c>
      <c r="V21" s="2">
        <v>64.227000000000004</v>
      </c>
      <c r="W21" s="2">
        <v>99.207130000000006</v>
      </c>
      <c r="X21" s="2">
        <f t="shared" si="3"/>
        <v>64.222018894353994</v>
      </c>
      <c r="Y21" s="11">
        <v>0</v>
      </c>
      <c r="Z21" s="10"/>
      <c r="AA21" s="2">
        <f t="shared" si="4"/>
        <v>0</v>
      </c>
      <c r="AB21" s="2">
        <f t="shared" si="5"/>
        <v>0</v>
      </c>
      <c r="AC21" s="2">
        <f t="shared" si="6"/>
        <v>64.222017725019512</v>
      </c>
      <c r="AD21" s="2">
        <f t="shared" si="7"/>
        <v>1.3684532615385274E-5</v>
      </c>
    </row>
    <row r="22" spans="1:30" x14ac:dyDescent="0.25">
      <c r="A22" s="14" t="s">
        <v>18</v>
      </c>
      <c r="B22" s="2" t="s">
        <v>19</v>
      </c>
      <c r="C22" s="2">
        <v>0</v>
      </c>
      <c r="D22" s="2">
        <v>116.654</v>
      </c>
      <c r="E22" s="2">
        <v>99.981999999999999</v>
      </c>
      <c r="F22" s="2">
        <f t="shared" si="0"/>
        <v>116.65399533711826</v>
      </c>
      <c r="G22" s="11">
        <v>0</v>
      </c>
      <c r="H22" s="10"/>
      <c r="I22" s="2">
        <v>50</v>
      </c>
      <c r="J22" s="2">
        <v>116.654</v>
      </c>
      <c r="K22" s="2">
        <v>99.980540000000005</v>
      </c>
      <c r="L22" s="2">
        <f t="shared" si="1"/>
        <v>116.65399455001807</v>
      </c>
      <c r="M22" s="11">
        <v>0</v>
      </c>
      <c r="N22" s="10"/>
      <c r="O22" s="2">
        <v>100</v>
      </c>
      <c r="P22" s="2">
        <v>116.65300000000001</v>
      </c>
      <c r="Q22" s="2">
        <v>300.01513</v>
      </c>
      <c r="R22" s="2">
        <f t="shared" si="2"/>
        <v>116.65299670554543</v>
      </c>
      <c r="S22" s="11">
        <v>0</v>
      </c>
      <c r="T22" s="10"/>
      <c r="U22" s="2">
        <v>150</v>
      </c>
      <c r="V22" s="2">
        <v>116.654</v>
      </c>
      <c r="W22" s="2">
        <v>99.983450000000005</v>
      </c>
      <c r="X22" s="2">
        <f t="shared" si="3"/>
        <v>116.65399605810195</v>
      </c>
      <c r="Y22" s="11">
        <v>0</v>
      </c>
      <c r="Z22" s="10"/>
      <c r="AA22" s="2">
        <f t="shared" si="4"/>
        <v>0</v>
      </c>
      <c r="AB22" s="2">
        <f t="shared" si="5"/>
        <v>0</v>
      </c>
      <c r="AC22" s="2">
        <f t="shared" si="6"/>
        <v>116.65374566269593</v>
      </c>
      <c r="AD22" s="2">
        <f t="shared" si="7"/>
        <v>4.9930514682067564E-4</v>
      </c>
    </row>
    <row r="23" spans="1:30" x14ac:dyDescent="0.25">
      <c r="A23" s="14"/>
      <c r="B23" s="2" t="s">
        <v>16</v>
      </c>
      <c r="C23" s="2">
        <v>93.034549999999996</v>
      </c>
      <c r="D23" s="2">
        <v>220.72399999999999</v>
      </c>
      <c r="E23" s="2">
        <v>100.04</v>
      </c>
      <c r="F23" s="2">
        <f t="shared" si="0"/>
        <v>220.72395643083019</v>
      </c>
      <c r="G23" s="2">
        <f>C23-($C$22+$C$26)/2+200</f>
        <v>93.034594999999996</v>
      </c>
      <c r="H23" s="10">
        <f t="shared" ref="H23:H25" si="19">G23-AA23</f>
        <v>5.0000000001659828E-5</v>
      </c>
      <c r="I23" s="2">
        <v>143.03541999999999</v>
      </c>
      <c r="J23" s="2">
        <v>220.72399999999999</v>
      </c>
      <c r="K23" s="2">
        <v>100.04191</v>
      </c>
      <c r="L23" s="2">
        <f t="shared" si="1"/>
        <v>220.72395217063419</v>
      </c>
      <c r="M23" s="2">
        <f>I23-($I$22+$I$26)/2</f>
        <v>93.035384999999991</v>
      </c>
      <c r="N23" s="10">
        <f>M23-$AA23</f>
        <v>8.3999999999662123E-4</v>
      </c>
      <c r="O23" s="2">
        <v>193.0341</v>
      </c>
      <c r="P23" s="2">
        <v>220.72300000000001</v>
      </c>
      <c r="Q23" s="2">
        <v>100.04158</v>
      </c>
      <c r="R23" s="2">
        <f t="shared" si="2"/>
        <v>220.72295292110041</v>
      </c>
      <c r="S23" s="2">
        <f>O23-($O$22+$O$26)/2</f>
        <v>93.034085000000005</v>
      </c>
      <c r="T23" s="10">
        <f>S23-$AA23</f>
        <v>-4.5999999998969088E-4</v>
      </c>
      <c r="U23" s="2">
        <v>243.0342</v>
      </c>
      <c r="V23" s="2">
        <v>220.72399999999999</v>
      </c>
      <c r="W23" s="2">
        <v>100.04236</v>
      </c>
      <c r="X23" s="2">
        <f t="shared" si="3"/>
        <v>220.72395113800408</v>
      </c>
      <c r="Y23" s="2">
        <f>U23-($U$22+$U$26)/2</f>
        <v>93.034114999999986</v>
      </c>
      <c r="Z23" s="10">
        <f>Y23-$AA23</f>
        <v>-4.3000000000859018E-4</v>
      </c>
      <c r="AA23" s="2">
        <f t="shared" si="4"/>
        <v>93.034544999999994</v>
      </c>
      <c r="AB23" s="2">
        <f t="shared" si="5"/>
        <v>6.0679485824903317E-4</v>
      </c>
      <c r="AC23" s="2">
        <f t="shared" si="6"/>
        <v>220.72370316514221</v>
      </c>
      <c r="AD23" s="2">
        <f t="shared" si="7"/>
        <v>5.0016794053494359E-4</v>
      </c>
    </row>
    <row r="24" spans="1:30" x14ac:dyDescent="0.25">
      <c r="A24" s="14"/>
      <c r="B24" s="2" t="s">
        <v>11</v>
      </c>
      <c r="C24" s="2">
        <v>96.004990000000006</v>
      </c>
      <c r="D24" s="2">
        <v>222.42</v>
      </c>
      <c r="E24" s="2">
        <v>100.33581</v>
      </c>
      <c r="F24" s="2">
        <f t="shared" si="0"/>
        <v>222.41690564713312</v>
      </c>
      <c r="G24" s="2">
        <f t="shared" ref="G24:G25" si="20">C24-($C$22+$C$26)/2+200</f>
        <v>96.005035000000007</v>
      </c>
      <c r="H24" s="10">
        <f t="shared" si="19"/>
        <v>4.2500000000700311E-4</v>
      </c>
      <c r="I24" s="2">
        <v>146.00445999999999</v>
      </c>
      <c r="J24" s="2">
        <v>222.42</v>
      </c>
      <c r="K24" s="2">
        <v>100.33515</v>
      </c>
      <c r="L24" s="2">
        <f t="shared" si="1"/>
        <v>222.41691779841653</v>
      </c>
      <c r="M24" s="2">
        <f t="shared" ref="M24:M25" si="21">I24-($I$22+$I$26)/2</f>
        <v>96.004424999999998</v>
      </c>
      <c r="N24" s="10">
        <f t="shared" ref="N24:N25" si="22">M24-$AA24</f>
        <v>-1.8500000000187811E-4</v>
      </c>
      <c r="O24" s="2">
        <v>196.00395</v>
      </c>
      <c r="P24" s="2">
        <v>222.42099999999999</v>
      </c>
      <c r="Q24" s="2">
        <v>100.3344</v>
      </c>
      <c r="R24" s="2">
        <f t="shared" si="2"/>
        <v>222.41793156388016</v>
      </c>
      <c r="S24" s="2">
        <f t="shared" ref="S24:S25" si="23">O24-($O$22+$O$26)/2</f>
        <v>96.003935000000013</v>
      </c>
      <c r="T24" s="10">
        <f t="shared" ref="T24:T25" si="24">S24-$AA24</f>
        <v>-6.7499999998688054E-4</v>
      </c>
      <c r="U24" s="2">
        <v>246.00513000000001</v>
      </c>
      <c r="V24" s="2">
        <v>222.42099999999999</v>
      </c>
      <c r="W24" s="2">
        <v>100.33320999999999</v>
      </c>
      <c r="X24" s="2">
        <f t="shared" si="3"/>
        <v>222.41795336372249</v>
      </c>
      <c r="Y24" s="2">
        <f t="shared" ref="Y24:Y25" si="25">U24-($U$22+$U$26)/2</f>
        <v>96.005044999999996</v>
      </c>
      <c r="Z24" s="10">
        <f t="shared" ref="Z24:Z25" si="26">Y24-$AA24</f>
        <v>4.3499999999596639E-4</v>
      </c>
      <c r="AA24" s="2">
        <f t="shared" si="4"/>
        <v>96.00461</v>
      </c>
      <c r="AB24" s="2">
        <f t="shared" si="5"/>
        <v>5.3531921940259996E-4</v>
      </c>
      <c r="AC24" s="2">
        <f t="shared" si="6"/>
        <v>222.4174270932881</v>
      </c>
      <c r="AD24" s="2">
        <f t="shared" si="7"/>
        <v>5.9518582731543559E-4</v>
      </c>
    </row>
    <row r="25" spans="1:30" x14ac:dyDescent="0.25">
      <c r="A25" s="14"/>
      <c r="B25" s="2" t="s">
        <v>17</v>
      </c>
      <c r="C25" s="2">
        <v>97.125649999999993</v>
      </c>
      <c r="D25" s="2">
        <v>157.63300000000001</v>
      </c>
      <c r="E25" s="2">
        <v>100.3784</v>
      </c>
      <c r="F25" s="2">
        <f t="shared" si="0"/>
        <v>157.630215431691</v>
      </c>
      <c r="G25" s="2">
        <f t="shared" si="20"/>
        <v>97.125694999999993</v>
      </c>
      <c r="H25" s="10">
        <f t="shared" si="19"/>
        <v>2.9249999998626208E-4</v>
      </c>
      <c r="I25" s="2">
        <v>147.12554</v>
      </c>
      <c r="J25" s="2">
        <v>157.63300000000001</v>
      </c>
      <c r="K25" s="2">
        <v>100.38042</v>
      </c>
      <c r="L25" s="2">
        <f t="shared" si="1"/>
        <v>157.63018562289281</v>
      </c>
      <c r="M25" s="2">
        <f t="shared" si="21"/>
        <v>97.125505000000004</v>
      </c>
      <c r="N25" s="10">
        <f t="shared" si="22"/>
        <v>1.0249999999700776E-4</v>
      </c>
      <c r="O25" s="2">
        <v>197.12529000000001</v>
      </c>
      <c r="P25" s="2">
        <v>157.63300000000001</v>
      </c>
      <c r="Q25" s="2">
        <v>100.38038</v>
      </c>
      <c r="R25" s="2">
        <f t="shared" si="2"/>
        <v>157.63018621470624</v>
      </c>
      <c r="S25" s="2">
        <f t="shared" si="23"/>
        <v>97.125275000000016</v>
      </c>
      <c r="T25" s="10">
        <f t="shared" si="24"/>
        <v>-1.2749999999073225E-4</v>
      </c>
      <c r="U25" s="2">
        <v>247.12522000000001</v>
      </c>
      <c r="V25" s="2">
        <v>157.63300000000001</v>
      </c>
      <c r="W25" s="2">
        <v>100.37877</v>
      </c>
      <c r="X25" s="2">
        <f t="shared" si="3"/>
        <v>157.63020998353591</v>
      </c>
      <c r="Y25" s="2">
        <f t="shared" si="25"/>
        <v>97.125135</v>
      </c>
      <c r="Z25" s="10">
        <f t="shared" si="26"/>
        <v>-2.6750000000674845E-4</v>
      </c>
      <c r="AA25" s="2">
        <f t="shared" si="4"/>
        <v>97.125402500000007</v>
      </c>
      <c r="AB25" s="2">
        <f t="shared" si="5"/>
        <v>2.4757153847766711E-4</v>
      </c>
      <c r="AC25" s="2">
        <f t="shared" si="6"/>
        <v>157.63019931320648</v>
      </c>
      <c r="AD25" s="2">
        <f t="shared" si="7"/>
        <v>1.5627506413428015E-5</v>
      </c>
    </row>
    <row r="26" spans="1:30" x14ac:dyDescent="0.25">
      <c r="A26" s="14"/>
      <c r="B26" s="2" t="s">
        <v>19</v>
      </c>
      <c r="C26" s="2">
        <v>399.99991</v>
      </c>
      <c r="D26" s="2">
        <v>116.654</v>
      </c>
      <c r="E26" s="2">
        <v>99.981769999999997</v>
      </c>
      <c r="F26" s="2">
        <f t="shared" si="0"/>
        <v>116.65399521719441</v>
      </c>
      <c r="G26" s="11">
        <v>0</v>
      </c>
      <c r="H26" s="10"/>
      <c r="I26" s="2">
        <v>50.000070000000001</v>
      </c>
      <c r="J26" s="2">
        <v>116.654</v>
      </c>
      <c r="K26" s="2">
        <v>99.98612</v>
      </c>
      <c r="L26" s="2">
        <f t="shared" si="1"/>
        <v>116.65399722739294</v>
      </c>
      <c r="M26" s="11">
        <v>0</v>
      </c>
      <c r="N26" s="10"/>
      <c r="O26" s="2">
        <v>100.00003</v>
      </c>
      <c r="P26" s="2">
        <v>116.654</v>
      </c>
      <c r="Q26" s="2">
        <v>99.985159999999993</v>
      </c>
      <c r="R26" s="2">
        <f t="shared" si="2"/>
        <v>116.65399683059897</v>
      </c>
      <c r="S26" s="11">
        <v>0</v>
      </c>
      <c r="T26" s="10"/>
      <c r="U26" s="2">
        <v>150.00017</v>
      </c>
      <c r="V26" s="2">
        <v>116.654</v>
      </c>
      <c r="W26" s="2">
        <v>99.983800000000002</v>
      </c>
      <c r="X26" s="2">
        <f t="shared" si="3"/>
        <v>116.65399622306577</v>
      </c>
      <c r="Y26" s="11">
        <v>0</v>
      </c>
      <c r="Z26" s="10"/>
      <c r="AA26" s="2">
        <f t="shared" si="4"/>
        <v>0</v>
      </c>
      <c r="AB26" s="2">
        <f t="shared" si="5"/>
        <v>0</v>
      </c>
      <c r="AC26" s="2">
        <f t="shared" si="6"/>
        <v>116.65399637456301</v>
      </c>
      <c r="AD26" s="2">
        <f t="shared" si="7"/>
        <v>8.7516497009433881E-7</v>
      </c>
    </row>
    <row r="27" spans="1:30" x14ac:dyDescent="0.25">
      <c r="A27" s="14" t="s">
        <v>19</v>
      </c>
      <c r="B27" s="2" t="s">
        <v>18</v>
      </c>
      <c r="C27" s="2">
        <v>0</v>
      </c>
      <c r="D27" s="2">
        <v>116.65600000000001</v>
      </c>
      <c r="E27" s="2">
        <v>299.97662000000003</v>
      </c>
      <c r="F27" s="2">
        <f t="shared" si="0"/>
        <v>116.65599213305981</v>
      </c>
      <c r="G27" s="11">
        <v>0</v>
      </c>
      <c r="H27" s="10"/>
      <c r="I27" s="2">
        <v>50</v>
      </c>
      <c r="J27" s="2">
        <v>116.657</v>
      </c>
      <c r="K27" s="2">
        <v>299.97924999999998</v>
      </c>
      <c r="L27" s="2">
        <f t="shared" si="1"/>
        <v>116.65699380335295</v>
      </c>
      <c r="M27" s="11">
        <v>0</v>
      </c>
      <c r="N27" s="10"/>
      <c r="O27" s="2">
        <v>100</v>
      </c>
      <c r="P27" s="2">
        <v>116.65600000000001</v>
      </c>
      <c r="Q27" s="2">
        <v>299.97789</v>
      </c>
      <c r="R27" s="2">
        <f t="shared" si="2"/>
        <v>116.65599296451049</v>
      </c>
      <c r="S27" s="11">
        <v>0</v>
      </c>
      <c r="T27" s="10"/>
      <c r="U27" s="2">
        <v>150</v>
      </c>
      <c r="V27" s="2">
        <v>116.65600000000001</v>
      </c>
      <c r="W27" s="2">
        <v>100.02377</v>
      </c>
      <c r="X27" s="2">
        <f t="shared" si="3"/>
        <v>116.65599186841516</v>
      </c>
      <c r="Y27" s="11">
        <v>0</v>
      </c>
      <c r="Z27" s="10"/>
      <c r="AA27" s="2">
        <f t="shared" si="4"/>
        <v>0</v>
      </c>
      <c r="AB27" s="2">
        <f t="shared" si="5"/>
        <v>0</v>
      </c>
      <c r="AC27" s="2">
        <f t="shared" si="6"/>
        <v>116.65624269233462</v>
      </c>
      <c r="AD27" s="2">
        <f t="shared" si="7"/>
        <v>5.0074089666034228E-4</v>
      </c>
    </row>
    <row r="28" spans="1:30" x14ac:dyDescent="0.25">
      <c r="A28" s="14"/>
      <c r="B28" s="2" t="s">
        <v>13</v>
      </c>
      <c r="C28" s="2">
        <v>283.31229999999999</v>
      </c>
      <c r="D28" s="2">
        <v>173.67</v>
      </c>
      <c r="E28" s="2">
        <v>100.30271999999999</v>
      </c>
      <c r="F28" s="2">
        <f t="shared" si="0"/>
        <v>173.66803656750739</v>
      </c>
      <c r="G28" s="2">
        <f>C28-($C$27+$C$30)/2+200</f>
        <v>283.31236999999999</v>
      </c>
      <c r="H28" s="10">
        <f t="shared" ref="H28:H29" si="27">G28-AA28</f>
        <v>-1.1837500000524415E-3</v>
      </c>
      <c r="I28" s="2">
        <v>333.31411000000003</v>
      </c>
      <c r="J28" s="2">
        <v>173.67</v>
      </c>
      <c r="K28" s="2">
        <v>100.30409</v>
      </c>
      <c r="L28" s="2">
        <f t="shared" si="1"/>
        <v>173.66801875577281</v>
      </c>
      <c r="M28" s="2">
        <f>I28-($I$27+$I$30)/2</f>
        <v>283.31404000000003</v>
      </c>
      <c r="N28" s="10">
        <f>M28-$AA28</f>
        <v>4.8624999999447027E-4</v>
      </c>
      <c r="O28" s="2">
        <v>383.31466</v>
      </c>
      <c r="P28" s="2">
        <v>173.67</v>
      </c>
      <c r="Q28" s="2">
        <v>100.30564</v>
      </c>
      <c r="R28" s="2">
        <f t="shared" si="2"/>
        <v>173.66799850683881</v>
      </c>
      <c r="S28" s="2">
        <f>O28-($O$27+$O$30)/2</f>
        <v>283.314615</v>
      </c>
      <c r="T28" s="10">
        <f>S28-$AA28</f>
        <v>1.0612499999638203E-3</v>
      </c>
      <c r="U28" s="2">
        <v>33.313270000000003</v>
      </c>
      <c r="V28" s="2">
        <v>173.67</v>
      </c>
      <c r="W28" s="2">
        <v>100.30519</v>
      </c>
      <c r="X28" s="2">
        <f t="shared" si="3"/>
        <v>173.66800439616716</v>
      </c>
      <c r="Y28" s="2">
        <f>U28-($U$27+$U$30)/2+400</f>
        <v>283.31319000000002</v>
      </c>
      <c r="Z28" s="10">
        <f>Y28-$AA28</f>
        <v>-3.6375000001953595E-4</v>
      </c>
      <c r="AA28" s="2">
        <f t="shared" si="4"/>
        <v>283.31355375000004</v>
      </c>
      <c r="AB28" s="2">
        <f t="shared" si="5"/>
        <v>9.8255937056515802E-4</v>
      </c>
      <c r="AC28" s="2">
        <f t="shared" si="6"/>
        <v>173.66801455657153</v>
      </c>
      <c r="AD28" s="2">
        <f t="shared" si="7"/>
        <v>1.6960172225759079E-5</v>
      </c>
    </row>
    <row r="29" spans="1:30" x14ac:dyDescent="0.25">
      <c r="A29" s="14"/>
      <c r="B29" s="2" t="s">
        <v>14</v>
      </c>
      <c r="C29" s="2">
        <v>287.17025999999998</v>
      </c>
      <c r="D29" s="2">
        <v>188.07599999999999</v>
      </c>
      <c r="E29" s="2">
        <v>99.236639999999994</v>
      </c>
      <c r="F29" s="2">
        <f t="shared" si="0"/>
        <v>188.06247937608143</v>
      </c>
      <c r="G29" s="2">
        <f>C29-($C$27+$C$30)/2+200</f>
        <v>287.17032999999998</v>
      </c>
      <c r="H29" s="10">
        <f t="shared" si="27"/>
        <v>-1.9162500000220462E-3</v>
      </c>
      <c r="I29" s="2">
        <v>337.17212999999998</v>
      </c>
      <c r="J29" s="2">
        <v>188.07599999999999</v>
      </c>
      <c r="K29" s="2">
        <v>99.236789999999999</v>
      </c>
      <c r="L29" s="2">
        <f t="shared" si="1"/>
        <v>188.06248468909243</v>
      </c>
      <c r="M29" s="2">
        <f>I29-($I$27+$I$30)/2</f>
        <v>287.17205999999999</v>
      </c>
      <c r="N29" s="10">
        <f>M29-$AA29</f>
        <v>-1.8625000001293301E-4</v>
      </c>
      <c r="O29" s="2">
        <v>387.17347000000001</v>
      </c>
      <c r="P29" s="2">
        <v>188.07599999999999</v>
      </c>
      <c r="Q29" s="2">
        <v>99.236840000000001</v>
      </c>
      <c r="R29" s="2">
        <f t="shared" si="2"/>
        <v>188.06248645986409</v>
      </c>
      <c r="S29" s="2">
        <f>O29-($O$27+$O$30)/2</f>
        <v>287.17342500000001</v>
      </c>
      <c r="T29" s="10">
        <f>S29-$AA29</f>
        <v>1.1787500000082218E-3</v>
      </c>
      <c r="U29" s="2">
        <v>37.173250000000003</v>
      </c>
      <c r="V29" s="2">
        <v>188.07599999999999</v>
      </c>
      <c r="W29" s="2">
        <v>99.237200000000001</v>
      </c>
      <c r="X29" s="2">
        <f t="shared" si="3"/>
        <v>188.06249920599549</v>
      </c>
      <c r="Y29" s="2">
        <f>U29-($U$27+$U$30)/2+400</f>
        <v>287.17317000000003</v>
      </c>
      <c r="Z29" s="10">
        <f>Y29-$AA29</f>
        <v>9.2375000002675733E-4</v>
      </c>
      <c r="AA29" s="2">
        <f t="shared" si="4"/>
        <v>287.17224625</v>
      </c>
      <c r="AB29" s="2">
        <f t="shared" si="5"/>
        <v>1.408245805977319E-3</v>
      </c>
      <c r="AC29" s="2">
        <f t="shared" si="6"/>
        <v>188.06248743275836</v>
      </c>
      <c r="AD29" s="2">
        <f t="shared" si="7"/>
        <v>8.4062155933169066E-6</v>
      </c>
    </row>
    <row r="30" spans="1:30" x14ac:dyDescent="0.25">
      <c r="A30" s="14"/>
      <c r="B30" s="2" t="s">
        <v>18</v>
      </c>
      <c r="C30" s="2">
        <v>399.99986000000001</v>
      </c>
      <c r="D30" s="2">
        <v>116.65600000000001</v>
      </c>
      <c r="E30" s="2">
        <v>100.02036</v>
      </c>
      <c r="F30" s="2">
        <f t="shared" si="0"/>
        <v>116.65599403414927</v>
      </c>
      <c r="G30" s="11">
        <v>0</v>
      </c>
      <c r="H30" s="10"/>
      <c r="I30" s="2">
        <v>50.000140000000002</v>
      </c>
      <c r="J30" s="2">
        <v>116.65600000000001</v>
      </c>
      <c r="K30" s="2">
        <v>100.02196000000001</v>
      </c>
      <c r="L30" s="2">
        <f t="shared" si="1"/>
        <v>116.65599305964786</v>
      </c>
      <c r="M30" s="11">
        <v>0</v>
      </c>
      <c r="N30" s="10"/>
      <c r="O30" s="2">
        <v>100.00009</v>
      </c>
      <c r="P30" s="2">
        <v>116.65600000000001</v>
      </c>
      <c r="Q30" s="2">
        <v>100.02366000000001</v>
      </c>
      <c r="R30" s="2">
        <f t="shared" si="2"/>
        <v>116.65599194350179</v>
      </c>
      <c r="S30" s="11">
        <v>0</v>
      </c>
      <c r="T30" s="10"/>
      <c r="U30" s="2">
        <v>150.00015999999999</v>
      </c>
      <c r="V30" s="2">
        <v>116.65600000000001</v>
      </c>
      <c r="W30" s="2">
        <v>100.02177</v>
      </c>
      <c r="X30" s="2">
        <f t="shared" si="3"/>
        <v>116.65599317922548</v>
      </c>
      <c r="Y30" s="11">
        <v>0</v>
      </c>
      <c r="Z30" s="10"/>
      <c r="AA30" s="2">
        <f t="shared" si="4"/>
        <v>0</v>
      </c>
      <c r="AB30" s="2">
        <f t="shared" si="5"/>
        <v>0</v>
      </c>
      <c r="AC30" s="2">
        <f t="shared" si="6"/>
        <v>116.6559930541311</v>
      </c>
      <c r="AD30" s="2">
        <f t="shared" si="7"/>
        <v>8.5821755677146463E-7</v>
      </c>
    </row>
    <row r="31" spans="1:30" x14ac:dyDescent="0.25">
      <c r="A31" s="14" t="s">
        <v>20</v>
      </c>
      <c r="B31" s="2" t="s">
        <v>13</v>
      </c>
      <c r="C31" s="2">
        <v>0</v>
      </c>
      <c r="D31" s="2">
        <v>99.745000000000005</v>
      </c>
      <c r="E31" s="2">
        <v>100.12787</v>
      </c>
      <c r="F31" s="2">
        <f t="shared" si="0"/>
        <v>99.744798795320349</v>
      </c>
      <c r="G31" s="11">
        <v>0</v>
      </c>
      <c r="H31" s="10"/>
      <c r="I31" s="2">
        <v>50</v>
      </c>
      <c r="J31" s="2">
        <v>99.745000000000005</v>
      </c>
      <c r="K31" s="2">
        <v>100.12638</v>
      </c>
      <c r="L31" s="2">
        <f t="shared" si="1"/>
        <v>99.744803457058055</v>
      </c>
      <c r="M31" s="11">
        <v>0</v>
      </c>
      <c r="N31" s="10"/>
      <c r="O31" s="2">
        <v>100</v>
      </c>
      <c r="P31" s="2">
        <v>99.745000000000005</v>
      </c>
      <c r="Q31" s="2">
        <v>100.12820000000001</v>
      </c>
      <c r="R31" s="2">
        <f t="shared" si="2"/>
        <v>99.744797755464262</v>
      </c>
      <c r="S31" s="11">
        <v>0</v>
      </c>
      <c r="T31" s="10"/>
      <c r="U31" s="2">
        <v>150</v>
      </c>
      <c r="V31" s="2">
        <v>99.745000000000005</v>
      </c>
      <c r="W31" s="2">
        <v>299.87387000000001</v>
      </c>
      <c r="X31" s="2">
        <f t="shared" si="3"/>
        <v>99.744804233875911</v>
      </c>
      <c r="Y31" s="11">
        <v>0</v>
      </c>
      <c r="Z31" s="10"/>
      <c r="AA31" s="2">
        <f t="shared" si="4"/>
        <v>0</v>
      </c>
      <c r="AB31" s="2">
        <f t="shared" si="5"/>
        <v>0</v>
      </c>
      <c r="AC31" s="2">
        <f t="shared" si="6"/>
        <v>99.744801060429651</v>
      </c>
      <c r="AD31" s="2">
        <f t="shared" si="7"/>
        <v>3.2592486475750884E-6</v>
      </c>
    </row>
    <row r="32" spans="1:30" x14ac:dyDescent="0.25">
      <c r="A32" s="14"/>
      <c r="B32" s="2" t="s">
        <v>14</v>
      </c>
      <c r="C32" s="2">
        <v>5.8113599999999996</v>
      </c>
      <c r="D32" s="2">
        <v>115.001</v>
      </c>
      <c r="E32" s="2">
        <v>98.402389999999997</v>
      </c>
      <c r="F32" s="2">
        <f t="shared" si="0"/>
        <v>114.96478986670439</v>
      </c>
      <c r="G32" s="2">
        <f>C32-($C$31+$C$34)/2</f>
        <v>5.8112999999999992</v>
      </c>
      <c r="H32" s="10">
        <f t="shared" ref="H32:H33" si="28">G32-AA32</f>
        <v>9.899999999936071E-4</v>
      </c>
      <c r="I32" s="2">
        <v>55.810160000000003</v>
      </c>
      <c r="J32" s="2">
        <v>115.001</v>
      </c>
      <c r="K32" s="2">
        <v>98.406260000000003</v>
      </c>
      <c r="L32" s="2">
        <f t="shared" si="1"/>
        <v>114.96496507364324</v>
      </c>
      <c r="M32" s="2">
        <f>I32-($I$31+$I$34)/2</f>
        <v>5.8100850000000079</v>
      </c>
      <c r="N32" s="10">
        <f>M32-$AA32</f>
        <v>-2.2499999999769926E-4</v>
      </c>
      <c r="O32" s="2">
        <v>105.81035</v>
      </c>
      <c r="P32" s="2">
        <v>115.001</v>
      </c>
      <c r="Q32" s="2">
        <v>98.402140000000003</v>
      </c>
      <c r="R32" s="2">
        <f t="shared" si="2"/>
        <v>114.96477853381798</v>
      </c>
      <c r="S32" s="2">
        <f>O32-($O$31+$O$34)/2</f>
        <v>5.8102650000000011</v>
      </c>
      <c r="T32" s="10">
        <f>S32-$AA32</f>
        <v>-4.5000000004513652E-5</v>
      </c>
      <c r="U32" s="2">
        <v>155.80967000000001</v>
      </c>
      <c r="V32" s="2">
        <v>115.001</v>
      </c>
      <c r="W32" s="2">
        <v>98.404430000000005</v>
      </c>
      <c r="X32" s="2">
        <f t="shared" si="3"/>
        <v>114.96488227679926</v>
      </c>
      <c r="Y32" s="2">
        <f>U32-($U$31+$U$34)/2</f>
        <v>5.8095900000000142</v>
      </c>
      <c r="Z32" s="10">
        <f>Y32-$AA32</f>
        <v>-7.1999999999139419E-4</v>
      </c>
      <c r="AA32" s="2">
        <f t="shared" si="4"/>
        <v>5.8103100000000056</v>
      </c>
      <c r="AB32" s="2">
        <f t="shared" si="5"/>
        <v>7.1906188884646096E-4</v>
      </c>
      <c r="AC32" s="2">
        <f t="shared" si="6"/>
        <v>114.96485393774121</v>
      </c>
      <c r="AD32" s="2">
        <f t="shared" si="7"/>
        <v>8.7455017636113932E-5</v>
      </c>
    </row>
    <row r="33" spans="1:30" x14ac:dyDescent="0.25">
      <c r="A33" s="14"/>
      <c r="B33" s="2" t="s">
        <v>15</v>
      </c>
      <c r="C33" s="2">
        <v>29.91347</v>
      </c>
      <c r="D33" s="2">
        <v>132.15799999999999</v>
      </c>
      <c r="E33" s="2">
        <v>99.176050000000004</v>
      </c>
      <c r="F33" s="2">
        <f t="shared" si="0"/>
        <v>132.14693124257616</v>
      </c>
      <c r="G33" s="2">
        <f>C33-($C$31+$C$34)/2</f>
        <v>29.913409999999999</v>
      </c>
      <c r="H33" s="10">
        <f t="shared" si="28"/>
        <v>3.1749999999064471E-4</v>
      </c>
      <c r="I33" s="2">
        <v>79.913030000000006</v>
      </c>
      <c r="J33" s="2">
        <v>132.15799999999999</v>
      </c>
      <c r="K33" s="2">
        <v>99.173230000000004</v>
      </c>
      <c r="L33" s="2">
        <f t="shared" si="1"/>
        <v>132.14685534750524</v>
      </c>
      <c r="M33" s="2">
        <f>I33-($I$31+$I$34)/2</f>
        <v>29.912955000000011</v>
      </c>
      <c r="N33" s="10">
        <f>M33-$AA33</f>
        <v>-1.374999999974591E-4</v>
      </c>
      <c r="O33" s="2">
        <v>129.91309000000001</v>
      </c>
      <c r="P33" s="2">
        <v>132.15700000000001</v>
      </c>
      <c r="Q33" s="2">
        <v>99.175839999999994</v>
      </c>
      <c r="R33" s="2">
        <f t="shared" si="2"/>
        <v>132.14592568354792</v>
      </c>
      <c r="S33" s="2">
        <f>O33-($O$31+$O$34)/2</f>
        <v>29.913005000000013</v>
      </c>
      <c r="T33" s="10">
        <f>S33-$AA33</f>
        <v>-8.7499999995799271E-5</v>
      </c>
      <c r="U33" s="2">
        <v>179.91308000000001</v>
      </c>
      <c r="V33" s="2">
        <v>132.15799999999999</v>
      </c>
      <c r="W33" s="2">
        <v>99.173320000000004</v>
      </c>
      <c r="X33" s="2">
        <f t="shared" si="3"/>
        <v>132.14685777369399</v>
      </c>
      <c r="Y33" s="2">
        <f>U33-($U$31+$U$34)/2</f>
        <v>29.913000000000011</v>
      </c>
      <c r="Z33" s="10">
        <f>Y33-$AA33</f>
        <v>-9.249999999738634E-5</v>
      </c>
      <c r="AA33" s="2">
        <f t="shared" si="4"/>
        <v>29.913092500000008</v>
      </c>
      <c r="AB33" s="2">
        <f t="shared" si="5"/>
        <v>2.1285754233926968E-4</v>
      </c>
      <c r="AC33" s="2">
        <f t="shared" si="6"/>
        <v>132.14664251183083</v>
      </c>
      <c r="AD33" s="2">
        <f t="shared" si="7"/>
        <v>4.7918156771667702E-4</v>
      </c>
    </row>
    <row r="34" spans="1:30" x14ac:dyDescent="0.25">
      <c r="A34" s="14"/>
      <c r="B34" s="2" t="s">
        <v>13</v>
      </c>
      <c r="C34" s="2">
        <v>1.2E-4</v>
      </c>
      <c r="D34" s="2">
        <v>99.745000000000005</v>
      </c>
      <c r="E34" s="2">
        <v>100.12757000000001</v>
      </c>
      <c r="F34" s="2">
        <f t="shared" si="0"/>
        <v>99.744799738318321</v>
      </c>
      <c r="G34" s="11">
        <v>0</v>
      </c>
      <c r="H34" s="10"/>
      <c r="I34" s="2">
        <v>50.000149999999998</v>
      </c>
      <c r="J34" s="2">
        <v>99.745000000000005</v>
      </c>
      <c r="K34" s="2">
        <v>100.12987</v>
      </c>
      <c r="L34" s="2">
        <f t="shared" si="1"/>
        <v>99.744792452061759</v>
      </c>
      <c r="M34" s="11">
        <v>0</v>
      </c>
      <c r="N34" s="10"/>
      <c r="O34" s="2">
        <v>100.00017</v>
      </c>
      <c r="P34" s="2">
        <v>99.745000000000005</v>
      </c>
      <c r="Q34" s="2">
        <v>100.12926</v>
      </c>
      <c r="R34" s="2">
        <f t="shared" si="2"/>
        <v>99.74479439718948</v>
      </c>
      <c r="S34" s="11">
        <v>0</v>
      </c>
      <c r="T34" s="10"/>
      <c r="U34" s="2">
        <v>150.00015999999999</v>
      </c>
      <c r="V34" s="2">
        <v>99.745000000000005</v>
      </c>
      <c r="W34" s="2">
        <v>100.12858</v>
      </c>
      <c r="X34" s="2">
        <f t="shared" si="3"/>
        <v>99.744796554734179</v>
      </c>
      <c r="Y34" s="11">
        <v>0</v>
      </c>
      <c r="Z34" s="10"/>
      <c r="AA34" s="2">
        <f t="shared" si="4"/>
        <v>0</v>
      </c>
      <c r="AB34" s="2">
        <f t="shared" si="5"/>
        <v>0</v>
      </c>
      <c r="AC34" s="2">
        <f t="shared" si="6"/>
        <v>99.744795785575946</v>
      </c>
      <c r="AD34" s="2">
        <f t="shared" si="7"/>
        <v>3.1228037873083613E-6</v>
      </c>
    </row>
    <row r="35" spans="1:30" x14ac:dyDescent="0.25">
      <c r="A35" s="14" t="s">
        <v>13</v>
      </c>
      <c r="B35" s="2" t="s">
        <v>16</v>
      </c>
      <c r="C35" s="2">
        <v>0</v>
      </c>
      <c r="D35" s="2">
        <v>146.93899999999999</v>
      </c>
      <c r="E35" s="2">
        <v>99.720979999999997</v>
      </c>
      <c r="F35" s="2">
        <f t="shared" si="0"/>
        <v>146.93758870822052</v>
      </c>
      <c r="G35" s="11">
        <v>0</v>
      </c>
      <c r="H35" s="10"/>
      <c r="I35" s="2">
        <v>50</v>
      </c>
      <c r="J35" s="2">
        <v>146.93899999999999</v>
      </c>
      <c r="K35" s="2">
        <v>99.723560000000006</v>
      </c>
      <c r="L35" s="2">
        <f t="shared" si="1"/>
        <v>146.93761468695291</v>
      </c>
      <c r="M35" s="11">
        <v>0</v>
      </c>
      <c r="N35" s="10"/>
      <c r="O35" s="2">
        <v>100</v>
      </c>
      <c r="P35" s="2">
        <v>146.93899999999999</v>
      </c>
      <c r="Q35" s="2">
        <v>99.721000000000004</v>
      </c>
      <c r="R35" s="2">
        <f t="shared" si="2"/>
        <v>146.93758891053417</v>
      </c>
      <c r="S35" s="11">
        <v>0</v>
      </c>
      <c r="T35" s="10"/>
      <c r="U35" s="2">
        <v>150</v>
      </c>
      <c r="V35" s="2">
        <v>146.93899999999999</v>
      </c>
      <c r="W35" s="2">
        <v>99.721239999999995</v>
      </c>
      <c r="X35" s="2">
        <f t="shared" si="3"/>
        <v>146.93759133716694</v>
      </c>
      <c r="Y35" s="11">
        <v>0</v>
      </c>
      <c r="Z35" s="10"/>
      <c r="AA35" s="2">
        <f t="shared" si="4"/>
        <v>0</v>
      </c>
      <c r="AB35" s="2">
        <f t="shared" si="5"/>
        <v>0</v>
      </c>
      <c r="AC35" s="2">
        <f t="shared" si="6"/>
        <v>146.93759591071864</v>
      </c>
      <c r="AD35" s="2">
        <f t="shared" si="7"/>
        <v>1.2574351015884502E-5</v>
      </c>
    </row>
    <row r="36" spans="1:30" x14ac:dyDescent="0.25">
      <c r="A36" s="14"/>
      <c r="B36" s="2" t="s">
        <v>11</v>
      </c>
      <c r="C36" s="2">
        <v>0.46500000000000002</v>
      </c>
      <c r="D36" s="2">
        <v>157.351</v>
      </c>
      <c r="E36" s="2">
        <v>100.15424</v>
      </c>
      <c r="F36" s="2">
        <f t="shared" si="0"/>
        <v>157.35053817962842</v>
      </c>
      <c r="G36" s="2">
        <f>C36-($C$35+$C$41)/2</f>
        <v>0.46490500000000001</v>
      </c>
      <c r="H36" s="10">
        <f t="shared" ref="H36:H40" si="29">G36-AA36</f>
        <v>-2.6075000000010951E-3</v>
      </c>
      <c r="I36" s="2">
        <v>50.468139999999998</v>
      </c>
      <c r="J36" s="2">
        <v>157.351</v>
      </c>
      <c r="K36" s="2">
        <v>100.15378</v>
      </c>
      <c r="L36" s="2">
        <f t="shared" si="1"/>
        <v>157.35054093015339</v>
      </c>
      <c r="M36" s="2">
        <f>I36-($I$35+$I$41)/2</f>
        <v>0.46811999999999898</v>
      </c>
      <c r="N36" s="10">
        <f>M36-$AA36</f>
        <v>6.0749999999787363E-4</v>
      </c>
      <c r="O36" s="2">
        <v>100.46861</v>
      </c>
      <c r="P36" s="2">
        <v>157.351</v>
      </c>
      <c r="Q36" s="2">
        <v>100.15633</v>
      </c>
      <c r="R36" s="2">
        <f t="shared" si="2"/>
        <v>157.35052557921998</v>
      </c>
      <c r="S36" s="2">
        <f>O36-($O$35+$O$41)/2</f>
        <v>0.46852499999999964</v>
      </c>
      <c r="T36" s="10">
        <f>S36-$AA36</f>
        <v>1.0124999999985285E-3</v>
      </c>
      <c r="U36" s="2">
        <v>150.46854999999999</v>
      </c>
      <c r="V36" s="2">
        <v>157.351</v>
      </c>
      <c r="W36" s="2">
        <v>100.15501999999999</v>
      </c>
      <c r="X36" s="2">
        <f t="shared" si="3"/>
        <v>157.35053349691918</v>
      </c>
      <c r="Y36" s="2">
        <f>U36-($U$35+$U$41)/2</f>
        <v>0.46850000000000591</v>
      </c>
      <c r="Z36" s="10">
        <f>Y36-$AA36</f>
        <v>9.8750000000480398E-4</v>
      </c>
      <c r="AA36" s="2">
        <f t="shared" si="4"/>
        <v>0.46751250000000111</v>
      </c>
      <c r="AB36" s="2">
        <f t="shared" si="5"/>
        <v>1.7481823894176141E-3</v>
      </c>
      <c r="AC36" s="2">
        <f t="shared" si="6"/>
        <v>157.35053454648025</v>
      </c>
      <c r="AD36" s="2">
        <f t="shared" si="7"/>
        <v>6.7197317295060975E-6</v>
      </c>
    </row>
    <row r="37" spans="1:30" x14ac:dyDescent="0.25">
      <c r="A37" s="14"/>
      <c r="B37" s="2" t="s">
        <v>19</v>
      </c>
      <c r="C37" s="2">
        <v>106.18789</v>
      </c>
      <c r="D37" s="2">
        <v>173.672</v>
      </c>
      <c r="E37" s="2">
        <v>99.702569999999994</v>
      </c>
      <c r="F37" s="2">
        <f t="shared" si="0"/>
        <v>173.67010456752928</v>
      </c>
      <c r="G37" s="2">
        <f t="shared" ref="G37:G40" si="30">C37-($C$35+$C$41)/2</f>
        <v>106.18779499999999</v>
      </c>
      <c r="H37" s="10">
        <f t="shared" si="29"/>
        <v>-1.7950000000013233E-3</v>
      </c>
      <c r="I37" s="2">
        <v>156.18943999999999</v>
      </c>
      <c r="J37" s="2">
        <v>173.672</v>
      </c>
      <c r="K37" s="2">
        <v>99.704130000000006</v>
      </c>
      <c r="L37" s="2">
        <f t="shared" si="1"/>
        <v>173.67012439817881</v>
      </c>
      <c r="M37" s="2">
        <f>I37-($I$35+$I$41)/2</f>
        <v>106.18941999999998</v>
      </c>
      <c r="N37" s="10">
        <f t="shared" ref="N37:N40" si="31">M37-$AA37</f>
        <v>-1.7000000001132776E-4</v>
      </c>
      <c r="O37" s="2">
        <v>206.19028</v>
      </c>
      <c r="P37" s="2">
        <v>173.672</v>
      </c>
      <c r="Q37" s="2">
        <v>99.702489999999997</v>
      </c>
      <c r="R37" s="2">
        <f t="shared" si="2"/>
        <v>173.67010354776184</v>
      </c>
      <c r="S37" s="2">
        <f>O37-($O$35+$O$41)/2</f>
        <v>106.190195</v>
      </c>
      <c r="T37" s="10">
        <f t="shared" ref="T37:T40" si="32">S37-$AA37</f>
        <v>6.0500000000729415E-4</v>
      </c>
      <c r="U37" s="2">
        <v>256.19099999999997</v>
      </c>
      <c r="V37" s="2">
        <v>173.672</v>
      </c>
      <c r="W37" s="2">
        <v>99.704710000000006</v>
      </c>
      <c r="X37" s="2">
        <f t="shared" si="3"/>
        <v>173.67013174451904</v>
      </c>
      <c r="Y37" s="2">
        <f>U37-($U$35+$U$41)/2</f>
        <v>106.19094999999999</v>
      </c>
      <c r="Z37" s="10">
        <f t="shared" ref="Z37:Z40" si="33">Y37-$AA37</f>
        <v>1.3599999999911461E-3</v>
      </c>
      <c r="AA37" s="2">
        <f t="shared" si="4"/>
        <v>106.18959</v>
      </c>
      <c r="AB37" s="2">
        <f t="shared" si="5"/>
        <v>1.3498827109534794E-3</v>
      </c>
      <c r="AC37" s="2">
        <f t="shared" si="6"/>
        <v>173.67011606449725</v>
      </c>
      <c r="AD37" s="2">
        <f t="shared" si="7"/>
        <v>1.4191103663638461E-5</v>
      </c>
    </row>
    <row r="38" spans="1:30" x14ac:dyDescent="0.25">
      <c r="A38" s="14"/>
      <c r="B38" s="2" t="s">
        <v>20</v>
      </c>
      <c r="C38" s="2">
        <v>110.21716000000001</v>
      </c>
      <c r="D38" s="2">
        <v>99.745000000000005</v>
      </c>
      <c r="E38" s="2">
        <v>99.883610000000004</v>
      </c>
      <c r="F38" s="2">
        <f t="shared" si="0"/>
        <v>99.744833301340122</v>
      </c>
      <c r="G38" s="2">
        <f t="shared" si="30"/>
        <v>110.21706500000001</v>
      </c>
      <c r="H38" s="10">
        <f t="shared" si="29"/>
        <v>-1.4324999999928423E-3</v>
      </c>
      <c r="I38" s="2">
        <v>160.21857</v>
      </c>
      <c r="J38" s="2">
        <v>99.745000000000005</v>
      </c>
      <c r="K38" s="2">
        <v>99.881879999999995</v>
      </c>
      <c r="L38" s="2">
        <f t="shared" si="1"/>
        <v>99.744828308954567</v>
      </c>
      <c r="M38" s="2">
        <f>I38-($I$35+$I$41)/2</f>
        <v>110.21854999999999</v>
      </c>
      <c r="N38" s="10">
        <f t="shared" si="31"/>
        <v>5.2499999995347935E-5</v>
      </c>
      <c r="O38" s="2">
        <v>210.21897999999999</v>
      </c>
      <c r="P38" s="2">
        <v>99.745000000000005</v>
      </c>
      <c r="Q38" s="2">
        <v>99.880790000000005</v>
      </c>
      <c r="R38" s="2">
        <f t="shared" si="2"/>
        <v>99.744825125638386</v>
      </c>
      <c r="S38" s="2">
        <f>O38-($O$35+$O$41)/2</f>
        <v>110.21889499999999</v>
      </c>
      <c r="T38" s="10">
        <f t="shared" si="32"/>
        <v>3.9749999999116881E-4</v>
      </c>
      <c r="U38" s="2">
        <v>260.21953000000002</v>
      </c>
      <c r="V38" s="2">
        <v>99.744</v>
      </c>
      <c r="W38" s="2">
        <v>99.881420000000006</v>
      </c>
      <c r="X38" s="2">
        <f t="shared" si="3"/>
        <v>99.743826970837603</v>
      </c>
      <c r="Y38" s="2">
        <f>U38-($U$35+$U$41)/2</f>
        <v>110.21948000000003</v>
      </c>
      <c r="Z38" s="10">
        <f t="shared" si="33"/>
        <v>9.8250000003474725E-4</v>
      </c>
      <c r="AA38" s="2">
        <f t="shared" si="4"/>
        <v>110.2184975</v>
      </c>
      <c r="AB38" s="2">
        <f t="shared" si="5"/>
        <v>1.0292594425184646E-3</v>
      </c>
      <c r="AC38" s="2">
        <f t="shared" si="6"/>
        <v>99.744578426692669</v>
      </c>
      <c r="AD38" s="2">
        <f t="shared" si="7"/>
        <v>5.0098187014998078E-4</v>
      </c>
    </row>
    <row r="39" spans="1:30" x14ac:dyDescent="0.25">
      <c r="A39" s="14"/>
      <c r="B39" s="2" t="s">
        <v>14</v>
      </c>
      <c r="C39" s="2">
        <v>349.56115999999997</v>
      </c>
      <c r="D39" s="2">
        <v>18.347000000000001</v>
      </c>
      <c r="E39" s="2">
        <v>89.256529999999998</v>
      </c>
      <c r="F39" s="2">
        <f t="shared" si="0"/>
        <v>18.086364825554302</v>
      </c>
      <c r="G39" s="2">
        <f t="shared" si="30"/>
        <v>349.56106499999999</v>
      </c>
      <c r="H39" s="10">
        <f t="shared" si="29"/>
        <v>-3.260000000011587E-3</v>
      </c>
      <c r="I39" s="2">
        <v>399.56491999999997</v>
      </c>
      <c r="J39" s="2">
        <v>18.347000000000001</v>
      </c>
      <c r="K39" s="2">
        <v>89.260570000000001</v>
      </c>
      <c r="L39" s="2">
        <f t="shared" si="1"/>
        <v>18.086560343447498</v>
      </c>
      <c r="M39" s="2">
        <f>I39-($I$35+$I$41)/2</f>
        <v>349.56489999999997</v>
      </c>
      <c r="N39" s="10">
        <f t="shared" si="31"/>
        <v>5.7499999996935003E-4</v>
      </c>
      <c r="O39" s="2">
        <v>49.565959999999997</v>
      </c>
      <c r="P39" s="2">
        <v>18.347000000000001</v>
      </c>
      <c r="Q39" s="2">
        <v>89.259529999999998</v>
      </c>
      <c r="R39" s="2">
        <f t="shared" si="2"/>
        <v>18.086510019070403</v>
      </c>
      <c r="S39" s="2">
        <f>O39-($O$35+$O$41)/2+400</f>
        <v>349.56587500000001</v>
      </c>
      <c r="T39" s="10">
        <f t="shared" si="32"/>
        <v>1.5500000000088221E-3</v>
      </c>
      <c r="U39" s="2">
        <v>99.565510000000003</v>
      </c>
      <c r="V39" s="2">
        <v>18.347000000000001</v>
      </c>
      <c r="W39" s="2">
        <v>89.259879999999995</v>
      </c>
      <c r="X39" s="2">
        <f t="shared" si="3"/>
        <v>18.086526955697718</v>
      </c>
      <c r="Y39" s="2">
        <f>U39-($U$35+$U$41)/2+400</f>
        <v>349.56546000000003</v>
      </c>
      <c r="Z39" s="10">
        <f t="shared" si="33"/>
        <v>1.1350000000334148E-3</v>
      </c>
      <c r="AA39" s="2">
        <f t="shared" si="4"/>
        <v>349.564325</v>
      </c>
      <c r="AB39" s="2">
        <f t="shared" si="5"/>
        <v>2.2097473460513913E-3</v>
      </c>
      <c r="AC39" s="2">
        <f t="shared" si="6"/>
        <v>18.086490535942481</v>
      </c>
      <c r="AD39" s="2">
        <f t="shared" si="7"/>
        <v>8.6375498643986019E-5</v>
      </c>
    </row>
    <row r="40" spans="1:30" x14ac:dyDescent="0.25">
      <c r="A40" s="14"/>
      <c r="B40" s="2" t="s">
        <v>15</v>
      </c>
      <c r="C40" s="2">
        <v>391.53084999999999</v>
      </c>
      <c r="D40" s="2">
        <v>62.531999999999996</v>
      </c>
      <c r="E40" s="2">
        <v>98.065870000000004</v>
      </c>
      <c r="F40" s="2">
        <f t="shared" si="0"/>
        <v>62.503143078723859</v>
      </c>
      <c r="G40" s="2">
        <f t="shared" si="30"/>
        <v>391.530755</v>
      </c>
      <c r="H40" s="10">
        <f t="shared" si="29"/>
        <v>-2.5775000000294312E-3</v>
      </c>
      <c r="I40" s="2">
        <v>41.534080000000003</v>
      </c>
      <c r="J40" s="2">
        <v>62.531999999999996</v>
      </c>
      <c r="K40" s="2">
        <v>98.061880000000002</v>
      </c>
      <c r="L40" s="2">
        <f t="shared" si="1"/>
        <v>62.503023904752709</v>
      </c>
      <c r="M40" s="2">
        <f>I40-($I$35+$I$41)/2+400</f>
        <v>391.53406000000001</v>
      </c>
      <c r="N40" s="10">
        <f t="shared" si="31"/>
        <v>7.2749999998222847E-4</v>
      </c>
      <c r="O40" s="2">
        <v>91.533590000000004</v>
      </c>
      <c r="P40" s="2">
        <v>62.533000000000001</v>
      </c>
      <c r="Q40" s="2">
        <v>98.061359999999993</v>
      </c>
      <c r="R40" s="2">
        <f t="shared" si="2"/>
        <v>62.504007891595059</v>
      </c>
      <c r="S40" s="2">
        <f>O40-($O$35+$O$41)/2+400</f>
        <v>391.53350499999999</v>
      </c>
      <c r="T40" s="10">
        <f t="shared" si="32"/>
        <v>1.724999999623833E-4</v>
      </c>
      <c r="U40" s="2">
        <v>141.53505999999999</v>
      </c>
      <c r="V40" s="2">
        <v>62.531999999999996</v>
      </c>
      <c r="W40" s="2">
        <v>98.060040000000001</v>
      </c>
      <c r="X40" s="2">
        <f t="shared" si="3"/>
        <v>62.502968864614942</v>
      </c>
      <c r="Y40" s="2">
        <f>U40-($U$35+$U$41)/2+400</f>
        <v>391.53501</v>
      </c>
      <c r="Z40" s="10">
        <f t="shared" si="33"/>
        <v>1.6774999999711326E-3</v>
      </c>
      <c r="AA40" s="2">
        <f t="shared" si="4"/>
        <v>391.53333250000003</v>
      </c>
      <c r="AB40" s="2">
        <f t="shared" si="5"/>
        <v>1.827249754869873E-3</v>
      </c>
      <c r="AC40" s="2">
        <f t="shared" si="6"/>
        <v>62.503285934921635</v>
      </c>
      <c r="AD40" s="2">
        <f t="shared" si="7"/>
        <v>4.8676576172311173E-4</v>
      </c>
    </row>
    <row r="41" spans="1:30" x14ac:dyDescent="0.25">
      <c r="A41" s="14"/>
      <c r="B41" s="2" t="s">
        <v>16</v>
      </c>
      <c r="C41" s="2">
        <v>1.9000000000000001E-4</v>
      </c>
      <c r="D41" s="2">
        <v>146.93899999999999</v>
      </c>
      <c r="E41" s="2">
        <v>99.722980000000007</v>
      </c>
      <c r="F41" s="2">
        <f t="shared" si="0"/>
        <v>146.93760886780089</v>
      </c>
      <c r="G41" s="11">
        <v>0</v>
      </c>
      <c r="H41" s="10"/>
      <c r="I41" s="2">
        <v>50.000039999999998</v>
      </c>
      <c r="J41" s="2">
        <v>146.93899999999999</v>
      </c>
      <c r="K41" s="2">
        <v>99.720050000000001</v>
      </c>
      <c r="L41" s="2">
        <f t="shared" si="1"/>
        <v>146.93757928461946</v>
      </c>
      <c r="M41" s="11">
        <v>0</v>
      </c>
      <c r="N41" s="10"/>
      <c r="O41" s="2">
        <v>100.00017</v>
      </c>
      <c r="P41" s="2">
        <v>146.93899999999999</v>
      </c>
      <c r="Q41" s="2">
        <v>99.720680000000002</v>
      </c>
      <c r="R41" s="2">
        <f t="shared" si="2"/>
        <v>146.93758567177534</v>
      </c>
      <c r="S41" s="11">
        <v>0</v>
      </c>
      <c r="T41" s="10"/>
      <c r="U41" s="2">
        <v>150.0001</v>
      </c>
      <c r="V41" s="2">
        <v>146.93799999999999</v>
      </c>
      <c r="W41" s="2">
        <v>99.721410000000006</v>
      </c>
      <c r="X41" s="2">
        <f t="shared" si="3"/>
        <v>146.93659306434333</v>
      </c>
      <c r="Y41" s="11">
        <v>0</v>
      </c>
      <c r="Z41" s="10"/>
      <c r="AA41" s="2">
        <f t="shared" si="4"/>
        <v>0</v>
      </c>
      <c r="AB41" s="2">
        <f t="shared" si="5"/>
        <v>0</v>
      </c>
      <c r="AC41" s="2">
        <f t="shared" si="6"/>
        <v>146.93734172213476</v>
      </c>
      <c r="AD41" s="2">
        <f t="shared" si="7"/>
        <v>4.9926701502625136E-4</v>
      </c>
    </row>
    <row r="42" spans="1:30" x14ac:dyDescent="0.25">
      <c r="A42" s="14" t="s">
        <v>14</v>
      </c>
      <c r="B42" s="2" t="s">
        <v>19</v>
      </c>
      <c r="C42" s="2">
        <v>0</v>
      </c>
      <c r="D42" s="2">
        <v>188.07599999999999</v>
      </c>
      <c r="E42" s="2">
        <v>100.77115000000001</v>
      </c>
      <c r="F42" s="2">
        <f t="shared" si="0"/>
        <v>188.06220201865128</v>
      </c>
      <c r="G42" s="11">
        <v>0</v>
      </c>
      <c r="H42" s="10"/>
      <c r="I42" s="2">
        <v>50</v>
      </c>
      <c r="J42" s="2">
        <v>188.07599999999999</v>
      </c>
      <c r="K42" s="2">
        <v>299.23097999999999</v>
      </c>
      <c r="L42" s="2">
        <f t="shared" si="1"/>
        <v>188.06227813550171</v>
      </c>
      <c r="M42" s="11">
        <v>0</v>
      </c>
      <c r="N42" s="10"/>
      <c r="O42" s="2">
        <v>100</v>
      </c>
      <c r="P42" s="2">
        <v>188.07599999999999</v>
      </c>
      <c r="Q42" s="2">
        <v>100.76765</v>
      </c>
      <c r="R42" s="2">
        <f t="shared" si="2"/>
        <v>188.06232698203817</v>
      </c>
      <c r="S42" s="11">
        <v>0</v>
      </c>
      <c r="T42" s="10"/>
      <c r="U42" s="2">
        <v>150</v>
      </c>
      <c r="V42" s="2">
        <v>188.07599999999999</v>
      </c>
      <c r="W42" s="2">
        <v>299.23183999999998</v>
      </c>
      <c r="X42" s="2">
        <f t="shared" si="3"/>
        <v>188.06230880846709</v>
      </c>
      <c r="Y42" s="11">
        <v>0</v>
      </c>
      <c r="Z42" s="10"/>
      <c r="AA42" s="2">
        <f t="shared" si="4"/>
        <v>0</v>
      </c>
      <c r="AB42" s="2">
        <f t="shared" si="5"/>
        <v>0</v>
      </c>
      <c r="AC42" s="2">
        <f t="shared" si="6"/>
        <v>188.06227898616459</v>
      </c>
      <c r="AD42" s="2">
        <f t="shared" si="7"/>
        <v>5.5129228002531013E-5</v>
      </c>
    </row>
    <row r="43" spans="1:30" x14ac:dyDescent="0.25">
      <c r="A43" s="14"/>
      <c r="B43" s="2" t="s">
        <v>20</v>
      </c>
      <c r="C43" s="2">
        <v>5.97987</v>
      </c>
      <c r="D43" s="2">
        <v>114.998</v>
      </c>
      <c r="E43" s="2">
        <v>101.60532000000001</v>
      </c>
      <c r="F43" s="2">
        <f t="shared" si="0"/>
        <v>114.96144049846062</v>
      </c>
      <c r="G43" s="2">
        <f>C43-($C$42+$C$48)/2</f>
        <v>5.9798200000000001</v>
      </c>
      <c r="H43" s="10">
        <f t="shared" ref="H43:H47" si="34">G43-AA43</f>
        <v>-2.029999999998644E-3</v>
      </c>
      <c r="I43" s="2">
        <v>55.981699999999996</v>
      </c>
      <c r="J43" s="2">
        <v>114.999</v>
      </c>
      <c r="K43" s="2">
        <v>101.60463</v>
      </c>
      <c r="L43" s="2">
        <f t="shared" si="1"/>
        <v>114.96247160047356</v>
      </c>
      <c r="M43" s="2">
        <f>I43-($I$42+$I$48)/2</f>
        <v>5.9816049999999947</v>
      </c>
      <c r="N43" s="10">
        <f>M43-$AA43</f>
        <v>-2.4500000000404754E-4</v>
      </c>
      <c r="O43" s="2">
        <v>105.98383</v>
      </c>
      <c r="P43" s="2">
        <v>114.999</v>
      </c>
      <c r="Q43" s="2">
        <v>101.60535</v>
      </c>
      <c r="R43" s="2">
        <f t="shared" si="2"/>
        <v>114.96243881415623</v>
      </c>
      <c r="S43" s="2">
        <f>O43-($O$42+$O$48)/2</f>
        <v>5.983799999999988</v>
      </c>
      <c r="T43" s="10">
        <f>S43-$AA43</f>
        <v>1.9499999999892381E-3</v>
      </c>
      <c r="U43" s="2">
        <v>155.98221000000001</v>
      </c>
      <c r="V43" s="2">
        <v>114.999</v>
      </c>
      <c r="W43" s="2">
        <v>101.60186</v>
      </c>
      <c r="X43" s="2">
        <f t="shared" si="3"/>
        <v>114.96259759961151</v>
      </c>
      <c r="Y43" s="2">
        <f>U43-($U$42+$U$48)/2</f>
        <v>5.9821750000000122</v>
      </c>
      <c r="Z43" s="10">
        <f>Y43-$AA43</f>
        <v>3.2500000001345342E-4</v>
      </c>
      <c r="AA43" s="2">
        <f t="shared" si="4"/>
        <v>5.9818499999999988</v>
      </c>
      <c r="AB43" s="2">
        <f t="shared" si="5"/>
        <v>1.6420566372655208E-3</v>
      </c>
      <c r="AC43" s="2">
        <f t="shared" si="6"/>
        <v>114.96223712817547</v>
      </c>
      <c r="AD43" s="2">
        <f t="shared" si="7"/>
        <v>5.354789296183719E-4</v>
      </c>
    </row>
    <row r="44" spans="1:30" x14ac:dyDescent="0.25">
      <c r="A44" s="14"/>
      <c r="B44" s="2" t="s">
        <v>13</v>
      </c>
      <c r="C44" s="2">
        <v>39.515569999999997</v>
      </c>
      <c r="D44" s="2">
        <v>18.349</v>
      </c>
      <c r="E44" s="2">
        <v>110.75603</v>
      </c>
      <c r="F44" s="2">
        <f t="shared" si="0"/>
        <v>18.08772803456943</v>
      </c>
      <c r="G44" s="2">
        <f t="shared" ref="G44:G47" si="35">C44-($C$42+$C$48)/2</f>
        <v>39.515519999999995</v>
      </c>
      <c r="H44" s="10">
        <f t="shared" si="34"/>
        <v>-5.5749999999932243E-4</v>
      </c>
      <c r="I44" s="2">
        <v>89.515460000000004</v>
      </c>
      <c r="J44" s="2">
        <v>18.349</v>
      </c>
      <c r="K44" s="2">
        <v>110.75552999999999</v>
      </c>
      <c r="L44" s="2">
        <f t="shared" si="1"/>
        <v>18.087752266944086</v>
      </c>
      <c r="M44" s="2">
        <f t="shared" ref="M44:M47" si="36">I44-($I$42+$I$48)/2</f>
        <v>39.515365000000003</v>
      </c>
      <c r="N44" s="10">
        <f t="shared" ref="N44:N47" si="37">M44-$AA44</f>
        <v>-7.1249999999167812E-4</v>
      </c>
      <c r="O44" s="2">
        <v>139.51535999999999</v>
      </c>
      <c r="P44" s="2">
        <v>18.349</v>
      </c>
      <c r="Q44" s="2">
        <v>110.75257999999999</v>
      </c>
      <c r="R44" s="2">
        <f t="shared" si="2"/>
        <v>18.087895215243524</v>
      </c>
      <c r="S44" s="2">
        <f t="shared" ref="S44:S47" si="38">O44-($O$42+$O$48)/2</f>
        <v>39.515329999999977</v>
      </c>
      <c r="T44" s="10">
        <f t="shared" ref="T44:T47" si="39">S44-$AA44</f>
        <v>-7.4750000001699846E-4</v>
      </c>
      <c r="U44" s="2">
        <v>189.51813000000001</v>
      </c>
      <c r="V44" s="2">
        <v>18.349</v>
      </c>
      <c r="W44" s="2">
        <v>110.75112</v>
      </c>
      <c r="X44" s="2">
        <f t="shared" si="3"/>
        <v>18.087965948169739</v>
      </c>
      <c r="Y44" s="2">
        <f>U44-($U$42+$U$48)/2</f>
        <v>39.518095000000017</v>
      </c>
      <c r="Z44" s="10">
        <f t="shared" ref="Z44:Z47" si="40">Y44-$AA44</f>
        <v>2.0175000000222099E-3</v>
      </c>
      <c r="AA44" s="2">
        <f t="shared" si="4"/>
        <v>39.516077499999994</v>
      </c>
      <c r="AB44" s="2">
        <f t="shared" si="5"/>
        <v>1.3475316941359136E-3</v>
      </c>
      <c r="AC44" s="2">
        <f t="shared" si="6"/>
        <v>18.087835366231694</v>
      </c>
      <c r="AD44" s="2">
        <f t="shared" si="7"/>
        <v>1.1410393520199362E-4</v>
      </c>
    </row>
    <row r="45" spans="1:30" x14ac:dyDescent="0.25">
      <c r="A45" s="14"/>
      <c r="B45" s="2" t="s">
        <v>14</v>
      </c>
      <c r="C45" s="2">
        <v>295.86594000000002</v>
      </c>
      <c r="D45" s="2">
        <v>49.478999999999999</v>
      </c>
      <c r="E45" s="2">
        <v>101.51748000000001</v>
      </c>
      <c r="F45" s="2">
        <f t="shared" si="0"/>
        <v>49.46494418408561</v>
      </c>
      <c r="G45" s="2">
        <f t="shared" si="35"/>
        <v>295.86589000000004</v>
      </c>
      <c r="H45" s="10">
        <f t="shared" si="34"/>
        <v>-6.3499999998839485E-4</v>
      </c>
      <c r="I45" s="2">
        <v>345.86577999999997</v>
      </c>
      <c r="J45" s="2">
        <v>49.478999999999999</v>
      </c>
      <c r="K45" s="2">
        <v>101.51561</v>
      </c>
      <c r="L45" s="2">
        <f t="shared" si="1"/>
        <v>49.464978803243497</v>
      </c>
      <c r="M45" s="2">
        <f t="shared" si="36"/>
        <v>295.86568499999998</v>
      </c>
      <c r="N45" s="10">
        <f t="shared" si="37"/>
        <v>-8.4000000003925379E-4</v>
      </c>
      <c r="O45" s="2">
        <v>395.86768000000001</v>
      </c>
      <c r="P45" s="2">
        <v>49.48</v>
      </c>
      <c r="Q45" s="2">
        <v>101.5172</v>
      </c>
      <c r="R45" s="2">
        <f t="shared" si="2"/>
        <v>49.465949086448084</v>
      </c>
      <c r="S45" s="2">
        <f t="shared" si="38"/>
        <v>295.86765000000003</v>
      </c>
      <c r="T45" s="10">
        <f t="shared" si="39"/>
        <v>1.125000000001819E-3</v>
      </c>
      <c r="U45" s="2">
        <v>45.866909999999997</v>
      </c>
      <c r="V45" s="2">
        <v>49.48</v>
      </c>
      <c r="W45" s="2">
        <v>101.51379</v>
      </c>
      <c r="X45" s="2">
        <f t="shared" si="3"/>
        <v>49.466012173075718</v>
      </c>
      <c r="Y45" s="2">
        <f>U45-($U$42+$U$48)/2+400</f>
        <v>295.86687499999999</v>
      </c>
      <c r="Z45" s="10">
        <f t="shared" si="40"/>
        <v>3.4999999996898623E-4</v>
      </c>
      <c r="AA45" s="2">
        <f t="shared" si="4"/>
        <v>295.86652500000002</v>
      </c>
      <c r="AB45" s="2">
        <f t="shared" si="5"/>
        <v>9.1231390797129883E-4</v>
      </c>
      <c r="AC45" s="2">
        <f t="shared" si="6"/>
        <v>49.465471061713224</v>
      </c>
      <c r="AD45" s="2">
        <f t="shared" si="7"/>
        <v>5.891314480535732E-4</v>
      </c>
    </row>
    <row r="46" spans="1:30" x14ac:dyDescent="0.25">
      <c r="A46" s="14"/>
      <c r="B46" s="2" t="s">
        <v>16</v>
      </c>
      <c r="C46" s="2">
        <v>296.03843999999998</v>
      </c>
      <c r="D46" s="2">
        <v>134.876</v>
      </c>
      <c r="E46" s="2">
        <v>101.14968</v>
      </c>
      <c r="F46" s="2">
        <f t="shared" si="0"/>
        <v>134.85400689307534</v>
      </c>
      <c r="G46" s="2">
        <f t="shared" si="35"/>
        <v>296.03838999999999</v>
      </c>
      <c r="H46" s="10">
        <f t="shared" si="34"/>
        <v>-1.07500000001437E-3</v>
      </c>
      <c r="I46" s="2">
        <v>346.04001</v>
      </c>
      <c r="J46" s="2">
        <v>134.876</v>
      </c>
      <c r="K46" s="2">
        <v>101.14993</v>
      </c>
      <c r="L46" s="2">
        <f t="shared" si="1"/>
        <v>134.85399732741354</v>
      </c>
      <c r="M46" s="2">
        <f t="shared" si="36"/>
        <v>296.03991500000001</v>
      </c>
      <c r="N46" s="10">
        <f t="shared" si="37"/>
        <v>4.500000000007276E-4</v>
      </c>
      <c r="O46" s="2">
        <v>396.03928000000002</v>
      </c>
      <c r="P46" s="2">
        <v>134.876</v>
      </c>
      <c r="Q46" s="2">
        <v>101.14658</v>
      </c>
      <c r="R46" s="2">
        <f t="shared" si="2"/>
        <v>134.85412533450682</v>
      </c>
      <c r="S46" s="2">
        <f t="shared" si="38"/>
        <v>296.03925000000004</v>
      </c>
      <c r="T46" s="10">
        <f t="shared" si="39"/>
        <v>-2.1499999996876795E-4</v>
      </c>
      <c r="U46" s="2">
        <v>46.04034</v>
      </c>
      <c r="V46" s="2">
        <v>134.875</v>
      </c>
      <c r="W46" s="2">
        <v>101.15046</v>
      </c>
      <c r="X46" s="2">
        <f t="shared" si="3"/>
        <v>134.85297720461583</v>
      </c>
      <c r="Y46" s="2">
        <f t="shared" ref="Y46:Y47" si="41">U46-($U$42+$U$48)/2+400</f>
        <v>296.04030499999999</v>
      </c>
      <c r="Z46" s="10">
        <f t="shared" si="40"/>
        <v>8.3999999998241037E-4</v>
      </c>
      <c r="AA46" s="2">
        <f t="shared" si="4"/>
        <v>296.03946500000001</v>
      </c>
      <c r="AB46" s="2">
        <f t="shared" si="5"/>
        <v>8.3863977169155101E-4</v>
      </c>
      <c r="AC46" s="2">
        <f t="shared" si="6"/>
        <v>134.85377668990287</v>
      </c>
      <c r="AD46" s="2">
        <f t="shared" si="7"/>
        <v>5.3616048461567034E-4</v>
      </c>
    </row>
    <row r="47" spans="1:30" x14ac:dyDescent="0.25">
      <c r="A47" s="14"/>
      <c r="B47" s="2" t="s">
        <v>11</v>
      </c>
      <c r="C47" s="2">
        <v>296.10705999999999</v>
      </c>
      <c r="D47" s="2">
        <v>145.36699999999999</v>
      </c>
      <c r="E47" s="2">
        <v>101.52002</v>
      </c>
      <c r="F47" s="2">
        <f t="shared" si="0"/>
        <v>145.32556631512125</v>
      </c>
      <c r="G47" s="2">
        <f t="shared" si="35"/>
        <v>296.10701</v>
      </c>
      <c r="H47" s="10">
        <f t="shared" si="34"/>
        <v>-1.1025000000017826E-3</v>
      </c>
      <c r="I47" s="2">
        <v>346.10861999999997</v>
      </c>
      <c r="J47" s="2">
        <v>145.36699999999999</v>
      </c>
      <c r="K47" s="2">
        <v>101.51751</v>
      </c>
      <c r="L47" s="2">
        <f t="shared" si="1"/>
        <v>145.32570303406263</v>
      </c>
      <c r="M47" s="2">
        <f t="shared" si="36"/>
        <v>296.10852499999999</v>
      </c>
      <c r="N47" s="10">
        <f t="shared" si="37"/>
        <v>4.1249999998171916E-4</v>
      </c>
      <c r="O47" s="2">
        <v>396.10883999999999</v>
      </c>
      <c r="P47" s="2">
        <v>145.36600000000001</v>
      </c>
      <c r="Q47" s="2">
        <v>101.51626</v>
      </c>
      <c r="R47" s="2">
        <f t="shared" si="2"/>
        <v>145.32477132053913</v>
      </c>
      <c r="S47" s="2">
        <f t="shared" si="38"/>
        <v>296.10880999999995</v>
      </c>
      <c r="T47" s="10">
        <f t="shared" si="39"/>
        <v>6.9749999994428435E-4</v>
      </c>
      <c r="U47" s="2">
        <v>46.108139999999999</v>
      </c>
      <c r="V47" s="2">
        <v>145.36699999999999</v>
      </c>
      <c r="W47" s="2">
        <v>101.51600999999999</v>
      </c>
      <c r="X47" s="2">
        <f t="shared" si="3"/>
        <v>145.32578463076729</v>
      </c>
      <c r="Y47" s="2">
        <f t="shared" si="41"/>
        <v>296.10810500000002</v>
      </c>
      <c r="Z47" s="10">
        <f t="shared" si="40"/>
        <v>-7.4999999810643203E-6</v>
      </c>
      <c r="AA47" s="2">
        <f t="shared" si="4"/>
        <v>296.1081125</v>
      </c>
      <c r="AB47" s="2">
        <f t="shared" si="5"/>
        <v>7.8998417703792054E-4</v>
      </c>
      <c r="AC47" s="2">
        <f t="shared" si="6"/>
        <v>145.32545632512256</v>
      </c>
      <c r="AD47" s="2">
        <f t="shared" si="7"/>
        <v>4.6546714048154611E-4</v>
      </c>
    </row>
    <row r="48" spans="1:30" x14ac:dyDescent="0.25">
      <c r="A48" s="14"/>
      <c r="B48" s="2" t="s">
        <v>19</v>
      </c>
      <c r="C48" s="2">
        <v>1E-4</v>
      </c>
      <c r="D48" s="2">
        <v>188.07599999999999</v>
      </c>
      <c r="E48" s="2">
        <v>100.76843</v>
      </c>
      <c r="F48" s="2">
        <f t="shared" si="0"/>
        <v>188.06229918227859</v>
      </c>
      <c r="G48" s="11">
        <v>0</v>
      </c>
      <c r="H48" s="10"/>
      <c r="I48" s="2">
        <v>50.000190000000003</v>
      </c>
      <c r="J48" s="2">
        <v>188.07599999999999</v>
      </c>
      <c r="K48" s="2">
        <v>100.7683</v>
      </c>
      <c r="L48" s="2">
        <f t="shared" si="1"/>
        <v>188.06230381753235</v>
      </c>
      <c r="M48" s="11">
        <v>0</v>
      </c>
      <c r="N48" s="10"/>
      <c r="O48" s="2">
        <v>100.00006</v>
      </c>
      <c r="P48" s="2">
        <v>188.07599999999999</v>
      </c>
      <c r="Q48" s="2">
        <v>100.76784000000001</v>
      </c>
      <c r="R48" s="2">
        <f t="shared" si="2"/>
        <v>188.0623202129027</v>
      </c>
      <c r="S48" s="11">
        <v>0</v>
      </c>
      <c r="T48" s="10"/>
      <c r="U48" s="2">
        <v>150.00006999999999</v>
      </c>
      <c r="V48" s="2">
        <v>188.07599999999999</v>
      </c>
      <c r="W48" s="2">
        <v>100.76712000000001</v>
      </c>
      <c r="X48" s="2">
        <f t="shared" si="3"/>
        <v>188.06234585550976</v>
      </c>
      <c r="Y48" s="11">
        <v>0</v>
      </c>
      <c r="Z48" s="10"/>
      <c r="AA48" s="2">
        <f t="shared" si="4"/>
        <v>0</v>
      </c>
      <c r="AB48" s="2">
        <f t="shared" si="5"/>
        <v>0</v>
      </c>
      <c r="AC48" s="2">
        <f t="shared" si="6"/>
        <v>188.06231726705585</v>
      </c>
      <c r="AD48" s="2">
        <f t="shared" si="7"/>
        <v>2.1086540426317877E-5</v>
      </c>
    </row>
    <row r="49" spans="1:30" x14ac:dyDescent="0.25">
      <c r="A49" s="14" t="s">
        <v>15</v>
      </c>
      <c r="B49" s="2" t="s">
        <v>16</v>
      </c>
      <c r="C49" s="2">
        <v>0</v>
      </c>
      <c r="D49" s="2">
        <v>85.4</v>
      </c>
      <c r="E49" s="2">
        <v>100.93680999999999</v>
      </c>
      <c r="F49" s="2">
        <f t="shared" si="0"/>
        <v>85.390753809689571</v>
      </c>
      <c r="G49" s="11">
        <v>0</v>
      </c>
      <c r="H49" s="10"/>
      <c r="I49" s="2">
        <v>50</v>
      </c>
      <c r="J49" s="2">
        <v>85.4</v>
      </c>
      <c r="K49" s="2">
        <v>100.93537999999999</v>
      </c>
      <c r="L49" s="2">
        <f t="shared" si="1"/>
        <v>85.390782015458115</v>
      </c>
      <c r="M49" s="11">
        <v>0</v>
      </c>
      <c r="N49" s="10"/>
      <c r="O49" s="2">
        <v>100</v>
      </c>
      <c r="P49" s="2">
        <v>85.399000000000001</v>
      </c>
      <c r="Q49" s="2">
        <v>100.94045</v>
      </c>
      <c r="R49" s="2">
        <f t="shared" si="2"/>
        <v>85.389681927884979</v>
      </c>
      <c r="S49" s="11">
        <v>0</v>
      </c>
      <c r="T49" s="10"/>
      <c r="U49" s="2">
        <v>150</v>
      </c>
      <c r="V49" s="2">
        <v>85.4</v>
      </c>
      <c r="W49" s="2">
        <v>299.06308000000001</v>
      </c>
      <c r="X49" s="2">
        <f t="shared" si="3"/>
        <v>85.390751638230498</v>
      </c>
      <c r="Y49" s="11">
        <v>0</v>
      </c>
      <c r="Z49" s="10"/>
      <c r="AA49" s="2">
        <f t="shared" si="4"/>
        <v>0</v>
      </c>
      <c r="AB49" s="2">
        <f t="shared" si="5"/>
        <v>0</v>
      </c>
      <c r="AC49" s="2">
        <f t="shared" si="6"/>
        <v>85.39049234781578</v>
      </c>
      <c r="AD49" s="2">
        <f t="shared" si="7"/>
        <v>5.404571021723687E-4</v>
      </c>
    </row>
    <row r="50" spans="1:30" x14ac:dyDescent="0.25">
      <c r="A50" s="14"/>
      <c r="B50" s="2" t="s">
        <v>11</v>
      </c>
      <c r="C50" s="2">
        <v>9.4479999999999995E-2</v>
      </c>
      <c r="D50" s="2">
        <v>95.888999999999996</v>
      </c>
      <c r="E50" s="2">
        <v>101.51528999999999</v>
      </c>
      <c r="F50" s="2">
        <f t="shared" si="0"/>
        <v>95.861838762170137</v>
      </c>
      <c r="G50" s="2">
        <f>C50-($C$49+$C$54)/2</f>
        <v>9.447499999999999E-2</v>
      </c>
      <c r="H50" s="10">
        <f t="shared" ref="H50:H53" si="42">G50-AA50</f>
        <v>1.5999999999720405E-4</v>
      </c>
      <c r="I50" s="2">
        <v>50.095999999999997</v>
      </c>
      <c r="J50" s="2">
        <v>95.888999999999996</v>
      </c>
      <c r="K50" s="2">
        <v>101.51475000000001</v>
      </c>
      <c r="L50" s="2">
        <f t="shared" si="1"/>
        <v>95.861858116568499</v>
      </c>
      <c r="M50" s="2">
        <f>I50-($I$49+$I$54)/2</f>
        <v>9.600499999999812E-2</v>
      </c>
      <c r="N50" s="10">
        <f t="shared" ref="N50:N53" si="43">M50-$AA50</f>
        <v>1.6899999999953341E-3</v>
      </c>
      <c r="O50" s="2">
        <v>100.09453000000001</v>
      </c>
      <c r="P50" s="2">
        <v>95.89</v>
      </c>
      <c r="Q50" s="2">
        <v>101.51644</v>
      </c>
      <c r="R50" s="2">
        <f t="shared" si="2"/>
        <v>95.862797237798006</v>
      </c>
      <c r="S50" s="2">
        <f>O50-($O$49+$O$54)/2</f>
        <v>9.4585000000009245E-2</v>
      </c>
      <c r="T50" s="10">
        <f t="shared" ref="T50:T53" si="44">S50-$AA50</f>
        <v>2.7000000000645952E-4</v>
      </c>
      <c r="U50" s="2">
        <v>150.09228999999999</v>
      </c>
      <c r="V50" s="2">
        <v>95.89</v>
      </c>
      <c r="W50" s="2">
        <v>101.51611</v>
      </c>
      <c r="X50" s="2">
        <f t="shared" si="3"/>
        <v>95.86280907540521</v>
      </c>
      <c r="Y50" s="2">
        <f>U50-($U$49+$U$54)/2</f>
        <v>9.2195000000003802E-2</v>
      </c>
      <c r="Z50" s="10">
        <f t="shared" ref="Z50:Z53" si="45">Y50-$AA50</f>
        <v>-2.1199999999989838E-3</v>
      </c>
      <c r="AA50" s="2">
        <f t="shared" si="4"/>
        <v>9.4315000000002785E-2</v>
      </c>
      <c r="AB50" s="2">
        <f t="shared" si="5"/>
        <v>1.5757537878723859E-3</v>
      </c>
      <c r="AC50" s="2">
        <f t="shared" si="6"/>
        <v>95.862325797985463</v>
      </c>
      <c r="AD50" s="2">
        <f t="shared" si="7"/>
        <v>5.5128406303556101E-4</v>
      </c>
    </row>
    <row r="51" spans="1:30" x14ac:dyDescent="0.25">
      <c r="A51" s="14"/>
      <c r="B51" s="2" t="s">
        <v>20</v>
      </c>
      <c r="C51" s="2">
        <v>133.94164000000001</v>
      </c>
      <c r="D51" s="2">
        <v>132.15600000000001</v>
      </c>
      <c r="E51" s="2">
        <v>100.82653000000001</v>
      </c>
      <c r="F51" s="2">
        <f t="shared" si="0"/>
        <v>132.14486198531361</v>
      </c>
      <c r="G51" s="2">
        <f t="shared" ref="G51:G53" si="46">C51-($C$49+$C$54)/2</f>
        <v>133.94163500000002</v>
      </c>
      <c r="H51" s="10">
        <f t="shared" si="42"/>
        <v>8.2750000001396984E-4</v>
      </c>
      <c r="I51" s="2">
        <v>183.94118</v>
      </c>
      <c r="J51" s="2">
        <v>132.15600000000001</v>
      </c>
      <c r="K51" s="2">
        <v>100.82686</v>
      </c>
      <c r="L51" s="2">
        <f t="shared" si="1"/>
        <v>132.1448530897456</v>
      </c>
      <c r="M51" s="2">
        <f>I51-($I$49+$I$54)/2</f>
        <v>133.94118500000002</v>
      </c>
      <c r="N51" s="10">
        <f t="shared" si="43"/>
        <v>3.7750000001324224E-4</v>
      </c>
      <c r="O51" s="2">
        <v>233.94038</v>
      </c>
      <c r="P51" s="2">
        <v>132.15600000000001</v>
      </c>
      <c r="Q51" s="2">
        <v>100.82962000000001</v>
      </c>
      <c r="R51" s="2">
        <f t="shared" si="2"/>
        <v>132.14477855141345</v>
      </c>
      <c r="S51" s="2">
        <f t="shared" ref="S51:S53" si="47">O51-($O$49+$O$54)/2</f>
        <v>133.94043500000001</v>
      </c>
      <c r="T51" s="10">
        <f t="shared" si="44"/>
        <v>-3.7249999999744432E-4</v>
      </c>
      <c r="U51" s="2">
        <v>283.94006999999999</v>
      </c>
      <c r="V51" s="2">
        <v>132.15600000000001</v>
      </c>
      <c r="W51" s="2">
        <v>100.82774000000001</v>
      </c>
      <c r="X51" s="2">
        <f t="shared" si="3"/>
        <v>132.14482935087179</v>
      </c>
      <c r="Y51" s="2">
        <f t="shared" ref="Y51:Y53" si="48">U51-($U$49+$U$54)/2</f>
        <v>133.939975</v>
      </c>
      <c r="Z51" s="10">
        <f t="shared" si="45"/>
        <v>-8.3250000000134605E-4</v>
      </c>
      <c r="AA51" s="2">
        <f t="shared" si="4"/>
        <v>133.94080750000001</v>
      </c>
      <c r="AB51" s="2">
        <f t="shared" si="5"/>
        <v>7.436565067362429E-4</v>
      </c>
      <c r="AC51" s="2">
        <f t="shared" si="6"/>
        <v>132.1448307443361</v>
      </c>
      <c r="AD51" s="2">
        <f t="shared" si="7"/>
        <v>3.7422626482924079E-5</v>
      </c>
    </row>
    <row r="52" spans="1:30" x14ac:dyDescent="0.25">
      <c r="A52" s="14"/>
      <c r="B52" s="2" t="s">
        <v>13</v>
      </c>
      <c r="C52" s="2">
        <v>185.34662</v>
      </c>
      <c r="D52" s="2">
        <v>62.533999999999999</v>
      </c>
      <c r="E52" s="2">
        <v>101.94750999999999</v>
      </c>
      <c r="F52" s="2">
        <f t="shared" si="0"/>
        <v>62.504741538143051</v>
      </c>
      <c r="G52" s="2">
        <f t="shared" si="46"/>
        <v>185.34661500000001</v>
      </c>
      <c r="H52" s="10">
        <f t="shared" si="42"/>
        <v>-1.3800000000117052E-3</v>
      </c>
      <c r="I52" s="2">
        <v>235.34947</v>
      </c>
      <c r="J52" s="2">
        <v>62.533999999999999</v>
      </c>
      <c r="K52" s="2">
        <v>101.94452</v>
      </c>
      <c r="L52" s="2">
        <f t="shared" si="1"/>
        <v>62.504831302866883</v>
      </c>
      <c r="M52" s="2">
        <f>I52-($I$49+$I$54)/2</f>
        <v>185.34947499999998</v>
      </c>
      <c r="N52" s="10">
        <f t="shared" si="43"/>
        <v>1.4799999999581814E-3</v>
      </c>
      <c r="O52" s="2">
        <v>285.34861000000001</v>
      </c>
      <c r="P52" s="2">
        <v>62.533999999999999</v>
      </c>
      <c r="Q52" s="2">
        <v>101.94446000000001</v>
      </c>
      <c r="R52" s="2">
        <f t="shared" si="2"/>
        <v>62.504833102754532</v>
      </c>
      <c r="S52" s="2">
        <f t="shared" si="47"/>
        <v>185.34866500000001</v>
      </c>
      <c r="T52" s="10">
        <f t="shared" si="44"/>
        <v>6.6999999998529347E-4</v>
      </c>
      <c r="U52" s="2">
        <v>335.34732000000002</v>
      </c>
      <c r="V52" s="2">
        <v>62.533999999999999</v>
      </c>
      <c r="W52" s="2">
        <v>101.94392000000001</v>
      </c>
      <c r="X52" s="2">
        <f t="shared" si="3"/>
        <v>62.50484929924496</v>
      </c>
      <c r="Y52" s="2">
        <f t="shared" si="48"/>
        <v>185.34722500000004</v>
      </c>
      <c r="Z52" s="10">
        <f t="shared" si="45"/>
        <v>-7.6999999998861313E-4</v>
      </c>
      <c r="AA52" s="2">
        <f t="shared" si="4"/>
        <v>185.34799500000003</v>
      </c>
      <c r="AB52" s="2">
        <f t="shared" si="5"/>
        <v>1.3085106036853861E-3</v>
      </c>
      <c r="AC52" s="2">
        <f t="shared" si="6"/>
        <v>62.50481381075236</v>
      </c>
      <c r="AD52" s="2">
        <f t="shared" si="7"/>
        <v>4.8856656256096484E-5</v>
      </c>
    </row>
    <row r="53" spans="1:30" x14ac:dyDescent="0.25">
      <c r="A53" s="14"/>
      <c r="B53" s="2" t="s">
        <v>14</v>
      </c>
      <c r="C53" s="2">
        <v>199.7253</v>
      </c>
      <c r="D53" s="2">
        <v>49.48</v>
      </c>
      <c r="E53" s="2">
        <v>98.493359999999996</v>
      </c>
      <c r="F53" s="2">
        <f t="shared" si="0"/>
        <v>49.466143990715722</v>
      </c>
      <c r="G53" s="2">
        <f t="shared" si="46"/>
        <v>199.72529500000002</v>
      </c>
      <c r="H53" s="10">
        <f t="shared" si="42"/>
        <v>-1.3524999999958709E-3</v>
      </c>
      <c r="I53" s="2">
        <v>249.72852</v>
      </c>
      <c r="J53" s="2">
        <v>49.48</v>
      </c>
      <c r="K53" s="2">
        <v>98.492099999999994</v>
      </c>
      <c r="L53" s="2">
        <f t="shared" si="1"/>
        <v>49.46612080660352</v>
      </c>
      <c r="M53" s="2">
        <f>I53-($I$49+$I$54)/2</f>
        <v>199.72852499999999</v>
      </c>
      <c r="N53" s="10">
        <f t="shared" si="43"/>
        <v>1.8774999999777719E-3</v>
      </c>
      <c r="O53" s="2">
        <v>299.72591</v>
      </c>
      <c r="P53" s="2">
        <v>49.48</v>
      </c>
      <c r="Q53" s="2">
        <v>98.491569999999996</v>
      </c>
      <c r="R53" s="2">
        <f t="shared" si="2"/>
        <v>49.466111048766749</v>
      </c>
      <c r="S53" s="2">
        <f t="shared" si="47"/>
        <v>199.725965</v>
      </c>
      <c r="T53" s="10">
        <f t="shared" si="44"/>
        <v>-6.8250000001057742E-4</v>
      </c>
      <c r="U53" s="2">
        <v>349.7269</v>
      </c>
      <c r="V53" s="2">
        <v>49.48</v>
      </c>
      <c r="W53" s="2">
        <v>98.486490000000003</v>
      </c>
      <c r="X53" s="2">
        <f t="shared" si="3"/>
        <v>49.466017346904138</v>
      </c>
      <c r="Y53" s="2">
        <f t="shared" si="48"/>
        <v>199.72680500000001</v>
      </c>
      <c r="Z53" s="10">
        <f t="shared" si="45"/>
        <v>1.5750000000025466E-4</v>
      </c>
      <c r="AA53" s="2">
        <f t="shared" si="4"/>
        <v>199.72664750000001</v>
      </c>
      <c r="AB53" s="2">
        <f t="shared" si="5"/>
        <v>1.3958121888850092E-3</v>
      </c>
      <c r="AC53" s="2">
        <f t="shared" si="6"/>
        <v>49.46609829824753</v>
      </c>
      <c r="AD53" s="2">
        <f t="shared" si="7"/>
        <v>5.57079392190508E-5</v>
      </c>
    </row>
    <row r="54" spans="1:30" x14ac:dyDescent="0.25">
      <c r="A54" s="14"/>
      <c r="B54" s="2" t="s">
        <v>16</v>
      </c>
      <c r="C54" s="2">
        <v>1.0000000000000001E-5</v>
      </c>
      <c r="D54" s="2">
        <v>85.4</v>
      </c>
      <c r="E54" s="2">
        <v>100.93792000000001</v>
      </c>
      <c r="F54" s="2">
        <f t="shared" si="0"/>
        <v>85.390731885999969</v>
      </c>
      <c r="G54" s="11">
        <v>0</v>
      </c>
      <c r="H54" s="10"/>
      <c r="I54" s="2">
        <v>49.999989999999997</v>
      </c>
      <c r="J54" s="2">
        <v>85.4</v>
      </c>
      <c r="K54" s="2">
        <v>100.93997</v>
      </c>
      <c r="L54" s="2">
        <f t="shared" si="1"/>
        <v>85.390691328059461</v>
      </c>
      <c r="M54" s="2">
        <v>0</v>
      </c>
      <c r="N54" s="10"/>
      <c r="O54" s="2">
        <v>99.999889999999994</v>
      </c>
      <c r="P54" s="2">
        <v>85.399000000000001</v>
      </c>
      <c r="Q54" s="2">
        <v>100.93611</v>
      </c>
      <c r="R54" s="2">
        <f t="shared" si="2"/>
        <v>85.389767730199807</v>
      </c>
      <c r="S54" s="2">
        <v>0</v>
      </c>
      <c r="T54" s="10"/>
      <c r="U54" s="2">
        <v>150.00019</v>
      </c>
      <c r="V54" s="2">
        <v>85.4</v>
      </c>
      <c r="W54" s="2">
        <v>100.93451</v>
      </c>
      <c r="X54" s="2">
        <f t="shared" si="3"/>
        <v>85.390799154531138</v>
      </c>
      <c r="Y54" s="2">
        <v>0</v>
      </c>
      <c r="Z54" s="10"/>
      <c r="AA54" s="2">
        <f t="shared" si="4"/>
        <v>0</v>
      </c>
      <c r="AB54" s="2">
        <f t="shared" si="5"/>
        <v>0</v>
      </c>
      <c r="AC54" s="2">
        <f t="shared" si="6"/>
        <v>85.390497524697594</v>
      </c>
      <c r="AD54" s="2">
        <f t="shared" si="7"/>
        <v>4.8855758057270225E-4</v>
      </c>
    </row>
  </sheetData>
  <mergeCells count="17">
    <mergeCell ref="A22:A26"/>
    <mergeCell ref="A27:A30"/>
    <mergeCell ref="A31:A34"/>
    <mergeCell ref="A35:A41"/>
    <mergeCell ref="A42:A48"/>
    <mergeCell ref="A49:A54"/>
    <mergeCell ref="AA2:AB2"/>
    <mergeCell ref="AC2:AD2"/>
    <mergeCell ref="A4:A10"/>
    <mergeCell ref="A11:A17"/>
    <mergeCell ref="A18:A21"/>
    <mergeCell ref="A2:A3"/>
    <mergeCell ref="B2:B3"/>
    <mergeCell ref="C2:H2"/>
    <mergeCell ref="I2:N2"/>
    <mergeCell ref="O2:T2"/>
    <mergeCell ref="U2:Z2"/>
  </mergeCells>
  <conditionalFormatting sqref="Z3">
    <cfRule type="cellIs" dxfId="7" priority="1" operator="between">
      <formula>-0.0007</formula>
      <formula>0.0007</formula>
    </cfRule>
  </conditionalFormatting>
  <conditionalFormatting sqref="H3">
    <cfRule type="cellIs" dxfId="6" priority="7" operator="between">
      <formula>-0.0007</formula>
      <formula>0.0007</formula>
    </cfRule>
  </conditionalFormatting>
  <conditionalFormatting sqref="H3">
    <cfRule type="cellIs" dxfId="5" priority="8" operator="between">
      <formula>-0.0007</formula>
      <formula>0.0007</formula>
    </cfRule>
  </conditionalFormatting>
  <conditionalFormatting sqref="N3">
    <cfRule type="cellIs" dxfId="4" priority="5" operator="between">
      <formula>-0.0007</formula>
      <formula>0.0007</formula>
    </cfRule>
  </conditionalFormatting>
  <conditionalFormatting sqref="N3">
    <cfRule type="cellIs" dxfId="3" priority="6" operator="between">
      <formula>-0.0007</formula>
      <formula>0.0007</formula>
    </cfRule>
  </conditionalFormatting>
  <conditionalFormatting sqref="T3">
    <cfRule type="cellIs" dxfId="2" priority="3" operator="between">
      <formula>-0.0007</formula>
      <formula>0.0007</formula>
    </cfRule>
  </conditionalFormatting>
  <conditionalFormatting sqref="T3">
    <cfRule type="cellIs" dxfId="1" priority="4" operator="between">
      <formula>-0.0007</formula>
      <formula>0.0007</formula>
    </cfRule>
  </conditionalFormatting>
  <conditionalFormatting sqref="Z3">
    <cfRule type="cellIs" dxfId="0" priority="2" operator="between">
      <formula>-0.0007</formula>
      <formula>0.0007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2C12E-C693-40E5-B67E-4F81FB168CAE}">
  <sheetPr>
    <tabColor rgb="FFFF0000"/>
  </sheetPr>
  <dimension ref="A1:F288"/>
  <sheetViews>
    <sheetView zoomScale="85" zoomScaleNormal="85" workbookViewId="0">
      <selection activeCell="L291" sqref="L291"/>
    </sheetView>
  </sheetViews>
  <sheetFormatPr defaultRowHeight="15" x14ac:dyDescent="0.25"/>
  <sheetData>
    <row r="1" spans="1:6" x14ac:dyDescent="0.25">
      <c r="B1" t="s">
        <v>0</v>
      </c>
      <c r="D1" t="s">
        <v>1</v>
      </c>
      <c r="E1" t="s">
        <v>2</v>
      </c>
      <c r="F1" t="s">
        <v>3</v>
      </c>
    </row>
    <row r="2" spans="1:6" x14ac:dyDescent="0.25">
      <c r="B2" t="s">
        <v>4</v>
      </c>
    </row>
    <row r="3" spans="1:6" x14ac:dyDescent="0.25">
      <c r="B3" t="s">
        <v>5</v>
      </c>
      <c r="D3">
        <v>0.01</v>
      </c>
    </row>
    <row r="4" spans="1:6" x14ac:dyDescent="0.25">
      <c r="B4" t="s">
        <v>6</v>
      </c>
      <c r="D4" t="s">
        <v>7</v>
      </c>
      <c r="E4" t="s">
        <v>8</v>
      </c>
      <c r="F4" t="s">
        <v>9</v>
      </c>
    </row>
    <row r="6" spans="1:6" x14ac:dyDescent="0.25">
      <c r="A6">
        <v>1</v>
      </c>
      <c r="B6" t="s">
        <v>10</v>
      </c>
      <c r="C6" t="s">
        <v>11</v>
      </c>
      <c r="D6">
        <v>-1</v>
      </c>
    </row>
    <row r="7" spans="1:6" x14ac:dyDescent="0.25">
      <c r="A7">
        <v>2</v>
      </c>
      <c r="B7" t="s">
        <v>12</v>
      </c>
      <c r="C7" t="s">
        <v>13</v>
      </c>
      <c r="D7">
        <v>0</v>
      </c>
      <c r="E7">
        <v>157.35300000000001</v>
      </c>
      <c r="F7">
        <v>99.852689999999996</v>
      </c>
    </row>
    <row r="8" spans="1:6" x14ac:dyDescent="0.25">
      <c r="A8">
        <v>3</v>
      </c>
      <c r="B8" t="s">
        <v>12</v>
      </c>
      <c r="C8" t="s">
        <v>14</v>
      </c>
      <c r="D8">
        <v>5.6884300000000003</v>
      </c>
      <c r="E8">
        <v>145.36799999999999</v>
      </c>
      <c r="F8">
        <v>98.490449999999996</v>
      </c>
    </row>
    <row r="9" spans="1:6" x14ac:dyDescent="0.25">
      <c r="A9">
        <v>4</v>
      </c>
      <c r="B9" t="s">
        <v>12</v>
      </c>
      <c r="C9" t="s">
        <v>15</v>
      </c>
      <c r="D9">
        <v>5.81684</v>
      </c>
      <c r="E9">
        <v>95.89</v>
      </c>
      <c r="F9">
        <v>98.488780000000006</v>
      </c>
    </row>
    <row r="10" spans="1:6" x14ac:dyDescent="0.25">
      <c r="A10">
        <v>5</v>
      </c>
      <c r="B10" t="s">
        <v>12</v>
      </c>
      <c r="C10" t="s">
        <v>16</v>
      </c>
      <c r="D10">
        <v>6.5758000000000001</v>
      </c>
      <c r="E10">
        <v>10.526</v>
      </c>
      <c r="F10">
        <v>93.769540000000006</v>
      </c>
    </row>
    <row r="11" spans="1:6" x14ac:dyDescent="0.25">
      <c r="A11">
        <v>6</v>
      </c>
      <c r="B11" t="s">
        <v>12</v>
      </c>
      <c r="C11" t="s">
        <v>17</v>
      </c>
      <c r="D11">
        <v>315.68808999999999</v>
      </c>
      <c r="E11">
        <v>64.870999999999995</v>
      </c>
      <c r="F11">
        <v>99.781199999999998</v>
      </c>
    </row>
    <row r="12" spans="1:6" x14ac:dyDescent="0.25">
      <c r="A12">
        <v>7</v>
      </c>
      <c r="B12" t="s">
        <v>12</v>
      </c>
      <c r="C12" t="s">
        <v>18</v>
      </c>
      <c r="D12">
        <v>318.41183000000001</v>
      </c>
      <c r="E12">
        <v>222.42</v>
      </c>
      <c r="F12">
        <v>99.672280000000001</v>
      </c>
    </row>
    <row r="13" spans="1:6" x14ac:dyDescent="0.25">
      <c r="A13">
        <v>8</v>
      </c>
      <c r="B13" t="s">
        <v>12</v>
      </c>
      <c r="C13" t="s">
        <v>13</v>
      </c>
      <c r="D13">
        <v>9.0000000000000006E-5</v>
      </c>
      <c r="E13">
        <v>157.352</v>
      </c>
      <c r="F13">
        <v>99.854420000000005</v>
      </c>
    </row>
    <row r="15" spans="1:6" x14ac:dyDescent="0.25">
      <c r="A15">
        <v>9</v>
      </c>
      <c r="B15" t="s">
        <v>10</v>
      </c>
      <c r="C15" t="s">
        <v>11</v>
      </c>
      <c r="D15">
        <v>-1</v>
      </c>
    </row>
    <row r="16" spans="1:6" x14ac:dyDescent="0.25">
      <c r="A16">
        <v>10</v>
      </c>
      <c r="B16" t="s">
        <v>12</v>
      </c>
      <c r="C16" t="s">
        <v>13</v>
      </c>
      <c r="D16">
        <v>50</v>
      </c>
      <c r="E16">
        <v>157.35300000000001</v>
      </c>
      <c r="F16">
        <v>99.852890000000002</v>
      </c>
    </row>
    <row r="17" spans="1:6" x14ac:dyDescent="0.25">
      <c r="A17">
        <v>11</v>
      </c>
      <c r="B17" t="s">
        <v>12</v>
      </c>
      <c r="C17" t="s">
        <v>14</v>
      </c>
      <c r="D17">
        <v>55.690719999999999</v>
      </c>
      <c r="E17">
        <v>145.36799999999999</v>
      </c>
      <c r="F17">
        <v>98.488560000000007</v>
      </c>
    </row>
    <row r="18" spans="1:6" x14ac:dyDescent="0.25">
      <c r="A18">
        <v>12</v>
      </c>
      <c r="B18" t="s">
        <v>12</v>
      </c>
      <c r="C18" t="s">
        <v>15</v>
      </c>
      <c r="D18">
        <v>55.816830000000003</v>
      </c>
      <c r="E18">
        <v>95.891000000000005</v>
      </c>
      <c r="F18">
        <v>98.486320000000006</v>
      </c>
    </row>
    <row r="19" spans="1:6" x14ac:dyDescent="0.25">
      <c r="A19">
        <v>13</v>
      </c>
      <c r="B19" t="s">
        <v>12</v>
      </c>
      <c r="C19" t="s">
        <v>16</v>
      </c>
      <c r="D19">
        <v>56.577759999999998</v>
      </c>
      <c r="E19">
        <v>10.526</v>
      </c>
      <c r="F19">
        <v>93.770240000000001</v>
      </c>
    </row>
    <row r="20" spans="1:6" x14ac:dyDescent="0.25">
      <c r="A20">
        <v>14</v>
      </c>
      <c r="B20" t="s">
        <v>12</v>
      </c>
      <c r="C20" t="s">
        <v>17</v>
      </c>
      <c r="D20">
        <v>365.69191000000001</v>
      </c>
      <c r="E20">
        <v>64.873999999999995</v>
      </c>
      <c r="F20">
        <v>99.7911</v>
      </c>
    </row>
    <row r="21" spans="1:6" x14ac:dyDescent="0.25">
      <c r="A21">
        <v>15</v>
      </c>
      <c r="B21" t="s">
        <v>12</v>
      </c>
      <c r="C21" t="s">
        <v>18</v>
      </c>
      <c r="D21">
        <v>368.41233</v>
      </c>
      <c r="E21">
        <v>222.42</v>
      </c>
      <c r="F21">
        <v>99.673779999999994</v>
      </c>
    </row>
    <row r="22" spans="1:6" x14ac:dyDescent="0.25">
      <c r="A22">
        <v>16</v>
      </c>
      <c r="B22" t="s">
        <v>12</v>
      </c>
      <c r="C22" t="s">
        <v>13</v>
      </c>
      <c r="D22">
        <v>50.000010000000003</v>
      </c>
      <c r="E22">
        <v>157.352</v>
      </c>
      <c r="F22">
        <v>99.855069999999998</v>
      </c>
    </row>
    <row r="24" spans="1:6" x14ac:dyDescent="0.25">
      <c r="A24">
        <v>17</v>
      </c>
      <c r="B24" t="s">
        <v>10</v>
      </c>
      <c r="C24" t="s">
        <v>11</v>
      </c>
      <c r="D24">
        <v>-1</v>
      </c>
    </row>
    <row r="25" spans="1:6" x14ac:dyDescent="0.25">
      <c r="A25">
        <v>18</v>
      </c>
      <c r="B25" t="s">
        <v>12</v>
      </c>
      <c r="C25" t="s">
        <v>13</v>
      </c>
      <c r="D25">
        <v>100</v>
      </c>
      <c r="E25">
        <v>157.352</v>
      </c>
      <c r="F25">
        <v>300.14375000000001</v>
      </c>
    </row>
    <row r="26" spans="1:6" x14ac:dyDescent="0.25">
      <c r="A26">
        <v>19</v>
      </c>
      <c r="B26" t="s">
        <v>12</v>
      </c>
      <c r="C26" t="s">
        <v>14</v>
      </c>
      <c r="D26">
        <v>105.68971000000001</v>
      </c>
      <c r="E26">
        <v>145.36699999999999</v>
      </c>
      <c r="F26">
        <v>98.492540000000005</v>
      </c>
    </row>
    <row r="27" spans="1:6" x14ac:dyDescent="0.25">
      <c r="A27">
        <v>20</v>
      </c>
      <c r="B27" t="s">
        <v>12</v>
      </c>
      <c r="C27" t="s">
        <v>15</v>
      </c>
      <c r="D27">
        <v>105.81977000000001</v>
      </c>
      <c r="E27">
        <v>95.89</v>
      </c>
      <c r="F27">
        <v>98.492819999999995</v>
      </c>
    </row>
    <row r="28" spans="1:6" x14ac:dyDescent="0.25">
      <c r="A28">
        <v>21</v>
      </c>
      <c r="B28" t="s">
        <v>12</v>
      </c>
      <c r="C28" t="s">
        <v>16</v>
      </c>
      <c r="D28">
        <v>106.58374999999999</v>
      </c>
      <c r="E28">
        <v>10.526</v>
      </c>
      <c r="F28">
        <v>93.769800000000004</v>
      </c>
    </row>
    <row r="29" spans="1:6" x14ac:dyDescent="0.25">
      <c r="A29">
        <v>22</v>
      </c>
      <c r="B29" t="s">
        <v>12</v>
      </c>
      <c r="C29" t="s">
        <v>17</v>
      </c>
      <c r="D29">
        <v>15.69018</v>
      </c>
      <c r="E29">
        <v>64.873000000000005</v>
      </c>
      <c r="F29">
        <v>99.786230000000003</v>
      </c>
    </row>
    <row r="30" spans="1:6" x14ac:dyDescent="0.25">
      <c r="A30">
        <v>23</v>
      </c>
      <c r="B30" t="s">
        <v>12</v>
      </c>
      <c r="C30" t="s">
        <v>18</v>
      </c>
      <c r="D30">
        <v>18.409189999999999</v>
      </c>
      <c r="E30">
        <v>222.42</v>
      </c>
      <c r="F30">
        <v>99.67389</v>
      </c>
    </row>
    <row r="31" spans="1:6" x14ac:dyDescent="0.25">
      <c r="A31">
        <v>24</v>
      </c>
      <c r="B31" t="s">
        <v>12</v>
      </c>
      <c r="C31" t="s">
        <v>13</v>
      </c>
      <c r="D31">
        <v>99.998990000000006</v>
      </c>
      <c r="E31">
        <v>157.352</v>
      </c>
      <c r="F31">
        <v>99.855590000000007</v>
      </c>
    </row>
    <row r="33" spans="1:6" x14ac:dyDescent="0.25">
      <c r="A33">
        <v>25</v>
      </c>
      <c r="B33" t="s">
        <v>10</v>
      </c>
      <c r="C33" t="s">
        <v>11</v>
      </c>
      <c r="D33">
        <v>-1</v>
      </c>
    </row>
    <row r="34" spans="1:6" x14ac:dyDescent="0.25">
      <c r="A34">
        <v>26</v>
      </c>
      <c r="B34" t="s">
        <v>12</v>
      </c>
      <c r="C34" t="s">
        <v>13</v>
      </c>
      <c r="D34">
        <v>150</v>
      </c>
      <c r="E34">
        <v>157.35300000000001</v>
      </c>
      <c r="F34">
        <v>300.1438</v>
      </c>
    </row>
    <row r="35" spans="1:6" x14ac:dyDescent="0.25">
      <c r="A35">
        <v>27</v>
      </c>
      <c r="B35" t="s">
        <v>12</v>
      </c>
      <c r="C35" t="s">
        <v>14</v>
      </c>
      <c r="D35">
        <v>155.69120000000001</v>
      </c>
      <c r="E35">
        <v>145.36799999999999</v>
      </c>
      <c r="F35">
        <v>98.492729999999995</v>
      </c>
    </row>
    <row r="36" spans="1:6" x14ac:dyDescent="0.25">
      <c r="A36">
        <v>28</v>
      </c>
      <c r="B36" t="s">
        <v>12</v>
      </c>
      <c r="C36" t="s">
        <v>15</v>
      </c>
      <c r="D36">
        <v>155.81668999999999</v>
      </c>
      <c r="E36">
        <v>95.89</v>
      </c>
      <c r="F36">
        <v>98.492859999999993</v>
      </c>
    </row>
    <row r="37" spans="1:6" x14ac:dyDescent="0.25">
      <c r="A37">
        <v>29</v>
      </c>
      <c r="B37" t="s">
        <v>12</v>
      </c>
      <c r="C37" t="s">
        <v>16</v>
      </c>
      <c r="D37">
        <v>156.58089000000001</v>
      </c>
      <c r="E37">
        <v>10.526</v>
      </c>
      <c r="F37">
        <v>93.774039999999999</v>
      </c>
    </row>
    <row r="38" spans="1:6" x14ac:dyDescent="0.25">
      <c r="A38">
        <v>30</v>
      </c>
      <c r="B38" t="s">
        <v>12</v>
      </c>
      <c r="C38" t="s">
        <v>17</v>
      </c>
      <c r="D38">
        <v>65.692319999999995</v>
      </c>
      <c r="E38">
        <v>64.873000000000005</v>
      </c>
      <c r="F38">
        <v>99.785820000000001</v>
      </c>
    </row>
    <row r="39" spans="1:6" x14ac:dyDescent="0.25">
      <c r="A39">
        <v>31</v>
      </c>
      <c r="B39" t="s">
        <v>12</v>
      </c>
      <c r="C39" t="s">
        <v>18</v>
      </c>
      <c r="D39">
        <v>68.41131</v>
      </c>
      <c r="E39">
        <v>222.42</v>
      </c>
      <c r="F39">
        <v>99.674260000000004</v>
      </c>
    </row>
    <row r="40" spans="1:6" x14ac:dyDescent="0.25">
      <c r="A40">
        <v>32</v>
      </c>
      <c r="B40" t="s">
        <v>12</v>
      </c>
      <c r="C40" t="s">
        <v>13</v>
      </c>
      <c r="D40">
        <v>150.00011000000001</v>
      </c>
      <c r="E40">
        <v>157.352</v>
      </c>
      <c r="F40">
        <v>99.855649999999997</v>
      </c>
    </row>
    <row r="42" spans="1:6" x14ac:dyDescent="0.25">
      <c r="A42">
        <v>33</v>
      </c>
      <c r="B42" t="s">
        <v>10</v>
      </c>
      <c r="C42" t="s">
        <v>16</v>
      </c>
      <c r="D42">
        <v>-1</v>
      </c>
    </row>
    <row r="43" spans="1:6" x14ac:dyDescent="0.25">
      <c r="A43">
        <v>34</v>
      </c>
      <c r="B43" t="s">
        <v>12</v>
      </c>
      <c r="C43" t="s">
        <v>18</v>
      </c>
      <c r="D43">
        <v>0</v>
      </c>
      <c r="E43">
        <v>220.721</v>
      </c>
      <c r="F43">
        <v>99.966459999999998</v>
      </c>
    </row>
    <row r="44" spans="1:6" x14ac:dyDescent="0.25">
      <c r="A44">
        <v>35</v>
      </c>
      <c r="B44" t="s">
        <v>12</v>
      </c>
      <c r="C44" t="s">
        <v>13</v>
      </c>
      <c r="D44">
        <v>84.092500000000001</v>
      </c>
      <c r="E44">
        <v>146.93799999999999</v>
      </c>
      <c r="F44">
        <v>100.28724</v>
      </c>
    </row>
    <row r="45" spans="1:6" x14ac:dyDescent="0.25">
      <c r="A45">
        <v>36</v>
      </c>
      <c r="B45" t="s">
        <v>12</v>
      </c>
      <c r="C45" t="s">
        <v>14</v>
      </c>
      <c r="D45">
        <v>90.180890000000005</v>
      </c>
      <c r="E45">
        <v>134.874</v>
      </c>
      <c r="F45">
        <v>98.855440000000002</v>
      </c>
    </row>
    <row r="46" spans="1:6" x14ac:dyDescent="0.25">
      <c r="A46">
        <v>37</v>
      </c>
      <c r="B46" t="s">
        <v>12</v>
      </c>
      <c r="C46" t="s">
        <v>15</v>
      </c>
      <c r="D46">
        <v>90.280090000000001</v>
      </c>
      <c r="E46">
        <v>85.397999999999996</v>
      </c>
      <c r="F46">
        <v>99.068830000000005</v>
      </c>
    </row>
    <row r="47" spans="1:6" x14ac:dyDescent="0.25">
      <c r="A47">
        <v>38</v>
      </c>
      <c r="B47" t="s">
        <v>12</v>
      </c>
      <c r="C47" t="s">
        <v>11</v>
      </c>
      <c r="D47">
        <v>291.13666000000001</v>
      </c>
      <c r="E47">
        <v>10.526</v>
      </c>
      <c r="F47">
        <v>106.23539</v>
      </c>
    </row>
    <row r="48" spans="1:6" x14ac:dyDescent="0.25">
      <c r="A48">
        <v>39</v>
      </c>
      <c r="B48" t="s">
        <v>12</v>
      </c>
      <c r="C48" t="s">
        <v>17</v>
      </c>
      <c r="D48">
        <v>389.92550999999997</v>
      </c>
      <c r="E48">
        <v>64.225999999999999</v>
      </c>
      <c r="F48">
        <v>100.80240999999999</v>
      </c>
    </row>
    <row r="49" spans="1:6" x14ac:dyDescent="0.25">
      <c r="A49">
        <v>40</v>
      </c>
      <c r="B49" t="s">
        <v>12</v>
      </c>
      <c r="C49" t="s">
        <v>18</v>
      </c>
      <c r="D49">
        <v>399.99991</v>
      </c>
      <c r="E49">
        <v>220.721</v>
      </c>
      <c r="F49">
        <v>99.97072</v>
      </c>
    </row>
    <row r="51" spans="1:6" x14ac:dyDescent="0.25">
      <c r="A51">
        <v>41</v>
      </c>
      <c r="B51" t="s">
        <v>10</v>
      </c>
      <c r="C51" t="s">
        <v>16</v>
      </c>
      <c r="D51">
        <v>-1</v>
      </c>
    </row>
    <row r="52" spans="1:6" x14ac:dyDescent="0.25">
      <c r="A52">
        <v>42</v>
      </c>
      <c r="B52" t="s">
        <v>12</v>
      </c>
      <c r="C52" t="s">
        <v>18</v>
      </c>
      <c r="D52">
        <v>50</v>
      </c>
      <c r="E52">
        <v>220.721</v>
      </c>
      <c r="F52">
        <v>99.969499999999996</v>
      </c>
    </row>
    <row r="53" spans="1:6" x14ac:dyDescent="0.25">
      <c r="A53">
        <v>43</v>
      </c>
      <c r="B53" t="s">
        <v>12</v>
      </c>
      <c r="C53" t="s">
        <v>13</v>
      </c>
      <c r="D53">
        <v>134.09168</v>
      </c>
      <c r="E53">
        <v>146.93899999999999</v>
      </c>
      <c r="F53">
        <v>100.28792</v>
      </c>
    </row>
    <row r="54" spans="1:6" x14ac:dyDescent="0.25">
      <c r="A54">
        <v>44</v>
      </c>
      <c r="B54" t="s">
        <v>12</v>
      </c>
      <c r="C54" t="s">
        <v>14</v>
      </c>
      <c r="D54">
        <v>140.18044</v>
      </c>
      <c r="E54">
        <v>134.874</v>
      </c>
      <c r="F54">
        <v>98.858270000000005</v>
      </c>
    </row>
    <row r="55" spans="1:6" x14ac:dyDescent="0.25">
      <c r="A55">
        <v>45</v>
      </c>
      <c r="B55" t="s">
        <v>12</v>
      </c>
      <c r="C55" t="s">
        <v>15</v>
      </c>
      <c r="D55">
        <v>140.28061</v>
      </c>
      <c r="E55">
        <v>85.397999999999996</v>
      </c>
      <c r="F55">
        <v>99.068290000000005</v>
      </c>
    </row>
    <row r="56" spans="1:6" x14ac:dyDescent="0.25">
      <c r="A56">
        <v>46</v>
      </c>
      <c r="B56" t="s">
        <v>12</v>
      </c>
      <c r="C56" t="s">
        <v>11</v>
      </c>
      <c r="D56">
        <v>341.13688999999999</v>
      </c>
      <c r="E56">
        <v>10.526</v>
      </c>
      <c r="F56">
        <v>106.23371</v>
      </c>
    </row>
    <row r="57" spans="1:6" x14ac:dyDescent="0.25">
      <c r="A57">
        <v>47</v>
      </c>
      <c r="B57" t="s">
        <v>12</v>
      </c>
      <c r="C57" t="s">
        <v>17</v>
      </c>
      <c r="D57">
        <v>39.927250000000001</v>
      </c>
      <c r="E57">
        <v>64.225999999999999</v>
      </c>
      <c r="F57">
        <v>100.80574</v>
      </c>
    </row>
    <row r="58" spans="1:6" x14ac:dyDescent="0.25">
      <c r="A58">
        <v>48</v>
      </c>
      <c r="B58" t="s">
        <v>12</v>
      </c>
      <c r="C58" t="s">
        <v>18</v>
      </c>
      <c r="D58">
        <v>50.000140000000002</v>
      </c>
      <c r="E58">
        <v>220.721</v>
      </c>
      <c r="F58">
        <v>99.969260000000006</v>
      </c>
    </row>
    <row r="60" spans="1:6" x14ac:dyDescent="0.25">
      <c r="A60">
        <v>49</v>
      </c>
      <c r="B60" t="s">
        <v>10</v>
      </c>
      <c r="C60" t="s">
        <v>16</v>
      </c>
      <c r="D60">
        <v>-1</v>
      </c>
    </row>
    <row r="61" spans="1:6" x14ac:dyDescent="0.25">
      <c r="A61">
        <v>50</v>
      </c>
      <c r="B61" t="s">
        <v>12</v>
      </c>
      <c r="C61" t="s">
        <v>18</v>
      </c>
      <c r="D61">
        <v>100</v>
      </c>
      <c r="E61">
        <v>220.721</v>
      </c>
      <c r="F61">
        <v>99.966200000000001</v>
      </c>
    </row>
    <row r="62" spans="1:6" x14ac:dyDescent="0.25">
      <c r="A62">
        <v>51</v>
      </c>
      <c r="B62" t="s">
        <v>12</v>
      </c>
      <c r="C62" t="s">
        <v>13</v>
      </c>
      <c r="D62">
        <v>184.09244000000001</v>
      </c>
      <c r="E62">
        <v>146.93799999999999</v>
      </c>
      <c r="F62">
        <v>100.29043</v>
      </c>
    </row>
    <row r="63" spans="1:6" x14ac:dyDescent="0.25">
      <c r="A63">
        <v>52</v>
      </c>
      <c r="B63" t="s">
        <v>12</v>
      </c>
      <c r="C63" t="s">
        <v>14</v>
      </c>
      <c r="D63">
        <v>190.18051</v>
      </c>
      <c r="E63">
        <v>134.874</v>
      </c>
      <c r="F63">
        <v>98.857489999999999</v>
      </c>
    </row>
    <row r="64" spans="1:6" x14ac:dyDescent="0.25">
      <c r="A64">
        <v>53</v>
      </c>
      <c r="B64" t="s">
        <v>12</v>
      </c>
      <c r="C64" t="s">
        <v>15</v>
      </c>
      <c r="D64">
        <v>190.27934999999999</v>
      </c>
      <c r="E64">
        <v>85.397999999999996</v>
      </c>
      <c r="F64">
        <v>99.068849999999998</v>
      </c>
    </row>
    <row r="65" spans="1:6" x14ac:dyDescent="0.25">
      <c r="A65">
        <v>54</v>
      </c>
      <c r="B65" t="s">
        <v>12</v>
      </c>
      <c r="C65" t="s">
        <v>11</v>
      </c>
      <c r="D65">
        <v>391.13594000000001</v>
      </c>
      <c r="E65">
        <v>10.526</v>
      </c>
      <c r="F65">
        <v>106.23348</v>
      </c>
    </row>
    <row r="66" spans="1:6" x14ac:dyDescent="0.25">
      <c r="A66">
        <v>55</v>
      </c>
      <c r="B66" t="s">
        <v>12</v>
      </c>
      <c r="C66" t="s">
        <v>17</v>
      </c>
      <c r="D66">
        <v>89.925709999999995</v>
      </c>
      <c r="E66">
        <v>64.225999999999999</v>
      </c>
      <c r="F66">
        <v>100.80222999999999</v>
      </c>
    </row>
    <row r="67" spans="1:6" x14ac:dyDescent="0.25">
      <c r="A67">
        <v>56</v>
      </c>
      <c r="B67" t="s">
        <v>12</v>
      </c>
      <c r="C67" t="s">
        <v>18</v>
      </c>
      <c r="D67">
        <v>100.00018</v>
      </c>
      <c r="E67">
        <v>220.721</v>
      </c>
      <c r="F67">
        <v>99.968469999999996</v>
      </c>
    </row>
    <row r="69" spans="1:6" x14ac:dyDescent="0.25">
      <c r="A69">
        <v>57</v>
      </c>
      <c r="B69" t="s">
        <v>10</v>
      </c>
      <c r="C69" t="s">
        <v>16</v>
      </c>
      <c r="D69">
        <v>-1</v>
      </c>
    </row>
    <row r="70" spans="1:6" x14ac:dyDescent="0.25">
      <c r="A70">
        <v>58</v>
      </c>
      <c r="B70" t="s">
        <v>12</v>
      </c>
      <c r="C70" t="s">
        <v>18</v>
      </c>
      <c r="D70">
        <v>150</v>
      </c>
      <c r="E70">
        <v>220.721</v>
      </c>
      <c r="F70">
        <v>300.03113999999999</v>
      </c>
    </row>
    <row r="71" spans="1:6" x14ac:dyDescent="0.25">
      <c r="A71">
        <v>59</v>
      </c>
      <c r="B71" t="s">
        <v>12</v>
      </c>
      <c r="C71" t="s">
        <v>13</v>
      </c>
      <c r="D71">
        <v>234.09191000000001</v>
      </c>
      <c r="E71">
        <v>146.93799999999999</v>
      </c>
      <c r="F71">
        <v>100.28864</v>
      </c>
    </row>
    <row r="72" spans="1:6" x14ac:dyDescent="0.25">
      <c r="A72">
        <v>60</v>
      </c>
      <c r="B72" t="s">
        <v>12</v>
      </c>
      <c r="C72" t="s">
        <v>14</v>
      </c>
      <c r="D72">
        <v>240.17894999999999</v>
      </c>
      <c r="E72">
        <v>134.874</v>
      </c>
      <c r="F72">
        <v>98.860979999999998</v>
      </c>
    </row>
    <row r="73" spans="1:6" x14ac:dyDescent="0.25">
      <c r="A73">
        <v>61</v>
      </c>
      <c r="B73" t="s">
        <v>12</v>
      </c>
      <c r="C73" t="s">
        <v>15</v>
      </c>
      <c r="D73">
        <v>240.27843999999999</v>
      </c>
      <c r="E73">
        <v>85.397000000000006</v>
      </c>
      <c r="F73">
        <v>99.072429999999997</v>
      </c>
    </row>
    <row r="74" spans="1:6" x14ac:dyDescent="0.25">
      <c r="A74">
        <v>62</v>
      </c>
      <c r="B74" t="s">
        <v>12</v>
      </c>
      <c r="C74" t="s">
        <v>11</v>
      </c>
      <c r="D74">
        <v>41.134810000000002</v>
      </c>
      <c r="E74">
        <v>10.526</v>
      </c>
      <c r="F74">
        <v>106.23268</v>
      </c>
    </row>
    <row r="75" spans="1:6" x14ac:dyDescent="0.25">
      <c r="A75">
        <v>63</v>
      </c>
      <c r="B75" t="s">
        <v>12</v>
      </c>
      <c r="C75" t="s">
        <v>17</v>
      </c>
      <c r="D75">
        <v>139.92536999999999</v>
      </c>
      <c r="E75">
        <v>64.227000000000004</v>
      </c>
      <c r="F75">
        <v>100.80428000000001</v>
      </c>
    </row>
    <row r="76" spans="1:6" x14ac:dyDescent="0.25">
      <c r="A76">
        <v>64</v>
      </c>
      <c r="B76" t="s">
        <v>12</v>
      </c>
      <c r="C76" t="s">
        <v>18</v>
      </c>
      <c r="D76">
        <v>149.99999</v>
      </c>
      <c r="E76">
        <v>220.721</v>
      </c>
      <c r="F76">
        <v>99.970429999999993</v>
      </c>
    </row>
    <row r="78" spans="1:6" x14ac:dyDescent="0.25">
      <c r="A78">
        <v>65</v>
      </c>
      <c r="B78" t="s">
        <v>10</v>
      </c>
      <c r="C78" t="s">
        <v>17</v>
      </c>
      <c r="D78">
        <v>-1</v>
      </c>
    </row>
    <row r="79" spans="1:6" x14ac:dyDescent="0.25">
      <c r="A79">
        <v>66</v>
      </c>
      <c r="B79" t="s">
        <v>12</v>
      </c>
      <c r="C79" t="s">
        <v>16</v>
      </c>
      <c r="D79">
        <v>0</v>
      </c>
      <c r="E79">
        <v>64.227000000000004</v>
      </c>
      <c r="F79">
        <v>99.206050000000005</v>
      </c>
    </row>
    <row r="80" spans="1:6" x14ac:dyDescent="0.25">
      <c r="A80">
        <v>67</v>
      </c>
      <c r="B80" t="s">
        <v>12</v>
      </c>
      <c r="C80" t="s">
        <v>11</v>
      </c>
      <c r="D80">
        <v>10.32174</v>
      </c>
      <c r="E80">
        <v>64.872</v>
      </c>
      <c r="F80">
        <v>100.22429</v>
      </c>
    </row>
    <row r="81" spans="1:6" x14ac:dyDescent="0.25">
      <c r="A81">
        <v>68</v>
      </c>
      <c r="B81" t="s">
        <v>12</v>
      </c>
      <c r="C81" t="s">
        <v>18</v>
      </c>
      <c r="D81">
        <v>214.16278</v>
      </c>
      <c r="E81">
        <v>157.63200000000001</v>
      </c>
      <c r="F81">
        <v>99.625280000000004</v>
      </c>
    </row>
    <row r="82" spans="1:6" x14ac:dyDescent="0.25">
      <c r="A82">
        <v>69</v>
      </c>
      <c r="B82" t="s">
        <v>12</v>
      </c>
      <c r="C82" t="s">
        <v>16</v>
      </c>
      <c r="D82">
        <v>1.8000000000000001E-4</v>
      </c>
      <c r="E82">
        <v>64.227000000000004</v>
      </c>
      <c r="F82">
        <v>99.207310000000007</v>
      </c>
    </row>
    <row r="84" spans="1:6" x14ac:dyDescent="0.25">
      <c r="A84">
        <v>70</v>
      </c>
      <c r="B84" t="s">
        <v>10</v>
      </c>
      <c r="C84" t="s">
        <v>17</v>
      </c>
      <c r="D84">
        <v>-1</v>
      </c>
    </row>
    <row r="85" spans="1:6" x14ac:dyDescent="0.25">
      <c r="A85">
        <v>71</v>
      </c>
      <c r="B85" t="s">
        <v>12</v>
      </c>
      <c r="C85" t="s">
        <v>16</v>
      </c>
      <c r="D85">
        <v>50</v>
      </c>
      <c r="E85">
        <v>64.227000000000004</v>
      </c>
      <c r="F85">
        <v>300.79345999999998</v>
      </c>
    </row>
    <row r="86" spans="1:6" x14ac:dyDescent="0.25">
      <c r="A86">
        <v>72</v>
      </c>
      <c r="B86" t="s">
        <v>12</v>
      </c>
      <c r="C86" t="s">
        <v>11</v>
      </c>
      <c r="D86">
        <v>60.322310000000002</v>
      </c>
      <c r="E86">
        <v>64.872</v>
      </c>
      <c r="F86">
        <v>100.22569</v>
      </c>
    </row>
    <row r="87" spans="1:6" x14ac:dyDescent="0.25">
      <c r="A87">
        <v>73</v>
      </c>
      <c r="B87" t="s">
        <v>12</v>
      </c>
      <c r="C87" t="s">
        <v>18</v>
      </c>
      <c r="D87">
        <v>264.16194999999999</v>
      </c>
      <c r="E87">
        <v>157.63200000000001</v>
      </c>
      <c r="F87">
        <v>99.628119999999996</v>
      </c>
    </row>
    <row r="88" spans="1:6" x14ac:dyDescent="0.25">
      <c r="A88">
        <v>74</v>
      </c>
      <c r="B88" t="s">
        <v>12</v>
      </c>
      <c r="C88" t="s">
        <v>16</v>
      </c>
      <c r="D88">
        <v>49.99991</v>
      </c>
      <c r="E88">
        <v>64.227000000000004</v>
      </c>
      <c r="F88">
        <v>99.208160000000007</v>
      </c>
    </row>
    <row r="90" spans="1:6" x14ac:dyDescent="0.25">
      <c r="A90">
        <v>75</v>
      </c>
      <c r="B90" t="s">
        <v>10</v>
      </c>
      <c r="C90" t="s">
        <v>17</v>
      </c>
      <c r="D90">
        <v>-1</v>
      </c>
    </row>
    <row r="91" spans="1:6" x14ac:dyDescent="0.25">
      <c r="A91">
        <v>76</v>
      </c>
      <c r="B91" t="s">
        <v>12</v>
      </c>
      <c r="C91" t="s">
        <v>16</v>
      </c>
      <c r="D91">
        <v>100</v>
      </c>
      <c r="E91">
        <v>64.227000000000004</v>
      </c>
      <c r="F91">
        <v>99.208410000000001</v>
      </c>
    </row>
    <row r="92" spans="1:6" x14ac:dyDescent="0.25">
      <c r="A92">
        <v>77</v>
      </c>
      <c r="B92" t="s">
        <v>12</v>
      </c>
      <c r="C92" t="s">
        <v>11</v>
      </c>
      <c r="D92">
        <v>110.32113</v>
      </c>
      <c r="E92">
        <v>64.870999999999995</v>
      </c>
      <c r="F92">
        <v>100.22093</v>
      </c>
    </row>
    <row r="93" spans="1:6" x14ac:dyDescent="0.25">
      <c r="A93">
        <v>78</v>
      </c>
      <c r="B93" t="s">
        <v>12</v>
      </c>
      <c r="C93" t="s">
        <v>18</v>
      </c>
      <c r="D93">
        <v>314.16118</v>
      </c>
      <c r="E93">
        <v>157.63200000000001</v>
      </c>
      <c r="F93">
        <v>99.626400000000004</v>
      </c>
    </row>
    <row r="94" spans="1:6" x14ac:dyDescent="0.25">
      <c r="A94">
        <v>79</v>
      </c>
      <c r="B94" t="s">
        <v>12</v>
      </c>
      <c r="C94" t="s">
        <v>16</v>
      </c>
      <c r="D94">
        <v>100.00017</v>
      </c>
      <c r="E94">
        <v>64.227000000000004</v>
      </c>
      <c r="F94">
        <v>99.205550000000002</v>
      </c>
    </row>
    <row r="96" spans="1:6" x14ac:dyDescent="0.25">
      <c r="A96">
        <v>80</v>
      </c>
      <c r="B96" t="s">
        <v>10</v>
      </c>
      <c r="C96" t="s">
        <v>17</v>
      </c>
      <c r="D96">
        <v>-1</v>
      </c>
    </row>
    <row r="97" spans="1:6" x14ac:dyDescent="0.25">
      <c r="A97">
        <v>81</v>
      </c>
      <c r="B97" t="s">
        <v>12</v>
      </c>
      <c r="C97" t="s">
        <v>16</v>
      </c>
      <c r="D97">
        <v>150</v>
      </c>
      <c r="E97">
        <v>64.227000000000004</v>
      </c>
      <c r="F97">
        <v>99.204899999999995</v>
      </c>
    </row>
    <row r="98" spans="1:6" x14ac:dyDescent="0.25">
      <c r="A98">
        <v>82</v>
      </c>
      <c r="B98" t="s">
        <v>12</v>
      </c>
      <c r="C98" t="s">
        <v>11</v>
      </c>
      <c r="D98">
        <v>160.32156000000001</v>
      </c>
      <c r="E98">
        <v>64.872</v>
      </c>
      <c r="F98">
        <v>100.22445999999999</v>
      </c>
    </row>
    <row r="99" spans="1:6" x14ac:dyDescent="0.25">
      <c r="A99">
        <v>83</v>
      </c>
      <c r="B99" t="s">
        <v>12</v>
      </c>
      <c r="C99" t="s">
        <v>18</v>
      </c>
      <c r="D99">
        <v>364.15947999999997</v>
      </c>
      <c r="E99">
        <v>157.63300000000001</v>
      </c>
      <c r="F99">
        <v>99.627700000000004</v>
      </c>
    </row>
    <row r="100" spans="1:6" x14ac:dyDescent="0.25">
      <c r="A100">
        <v>84</v>
      </c>
      <c r="B100" t="s">
        <v>12</v>
      </c>
      <c r="C100" t="s">
        <v>16</v>
      </c>
      <c r="D100">
        <v>150.00001</v>
      </c>
      <c r="E100">
        <v>64.227000000000004</v>
      </c>
      <c r="F100">
        <v>99.207130000000006</v>
      </c>
    </row>
    <row r="102" spans="1:6" x14ac:dyDescent="0.25">
      <c r="A102">
        <v>85</v>
      </c>
      <c r="B102" t="s">
        <v>10</v>
      </c>
      <c r="C102" t="s">
        <v>18</v>
      </c>
      <c r="D102">
        <v>-1</v>
      </c>
    </row>
    <row r="103" spans="1:6" x14ac:dyDescent="0.25">
      <c r="A103">
        <v>86</v>
      </c>
      <c r="B103" t="s">
        <v>12</v>
      </c>
      <c r="C103" t="s">
        <v>19</v>
      </c>
      <c r="D103">
        <v>0</v>
      </c>
      <c r="E103">
        <v>116.654</v>
      </c>
      <c r="F103">
        <v>99.981999999999999</v>
      </c>
    </row>
    <row r="104" spans="1:6" x14ac:dyDescent="0.25">
      <c r="A104">
        <v>87</v>
      </c>
      <c r="B104" t="s">
        <v>12</v>
      </c>
      <c r="C104" t="s">
        <v>16</v>
      </c>
      <c r="D104">
        <v>93.034549999999996</v>
      </c>
      <c r="E104">
        <v>220.72399999999999</v>
      </c>
      <c r="F104">
        <v>100.04</v>
      </c>
    </row>
    <row r="105" spans="1:6" x14ac:dyDescent="0.25">
      <c r="A105">
        <v>88</v>
      </c>
      <c r="B105" t="s">
        <v>12</v>
      </c>
      <c r="C105" t="s">
        <v>11</v>
      </c>
      <c r="D105">
        <v>96.004990000000006</v>
      </c>
      <c r="E105">
        <v>222.42</v>
      </c>
      <c r="F105">
        <v>100.33581</v>
      </c>
    </row>
    <row r="106" spans="1:6" x14ac:dyDescent="0.25">
      <c r="A106">
        <v>89</v>
      </c>
      <c r="B106" t="s">
        <v>12</v>
      </c>
      <c r="C106" t="s">
        <v>17</v>
      </c>
      <c r="D106">
        <v>97.125649999999993</v>
      </c>
      <c r="E106">
        <v>157.63300000000001</v>
      </c>
      <c r="F106">
        <v>100.3784</v>
      </c>
    </row>
    <row r="107" spans="1:6" x14ac:dyDescent="0.25">
      <c r="A107">
        <v>90</v>
      </c>
      <c r="B107" t="s">
        <v>12</v>
      </c>
      <c r="C107" t="s">
        <v>19</v>
      </c>
      <c r="D107">
        <v>399.99991</v>
      </c>
      <c r="E107">
        <v>116.654</v>
      </c>
      <c r="F107">
        <v>99.981769999999997</v>
      </c>
    </row>
    <row r="109" spans="1:6" x14ac:dyDescent="0.25">
      <c r="A109">
        <v>91</v>
      </c>
      <c r="B109" t="s">
        <v>10</v>
      </c>
      <c r="C109" t="s">
        <v>18</v>
      </c>
      <c r="D109">
        <v>-1</v>
      </c>
    </row>
    <row r="110" spans="1:6" x14ac:dyDescent="0.25">
      <c r="A110">
        <v>92</v>
      </c>
      <c r="B110" t="s">
        <v>12</v>
      </c>
      <c r="C110" t="s">
        <v>19</v>
      </c>
      <c r="D110">
        <v>50</v>
      </c>
      <c r="E110">
        <v>116.654</v>
      </c>
      <c r="F110">
        <v>99.980540000000005</v>
      </c>
    </row>
    <row r="111" spans="1:6" x14ac:dyDescent="0.25">
      <c r="A111">
        <v>93</v>
      </c>
      <c r="B111" t="s">
        <v>12</v>
      </c>
      <c r="C111" t="s">
        <v>16</v>
      </c>
      <c r="D111">
        <v>143.03541999999999</v>
      </c>
      <c r="E111">
        <v>220.72399999999999</v>
      </c>
      <c r="F111">
        <v>100.04191</v>
      </c>
    </row>
    <row r="112" spans="1:6" x14ac:dyDescent="0.25">
      <c r="A112">
        <v>94</v>
      </c>
      <c r="B112" t="s">
        <v>12</v>
      </c>
      <c r="C112" t="s">
        <v>11</v>
      </c>
      <c r="D112">
        <v>146.00445999999999</v>
      </c>
      <c r="E112">
        <v>222.42</v>
      </c>
      <c r="F112">
        <v>100.33515</v>
      </c>
    </row>
    <row r="113" spans="1:6" x14ac:dyDescent="0.25">
      <c r="A113">
        <v>95</v>
      </c>
      <c r="B113" t="s">
        <v>12</v>
      </c>
      <c r="C113" t="s">
        <v>17</v>
      </c>
      <c r="D113">
        <v>147.12554</v>
      </c>
      <c r="E113">
        <v>157.63300000000001</v>
      </c>
      <c r="F113">
        <v>100.38042</v>
      </c>
    </row>
    <row r="114" spans="1:6" x14ac:dyDescent="0.25">
      <c r="A114">
        <v>96</v>
      </c>
      <c r="B114" t="s">
        <v>12</v>
      </c>
      <c r="C114" t="s">
        <v>19</v>
      </c>
      <c r="D114">
        <v>50.000070000000001</v>
      </c>
      <c r="E114">
        <v>116.654</v>
      </c>
      <c r="F114">
        <v>99.98612</v>
      </c>
    </row>
    <row r="116" spans="1:6" x14ac:dyDescent="0.25">
      <c r="A116">
        <v>97</v>
      </c>
      <c r="B116" t="s">
        <v>10</v>
      </c>
      <c r="C116" t="s">
        <v>18</v>
      </c>
      <c r="D116">
        <v>-1</v>
      </c>
    </row>
    <row r="117" spans="1:6" x14ac:dyDescent="0.25">
      <c r="A117">
        <v>98</v>
      </c>
      <c r="B117" t="s">
        <v>12</v>
      </c>
      <c r="C117" t="s">
        <v>19</v>
      </c>
      <c r="D117">
        <v>100</v>
      </c>
      <c r="E117">
        <v>116.65300000000001</v>
      </c>
      <c r="F117">
        <v>300.01513</v>
      </c>
    </row>
    <row r="118" spans="1:6" x14ac:dyDescent="0.25">
      <c r="A118">
        <v>99</v>
      </c>
      <c r="B118" t="s">
        <v>12</v>
      </c>
      <c r="C118" t="s">
        <v>16</v>
      </c>
      <c r="D118">
        <v>193.0341</v>
      </c>
      <c r="E118">
        <v>220.72300000000001</v>
      </c>
      <c r="F118">
        <v>100.04158</v>
      </c>
    </row>
    <row r="119" spans="1:6" x14ac:dyDescent="0.25">
      <c r="A119">
        <v>100</v>
      </c>
      <c r="B119" t="s">
        <v>12</v>
      </c>
      <c r="C119" t="s">
        <v>11</v>
      </c>
      <c r="D119">
        <v>196.00395</v>
      </c>
      <c r="E119">
        <v>222.42099999999999</v>
      </c>
      <c r="F119">
        <v>100.3344</v>
      </c>
    </row>
    <row r="120" spans="1:6" x14ac:dyDescent="0.25">
      <c r="A120">
        <v>101</v>
      </c>
      <c r="B120" t="s">
        <v>12</v>
      </c>
      <c r="C120" t="s">
        <v>17</v>
      </c>
      <c r="D120">
        <v>197.12529000000001</v>
      </c>
      <c r="E120">
        <v>157.63300000000001</v>
      </c>
      <c r="F120">
        <v>100.38038</v>
      </c>
    </row>
    <row r="121" spans="1:6" x14ac:dyDescent="0.25">
      <c r="A121">
        <v>102</v>
      </c>
      <c r="B121" t="s">
        <v>12</v>
      </c>
      <c r="C121" t="s">
        <v>19</v>
      </c>
      <c r="D121">
        <v>100.00003</v>
      </c>
      <c r="E121">
        <v>116.654</v>
      </c>
      <c r="F121">
        <v>99.985159999999993</v>
      </c>
    </row>
    <row r="123" spans="1:6" x14ac:dyDescent="0.25">
      <c r="A123">
        <v>103</v>
      </c>
      <c r="B123" t="s">
        <v>10</v>
      </c>
      <c r="C123" t="s">
        <v>18</v>
      </c>
      <c r="D123">
        <v>-1</v>
      </c>
    </row>
    <row r="124" spans="1:6" x14ac:dyDescent="0.25">
      <c r="A124">
        <v>104</v>
      </c>
      <c r="B124" t="s">
        <v>12</v>
      </c>
      <c r="C124" t="s">
        <v>19</v>
      </c>
      <c r="D124">
        <v>150</v>
      </c>
      <c r="E124">
        <v>116.654</v>
      </c>
      <c r="F124">
        <v>99.983450000000005</v>
      </c>
    </row>
    <row r="125" spans="1:6" x14ac:dyDescent="0.25">
      <c r="A125">
        <v>105</v>
      </c>
      <c r="B125" t="s">
        <v>12</v>
      </c>
      <c r="C125" t="s">
        <v>16</v>
      </c>
      <c r="D125">
        <v>243.0342</v>
      </c>
      <c r="E125">
        <v>220.72399999999999</v>
      </c>
      <c r="F125">
        <v>100.04236</v>
      </c>
    </row>
    <row r="126" spans="1:6" x14ac:dyDescent="0.25">
      <c r="A126">
        <v>106</v>
      </c>
      <c r="B126" t="s">
        <v>12</v>
      </c>
      <c r="C126" t="s">
        <v>11</v>
      </c>
      <c r="D126">
        <v>246.00513000000001</v>
      </c>
      <c r="E126">
        <v>222.42099999999999</v>
      </c>
      <c r="F126">
        <v>100.33320999999999</v>
      </c>
    </row>
    <row r="127" spans="1:6" x14ac:dyDescent="0.25">
      <c r="A127">
        <v>107</v>
      </c>
      <c r="B127" t="s">
        <v>12</v>
      </c>
      <c r="C127" t="s">
        <v>17</v>
      </c>
      <c r="D127">
        <v>247.12522000000001</v>
      </c>
      <c r="E127">
        <v>157.63300000000001</v>
      </c>
      <c r="F127">
        <v>100.37877</v>
      </c>
    </row>
    <row r="128" spans="1:6" x14ac:dyDescent="0.25">
      <c r="A128">
        <v>108</v>
      </c>
      <c r="B128" t="s">
        <v>12</v>
      </c>
      <c r="C128" t="s">
        <v>19</v>
      </c>
      <c r="D128">
        <v>150.00017</v>
      </c>
      <c r="E128">
        <v>116.654</v>
      </c>
      <c r="F128">
        <v>99.983800000000002</v>
      </c>
    </row>
    <row r="130" spans="1:6" x14ac:dyDescent="0.25">
      <c r="A130">
        <v>109</v>
      </c>
      <c r="B130" t="s">
        <v>10</v>
      </c>
      <c r="C130" t="s">
        <v>19</v>
      </c>
      <c r="D130">
        <v>-1</v>
      </c>
    </row>
    <row r="131" spans="1:6" x14ac:dyDescent="0.25">
      <c r="A131">
        <v>110</v>
      </c>
      <c r="B131" t="s">
        <v>12</v>
      </c>
      <c r="C131" t="s">
        <v>18</v>
      </c>
      <c r="D131">
        <v>0</v>
      </c>
      <c r="E131">
        <v>116.65600000000001</v>
      </c>
      <c r="F131">
        <v>299.97662000000003</v>
      </c>
    </row>
    <row r="132" spans="1:6" x14ac:dyDescent="0.25">
      <c r="A132">
        <v>111</v>
      </c>
      <c r="B132" t="s">
        <v>12</v>
      </c>
      <c r="C132" t="s">
        <v>13</v>
      </c>
      <c r="D132">
        <v>283.31229999999999</v>
      </c>
      <c r="E132">
        <v>173.67</v>
      </c>
      <c r="F132">
        <v>100.30271999999999</v>
      </c>
    </row>
    <row r="133" spans="1:6" x14ac:dyDescent="0.25">
      <c r="A133">
        <v>112</v>
      </c>
      <c r="B133" t="s">
        <v>12</v>
      </c>
      <c r="C133" t="s">
        <v>14</v>
      </c>
      <c r="D133">
        <v>287.17025999999998</v>
      </c>
      <c r="E133">
        <v>188.07599999999999</v>
      </c>
      <c r="F133">
        <v>99.236639999999994</v>
      </c>
    </row>
    <row r="134" spans="1:6" x14ac:dyDescent="0.25">
      <c r="A134">
        <v>113</v>
      </c>
      <c r="B134" t="s">
        <v>12</v>
      </c>
      <c r="C134" t="s">
        <v>18</v>
      </c>
      <c r="D134">
        <v>399.99986000000001</v>
      </c>
      <c r="E134">
        <v>116.65600000000001</v>
      </c>
      <c r="F134">
        <v>100.02036</v>
      </c>
    </row>
    <row r="136" spans="1:6" x14ac:dyDescent="0.25">
      <c r="A136">
        <v>114</v>
      </c>
      <c r="B136" t="s">
        <v>10</v>
      </c>
      <c r="C136" t="s">
        <v>19</v>
      </c>
      <c r="D136">
        <v>-1</v>
      </c>
    </row>
    <row r="137" spans="1:6" x14ac:dyDescent="0.25">
      <c r="A137">
        <v>115</v>
      </c>
      <c r="B137" t="s">
        <v>12</v>
      </c>
      <c r="C137" t="s">
        <v>18</v>
      </c>
      <c r="D137">
        <v>50</v>
      </c>
      <c r="E137">
        <v>116.657</v>
      </c>
      <c r="F137">
        <v>299.97924999999998</v>
      </c>
    </row>
    <row r="138" spans="1:6" x14ac:dyDescent="0.25">
      <c r="A138">
        <v>116</v>
      </c>
      <c r="B138" t="s">
        <v>12</v>
      </c>
      <c r="C138" t="s">
        <v>13</v>
      </c>
      <c r="D138">
        <v>333.31411000000003</v>
      </c>
      <c r="E138">
        <v>173.67</v>
      </c>
      <c r="F138">
        <v>100.30409</v>
      </c>
    </row>
    <row r="139" spans="1:6" x14ac:dyDescent="0.25">
      <c r="A139">
        <v>117</v>
      </c>
      <c r="B139" t="s">
        <v>12</v>
      </c>
      <c r="C139" t="s">
        <v>14</v>
      </c>
      <c r="D139">
        <v>337.17212999999998</v>
      </c>
      <c r="E139">
        <v>188.07599999999999</v>
      </c>
      <c r="F139">
        <v>99.236789999999999</v>
      </c>
    </row>
    <row r="140" spans="1:6" x14ac:dyDescent="0.25">
      <c r="A140">
        <v>118</v>
      </c>
      <c r="B140" t="s">
        <v>12</v>
      </c>
      <c r="C140" t="s">
        <v>18</v>
      </c>
      <c r="D140">
        <v>50.000140000000002</v>
      </c>
      <c r="E140">
        <v>116.65600000000001</v>
      </c>
      <c r="F140">
        <v>100.02196000000001</v>
      </c>
    </row>
    <row r="142" spans="1:6" x14ac:dyDescent="0.25">
      <c r="A142">
        <v>119</v>
      </c>
      <c r="B142" t="s">
        <v>10</v>
      </c>
      <c r="C142" t="s">
        <v>19</v>
      </c>
      <c r="D142">
        <v>-1</v>
      </c>
    </row>
    <row r="143" spans="1:6" x14ac:dyDescent="0.25">
      <c r="A143">
        <v>120</v>
      </c>
      <c r="B143" t="s">
        <v>12</v>
      </c>
      <c r="C143" t="s">
        <v>18</v>
      </c>
      <c r="D143">
        <v>100</v>
      </c>
      <c r="E143">
        <v>116.65600000000001</v>
      </c>
      <c r="F143">
        <v>299.97789</v>
      </c>
    </row>
    <row r="144" spans="1:6" x14ac:dyDescent="0.25">
      <c r="A144">
        <v>121</v>
      </c>
      <c r="B144" t="s">
        <v>12</v>
      </c>
      <c r="C144" t="s">
        <v>13</v>
      </c>
      <c r="D144">
        <v>383.31466</v>
      </c>
      <c r="E144">
        <v>173.67</v>
      </c>
      <c r="F144">
        <v>100.30564</v>
      </c>
    </row>
    <row r="145" spans="1:6" x14ac:dyDescent="0.25">
      <c r="A145">
        <v>122</v>
      </c>
      <c r="B145" t="s">
        <v>12</v>
      </c>
      <c r="C145" t="s">
        <v>14</v>
      </c>
      <c r="D145">
        <v>387.17347000000001</v>
      </c>
      <c r="E145">
        <v>188.07599999999999</v>
      </c>
      <c r="F145">
        <v>99.236840000000001</v>
      </c>
    </row>
    <row r="146" spans="1:6" x14ac:dyDescent="0.25">
      <c r="A146">
        <v>123</v>
      </c>
      <c r="B146" t="s">
        <v>12</v>
      </c>
      <c r="C146" t="s">
        <v>18</v>
      </c>
      <c r="D146">
        <v>100.00009</v>
      </c>
      <c r="E146">
        <v>116.65600000000001</v>
      </c>
      <c r="F146">
        <v>100.02366000000001</v>
      </c>
    </row>
    <row r="148" spans="1:6" x14ac:dyDescent="0.25">
      <c r="A148">
        <v>124</v>
      </c>
      <c r="B148" t="s">
        <v>10</v>
      </c>
      <c r="C148" t="s">
        <v>19</v>
      </c>
      <c r="D148">
        <v>-1</v>
      </c>
    </row>
    <row r="149" spans="1:6" x14ac:dyDescent="0.25">
      <c r="A149">
        <v>125</v>
      </c>
      <c r="B149" t="s">
        <v>12</v>
      </c>
      <c r="C149" t="s">
        <v>18</v>
      </c>
      <c r="D149">
        <v>150</v>
      </c>
      <c r="E149">
        <v>116.65600000000001</v>
      </c>
      <c r="F149">
        <v>100.02377</v>
      </c>
    </row>
    <row r="150" spans="1:6" x14ac:dyDescent="0.25">
      <c r="A150">
        <v>126</v>
      </c>
      <c r="B150" t="s">
        <v>12</v>
      </c>
      <c r="C150" t="s">
        <v>13</v>
      </c>
      <c r="D150">
        <v>33.313270000000003</v>
      </c>
      <c r="E150">
        <v>173.67</v>
      </c>
      <c r="F150">
        <v>100.30519</v>
      </c>
    </row>
    <row r="151" spans="1:6" x14ac:dyDescent="0.25">
      <c r="A151">
        <v>127</v>
      </c>
      <c r="B151" t="s">
        <v>12</v>
      </c>
      <c r="C151" t="s">
        <v>14</v>
      </c>
      <c r="D151">
        <v>37.173250000000003</v>
      </c>
      <c r="E151">
        <v>188.07599999999999</v>
      </c>
      <c r="F151">
        <v>99.237200000000001</v>
      </c>
    </row>
    <row r="152" spans="1:6" x14ac:dyDescent="0.25">
      <c r="A152">
        <v>128</v>
      </c>
      <c r="B152" t="s">
        <v>12</v>
      </c>
      <c r="C152" t="s">
        <v>18</v>
      </c>
      <c r="D152">
        <v>150.00015999999999</v>
      </c>
      <c r="E152">
        <v>116.65600000000001</v>
      </c>
      <c r="F152">
        <v>100.02177</v>
      </c>
    </row>
    <row r="154" spans="1:6" x14ac:dyDescent="0.25">
      <c r="A154">
        <v>129</v>
      </c>
      <c r="B154" t="s">
        <v>10</v>
      </c>
      <c r="C154" t="s">
        <v>20</v>
      </c>
      <c r="D154">
        <v>-1</v>
      </c>
    </row>
    <row r="155" spans="1:6" x14ac:dyDescent="0.25">
      <c r="A155">
        <v>130</v>
      </c>
      <c r="B155" t="s">
        <v>12</v>
      </c>
      <c r="C155" t="s">
        <v>13</v>
      </c>
      <c r="D155">
        <v>0</v>
      </c>
      <c r="E155">
        <v>99.745000000000005</v>
      </c>
      <c r="F155">
        <v>100.12787</v>
      </c>
    </row>
    <row r="156" spans="1:6" x14ac:dyDescent="0.25">
      <c r="A156">
        <v>131</v>
      </c>
      <c r="B156" t="s">
        <v>12</v>
      </c>
      <c r="C156" t="s">
        <v>14</v>
      </c>
      <c r="D156">
        <v>5.8113599999999996</v>
      </c>
      <c r="E156">
        <v>115.001</v>
      </c>
      <c r="F156">
        <v>98.402389999999997</v>
      </c>
    </row>
    <row r="157" spans="1:6" x14ac:dyDescent="0.25">
      <c r="A157">
        <v>132</v>
      </c>
      <c r="B157" t="s">
        <v>12</v>
      </c>
      <c r="C157" t="s">
        <v>15</v>
      </c>
      <c r="D157">
        <v>29.91347</v>
      </c>
      <c r="E157">
        <v>132.15799999999999</v>
      </c>
      <c r="F157">
        <v>99.176050000000004</v>
      </c>
    </row>
    <row r="158" spans="1:6" x14ac:dyDescent="0.25">
      <c r="A158">
        <v>133</v>
      </c>
      <c r="B158" t="s">
        <v>12</v>
      </c>
      <c r="C158" t="s">
        <v>13</v>
      </c>
      <c r="D158">
        <v>1.2E-4</v>
      </c>
      <c r="E158">
        <v>99.745000000000005</v>
      </c>
      <c r="F158">
        <v>100.12757000000001</v>
      </c>
    </row>
    <row r="160" spans="1:6" x14ac:dyDescent="0.25">
      <c r="A160">
        <v>134</v>
      </c>
      <c r="B160" t="s">
        <v>10</v>
      </c>
      <c r="C160" t="s">
        <v>20</v>
      </c>
      <c r="D160">
        <v>-1</v>
      </c>
    </row>
    <row r="161" spans="1:6" x14ac:dyDescent="0.25">
      <c r="A161">
        <v>135</v>
      </c>
      <c r="B161" t="s">
        <v>12</v>
      </c>
      <c r="C161" t="s">
        <v>13</v>
      </c>
      <c r="D161">
        <v>50</v>
      </c>
      <c r="E161">
        <v>99.745000000000005</v>
      </c>
      <c r="F161">
        <v>100.12638</v>
      </c>
    </row>
    <row r="162" spans="1:6" x14ac:dyDescent="0.25">
      <c r="A162">
        <v>136</v>
      </c>
      <c r="B162" t="s">
        <v>12</v>
      </c>
      <c r="C162" t="s">
        <v>14</v>
      </c>
      <c r="D162">
        <v>55.810160000000003</v>
      </c>
      <c r="E162">
        <v>115.001</v>
      </c>
      <c r="F162">
        <v>98.406260000000003</v>
      </c>
    </row>
    <row r="163" spans="1:6" x14ac:dyDescent="0.25">
      <c r="A163">
        <v>137</v>
      </c>
      <c r="B163" t="s">
        <v>12</v>
      </c>
      <c r="C163" t="s">
        <v>15</v>
      </c>
      <c r="D163">
        <v>79.913030000000006</v>
      </c>
      <c r="E163">
        <v>132.15799999999999</v>
      </c>
      <c r="F163">
        <v>99.173230000000004</v>
      </c>
    </row>
    <row r="164" spans="1:6" x14ac:dyDescent="0.25">
      <c r="A164">
        <v>138</v>
      </c>
      <c r="B164" t="s">
        <v>12</v>
      </c>
      <c r="C164" t="s">
        <v>13</v>
      </c>
      <c r="D164">
        <v>50.000149999999998</v>
      </c>
      <c r="E164">
        <v>99.745000000000005</v>
      </c>
      <c r="F164">
        <v>100.12987</v>
      </c>
    </row>
    <row r="166" spans="1:6" x14ac:dyDescent="0.25">
      <c r="A166">
        <v>139</v>
      </c>
      <c r="B166" t="s">
        <v>10</v>
      </c>
      <c r="C166" t="s">
        <v>20</v>
      </c>
      <c r="D166">
        <v>-1</v>
      </c>
    </row>
    <row r="167" spans="1:6" x14ac:dyDescent="0.25">
      <c r="A167">
        <v>140</v>
      </c>
      <c r="B167" t="s">
        <v>12</v>
      </c>
      <c r="C167" t="s">
        <v>13</v>
      </c>
      <c r="D167">
        <v>100</v>
      </c>
      <c r="E167">
        <v>99.745000000000005</v>
      </c>
      <c r="F167">
        <v>100.12820000000001</v>
      </c>
    </row>
    <row r="168" spans="1:6" x14ac:dyDescent="0.25">
      <c r="A168">
        <v>141</v>
      </c>
      <c r="B168" t="s">
        <v>12</v>
      </c>
      <c r="C168" t="s">
        <v>14</v>
      </c>
      <c r="D168">
        <v>105.81035</v>
      </c>
      <c r="E168">
        <v>115.001</v>
      </c>
      <c r="F168">
        <v>98.402140000000003</v>
      </c>
    </row>
    <row r="169" spans="1:6" x14ac:dyDescent="0.25">
      <c r="A169">
        <v>142</v>
      </c>
      <c r="B169" t="s">
        <v>12</v>
      </c>
      <c r="C169" t="s">
        <v>15</v>
      </c>
      <c r="D169">
        <v>129.91309000000001</v>
      </c>
      <c r="E169">
        <v>132.15700000000001</v>
      </c>
      <c r="F169">
        <v>99.175839999999994</v>
      </c>
    </row>
    <row r="170" spans="1:6" x14ac:dyDescent="0.25">
      <c r="A170">
        <v>143</v>
      </c>
      <c r="B170" t="s">
        <v>12</v>
      </c>
      <c r="C170" t="s">
        <v>13</v>
      </c>
      <c r="D170">
        <v>100.00017</v>
      </c>
      <c r="E170">
        <v>99.745000000000005</v>
      </c>
      <c r="F170">
        <v>100.12926</v>
      </c>
    </row>
    <row r="172" spans="1:6" x14ac:dyDescent="0.25">
      <c r="A172">
        <v>144</v>
      </c>
      <c r="B172" t="s">
        <v>10</v>
      </c>
      <c r="C172" t="s">
        <v>20</v>
      </c>
      <c r="D172">
        <v>-1</v>
      </c>
    </row>
    <row r="173" spans="1:6" x14ac:dyDescent="0.25">
      <c r="A173">
        <v>145</v>
      </c>
      <c r="B173" t="s">
        <v>12</v>
      </c>
      <c r="C173" t="s">
        <v>13</v>
      </c>
      <c r="D173">
        <v>150</v>
      </c>
      <c r="E173">
        <v>99.745000000000005</v>
      </c>
      <c r="F173">
        <v>299.87387000000001</v>
      </c>
    </row>
    <row r="174" spans="1:6" x14ac:dyDescent="0.25">
      <c r="A174">
        <v>146</v>
      </c>
      <c r="B174" t="s">
        <v>12</v>
      </c>
      <c r="C174" t="s">
        <v>14</v>
      </c>
      <c r="D174">
        <v>155.80967000000001</v>
      </c>
      <c r="E174">
        <v>115.001</v>
      </c>
      <c r="F174">
        <v>98.404430000000005</v>
      </c>
    </row>
    <row r="175" spans="1:6" x14ac:dyDescent="0.25">
      <c r="A175">
        <v>147</v>
      </c>
      <c r="B175" t="s">
        <v>12</v>
      </c>
      <c r="C175" t="s">
        <v>15</v>
      </c>
      <c r="D175">
        <v>179.91308000000001</v>
      </c>
      <c r="E175">
        <v>132.15799999999999</v>
      </c>
      <c r="F175">
        <v>99.173320000000004</v>
      </c>
    </row>
    <row r="176" spans="1:6" x14ac:dyDescent="0.25">
      <c r="A176">
        <v>148</v>
      </c>
      <c r="B176" t="s">
        <v>12</v>
      </c>
      <c r="C176" t="s">
        <v>13</v>
      </c>
      <c r="D176">
        <v>150.00015999999999</v>
      </c>
      <c r="E176">
        <v>99.745000000000005</v>
      </c>
      <c r="F176">
        <v>100.12858</v>
      </c>
    </row>
    <row r="178" spans="1:6" x14ac:dyDescent="0.25">
      <c r="A178">
        <v>149</v>
      </c>
      <c r="B178" t="s">
        <v>10</v>
      </c>
      <c r="C178" t="s">
        <v>13</v>
      </c>
      <c r="D178">
        <v>-1</v>
      </c>
    </row>
    <row r="179" spans="1:6" x14ac:dyDescent="0.25">
      <c r="A179">
        <v>150</v>
      </c>
      <c r="B179" t="s">
        <v>12</v>
      </c>
      <c r="C179" t="s">
        <v>16</v>
      </c>
      <c r="D179">
        <v>0</v>
      </c>
      <c r="E179">
        <v>146.93899999999999</v>
      </c>
      <c r="F179">
        <v>99.720979999999997</v>
      </c>
    </row>
    <row r="180" spans="1:6" x14ac:dyDescent="0.25">
      <c r="A180">
        <v>151</v>
      </c>
      <c r="B180" t="s">
        <v>12</v>
      </c>
      <c r="C180" t="s">
        <v>11</v>
      </c>
      <c r="D180">
        <v>0.46500000000000002</v>
      </c>
      <c r="E180">
        <v>157.351</v>
      </c>
      <c r="F180">
        <v>100.15424</v>
      </c>
    </row>
    <row r="181" spans="1:6" x14ac:dyDescent="0.25">
      <c r="A181">
        <v>152</v>
      </c>
      <c r="B181" t="s">
        <v>12</v>
      </c>
      <c r="C181" t="s">
        <v>19</v>
      </c>
      <c r="D181">
        <v>106.18789</v>
      </c>
      <c r="E181">
        <v>173.672</v>
      </c>
      <c r="F181">
        <v>99.702569999999994</v>
      </c>
    </row>
    <row r="182" spans="1:6" x14ac:dyDescent="0.25">
      <c r="A182">
        <v>153</v>
      </c>
      <c r="B182" t="s">
        <v>12</v>
      </c>
      <c r="C182" t="s">
        <v>20</v>
      </c>
      <c r="D182">
        <v>110.21716000000001</v>
      </c>
      <c r="E182">
        <v>99.745000000000005</v>
      </c>
      <c r="F182">
        <v>99.883610000000004</v>
      </c>
    </row>
    <row r="183" spans="1:6" x14ac:dyDescent="0.25">
      <c r="A183">
        <v>154</v>
      </c>
      <c r="B183" t="s">
        <v>12</v>
      </c>
      <c r="C183" t="s">
        <v>14</v>
      </c>
      <c r="D183">
        <v>349.56115999999997</v>
      </c>
      <c r="E183">
        <v>18.347000000000001</v>
      </c>
      <c r="F183">
        <v>89.256529999999998</v>
      </c>
    </row>
    <row r="184" spans="1:6" x14ac:dyDescent="0.25">
      <c r="A184">
        <v>155</v>
      </c>
      <c r="B184" t="s">
        <v>12</v>
      </c>
      <c r="C184" t="s">
        <v>15</v>
      </c>
      <c r="D184">
        <v>391.53084999999999</v>
      </c>
      <c r="E184">
        <v>62.531999999999996</v>
      </c>
      <c r="F184">
        <v>98.065870000000004</v>
      </c>
    </row>
    <row r="185" spans="1:6" x14ac:dyDescent="0.25">
      <c r="A185">
        <v>156</v>
      </c>
      <c r="B185" t="s">
        <v>12</v>
      </c>
      <c r="C185" t="s">
        <v>16</v>
      </c>
      <c r="D185">
        <v>1.9000000000000001E-4</v>
      </c>
      <c r="E185">
        <v>146.93899999999999</v>
      </c>
      <c r="F185">
        <v>99.722980000000007</v>
      </c>
    </row>
    <row r="187" spans="1:6" x14ac:dyDescent="0.25">
      <c r="A187">
        <v>157</v>
      </c>
      <c r="B187" t="s">
        <v>10</v>
      </c>
      <c r="C187" t="s">
        <v>13</v>
      </c>
      <c r="D187">
        <v>-1</v>
      </c>
    </row>
    <row r="188" spans="1:6" x14ac:dyDescent="0.25">
      <c r="A188">
        <v>158</v>
      </c>
      <c r="B188" t="s">
        <v>12</v>
      </c>
      <c r="C188" t="s">
        <v>16</v>
      </c>
      <c r="D188">
        <v>50</v>
      </c>
      <c r="E188">
        <v>146.93899999999999</v>
      </c>
      <c r="F188">
        <v>99.723560000000006</v>
      </c>
    </row>
    <row r="189" spans="1:6" x14ac:dyDescent="0.25">
      <c r="A189">
        <v>159</v>
      </c>
      <c r="B189" t="s">
        <v>12</v>
      </c>
      <c r="C189" t="s">
        <v>11</v>
      </c>
      <c r="D189">
        <v>50.468139999999998</v>
      </c>
      <c r="E189">
        <v>157.351</v>
      </c>
      <c r="F189">
        <v>100.15378</v>
      </c>
    </row>
    <row r="190" spans="1:6" x14ac:dyDescent="0.25">
      <c r="A190">
        <v>160</v>
      </c>
      <c r="B190" t="s">
        <v>12</v>
      </c>
      <c r="C190" t="s">
        <v>19</v>
      </c>
      <c r="D190">
        <v>156.18943999999999</v>
      </c>
      <c r="E190">
        <v>173.672</v>
      </c>
      <c r="F190">
        <v>99.704130000000006</v>
      </c>
    </row>
    <row r="191" spans="1:6" x14ac:dyDescent="0.25">
      <c r="A191">
        <v>161</v>
      </c>
      <c r="B191" t="s">
        <v>12</v>
      </c>
      <c r="C191" t="s">
        <v>20</v>
      </c>
      <c r="D191">
        <v>160.21857</v>
      </c>
      <c r="E191">
        <v>99.745000000000005</v>
      </c>
      <c r="F191">
        <v>99.881879999999995</v>
      </c>
    </row>
    <row r="192" spans="1:6" x14ac:dyDescent="0.25">
      <c r="A192">
        <v>162</v>
      </c>
      <c r="B192" t="s">
        <v>12</v>
      </c>
      <c r="C192" t="s">
        <v>14</v>
      </c>
      <c r="D192">
        <v>399.56491999999997</v>
      </c>
      <c r="E192">
        <v>18.347000000000001</v>
      </c>
      <c r="F192">
        <v>89.260570000000001</v>
      </c>
    </row>
    <row r="193" spans="1:6" x14ac:dyDescent="0.25">
      <c r="A193">
        <v>163</v>
      </c>
      <c r="B193" t="s">
        <v>12</v>
      </c>
      <c r="C193" t="s">
        <v>15</v>
      </c>
      <c r="D193">
        <v>41.534080000000003</v>
      </c>
      <c r="E193">
        <v>62.531999999999996</v>
      </c>
      <c r="F193">
        <v>98.061880000000002</v>
      </c>
    </row>
    <row r="194" spans="1:6" x14ac:dyDescent="0.25">
      <c r="A194">
        <v>164</v>
      </c>
      <c r="B194" t="s">
        <v>12</v>
      </c>
      <c r="C194" t="s">
        <v>16</v>
      </c>
      <c r="D194">
        <v>50.000039999999998</v>
      </c>
      <c r="E194">
        <v>146.93899999999999</v>
      </c>
      <c r="F194">
        <v>99.720050000000001</v>
      </c>
    </row>
    <row r="196" spans="1:6" x14ac:dyDescent="0.25">
      <c r="A196">
        <v>165</v>
      </c>
      <c r="B196" t="s">
        <v>10</v>
      </c>
      <c r="C196" t="s">
        <v>13</v>
      </c>
      <c r="D196">
        <v>-1</v>
      </c>
    </row>
    <row r="197" spans="1:6" x14ac:dyDescent="0.25">
      <c r="A197">
        <v>166</v>
      </c>
      <c r="B197" t="s">
        <v>12</v>
      </c>
      <c r="C197" t="s">
        <v>16</v>
      </c>
      <c r="D197">
        <v>100</v>
      </c>
      <c r="E197">
        <v>146.93899999999999</v>
      </c>
      <c r="F197">
        <v>99.721000000000004</v>
      </c>
    </row>
    <row r="198" spans="1:6" x14ac:dyDescent="0.25">
      <c r="A198">
        <v>167</v>
      </c>
      <c r="B198" t="s">
        <v>12</v>
      </c>
      <c r="C198" t="s">
        <v>11</v>
      </c>
      <c r="D198">
        <v>100.46861</v>
      </c>
      <c r="E198">
        <v>157.351</v>
      </c>
      <c r="F198">
        <v>100.15633</v>
      </c>
    </row>
    <row r="199" spans="1:6" x14ac:dyDescent="0.25">
      <c r="A199">
        <v>168</v>
      </c>
      <c r="B199" t="s">
        <v>12</v>
      </c>
      <c r="C199" t="s">
        <v>19</v>
      </c>
      <c r="D199">
        <v>206.19028</v>
      </c>
      <c r="E199">
        <v>173.672</v>
      </c>
      <c r="F199">
        <v>99.702489999999997</v>
      </c>
    </row>
    <row r="200" spans="1:6" x14ac:dyDescent="0.25">
      <c r="A200">
        <v>169</v>
      </c>
      <c r="B200" t="s">
        <v>12</v>
      </c>
      <c r="C200" t="s">
        <v>20</v>
      </c>
      <c r="D200">
        <v>210.21897999999999</v>
      </c>
      <c r="E200">
        <v>99.745000000000005</v>
      </c>
      <c r="F200">
        <v>99.880790000000005</v>
      </c>
    </row>
    <row r="201" spans="1:6" x14ac:dyDescent="0.25">
      <c r="A201">
        <v>170</v>
      </c>
      <c r="B201" t="s">
        <v>12</v>
      </c>
      <c r="C201" t="s">
        <v>14</v>
      </c>
      <c r="D201">
        <v>49.565959999999997</v>
      </c>
      <c r="E201">
        <v>18.347000000000001</v>
      </c>
      <c r="F201">
        <v>89.259529999999998</v>
      </c>
    </row>
    <row r="202" spans="1:6" x14ac:dyDescent="0.25">
      <c r="A202">
        <v>171</v>
      </c>
      <c r="B202" t="s">
        <v>12</v>
      </c>
      <c r="C202" t="s">
        <v>15</v>
      </c>
      <c r="D202">
        <v>91.533590000000004</v>
      </c>
      <c r="E202">
        <v>62.533000000000001</v>
      </c>
      <c r="F202">
        <v>98.061359999999993</v>
      </c>
    </row>
    <row r="203" spans="1:6" x14ac:dyDescent="0.25">
      <c r="A203">
        <v>172</v>
      </c>
      <c r="B203" t="s">
        <v>12</v>
      </c>
      <c r="C203" t="s">
        <v>16</v>
      </c>
      <c r="D203">
        <v>100.00017</v>
      </c>
      <c r="E203">
        <v>146.93899999999999</v>
      </c>
      <c r="F203">
        <v>99.720680000000002</v>
      </c>
    </row>
    <row r="205" spans="1:6" x14ac:dyDescent="0.25">
      <c r="A205">
        <v>173</v>
      </c>
      <c r="B205" t="s">
        <v>10</v>
      </c>
      <c r="C205" t="s">
        <v>13</v>
      </c>
      <c r="D205">
        <v>-1</v>
      </c>
    </row>
    <row r="206" spans="1:6" x14ac:dyDescent="0.25">
      <c r="A206">
        <v>174</v>
      </c>
      <c r="B206" t="s">
        <v>12</v>
      </c>
      <c r="C206" t="s">
        <v>16</v>
      </c>
      <c r="D206">
        <v>150</v>
      </c>
      <c r="E206">
        <v>146.93899999999999</v>
      </c>
      <c r="F206">
        <v>99.721239999999995</v>
      </c>
    </row>
    <row r="207" spans="1:6" x14ac:dyDescent="0.25">
      <c r="A207">
        <v>175</v>
      </c>
      <c r="B207" t="s">
        <v>12</v>
      </c>
      <c r="C207" t="s">
        <v>11</v>
      </c>
      <c r="D207">
        <v>150.46854999999999</v>
      </c>
      <c r="E207">
        <v>157.351</v>
      </c>
      <c r="F207">
        <v>100.15501999999999</v>
      </c>
    </row>
    <row r="208" spans="1:6" x14ac:dyDescent="0.25">
      <c r="A208">
        <v>176</v>
      </c>
      <c r="B208" t="s">
        <v>12</v>
      </c>
      <c r="C208" t="s">
        <v>19</v>
      </c>
      <c r="D208">
        <v>256.19099999999997</v>
      </c>
      <c r="E208">
        <v>173.672</v>
      </c>
      <c r="F208">
        <v>99.704710000000006</v>
      </c>
    </row>
    <row r="209" spans="1:6" x14ac:dyDescent="0.25">
      <c r="A209">
        <v>177</v>
      </c>
      <c r="B209" t="s">
        <v>12</v>
      </c>
      <c r="C209" t="s">
        <v>20</v>
      </c>
      <c r="D209">
        <v>260.21953000000002</v>
      </c>
      <c r="E209">
        <v>99.744</v>
      </c>
      <c r="F209">
        <v>99.881420000000006</v>
      </c>
    </row>
    <row r="210" spans="1:6" x14ac:dyDescent="0.25">
      <c r="A210">
        <v>178</v>
      </c>
      <c r="B210" t="s">
        <v>12</v>
      </c>
      <c r="C210" t="s">
        <v>14</v>
      </c>
      <c r="D210">
        <v>99.565510000000003</v>
      </c>
      <c r="E210">
        <v>18.347000000000001</v>
      </c>
      <c r="F210">
        <v>89.259879999999995</v>
      </c>
    </row>
    <row r="211" spans="1:6" x14ac:dyDescent="0.25">
      <c r="A211">
        <v>179</v>
      </c>
      <c r="B211" t="s">
        <v>12</v>
      </c>
      <c r="C211" t="s">
        <v>15</v>
      </c>
      <c r="D211">
        <v>141.53505999999999</v>
      </c>
      <c r="E211">
        <v>62.531999999999996</v>
      </c>
      <c r="F211">
        <v>98.060040000000001</v>
      </c>
    </row>
    <row r="212" spans="1:6" x14ac:dyDescent="0.25">
      <c r="A212">
        <v>180</v>
      </c>
      <c r="B212" t="s">
        <v>12</v>
      </c>
      <c r="C212" t="s">
        <v>16</v>
      </c>
      <c r="D212">
        <v>150.0001</v>
      </c>
      <c r="E212">
        <v>146.93799999999999</v>
      </c>
      <c r="F212">
        <v>99.721410000000006</v>
      </c>
    </row>
    <row r="214" spans="1:6" x14ac:dyDescent="0.25">
      <c r="A214">
        <v>181</v>
      </c>
      <c r="B214" t="s">
        <v>10</v>
      </c>
      <c r="C214" t="s">
        <v>14</v>
      </c>
      <c r="D214">
        <v>-1</v>
      </c>
    </row>
    <row r="215" spans="1:6" x14ac:dyDescent="0.25">
      <c r="A215">
        <v>182</v>
      </c>
      <c r="B215" t="s">
        <v>12</v>
      </c>
      <c r="C215" t="s">
        <v>19</v>
      </c>
      <c r="D215">
        <v>0</v>
      </c>
      <c r="E215">
        <v>188.07599999999999</v>
      </c>
      <c r="F215">
        <v>100.77115000000001</v>
      </c>
    </row>
    <row r="216" spans="1:6" x14ac:dyDescent="0.25">
      <c r="A216">
        <v>183</v>
      </c>
      <c r="B216" t="s">
        <v>12</v>
      </c>
      <c r="C216" t="s">
        <v>20</v>
      </c>
      <c r="D216">
        <v>5.97987</v>
      </c>
      <c r="E216">
        <v>114.998</v>
      </c>
      <c r="F216">
        <v>101.60532000000001</v>
      </c>
    </row>
    <row r="217" spans="1:6" x14ac:dyDescent="0.25">
      <c r="A217">
        <v>184</v>
      </c>
      <c r="B217" t="s">
        <v>12</v>
      </c>
      <c r="C217" t="s">
        <v>13</v>
      </c>
      <c r="D217">
        <v>39.515569999999997</v>
      </c>
      <c r="E217">
        <v>18.349</v>
      </c>
      <c r="F217">
        <v>110.75603</v>
      </c>
    </row>
    <row r="218" spans="1:6" x14ac:dyDescent="0.25">
      <c r="A218">
        <v>185</v>
      </c>
      <c r="B218" t="s">
        <v>12</v>
      </c>
      <c r="C218" t="s">
        <v>14</v>
      </c>
      <c r="D218">
        <v>295.86594000000002</v>
      </c>
      <c r="E218">
        <v>49.478999999999999</v>
      </c>
      <c r="F218">
        <v>101.51748000000001</v>
      </c>
    </row>
    <row r="219" spans="1:6" x14ac:dyDescent="0.25">
      <c r="A219">
        <v>186</v>
      </c>
      <c r="B219" t="s">
        <v>12</v>
      </c>
      <c r="C219" t="s">
        <v>16</v>
      </c>
      <c r="D219">
        <v>296.03843999999998</v>
      </c>
      <c r="E219">
        <v>134.876</v>
      </c>
      <c r="F219">
        <v>101.14968</v>
      </c>
    </row>
    <row r="220" spans="1:6" x14ac:dyDescent="0.25">
      <c r="A220">
        <v>187</v>
      </c>
      <c r="B220" t="s">
        <v>12</v>
      </c>
      <c r="C220" t="s">
        <v>11</v>
      </c>
      <c r="D220">
        <v>296.10705999999999</v>
      </c>
      <c r="E220">
        <v>145.36699999999999</v>
      </c>
      <c r="F220">
        <v>101.52002</v>
      </c>
    </row>
    <row r="221" spans="1:6" x14ac:dyDescent="0.25">
      <c r="A221">
        <v>188</v>
      </c>
      <c r="B221" t="s">
        <v>12</v>
      </c>
      <c r="C221" t="s">
        <v>19</v>
      </c>
      <c r="D221">
        <v>1E-4</v>
      </c>
      <c r="E221">
        <v>188.07599999999999</v>
      </c>
      <c r="F221">
        <v>100.76843</v>
      </c>
    </row>
    <row r="223" spans="1:6" x14ac:dyDescent="0.25">
      <c r="A223">
        <v>189</v>
      </c>
      <c r="B223" t="s">
        <v>10</v>
      </c>
      <c r="C223" t="s">
        <v>14</v>
      </c>
      <c r="D223">
        <v>-1</v>
      </c>
    </row>
    <row r="224" spans="1:6" x14ac:dyDescent="0.25">
      <c r="A224">
        <v>190</v>
      </c>
      <c r="B224" t="s">
        <v>12</v>
      </c>
      <c r="C224" t="s">
        <v>19</v>
      </c>
      <c r="D224">
        <v>50</v>
      </c>
      <c r="E224">
        <v>188.07599999999999</v>
      </c>
      <c r="F224">
        <v>299.23097999999999</v>
      </c>
    </row>
    <row r="225" spans="1:6" x14ac:dyDescent="0.25">
      <c r="A225">
        <v>191</v>
      </c>
      <c r="B225" t="s">
        <v>12</v>
      </c>
      <c r="C225" t="s">
        <v>20</v>
      </c>
      <c r="D225">
        <v>55.981699999999996</v>
      </c>
      <c r="E225">
        <v>114.999</v>
      </c>
      <c r="F225">
        <v>101.60463</v>
      </c>
    </row>
    <row r="226" spans="1:6" x14ac:dyDescent="0.25">
      <c r="A226">
        <v>192</v>
      </c>
      <c r="B226" t="s">
        <v>12</v>
      </c>
      <c r="C226" t="s">
        <v>13</v>
      </c>
      <c r="D226">
        <v>89.515460000000004</v>
      </c>
      <c r="E226">
        <v>18.349</v>
      </c>
      <c r="F226">
        <v>110.75552999999999</v>
      </c>
    </row>
    <row r="227" spans="1:6" x14ac:dyDescent="0.25">
      <c r="A227">
        <v>193</v>
      </c>
      <c r="B227" t="s">
        <v>12</v>
      </c>
      <c r="C227" t="s">
        <v>15</v>
      </c>
      <c r="D227">
        <v>345.86577999999997</v>
      </c>
      <c r="E227">
        <v>49.478999999999999</v>
      </c>
      <c r="F227">
        <v>101.51561</v>
      </c>
    </row>
    <row r="228" spans="1:6" x14ac:dyDescent="0.25">
      <c r="A228">
        <v>194</v>
      </c>
      <c r="B228" t="s">
        <v>12</v>
      </c>
      <c r="C228" t="s">
        <v>16</v>
      </c>
      <c r="D228">
        <v>346.04001</v>
      </c>
      <c r="E228">
        <v>134.876</v>
      </c>
      <c r="F228">
        <v>101.14993</v>
      </c>
    </row>
    <row r="229" spans="1:6" x14ac:dyDescent="0.25">
      <c r="A229">
        <v>195</v>
      </c>
      <c r="B229" t="s">
        <v>12</v>
      </c>
      <c r="C229" t="s">
        <v>11</v>
      </c>
      <c r="D229">
        <v>346.10861999999997</v>
      </c>
      <c r="E229">
        <v>145.36699999999999</v>
      </c>
      <c r="F229">
        <v>101.51751</v>
      </c>
    </row>
    <row r="230" spans="1:6" x14ac:dyDescent="0.25">
      <c r="A230">
        <v>196</v>
      </c>
      <c r="B230" t="s">
        <v>12</v>
      </c>
      <c r="C230" t="s">
        <v>19</v>
      </c>
      <c r="D230">
        <v>50.000190000000003</v>
      </c>
      <c r="E230">
        <v>188.07599999999999</v>
      </c>
      <c r="F230">
        <v>100.7683</v>
      </c>
    </row>
    <row r="232" spans="1:6" x14ac:dyDescent="0.25">
      <c r="A232">
        <v>197</v>
      </c>
      <c r="B232" t="s">
        <v>10</v>
      </c>
      <c r="C232" t="s">
        <v>14</v>
      </c>
      <c r="D232">
        <v>-1</v>
      </c>
    </row>
    <row r="233" spans="1:6" x14ac:dyDescent="0.25">
      <c r="A233">
        <v>198</v>
      </c>
      <c r="B233" t="s">
        <v>12</v>
      </c>
      <c r="C233" t="s">
        <v>19</v>
      </c>
      <c r="D233">
        <v>100</v>
      </c>
      <c r="E233">
        <v>188.07599999999999</v>
      </c>
      <c r="F233">
        <v>100.76765</v>
      </c>
    </row>
    <row r="234" spans="1:6" x14ac:dyDescent="0.25">
      <c r="A234">
        <v>199</v>
      </c>
      <c r="B234" t="s">
        <v>12</v>
      </c>
      <c r="C234" t="s">
        <v>20</v>
      </c>
      <c r="D234">
        <v>105.98383</v>
      </c>
      <c r="E234">
        <v>114.999</v>
      </c>
      <c r="F234">
        <v>101.60535</v>
      </c>
    </row>
    <row r="235" spans="1:6" x14ac:dyDescent="0.25">
      <c r="A235">
        <v>200</v>
      </c>
      <c r="B235" t="s">
        <v>12</v>
      </c>
      <c r="C235" t="s">
        <v>13</v>
      </c>
      <c r="D235">
        <v>139.51535999999999</v>
      </c>
      <c r="E235">
        <v>18.349</v>
      </c>
      <c r="F235">
        <v>110.75257999999999</v>
      </c>
    </row>
    <row r="236" spans="1:6" x14ac:dyDescent="0.25">
      <c r="A236">
        <v>201</v>
      </c>
      <c r="B236" t="s">
        <v>12</v>
      </c>
      <c r="C236" t="s">
        <v>15</v>
      </c>
      <c r="D236">
        <v>395.86768000000001</v>
      </c>
      <c r="E236">
        <v>49.48</v>
      </c>
      <c r="F236">
        <v>101.5172</v>
      </c>
    </row>
    <row r="237" spans="1:6" x14ac:dyDescent="0.25">
      <c r="A237">
        <v>202</v>
      </c>
      <c r="B237" t="s">
        <v>12</v>
      </c>
      <c r="C237" t="s">
        <v>16</v>
      </c>
      <c r="D237">
        <v>396.03928000000002</v>
      </c>
      <c r="E237">
        <v>134.876</v>
      </c>
      <c r="F237">
        <v>101.14658</v>
      </c>
    </row>
    <row r="238" spans="1:6" x14ac:dyDescent="0.25">
      <c r="A238">
        <v>203</v>
      </c>
      <c r="B238" t="s">
        <v>12</v>
      </c>
      <c r="C238" t="s">
        <v>11</v>
      </c>
      <c r="D238">
        <v>396.10883999999999</v>
      </c>
      <c r="E238">
        <v>145.36600000000001</v>
      </c>
      <c r="F238">
        <v>101.51626</v>
      </c>
    </row>
    <row r="239" spans="1:6" x14ac:dyDescent="0.25">
      <c r="A239">
        <v>204</v>
      </c>
      <c r="B239" t="s">
        <v>12</v>
      </c>
      <c r="C239" t="s">
        <v>19</v>
      </c>
      <c r="D239">
        <v>100.00006</v>
      </c>
      <c r="E239">
        <v>188.07599999999999</v>
      </c>
      <c r="F239">
        <v>100.76784000000001</v>
      </c>
    </row>
    <row r="241" spans="1:6" x14ac:dyDescent="0.25">
      <c r="A241">
        <v>205</v>
      </c>
      <c r="B241" t="s">
        <v>10</v>
      </c>
      <c r="C241" t="s">
        <v>14</v>
      </c>
      <c r="D241">
        <v>-1</v>
      </c>
    </row>
    <row r="242" spans="1:6" x14ac:dyDescent="0.25">
      <c r="A242">
        <v>206</v>
      </c>
      <c r="B242" t="s">
        <v>12</v>
      </c>
      <c r="C242" t="s">
        <v>19</v>
      </c>
      <c r="D242">
        <v>150</v>
      </c>
      <c r="E242">
        <v>188.07599999999999</v>
      </c>
      <c r="F242">
        <v>299.23183999999998</v>
      </c>
    </row>
    <row r="243" spans="1:6" x14ac:dyDescent="0.25">
      <c r="A243">
        <v>207</v>
      </c>
      <c r="B243" t="s">
        <v>12</v>
      </c>
      <c r="C243" t="s">
        <v>20</v>
      </c>
      <c r="D243">
        <v>155.98221000000001</v>
      </c>
      <c r="E243">
        <v>114.999</v>
      </c>
      <c r="F243">
        <v>101.60186</v>
      </c>
    </row>
    <row r="244" spans="1:6" x14ac:dyDescent="0.25">
      <c r="A244">
        <v>208</v>
      </c>
      <c r="B244" t="s">
        <v>12</v>
      </c>
      <c r="C244" t="s">
        <v>13</v>
      </c>
      <c r="D244">
        <v>189.51813000000001</v>
      </c>
      <c r="E244">
        <v>18.349</v>
      </c>
      <c r="F244">
        <v>110.75112</v>
      </c>
    </row>
    <row r="245" spans="1:6" x14ac:dyDescent="0.25">
      <c r="A245">
        <v>209</v>
      </c>
      <c r="B245" t="s">
        <v>12</v>
      </c>
      <c r="C245" t="s">
        <v>15</v>
      </c>
      <c r="D245">
        <v>45.866909999999997</v>
      </c>
      <c r="E245">
        <v>49.48</v>
      </c>
      <c r="F245">
        <v>101.51379</v>
      </c>
    </row>
    <row r="246" spans="1:6" x14ac:dyDescent="0.25">
      <c r="A246">
        <v>210</v>
      </c>
      <c r="B246" t="s">
        <v>12</v>
      </c>
      <c r="C246" t="s">
        <v>16</v>
      </c>
      <c r="D246">
        <v>46.04034</v>
      </c>
      <c r="E246">
        <v>134.875</v>
      </c>
      <c r="F246">
        <v>101.15046</v>
      </c>
    </row>
    <row r="247" spans="1:6" x14ac:dyDescent="0.25">
      <c r="A247">
        <v>211</v>
      </c>
      <c r="B247" t="s">
        <v>12</v>
      </c>
      <c r="C247" t="s">
        <v>11</v>
      </c>
      <c r="D247">
        <v>46.108139999999999</v>
      </c>
      <c r="E247">
        <v>145.36699999999999</v>
      </c>
      <c r="F247">
        <v>101.51600999999999</v>
      </c>
    </row>
    <row r="248" spans="1:6" x14ac:dyDescent="0.25">
      <c r="A248">
        <v>212</v>
      </c>
      <c r="B248" t="s">
        <v>12</v>
      </c>
      <c r="C248" t="s">
        <v>19</v>
      </c>
      <c r="D248">
        <v>150.00006999999999</v>
      </c>
      <c r="E248">
        <v>188.07599999999999</v>
      </c>
      <c r="F248">
        <v>100.76712000000001</v>
      </c>
    </row>
    <row r="250" spans="1:6" x14ac:dyDescent="0.25">
      <c r="A250">
        <v>213</v>
      </c>
      <c r="B250" t="s">
        <v>10</v>
      </c>
      <c r="C250" t="s">
        <v>15</v>
      </c>
      <c r="D250">
        <v>-1</v>
      </c>
    </row>
    <row r="251" spans="1:6" x14ac:dyDescent="0.25">
      <c r="A251">
        <v>214</v>
      </c>
      <c r="B251" t="s">
        <v>12</v>
      </c>
      <c r="C251" t="s">
        <v>16</v>
      </c>
      <c r="D251">
        <v>0</v>
      </c>
      <c r="E251">
        <v>85.4</v>
      </c>
      <c r="F251">
        <v>100.93680999999999</v>
      </c>
    </row>
    <row r="252" spans="1:6" x14ac:dyDescent="0.25">
      <c r="A252">
        <v>215</v>
      </c>
      <c r="B252" t="s">
        <v>12</v>
      </c>
      <c r="C252" t="s">
        <v>11</v>
      </c>
      <c r="D252">
        <v>9.4479999999999995E-2</v>
      </c>
      <c r="E252">
        <v>95.888999999999996</v>
      </c>
      <c r="F252">
        <v>101.51528999999999</v>
      </c>
    </row>
    <row r="253" spans="1:6" x14ac:dyDescent="0.25">
      <c r="A253">
        <v>216</v>
      </c>
      <c r="B253" t="s">
        <v>12</v>
      </c>
      <c r="C253" t="s">
        <v>20</v>
      </c>
      <c r="D253">
        <v>133.94164000000001</v>
      </c>
      <c r="E253">
        <v>132.15600000000001</v>
      </c>
      <c r="F253">
        <v>100.82653000000001</v>
      </c>
    </row>
    <row r="254" spans="1:6" x14ac:dyDescent="0.25">
      <c r="A254">
        <v>217</v>
      </c>
      <c r="B254" t="s">
        <v>12</v>
      </c>
      <c r="C254" t="s">
        <v>13</v>
      </c>
      <c r="D254">
        <v>185.34662</v>
      </c>
      <c r="E254">
        <v>62.533999999999999</v>
      </c>
      <c r="F254">
        <v>101.94750999999999</v>
      </c>
    </row>
    <row r="255" spans="1:6" x14ac:dyDescent="0.25">
      <c r="A255">
        <v>218</v>
      </c>
      <c r="B255" t="s">
        <v>12</v>
      </c>
      <c r="C255" t="s">
        <v>14</v>
      </c>
      <c r="D255">
        <v>199.7253</v>
      </c>
      <c r="E255">
        <v>49.48</v>
      </c>
      <c r="F255">
        <v>98.493359999999996</v>
      </c>
    </row>
    <row r="256" spans="1:6" x14ac:dyDescent="0.25">
      <c r="A256">
        <v>219</v>
      </c>
      <c r="B256" t="s">
        <v>12</v>
      </c>
      <c r="C256" t="s">
        <v>16</v>
      </c>
      <c r="D256">
        <v>1.0000000000000001E-5</v>
      </c>
      <c r="E256">
        <v>85.4</v>
      </c>
      <c r="F256">
        <v>100.93792000000001</v>
      </c>
    </row>
    <row r="258" spans="1:6" x14ac:dyDescent="0.25">
      <c r="A258">
        <v>220</v>
      </c>
      <c r="B258" t="s">
        <v>10</v>
      </c>
      <c r="C258" t="s">
        <v>15</v>
      </c>
      <c r="D258">
        <v>-1</v>
      </c>
    </row>
    <row r="259" spans="1:6" x14ac:dyDescent="0.25">
      <c r="A259">
        <v>221</v>
      </c>
      <c r="B259" t="s">
        <v>12</v>
      </c>
      <c r="C259" t="s">
        <v>16</v>
      </c>
      <c r="D259">
        <v>50</v>
      </c>
      <c r="E259">
        <v>85.4</v>
      </c>
      <c r="F259">
        <v>100.93537999999999</v>
      </c>
    </row>
    <row r="260" spans="1:6" x14ac:dyDescent="0.25">
      <c r="A260">
        <v>222</v>
      </c>
      <c r="B260" t="s">
        <v>12</v>
      </c>
      <c r="C260" t="s">
        <v>11</v>
      </c>
      <c r="D260">
        <v>50.095999999999997</v>
      </c>
      <c r="E260">
        <v>95.888999999999996</v>
      </c>
      <c r="F260">
        <v>101.51475000000001</v>
      </c>
    </row>
    <row r="261" spans="1:6" x14ac:dyDescent="0.25">
      <c r="A261">
        <v>223</v>
      </c>
      <c r="B261" t="s">
        <v>12</v>
      </c>
      <c r="C261" t="s">
        <v>20</v>
      </c>
      <c r="D261">
        <v>183.94118</v>
      </c>
      <c r="E261">
        <v>132.15600000000001</v>
      </c>
      <c r="F261">
        <v>100.82686</v>
      </c>
    </row>
    <row r="262" spans="1:6" x14ac:dyDescent="0.25">
      <c r="A262">
        <v>224</v>
      </c>
      <c r="B262" t="s">
        <v>12</v>
      </c>
      <c r="C262" t="s">
        <v>13</v>
      </c>
      <c r="D262">
        <v>235.34947</v>
      </c>
      <c r="E262">
        <v>62.533999999999999</v>
      </c>
      <c r="F262">
        <v>101.94452</v>
      </c>
    </row>
    <row r="263" spans="1:6" x14ac:dyDescent="0.25">
      <c r="A263">
        <v>225</v>
      </c>
      <c r="B263" t="s">
        <v>12</v>
      </c>
      <c r="C263" t="s">
        <v>14</v>
      </c>
      <c r="D263">
        <v>249.72852</v>
      </c>
      <c r="E263">
        <v>49.48</v>
      </c>
      <c r="F263">
        <v>98.492099999999994</v>
      </c>
    </row>
    <row r="264" spans="1:6" x14ac:dyDescent="0.25">
      <c r="A264">
        <v>226</v>
      </c>
      <c r="B264" t="s">
        <v>12</v>
      </c>
      <c r="C264" t="s">
        <v>16</v>
      </c>
      <c r="D264">
        <v>49.999989999999997</v>
      </c>
      <c r="E264">
        <v>85.4</v>
      </c>
      <c r="F264">
        <v>100.93997</v>
      </c>
    </row>
    <row r="266" spans="1:6" x14ac:dyDescent="0.25">
      <c r="A266">
        <v>227</v>
      </c>
      <c r="B266" t="s">
        <v>10</v>
      </c>
      <c r="C266" t="s">
        <v>15</v>
      </c>
      <c r="D266">
        <v>-1</v>
      </c>
    </row>
    <row r="267" spans="1:6" x14ac:dyDescent="0.25">
      <c r="A267">
        <v>228</v>
      </c>
      <c r="B267" t="s">
        <v>12</v>
      </c>
      <c r="C267" t="s">
        <v>16</v>
      </c>
      <c r="D267">
        <v>100</v>
      </c>
      <c r="E267">
        <v>85.399000000000001</v>
      </c>
      <c r="F267">
        <v>100.94045</v>
      </c>
    </row>
    <row r="268" spans="1:6" x14ac:dyDescent="0.25">
      <c r="A268">
        <v>229</v>
      </c>
      <c r="B268" t="s">
        <v>12</v>
      </c>
      <c r="C268" t="s">
        <v>11</v>
      </c>
      <c r="D268">
        <v>100.09453000000001</v>
      </c>
      <c r="E268">
        <v>95.89</v>
      </c>
      <c r="F268">
        <v>101.51644</v>
      </c>
    </row>
    <row r="269" spans="1:6" x14ac:dyDescent="0.25">
      <c r="A269">
        <v>230</v>
      </c>
      <c r="B269" t="s">
        <v>12</v>
      </c>
      <c r="C269" t="s">
        <v>20</v>
      </c>
      <c r="D269">
        <v>233.94038</v>
      </c>
      <c r="E269">
        <v>132.15600000000001</v>
      </c>
      <c r="F269">
        <v>100.82962000000001</v>
      </c>
    </row>
    <row r="270" spans="1:6" x14ac:dyDescent="0.25">
      <c r="A270">
        <v>231</v>
      </c>
      <c r="B270" t="s">
        <v>12</v>
      </c>
      <c r="C270" t="s">
        <v>13</v>
      </c>
      <c r="D270">
        <v>285.34861000000001</v>
      </c>
      <c r="E270">
        <v>62.533999999999999</v>
      </c>
      <c r="F270">
        <v>101.94446000000001</v>
      </c>
    </row>
    <row r="271" spans="1:6" x14ac:dyDescent="0.25">
      <c r="A271">
        <v>232</v>
      </c>
      <c r="B271" t="s">
        <v>12</v>
      </c>
      <c r="C271" t="s">
        <v>14</v>
      </c>
      <c r="D271">
        <v>299.72591</v>
      </c>
      <c r="E271">
        <v>49.48</v>
      </c>
      <c r="F271">
        <v>98.491569999999996</v>
      </c>
    </row>
    <row r="272" spans="1:6" x14ac:dyDescent="0.25">
      <c r="A272">
        <v>233</v>
      </c>
      <c r="B272" t="s">
        <v>12</v>
      </c>
      <c r="C272" t="s">
        <v>16</v>
      </c>
      <c r="D272">
        <v>99.999889999999994</v>
      </c>
      <c r="E272">
        <v>85.399000000000001</v>
      </c>
      <c r="F272">
        <v>100.93611</v>
      </c>
    </row>
    <row r="274" spans="1:6" x14ac:dyDescent="0.25">
      <c r="A274">
        <v>234</v>
      </c>
      <c r="B274" t="s">
        <v>10</v>
      </c>
      <c r="C274" t="s">
        <v>15</v>
      </c>
      <c r="D274">
        <v>-1</v>
      </c>
    </row>
    <row r="275" spans="1:6" x14ac:dyDescent="0.25">
      <c r="A275">
        <v>235</v>
      </c>
      <c r="B275" t="s">
        <v>12</v>
      </c>
      <c r="C275" t="s">
        <v>16</v>
      </c>
      <c r="D275">
        <v>50</v>
      </c>
      <c r="E275">
        <v>85.4</v>
      </c>
      <c r="F275">
        <v>100.93662</v>
      </c>
    </row>
    <row r="276" spans="1:6" x14ac:dyDescent="0.25">
      <c r="A276">
        <v>236</v>
      </c>
      <c r="B276" t="s">
        <v>12</v>
      </c>
      <c r="C276" t="s">
        <v>11</v>
      </c>
      <c r="D276">
        <v>50.095619999999997</v>
      </c>
      <c r="E276">
        <v>95.888999999999996</v>
      </c>
      <c r="F276">
        <v>101.52160000000001</v>
      </c>
    </row>
    <row r="277" spans="1:6" x14ac:dyDescent="0.25">
      <c r="A277">
        <v>237</v>
      </c>
      <c r="B277" t="s">
        <v>12</v>
      </c>
      <c r="C277" t="s">
        <v>20</v>
      </c>
      <c r="D277">
        <v>183.94127</v>
      </c>
      <c r="E277">
        <v>132.15600000000001</v>
      </c>
      <c r="F277">
        <v>100.82749</v>
      </c>
    </row>
    <row r="278" spans="1:6" x14ac:dyDescent="0.25">
      <c r="A278">
        <v>238</v>
      </c>
      <c r="B278" t="s">
        <v>12</v>
      </c>
      <c r="C278" t="s">
        <v>13</v>
      </c>
      <c r="D278">
        <v>235.34711999999999</v>
      </c>
      <c r="E278">
        <v>62.533999999999999</v>
      </c>
      <c r="F278">
        <v>101.94371</v>
      </c>
    </row>
    <row r="279" spans="1:6" x14ac:dyDescent="0.25">
      <c r="A279">
        <v>239</v>
      </c>
      <c r="B279" t="s">
        <v>12</v>
      </c>
      <c r="C279" t="s">
        <v>14</v>
      </c>
      <c r="D279">
        <v>249.72694000000001</v>
      </c>
      <c r="E279">
        <v>49.48</v>
      </c>
      <c r="F279">
        <v>98.486369999999994</v>
      </c>
    </row>
    <row r="280" spans="1:6" x14ac:dyDescent="0.25">
      <c r="A280">
        <v>240</v>
      </c>
      <c r="B280" t="s">
        <v>12</v>
      </c>
      <c r="C280" t="s">
        <v>16</v>
      </c>
      <c r="D280">
        <v>50.000140000000002</v>
      </c>
      <c r="E280">
        <v>85.4</v>
      </c>
      <c r="F280">
        <v>100.93658000000001</v>
      </c>
    </row>
    <row r="282" spans="1:6" x14ac:dyDescent="0.25">
      <c r="A282">
        <v>241</v>
      </c>
      <c r="B282" t="s">
        <v>10</v>
      </c>
      <c r="C282" t="s">
        <v>15</v>
      </c>
      <c r="D282">
        <v>-1</v>
      </c>
    </row>
    <row r="283" spans="1:6" x14ac:dyDescent="0.25">
      <c r="A283">
        <v>242</v>
      </c>
      <c r="B283" t="s">
        <v>12</v>
      </c>
      <c r="C283" t="s">
        <v>16</v>
      </c>
      <c r="D283">
        <v>150</v>
      </c>
      <c r="E283">
        <v>85.4</v>
      </c>
      <c r="F283">
        <v>299.06308000000001</v>
      </c>
    </row>
    <row r="284" spans="1:6" x14ac:dyDescent="0.25">
      <c r="A284">
        <v>243</v>
      </c>
      <c r="B284" t="s">
        <v>12</v>
      </c>
      <c r="C284" t="s">
        <v>11</v>
      </c>
      <c r="D284">
        <v>150.09228999999999</v>
      </c>
      <c r="E284">
        <v>95.89</v>
      </c>
      <c r="F284">
        <v>101.51611</v>
      </c>
    </row>
    <row r="285" spans="1:6" x14ac:dyDescent="0.25">
      <c r="A285">
        <v>244</v>
      </c>
      <c r="B285" t="s">
        <v>12</v>
      </c>
      <c r="C285" t="s">
        <v>20</v>
      </c>
      <c r="D285">
        <v>283.94006999999999</v>
      </c>
      <c r="E285">
        <v>132.15600000000001</v>
      </c>
      <c r="F285">
        <v>100.82774000000001</v>
      </c>
    </row>
    <row r="286" spans="1:6" x14ac:dyDescent="0.25">
      <c r="A286">
        <v>245</v>
      </c>
      <c r="B286" t="s">
        <v>12</v>
      </c>
      <c r="C286" t="s">
        <v>13</v>
      </c>
      <c r="D286">
        <v>335.34732000000002</v>
      </c>
      <c r="E286">
        <v>62.533999999999999</v>
      </c>
      <c r="F286">
        <v>101.94392000000001</v>
      </c>
    </row>
    <row r="287" spans="1:6" x14ac:dyDescent="0.25">
      <c r="A287">
        <v>246</v>
      </c>
      <c r="B287" t="s">
        <v>12</v>
      </c>
      <c r="C287" t="s">
        <v>14</v>
      </c>
      <c r="D287">
        <v>349.7269</v>
      </c>
      <c r="E287">
        <v>49.48</v>
      </c>
      <c r="F287">
        <v>98.486490000000003</v>
      </c>
    </row>
    <row r="288" spans="1:6" x14ac:dyDescent="0.25">
      <c r="A288">
        <v>247</v>
      </c>
      <c r="B288" t="s">
        <v>12</v>
      </c>
      <c r="C288" t="s">
        <v>16</v>
      </c>
      <c r="D288">
        <v>150.00019</v>
      </c>
      <c r="E288">
        <v>85.4</v>
      </c>
      <c r="F288">
        <v>100.93451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OBSERVATION_19-09-2021</vt:lpstr>
      <vt:lpstr>test-1</vt:lpstr>
      <vt:lpstr>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Ayoub</dc:creator>
  <cp:lastModifiedBy>Ayoub</cp:lastModifiedBy>
  <dcterms:created xsi:type="dcterms:W3CDTF">2021-09-20T14:50:12Z</dcterms:created>
  <dcterms:modified xsi:type="dcterms:W3CDTF">2021-09-21T08:56:09Z</dcterms:modified>
</cp:coreProperties>
</file>