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youb\Desktop\"/>
    </mc:Choice>
  </mc:AlternateContent>
  <xr:revisionPtr revIDLastSave="0" documentId="8_{E2C5DCCA-33BB-48F8-BAF0-241397C858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E3" i="1" s="1"/>
  <c r="H3" i="1" s="1"/>
  <c r="C8" i="1"/>
  <c r="F5" i="1" s="1"/>
  <c r="I5" i="1" s="1"/>
  <c r="F4" i="1" l="1"/>
  <c r="I4" i="1" s="1"/>
  <c r="F3" i="1"/>
  <c r="I3" i="1" s="1"/>
  <c r="F2" i="1"/>
  <c r="I2" i="1" s="1"/>
  <c r="F7" i="1"/>
  <c r="I7" i="1" s="1"/>
  <c r="E5" i="1"/>
  <c r="H5" i="1" s="1"/>
  <c r="E4" i="1"/>
  <c r="H4" i="1" s="1"/>
  <c r="F6" i="1"/>
  <c r="E6" i="1"/>
  <c r="H6" i="1" s="1"/>
  <c r="E2" i="1"/>
  <c r="H2" i="1" s="1"/>
  <c r="E7" i="1"/>
  <c r="H7" i="1" s="1"/>
  <c r="H8" i="1" l="1"/>
  <c r="B9" i="1" s="1"/>
  <c r="F8" i="1"/>
  <c r="I6" i="1"/>
  <c r="I8" i="1" s="1"/>
  <c r="C9" i="1" s="1"/>
  <c r="E8" i="1"/>
  <c r="F14" i="1" l="1"/>
  <c r="C15" i="1"/>
  <c r="C16" i="1"/>
  <c r="C17" i="1"/>
  <c r="C18" i="1"/>
  <c r="C13" i="1"/>
  <c r="C14" i="1"/>
  <c r="B18" i="1"/>
  <c r="C19" i="1" l="1"/>
  <c r="C20" i="1"/>
  <c r="B13" i="1"/>
  <c r="B16" i="1"/>
  <c r="B15" i="1"/>
  <c r="B17" i="1"/>
  <c r="B14" i="1"/>
  <c r="B20" i="1" l="1"/>
  <c r="B19" i="1"/>
</calcChain>
</file>

<file path=xl/sharedStrings.xml><?xml version="1.0" encoding="utf-8"?>
<sst xmlns="http://schemas.openxmlformats.org/spreadsheetml/2006/main" count="26" uniqueCount="23">
  <si>
    <t>La moyenne</t>
  </si>
  <si>
    <t>sigma</t>
  </si>
  <si>
    <t>la moyenne</t>
  </si>
  <si>
    <t>W ====&gt;</t>
  </si>
  <si>
    <t>11867.25</t>
  </si>
  <si>
    <t>1770,583333</t>
  </si>
  <si>
    <t>V1</t>
  </si>
  <si>
    <t xml:space="preserve">V2 </t>
  </si>
  <si>
    <t>0.142638</t>
  </si>
  <si>
    <t>0.989775</t>
  </si>
  <si>
    <t>−0.989775</t>
  </si>
  <si>
    <t xml:space="preserve">λ </t>
  </si>
  <si>
    <t>λ1</t>
  </si>
  <si>
    <t>λ2</t>
  </si>
  <si>
    <t>84118.1</t>
  </si>
  <si>
    <t>Taille</t>
  </si>
  <si>
    <t>Poid</t>
  </si>
  <si>
    <t>Taille - m</t>
  </si>
  <si>
    <t>Poid - m</t>
  </si>
  <si>
    <t>Taille - m au carre</t>
  </si>
  <si>
    <t>Poid - m au carre</t>
  </si>
  <si>
    <t>Taille tilde</t>
  </si>
  <si>
    <t>Poid tilde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</si>
</sst>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14">
    <dxf>
      <fill>
        <patternFill patternType="solid">
          <fgColor indexed="64"/>
          <bgColor theme="4" tint="-0.249977111117893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180</c:v>
                </c:pt>
                <c:pt idx="3">
                  <c:v>164</c:v>
                </c:pt>
                <c:pt idx="4">
                  <c:v>177</c:v>
                </c:pt>
                <c:pt idx="5">
                  <c:v>187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64</c:v>
                </c:pt>
                <c:pt idx="1">
                  <c:v>80</c:v>
                </c:pt>
                <c:pt idx="2">
                  <c:v>78</c:v>
                </c:pt>
                <c:pt idx="3">
                  <c:v>56</c:v>
                </c:pt>
                <c:pt idx="4">
                  <c:v>60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E-4373-BB1C-5B1A641B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89951"/>
        <c:axId val="606089471"/>
      </c:scatterChart>
      <c:valAx>
        <c:axId val="60608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089471"/>
        <c:crosses val="autoZero"/>
        <c:crossBetween val="midCat"/>
      </c:valAx>
      <c:valAx>
        <c:axId val="6060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08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172800</xdr:colOff>
      <xdr:row>0</xdr:row>
      <xdr:rowOff>57625</xdr:rowOff>
    </xdr:from>
    <xdr:to>
      <xdr:col>14</xdr:col>
      <xdr:colOff>596621</xdr:colOff>
      <xdr:row>15</xdr:row>
      <xdr:rowOff>177939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EC8F7-044D-A39F-02F3-1F78572DF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DBFF7C-22E5-426E-9B53-05D370A5DD78}" name="Table1" displayName="Table1" ref="B1:C9" totalsRowShown="0" dataDxfId="13" headerRowCellStyle="60 % - Accent1" dataCellStyle="60 % - Accent1">
  <autoFilter ref="B1:C9" xr:uid="{19DBFF7C-22E5-426E-9B53-05D370A5DD78}"/>
  <tableColumns count="2">
    <tableColumn id="1" xr3:uid="{8829DB1A-7163-409A-9FD5-3AF39573BCF8}" name="Taille" dataDxfId="2"/>
    <tableColumn id="2" xr3:uid="{2462AD07-8007-41AF-9E11-E4AF46329B5C}" name="Poid" dataDxfId="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C7CAE1-D383-4859-B896-3C9D25ABAB16}" name="Table6" displayName="Table6" ref="E1:F8" totalsRowShown="0">
  <autoFilter ref="E1:F8" xr:uid="{20C7CAE1-D383-4859-B896-3C9D25ABAB16}"/>
  <tableColumns count="2">
    <tableColumn id="1" xr3:uid="{CC8D0BE1-E7FF-47B1-B343-2FD8D726BA79}" name="Taille - m" dataDxfId="12">
      <calculatedColumnFormula>B2-$B$8</calculatedColumnFormula>
    </tableColumn>
    <tableColumn id="2" xr3:uid="{7E2DFB05-EBA5-4968-A3C7-A73B65B3EF8D}" name="Poid - m" dataDxfId="11">
      <calculatedColumnFormula>C2-$C$8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987F3B-7702-4BC0-98BD-75F2747F7B08}" name="Table7" displayName="Table7" ref="H1:I8" totalsRowShown="0">
  <autoFilter ref="H1:I8" xr:uid="{7F987F3B-7702-4BC0-98BD-75F2747F7B08}"/>
  <tableColumns count="2">
    <tableColumn id="1" xr3:uid="{2B07038D-B23A-43C4-811C-C51CB1E7F2C2}" name="Taille - m au carre" dataDxfId="10">
      <calculatedColumnFormula>E2*E2</calculatedColumnFormula>
    </tableColumn>
    <tableColumn id="2" xr3:uid="{64FDE48B-40B3-4A34-A38F-8743162DFED6}" name="Poid - m au carre" dataDxfId="9">
      <calculatedColumnFormula>F2*F2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8D53320-6F11-4E08-8C55-50846DD2019A}" name="Table8" displayName="Table8" ref="B12:C20" totalsRowShown="0" headerRowDxfId="0">
  <autoFilter ref="B12:C20" xr:uid="{28D53320-6F11-4E08-8C55-50846DD2019A}"/>
  <tableColumns count="2">
    <tableColumn id="1" xr3:uid="{56C08192-EE9D-4874-8BF0-D5AA52CEC3F3}" name="Taille tilde" dataDxfId="8">
      <calculatedColumnFormula>(B2-$B$8)/$B$9</calculatedColumnFormula>
    </tableColumn>
    <tableColumn id="2" xr3:uid="{C0879A10-EB98-4CFE-85F0-1164727FCBA5}" name="Poid tilde" dataDxfId="7">
      <calculatedColumnFormula>(C2-$C$9)/$C$9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F9FE7B-93FC-453A-95C6-7BA859517906}" name="Table2" displayName="Table2" ref="E13:F14" totalsRowShown="0" headerRowDxfId="6" dataDxfId="5">
  <autoFilter ref="E13:F14" xr:uid="{E6F9FE7B-93FC-453A-95C6-7BA859517906}"/>
  <tableColumns count="2">
    <tableColumn id="1" xr3:uid="{4F4F42B3-834F-4EEC-9641-1FBB222802FD}" name="1770,583333" dataDxfId="4"/>
    <tableColumn id="2" xr3:uid="{1A086B81-D5F1-4AD6-BFDF-3E365BD0E0A9}" name="11867.25" dataDxfId="3">
      <calculatedColumnFormula>C9*C9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91" zoomScaleNormal="91" workbookViewId="0">
      <selection activeCell="H24" sqref="H24"/>
    </sheetView>
  </sheetViews>
  <sheetFormatPr baseColWidth="10" defaultColWidth="9.140625" defaultRowHeight="15" x14ac:dyDescent="0.25"/>
  <cols>
    <col min="1" max="1" width="11.7109375" style="2" customWidth="1"/>
    <col min="2" max="2" width="26" style="2" customWidth="1"/>
    <col min="3" max="3" width="20.5703125" style="1" customWidth="1"/>
    <col min="4" max="4" width="0.42578125" customWidth="1"/>
    <col min="5" max="5" width="18.5703125" style="2" customWidth="1"/>
    <col min="6" max="6" width="21.140625" style="2" customWidth="1"/>
    <col min="7" max="7" width="0.42578125" hidden="1" customWidth="1"/>
    <col min="8" max="8" width="25.28515625" style="2" customWidth="1"/>
    <col min="9" max="9" width="21.28515625" style="2" customWidth="1"/>
  </cols>
  <sheetData>
    <row r="1" spans="1:9" x14ac:dyDescent="0.25">
      <c r="B1" s="10" t="s">
        <v>15</v>
      </c>
      <c r="C1" s="11" t="s">
        <v>16</v>
      </c>
      <c r="E1" s="11" t="s">
        <v>17</v>
      </c>
      <c r="F1" s="11" t="s">
        <v>18</v>
      </c>
      <c r="H1" s="11" t="s">
        <v>19</v>
      </c>
      <c r="I1" s="11" t="s">
        <v>20</v>
      </c>
    </row>
    <row r="2" spans="1:9" x14ac:dyDescent="0.25">
      <c r="B2" s="2">
        <v>170</v>
      </c>
      <c r="C2" s="2">
        <v>64</v>
      </c>
      <c r="E2" s="2">
        <f t="shared" ref="E2:E7" si="0">B2-$B$8</f>
        <v>-6</v>
      </c>
      <c r="F2" s="2">
        <f t="shared" ref="F2:F7" si="1">C2-$C$8</f>
        <v>-5.8333333333333286</v>
      </c>
      <c r="H2" s="2">
        <f>E2*E2</f>
        <v>36</v>
      </c>
      <c r="I2" s="2">
        <f t="shared" ref="I2:I7" si="2">F2*F2</f>
        <v>34.027777777777722</v>
      </c>
    </row>
    <row r="3" spans="1:9" x14ac:dyDescent="0.25">
      <c r="B3" s="2">
        <v>178</v>
      </c>
      <c r="C3" s="2">
        <v>80</v>
      </c>
      <c r="E3" s="2">
        <f t="shared" si="0"/>
        <v>2</v>
      </c>
      <c r="F3" s="2">
        <f t="shared" si="1"/>
        <v>10.166666666666671</v>
      </c>
      <c r="H3" s="2">
        <f t="shared" ref="H3:H6" si="3">E3*E3</f>
        <v>4</v>
      </c>
      <c r="I3" s="2">
        <f t="shared" si="2"/>
        <v>103.36111111111121</v>
      </c>
    </row>
    <row r="4" spans="1:9" x14ac:dyDescent="0.25">
      <c r="B4" s="2">
        <v>180</v>
      </c>
      <c r="C4" s="2">
        <v>78</v>
      </c>
      <c r="E4" s="2">
        <f t="shared" si="0"/>
        <v>4</v>
      </c>
      <c r="F4" s="2">
        <f t="shared" si="1"/>
        <v>8.1666666666666714</v>
      </c>
      <c r="H4" s="2">
        <f t="shared" si="3"/>
        <v>16</v>
      </c>
      <c r="I4" s="2">
        <f t="shared" si="2"/>
        <v>66.694444444444528</v>
      </c>
    </row>
    <row r="5" spans="1:9" x14ac:dyDescent="0.25">
      <c r="B5" s="2">
        <v>164</v>
      </c>
      <c r="C5" s="2">
        <v>56</v>
      </c>
      <c r="E5" s="2">
        <f t="shared" si="0"/>
        <v>-12</v>
      </c>
      <c r="F5" s="2">
        <f t="shared" si="1"/>
        <v>-13.833333333333329</v>
      </c>
      <c r="H5" s="2">
        <f t="shared" si="3"/>
        <v>144</v>
      </c>
      <c r="I5" s="2">
        <f t="shared" si="2"/>
        <v>191.36111111111097</v>
      </c>
    </row>
    <row r="6" spans="1:9" x14ac:dyDescent="0.25">
      <c r="B6" s="2">
        <v>177</v>
      </c>
      <c r="C6" s="2">
        <v>60</v>
      </c>
      <c r="E6" s="2">
        <f t="shared" si="0"/>
        <v>1</v>
      </c>
      <c r="F6" s="2">
        <f t="shared" si="1"/>
        <v>-9.8333333333333286</v>
      </c>
      <c r="H6" s="2">
        <f t="shared" si="3"/>
        <v>1</v>
      </c>
      <c r="I6" s="2">
        <f t="shared" si="2"/>
        <v>96.694444444444358</v>
      </c>
    </row>
    <row r="7" spans="1:9" x14ac:dyDescent="0.25">
      <c r="B7" s="2">
        <v>187</v>
      </c>
      <c r="C7" s="2">
        <v>81</v>
      </c>
      <c r="E7" s="2">
        <f t="shared" si="0"/>
        <v>11</v>
      </c>
      <c r="F7" s="2">
        <f t="shared" si="1"/>
        <v>11.166666666666671</v>
      </c>
      <c r="H7" s="2">
        <f>E7*E7</f>
        <v>121</v>
      </c>
      <c r="I7" s="2">
        <f t="shared" si="2"/>
        <v>124.69444444444456</v>
      </c>
    </row>
    <row r="8" spans="1:9" x14ac:dyDescent="0.25">
      <c r="A8" s="15" t="s">
        <v>0</v>
      </c>
      <c r="B8" s="3">
        <f>AVERAGE(B2:B7)</f>
        <v>176</v>
      </c>
      <c r="C8" s="3">
        <f>AVERAGE(C2:C7)</f>
        <v>69.833333333333329</v>
      </c>
      <c r="E8" s="3">
        <f>AVERAGE(E2:E7)</f>
        <v>0</v>
      </c>
      <c r="F8" s="3">
        <f>AVERAGE(F2:F7)</f>
        <v>4.736951571734001E-15</v>
      </c>
      <c r="G8" s="4"/>
      <c r="H8" s="3">
        <f>AVERAGE(H2:H7)</f>
        <v>53.666666666666664</v>
      </c>
      <c r="I8" s="3">
        <f>AVERAGE(I2:I7)</f>
        <v>102.80555555555556</v>
      </c>
    </row>
    <row r="9" spans="1:9" x14ac:dyDescent="0.25">
      <c r="A9" s="15" t="s">
        <v>1</v>
      </c>
      <c r="B9" s="3">
        <f>SQRT(H8)</f>
        <v>7.32575365861197</v>
      </c>
      <c r="C9" s="3">
        <f>SQRT(I8)</f>
        <v>10.13930744950342</v>
      </c>
      <c r="E9" s="3"/>
      <c r="F9" s="3"/>
      <c r="G9" s="4"/>
      <c r="H9" s="3"/>
      <c r="I9" s="3"/>
    </row>
    <row r="12" spans="1:9" x14ac:dyDescent="0.25">
      <c r="B12" s="16" t="s">
        <v>21</v>
      </c>
      <c r="C12" s="17" t="s">
        <v>22</v>
      </c>
      <c r="E12" s="12" t="s">
        <v>3</v>
      </c>
      <c r="H12" s="13" t="s">
        <v>6</v>
      </c>
      <c r="I12" s="13" t="s">
        <v>7</v>
      </c>
    </row>
    <row r="13" spans="1:9" x14ac:dyDescent="0.25">
      <c r="B13" s="2">
        <f>(B2-$B$8)/$B$9</f>
        <v>-0.81902835934792217</v>
      </c>
      <c r="C13" s="1">
        <f>(C2-$C$8)/$C$9</f>
        <v>-0.57531871504882914</v>
      </c>
      <c r="E13" s="7" t="s">
        <v>5</v>
      </c>
      <c r="F13" s="7" t="s">
        <v>4</v>
      </c>
      <c r="H13" s="8" t="s">
        <v>8</v>
      </c>
      <c r="I13" s="8" t="s">
        <v>10</v>
      </c>
    </row>
    <row r="14" spans="1:9" x14ac:dyDescent="0.25">
      <c r="B14" s="2">
        <f>(B3-$B$8)/$B$9</f>
        <v>0.27300945311597408</v>
      </c>
      <c r="C14" s="1">
        <f>(C3-$C$8)/$C$9</f>
        <v>1.0026983319422464</v>
      </c>
      <c r="E14" s="7" t="s">
        <v>4</v>
      </c>
      <c r="F14" s="7">
        <f>C9*C9</f>
        <v>102.80555555555554</v>
      </c>
      <c r="H14" s="8" t="s">
        <v>9</v>
      </c>
      <c r="I14" s="8" t="s">
        <v>8</v>
      </c>
    </row>
    <row r="15" spans="1:9" x14ac:dyDescent="0.25">
      <c r="B15" s="2">
        <f>(B4-$B$8)/$B$9</f>
        <v>0.54601890623194815</v>
      </c>
      <c r="C15" s="1">
        <f>(C4-$C$8)/$C$9</f>
        <v>0.80544620106836196</v>
      </c>
      <c r="H15" s="8"/>
      <c r="I15" s="8"/>
    </row>
    <row r="16" spans="1:9" x14ac:dyDescent="0.25">
      <c r="B16" s="2">
        <f>(B5-$B$8)/$B$9</f>
        <v>-1.6380567186958443</v>
      </c>
      <c r="C16" s="1">
        <f>(C5-$C$8)/$C$9</f>
        <v>-1.364327238544367</v>
      </c>
      <c r="E16" s="6"/>
      <c r="H16" s="14" t="s">
        <v>12</v>
      </c>
      <c r="I16" s="13" t="s">
        <v>13</v>
      </c>
    </row>
    <row r="17" spans="1:9" x14ac:dyDescent="0.25">
      <c r="B17" s="2">
        <f>(B6-$B$8)/$B$9</f>
        <v>0.13650472655798704</v>
      </c>
      <c r="C17" s="1">
        <f>(C6-$C$8)/$C$9</f>
        <v>-0.96982297679659801</v>
      </c>
      <c r="H17" s="8" t="s">
        <v>14</v>
      </c>
      <c r="I17" s="9">
        <v>60373</v>
      </c>
    </row>
    <row r="18" spans="1:9" x14ac:dyDescent="0.25">
      <c r="B18" s="2">
        <f>(B7-$B$8)/$B$9</f>
        <v>1.5015519921378573</v>
      </c>
      <c r="C18" s="1">
        <f>(C7-$C$8)/$C$9</f>
        <v>1.1013243973791886</v>
      </c>
      <c r="G18" t="s">
        <v>11</v>
      </c>
    </row>
    <row r="19" spans="1:9" x14ac:dyDescent="0.25">
      <c r="A19" s="15" t="s">
        <v>2</v>
      </c>
      <c r="B19" s="3">
        <f>AVERAGE(B13:B18)</f>
        <v>0</v>
      </c>
      <c r="C19" s="5">
        <f>AVERAGE(C13:C18)</f>
        <v>4.8109664400423447E-16</v>
      </c>
    </row>
    <row r="20" spans="1:9" x14ac:dyDescent="0.25">
      <c r="A20" s="15" t="s">
        <v>1</v>
      </c>
      <c r="B20" s="3">
        <f>_xlfn.STDEV.P(B13:B18)</f>
        <v>1</v>
      </c>
      <c r="C20" s="5">
        <f>_xlfn.STDEV.P(C13:C18)</f>
        <v>1.0000000000000002</v>
      </c>
      <c r="H20"/>
      <c r="I20"/>
    </row>
    <row r="21" spans="1:9" x14ac:dyDescent="0.25">
      <c r="H21"/>
      <c r="I21"/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ayoub mouradi</dc:creator>
  <cp:lastModifiedBy>Ayoub Mouradi</cp:lastModifiedBy>
  <dcterms:created xsi:type="dcterms:W3CDTF">2015-06-05T18:17:20Z</dcterms:created>
  <dcterms:modified xsi:type="dcterms:W3CDTF">2025-03-25T22:50:59Z</dcterms:modified>
</cp:coreProperties>
</file>