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ersonal\Documents\"/>
    </mc:Choice>
  </mc:AlternateContent>
  <xr:revisionPtr revIDLastSave="0" documentId="8_{FFB67CEA-9D29-4E7E-BA92-9A62D332FCAB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Hoja1" sheetId="1" r:id="rId1"/>
  </sheets>
  <definedNames>
    <definedName name="_xlchart.v1.0" hidden="1">Hoja1!$C$37:$C$76</definedName>
  </definedNames>
  <calcPr calcId="191029"/>
</workbook>
</file>

<file path=xl/calcChain.xml><?xml version="1.0" encoding="utf-8"?>
<calcChain xmlns="http://schemas.openxmlformats.org/spreadsheetml/2006/main">
  <c r="C81" i="1" l="1"/>
  <c r="F82" i="1"/>
  <c r="D16" i="1"/>
  <c r="D15" i="1" l="1"/>
  <c r="C24" i="1" s="1"/>
  <c r="D24" i="1" s="1"/>
  <c r="E15" i="1"/>
  <c r="C25" i="1" s="1"/>
  <c r="D25" i="1" s="1"/>
  <c r="E25" i="1" s="1"/>
  <c r="F15" i="1"/>
  <c r="C26" i="1" s="1"/>
  <c r="D26" i="1" s="1"/>
  <c r="G15" i="1"/>
  <c r="C27" i="1" s="1"/>
  <c r="D27" i="1" s="1"/>
  <c r="E26" i="1" l="1"/>
  <c r="E27" i="1"/>
  <c r="F24" i="1"/>
  <c r="G24" i="1" s="1"/>
  <c r="H24" i="1" s="1"/>
  <c r="I24" i="1" s="1"/>
  <c r="E16" i="1"/>
  <c r="F25" i="1" s="1"/>
  <c r="G25" i="1" s="1"/>
  <c r="H25" i="1" s="1"/>
  <c r="F16" i="1"/>
  <c r="F26" i="1" s="1"/>
  <c r="G26" i="1" s="1"/>
  <c r="H26" i="1" s="1"/>
  <c r="G16" i="1"/>
  <c r="F27" i="1" s="1"/>
  <c r="G27" i="1" s="1"/>
  <c r="H27" i="1" s="1"/>
  <c r="C16" i="1"/>
  <c r="F23" i="1" s="1"/>
  <c r="G23" i="1" s="1"/>
  <c r="H23" i="1" s="1"/>
  <c r="I23" i="1" s="1"/>
  <c r="C15" i="1"/>
  <c r="C23" i="1" s="1"/>
  <c r="D23" i="1" s="1"/>
  <c r="I25" i="1" l="1"/>
  <c r="I27" i="1"/>
  <c r="I26" i="1"/>
  <c r="C32" i="1" l="1"/>
</calcChain>
</file>

<file path=xl/sharedStrings.xml><?xml version="1.0" encoding="utf-8"?>
<sst xmlns="http://schemas.openxmlformats.org/spreadsheetml/2006/main" count="54" uniqueCount="50">
  <si>
    <t xml:space="preserve">Cobros </t>
  </si>
  <si>
    <t>Pagos</t>
  </si>
  <si>
    <t>Media</t>
  </si>
  <si>
    <t>Desviación</t>
  </si>
  <si>
    <t>Cobros</t>
  </si>
  <si>
    <t>Año 5</t>
  </si>
  <si>
    <t>Año 4</t>
  </si>
  <si>
    <t>Año 3</t>
  </si>
  <si>
    <t>Año 2</t>
  </si>
  <si>
    <t>Año 1</t>
  </si>
  <si>
    <t>Generamos los números aleatorios.</t>
  </si>
  <si>
    <t>Simulamos el capital final esperado.</t>
  </si>
  <si>
    <t>Año</t>
  </si>
  <si>
    <t>Aleatorio</t>
  </si>
  <si>
    <t>z</t>
  </si>
  <si>
    <t>Cobro</t>
  </si>
  <si>
    <t>Pago</t>
  </si>
  <si>
    <t>Una empresa está desarrollando un nuevo producto. Los cobros y pagos anuales siguen una distribución normal cuyos parámetros en euros recoge la tabla.</t>
  </si>
  <si>
    <t>Dado que los dos primeros años estarán destinados exclusivamente al desarrollo del producto,</t>
  </si>
  <si>
    <t xml:space="preserve">no se prevén ingresos. Siendo la duración estimada del proyecto de cinco años y el cápital disponible </t>
  </si>
  <si>
    <t>para invertir en el proyecto 2,000,000 de euros, halle el capital final esperado.</t>
  </si>
  <si>
    <t>Variables</t>
  </si>
  <si>
    <t>Neto</t>
  </si>
  <si>
    <t>Neto=Cobro-Pago</t>
  </si>
  <si>
    <t xml:space="preserve"> </t>
  </si>
  <si>
    <t>Capital final</t>
  </si>
  <si>
    <t>euros</t>
  </si>
  <si>
    <t>Replicamos el modelo 40 veces</t>
  </si>
  <si>
    <t>num de datos</t>
  </si>
  <si>
    <t>num intervalos</t>
  </si>
  <si>
    <t>min</t>
  </si>
  <si>
    <t>max</t>
  </si>
  <si>
    <t>amplitud del intervalo</t>
  </si>
  <si>
    <t>Calculamos el capital final esperado y su desviación estandar</t>
  </si>
  <si>
    <t>Frecuencia</t>
  </si>
  <si>
    <t>Intervalos</t>
  </si>
  <si>
    <t>Clase</t>
  </si>
  <si>
    <t>y mayor...</t>
  </si>
  <si>
    <t>Cobros anuales</t>
  </si>
  <si>
    <t>Pagos anuales</t>
  </si>
  <si>
    <r>
      <t>Cobro=</t>
    </r>
    <r>
      <rPr>
        <sz val="11"/>
        <color theme="1"/>
        <rFont val="Calibri"/>
        <family val="2"/>
      </rPr>
      <t>µ</t>
    </r>
    <r>
      <rPr>
        <sz val="12.65"/>
        <color theme="1"/>
        <rFont val="Calibri"/>
        <family val="2"/>
      </rPr>
      <t>+z*σ</t>
    </r>
  </si>
  <si>
    <t>Pago=µ+z*σ</t>
  </si>
  <si>
    <t xml:space="preserve">Clase, frecuencia e histograma calculados con la funcion análisis de datos </t>
  </si>
  <si>
    <t>Clase y frecuencia calculados con formulas</t>
  </si>
  <si>
    <t>Histograma que arrojo la funcion gráficas</t>
  </si>
  <si>
    <t>Intervalo de confianza :</t>
  </si>
  <si>
    <t>(2,908,660.01 , 4,301,600.52)</t>
  </si>
  <si>
    <t>LI</t>
  </si>
  <si>
    <t>LS</t>
  </si>
  <si>
    <t>Capital final esperado en un proyecto de inversión.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</si>
</sst>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.65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2" fontId="0" fillId="0" borderId="0" xfId="0" applyNumberFormat="1" applyFont="1"/>
    <xf numFmtId="0" fontId="0" fillId="2" borderId="0" xfId="0" applyFill="1"/>
    <xf numFmtId="2" fontId="0" fillId="0" borderId="0" xfId="0" applyNumberFormat="1"/>
    <xf numFmtId="0" fontId="0" fillId="2" borderId="0" xfId="0" applyFill="1" applyAlignment="1">
      <alignment horizontal="right"/>
    </xf>
    <xf numFmtId="2" fontId="0" fillId="0" borderId="0" xfId="0" applyNumberFormat="1" applyFont="1" applyFill="1"/>
    <xf numFmtId="1" fontId="0" fillId="0" borderId="0" xfId="0" applyNumberFormat="1"/>
    <xf numFmtId="164" fontId="0" fillId="0" borderId="0" xfId="0" applyNumberFormat="1"/>
    <xf numFmtId="43" fontId="0" fillId="0" borderId="0" xfId="1" applyFont="1"/>
    <xf numFmtId="43" fontId="0" fillId="0" borderId="0" xfId="0" applyNumberFormat="1"/>
    <xf numFmtId="2" fontId="0" fillId="0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43" fontId="5" fillId="0" borderId="0" xfId="0" applyNumberFormat="1" applyFont="1" applyAlignment="1">
      <alignment horizontal="left"/>
    </xf>
    <xf numFmtId="0" fontId="0" fillId="0" borderId="0" xfId="0" applyFill="1"/>
    <xf numFmtId="43" fontId="0" fillId="0" borderId="0" xfId="0" applyNumberFormat="1" applyFill="1" applyAlignment="1">
      <alignment horizontal="left"/>
    </xf>
    <xf numFmtId="0" fontId="0" fillId="0" borderId="0" xfId="0" applyNumberFormat="1" applyFill="1"/>
    <xf numFmtId="2" fontId="0" fillId="0" borderId="0" xfId="0" applyNumberFormat="1" applyFill="1" applyAlignment="1">
      <alignment horizontal="left"/>
    </xf>
    <xf numFmtId="43" fontId="0" fillId="0" borderId="0" xfId="1" applyFont="1" applyFill="1"/>
    <xf numFmtId="0" fontId="0" fillId="3" borderId="0" xfId="0" applyFill="1"/>
    <xf numFmtId="0" fontId="6" fillId="3" borderId="0" xfId="0" applyFont="1" applyFill="1"/>
    <xf numFmtId="0" fontId="7" fillId="3" borderId="0" xfId="0" applyFont="1" applyFill="1"/>
    <xf numFmtId="0" fontId="7" fillId="2" borderId="0" xfId="0" applyFont="1" applyFill="1"/>
    <xf numFmtId="43" fontId="7" fillId="3" borderId="0" xfId="1" applyFont="1" applyFill="1"/>
    <xf numFmtId="2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Hoja1!$F$38:$F$44</c:f>
              <c:strCache>
                <c:ptCount val="7"/>
                <c:pt idx="0">
                  <c:v>-3103006.862</c:v>
                </c:pt>
                <c:pt idx="1">
                  <c:v>-1147834.577</c:v>
                </c:pt>
                <c:pt idx="2">
                  <c:v>807337.7081</c:v>
                </c:pt>
                <c:pt idx="3">
                  <c:v>2762509.993</c:v>
                </c:pt>
                <c:pt idx="4">
                  <c:v>4717682.278</c:v>
                </c:pt>
                <c:pt idx="5">
                  <c:v>6672854.563</c:v>
                </c:pt>
                <c:pt idx="6">
                  <c:v>y mayor...</c:v>
                </c:pt>
              </c:strCache>
            </c:strRef>
          </c:cat>
          <c:val>
            <c:numRef>
              <c:f>Hoja1!$G$38:$G$44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10</c:v>
                </c:pt>
                <c:pt idx="4">
                  <c:v>13</c:v>
                </c:pt>
                <c:pt idx="5">
                  <c:v>11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0-4E9A-A91B-DFFEDDFA3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376656"/>
        <c:axId val="553377312"/>
      </c:barChart>
      <c:catAx>
        <c:axId val="55337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3377312"/>
        <c:crosses val="autoZero"/>
        <c:auto val="1"/>
        <c:lblAlgn val="ctr"/>
        <c:lblOffset val="100"/>
        <c:noMultiLvlLbl val="0"/>
      </c:catAx>
      <c:valAx>
        <c:axId val="55337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33766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5F715A70-7E19-454E-886D-D4A3F61996C0}">
          <cx:dataId val="0"/>
          <cx:layoutPr>
            <cx:binning intervalClosed="r" overflow="auto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104774</xdr:colOff>
      <xdr:row>29</xdr:row>
      <xdr:rowOff>9525</xdr:rowOff>
    </xdr:from>
    <xdr:ext cx="1114425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28774" y="5562600"/>
          <a:ext cx="11144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0</xdr:col>
      <xdr:colOff>0</xdr:colOff>
      <xdr:row>27</xdr:row>
      <xdr:rowOff>9525</xdr:rowOff>
    </xdr:from>
    <xdr:ext cx="2886075" cy="747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2 CuadroTexto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0" y="5181600"/>
              <a:ext cx="2886075" cy="747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/>
                      </a:rPr>
                      <m:t>𝐶𝑎𝑝𝑖𝑡𝑎𝑙</m:t>
                    </m:r>
                    <m:r>
                      <a:rPr lang="es-MX" sz="1100" b="0" i="1">
                        <a:latin typeface="Cambria Math"/>
                      </a:rPr>
                      <m:t> </m:t>
                    </m:r>
                    <m:r>
                      <a:rPr lang="es-MX" sz="1100" b="0" i="1">
                        <a:latin typeface="Cambria Math"/>
                      </a:rPr>
                      <m:t>𝑓𝑖𝑛𝑎𝑙</m:t>
                    </m:r>
                    <m:r>
                      <a:rPr lang="es-MX" sz="1100" b="0" i="1">
                        <a:latin typeface="Cambria Math"/>
                      </a:rPr>
                      <m:t>=</m:t>
                    </m:r>
                    <m:r>
                      <a:rPr lang="es-MX" sz="1100" b="0" i="1">
                        <a:latin typeface="Cambria Math"/>
                      </a:rPr>
                      <m:t>𝐶𝑎𝑝𝑖𝑡𝑎𝑙</m:t>
                    </m:r>
                    <m:r>
                      <a:rPr lang="es-MX" sz="1100" b="0" i="1">
                        <a:latin typeface="Cambria Math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Cambria Math"/>
                      </a:rPr>
                      <m:t>Inicial</m:t>
                    </m:r>
                    <m:r>
                      <m:rPr>
                        <m:nor/>
                      </m:rPr>
                      <a:rPr lang="es-MX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nary>
                      <m:naryPr>
                        <m:chr m:val="∑"/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5</m:t>
                        </m:r>
                      </m:sup>
                      <m:e>
                        <m:sSub>
                          <m:sSub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𝑁𝑒𝑡𝑜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s-MX">
                <a:effectLst/>
              </a:endParaRPr>
            </a:p>
            <a:p>
              <a:endParaRPr lang="es-MX" sz="1100"/>
            </a:p>
          </xdr:txBody>
        </xdr:sp>
      </mc:Choice>
      <mc:Fallback xmlns="">
        <xdr:sp macro="" textlink="">
          <xdr:nvSpPr>
            <xdr:cNvPr id="3" name="2 CuadroTexto"/>
            <xdr:cNvSpPr txBox="1"/>
          </xdr:nvSpPr>
          <xdr:spPr>
            <a:xfrm>
              <a:off x="0" y="5181600"/>
              <a:ext cx="2886075" cy="747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100" b="0" i="0">
                  <a:latin typeface="Cambria Math"/>
                </a:rPr>
                <a:t>𝐶𝑎𝑝𝑖𝑡𝑎𝑙 𝑓𝑖𝑛𝑎𝑙=𝐶𝑎𝑝𝑖𝑡𝑎𝑙 "Inicial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∑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_(𝑖=1)^5▒〖𝑁𝑒𝑡𝑜〗_𝑖 </a:t>
              </a:r>
              <a:endParaRPr lang="es-MX">
                <a:effectLst/>
              </a:endParaRPr>
            </a:p>
            <a:p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390525</xdr:colOff>
      <xdr:row>79</xdr:row>
      <xdr:rowOff>9525</xdr:rowOff>
    </xdr:from>
    <xdr:ext cx="1152526" cy="5293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5 CuadroTexto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390525" y="15087600"/>
              <a:ext cx="1152526" cy="529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s-MX" sz="18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MX" sz="1800" b="0" i="1">
                          <a:latin typeface="Cambria Math"/>
                        </a:rPr>
                        <m:t>𝑥</m:t>
                      </m:r>
                    </m:e>
                  </m:acc>
                </m:oMath>
              </a14:m>
              <a:r>
                <a:rPr lang="es-MX" sz="18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s-MX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ctrlPr>
                            <a:rPr lang="es-MX" sz="180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s-MX" sz="1800" b="0" i="1">
                              <a:latin typeface="Cambria Math"/>
                            </a:rPr>
                            <m:t>𝑖</m:t>
                          </m:r>
                          <m:r>
                            <a:rPr lang="es-MX" sz="1800" b="0" i="1">
                              <a:latin typeface="Cambria Math"/>
                            </a:rPr>
                            <m:t>=1</m:t>
                          </m:r>
                        </m:sub>
                        <m:sup>
                          <m:r>
                            <a:rPr lang="es-MX" sz="1800" b="0" i="1">
                              <a:latin typeface="Cambria Math"/>
                            </a:rPr>
                            <m:t>𝑛</m:t>
                          </m:r>
                        </m:sup>
                        <m:e>
                          <m:sSub>
                            <m:sSubPr>
                              <m:ctrlPr>
                                <a:rPr lang="es-MX" sz="18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MX" sz="1800" b="0" i="1">
                                  <a:latin typeface="Cambria Math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s-MX" sz="1800" b="0" i="1">
                                  <a:latin typeface="Cambria Math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num>
                    <m:den>
                      <m:r>
                        <a:rPr lang="es-MX" sz="1800" b="0" i="1">
                          <a:latin typeface="Cambria Math"/>
                        </a:rPr>
                        <m:t>𝑛</m:t>
                      </m:r>
                    </m:den>
                  </m:f>
                </m:oMath>
              </a14:m>
              <a:r>
                <a:rPr lang="es-MX" sz="1800"/>
                <a:t>=</a:t>
              </a:r>
            </a:p>
          </xdr:txBody>
        </xdr:sp>
      </mc:Choice>
      <mc:Fallback xmlns="">
        <xdr:sp macro="" textlink="">
          <xdr:nvSpPr>
            <xdr:cNvPr id="6" name="5 CuadroTexto"/>
            <xdr:cNvSpPr txBox="1"/>
          </xdr:nvSpPr>
          <xdr:spPr>
            <a:xfrm>
              <a:off x="390525" y="15087600"/>
              <a:ext cx="1152526" cy="529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MX" sz="1800" b="0" i="0">
                  <a:latin typeface="Cambria Math"/>
                </a:rPr>
                <a:t>𝑥 ̅</a:t>
              </a:r>
              <a:r>
                <a:rPr lang="es-MX" sz="1800"/>
                <a:t>=</a:t>
              </a:r>
              <a:r>
                <a:rPr lang="es-MX" sz="1800" i="0">
                  <a:latin typeface="Cambria Math"/>
                </a:rPr>
                <a:t>(∑24_(</a:t>
              </a:r>
              <a:r>
                <a:rPr lang="es-MX" sz="1800" b="0" i="0">
                  <a:latin typeface="Cambria Math"/>
                </a:rPr>
                <a:t>𝑖=1)^𝑛▒𝑥_𝑖 )/𝑛</a:t>
              </a:r>
              <a:r>
                <a:rPr lang="es-MX" sz="1800"/>
                <a:t>=</a:t>
              </a:r>
            </a:p>
          </xdr:txBody>
        </xdr:sp>
      </mc:Fallback>
    </mc:AlternateContent>
    <xdr:clientData/>
  </xdr:oneCellAnchor>
  <xdr:oneCellAnchor>
    <xdr:from>
      <xdr:col>3</xdr:col>
      <xdr:colOff>219074</xdr:colOff>
      <xdr:row>78</xdr:row>
      <xdr:rowOff>152400</xdr:rowOff>
    </xdr:from>
    <xdr:ext cx="1876425" cy="6560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6 CuadroTexto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2790824" y="15039975"/>
              <a:ext cx="1876425" cy="656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MX" sz="1800" b="0" i="1">
                      <a:latin typeface="Cambria Math"/>
                    </a:rPr>
                    <m:t>𝑠</m:t>
                  </m:r>
                  <m:r>
                    <a:rPr lang="es-MX" sz="1800" b="0" i="1">
                      <a:latin typeface="Cambria Math"/>
                    </a:rPr>
                    <m:t>=</m:t>
                  </m:r>
                  <m:rad>
                    <m:radPr>
                      <m:degHide m:val="on"/>
                      <m:ctrlPr>
                        <a:rPr lang="es-MX" sz="18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s-MX" sz="18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ctrlPr>
                                <a:rPr lang="es-MX" sz="1800" b="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s-MX" sz="1800" b="0" i="1">
                                  <a:latin typeface="Cambria Math"/>
                                </a:rPr>
                                <m:t>𝑖</m:t>
                              </m:r>
                              <m:r>
                                <a:rPr lang="es-MX" sz="1800" b="0" i="1">
                                  <a:latin typeface="Cambria Math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s-MX" sz="1800" b="0" i="1">
                                  <a:latin typeface="Cambria Math"/>
                                </a:rPr>
                                <m:t>𝑛</m:t>
                              </m:r>
                            </m:sup>
                            <m:e>
                              <m:r>
                                <a:rPr lang="es-MX" sz="1800" b="0" i="1">
                                  <a:latin typeface="Cambria Math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es-MX" sz="18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MX" sz="1800" b="0" i="1">
                                      <a:latin typeface="Cambria Math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s-MX" sz="1800" b="0" i="1">
                                      <a:latin typeface="Cambria Math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s-MX" sz="1800" b="0" i="1">
                                  <a:latin typeface="Cambria Math"/>
                                </a:rPr>
                                <m:t>−</m:t>
                              </m:r>
                              <m:acc>
                                <m:accPr>
                                  <m:chr m:val="̅"/>
                                  <m:ctrlPr>
                                    <a:rPr lang="es-MX" sz="1800" b="0" i="1">
                                      <a:latin typeface="Cambria Math" panose="02040503050406030204" pitchFamily="18" charset="0"/>
                                    </a:rPr>
                                  </m:ctrlPr>
                                </m:accPr>
                                <m:e>
                                  <m:r>
                                    <a:rPr lang="es-MX" sz="1800" b="0" i="1">
                                      <a:latin typeface="Cambria Math"/>
                                    </a:rPr>
                                    <m:t>𝑥</m:t>
                                  </m:r>
                                </m:e>
                              </m:acc>
                              <m:sSup>
                                <m:sSupPr>
                                  <m:ctrlPr>
                                    <a:rPr lang="es-MX" sz="18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s-MX" sz="1800" b="0" i="1">
                                      <a:latin typeface="Cambria Math"/>
                                    </a:rPr>
                                    <m:t>)</m:t>
                                  </m:r>
                                </m:e>
                                <m:sup>
                                  <m:r>
                                    <a:rPr lang="es-MX" sz="1800" b="0" i="1">
                                      <a:latin typeface="Cambria Math"/>
                                    </a:rPr>
                                    <m:t>2</m:t>
                                  </m:r>
                                </m:sup>
                              </m:sSup>
                            </m:e>
                          </m:nary>
                        </m:num>
                        <m:den>
                          <m:r>
                            <a:rPr lang="es-MX" sz="1800" b="0" i="1">
                              <a:latin typeface="Cambria Math"/>
                            </a:rPr>
                            <m:t>𝑛</m:t>
                          </m:r>
                          <m:r>
                            <a:rPr lang="es-MX" sz="1800" b="0" i="1">
                              <a:latin typeface="Cambria Math"/>
                            </a:rPr>
                            <m:t>−1</m:t>
                          </m:r>
                        </m:den>
                      </m:f>
                    </m:e>
                  </m:rad>
                </m:oMath>
              </a14:m>
              <a:r>
                <a:rPr lang="es-MX" sz="1800"/>
                <a:t>=</a:t>
              </a:r>
            </a:p>
          </xdr:txBody>
        </xdr:sp>
      </mc:Choice>
      <mc:Fallback xmlns="">
        <xdr:sp macro="" textlink="">
          <xdr:nvSpPr>
            <xdr:cNvPr id="7" name="6 CuadroTexto"/>
            <xdr:cNvSpPr txBox="1"/>
          </xdr:nvSpPr>
          <xdr:spPr>
            <a:xfrm>
              <a:off x="2790824" y="15039975"/>
              <a:ext cx="1876425" cy="656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MX" sz="1800" b="0" i="0">
                  <a:latin typeface="Cambria Math"/>
                </a:rPr>
                <a:t>𝑠=√((∑24_(𝑖=1)^𝑛▒〖(𝑥_𝑖−𝑥 ̅)^2 〗)/(𝑛−1))</a:t>
              </a:r>
              <a:r>
                <a:rPr lang="es-MX" sz="1800"/>
                <a:t>=</a:t>
              </a:r>
            </a:p>
          </xdr:txBody>
        </xdr:sp>
      </mc:Fallback>
    </mc:AlternateContent>
    <xdr:clientData/>
  </xdr:oneCellAnchor>
  <xdr:twoCellAnchor>
    <xdr:from>
      <xdr:col>7</xdr:col>
      <xdr:colOff>76200</xdr:colOff>
      <xdr:row>34</xdr:row>
      <xdr:rowOff>175260</xdr:rowOff>
    </xdr:from>
    <xdr:to>
      <xdr:col>12</xdr:col>
      <xdr:colOff>754380</xdr:colOff>
      <xdr:row>45</xdr:row>
      <xdr:rowOff>91440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A3427B5-2440-4AE3-88BA-D424FB117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281940</xdr:colOff>
      <xdr:row>62</xdr:row>
      <xdr:rowOff>76200</xdr:rowOff>
    </xdr:from>
    <xdr:to>
      <xdr:col>11</xdr:col>
      <xdr:colOff>114300</xdr:colOff>
      <xdr:row>76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25AE9F58-003D-4D1E-B3AD-51537538CF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6860" y="11460480"/>
              <a:ext cx="553212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5"/>
  <sheetViews>
    <sheetView tabSelected="1" zoomScale="70" zoomScaleNormal="70" workbookViewId="0">
      <selection activeCell="O27" sqref="O27"/>
    </sheetView>
  </sheetViews>
  <sheetFormatPr baseColWidth="10" defaultRowHeight="14.4" x14ac:dyDescent="0.3"/>
  <cols>
    <col min="3" max="4" width="16.6640625" bestFit="1" customWidth="1"/>
    <col min="5" max="5" width="21.88671875" bestFit="1" customWidth="1"/>
    <col min="6" max="6" width="20.6640625" bestFit="1" customWidth="1"/>
    <col min="7" max="9" width="13.109375" bestFit="1" customWidth="1"/>
    <col min="13" max="13" width="13.109375" bestFit="1" customWidth="1"/>
  </cols>
  <sheetData>
    <row r="1" spans="1:13" ht="23.4" x14ac:dyDescent="0.45">
      <c r="A1" s="21" t="s">
        <v>49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18" x14ac:dyDescent="0.35">
      <c r="A2" s="22" t="s">
        <v>17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0"/>
      <c r="M2" s="20"/>
    </row>
    <row r="3" spans="1:13" ht="18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0"/>
      <c r="M3" s="20"/>
    </row>
    <row r="4" spans="1:13" ht="18" x14ac:dyDescent="0.35">
      <c r="A4" s="22"/>
      <c r="B4" s="22"/>
      <c r="C4" s="23" t="s">
        <v>2</v>
      </c>
      <c r="D4" s="23" t="s">
        <v>3</v>
      </c>
      <c r="E4" s="22"/>
      <c r="F4" s="22" t="s">
        <v>18</v>
      </c>
      <c r="G4" s="22"/>
      <c r="H4" s="22"/>
      <c r="I4" s="22"/>
      <c r="J4" s="22"/>
      <c r="K4" s="22"/>
      <c r="L4" s="20"/>
      <c r="M4" s="20"/>
    </row>
    <row r="5" spans="1:13" ht="18" x14ac:dyDescent="0.35">
      <c r="A5" s="22"/>
      <c r="B5" s="23" t="s">
        <v>0</v>
      </c>
      <c r="C5" s="24">
        <v>4500000</v>
      </c>
      <c r="D5" s="24">
        <v>500000</v>
      </c>
      <c r="E5" s="22"/>
      <c r="F5" s="22" t="s">
        <v>19</v>
      </c>
      <c r="G5" s="22"/>
      <c r="H5" s="22"/>
      <c r="I5" s="22"/>
      <c r="J5" s="22"/>
      <c r="K5" s="22"/>
      <c r="L5" s="20"/>
      <c r="M5" s="20"/>
    </row>
    <row r="6" spans="1:13" ht="18" x14ac:dyDescent="0.35">
      <c r="A6" s="22"/>
      <c r="B6" s="23" t="s">
        <v>1</v>
      </c>
      <c r="C6" s="24">
        <v>2500000</v>
      </c>
      <c r="D6" s="24">
        <v>1000000</v>
      </c>
      <c r="E6" s="22"/>
      <c r="F6" s="22" t="s">
        <v>20</v>
      </c>
      <c r="G6" s="22"/>
      <c r="H6" s="22"/>
      <c r="I6" s="22"/>
      <c r="J6" s="22"/>
      <c r="K6" s="22"/>
      <c r="L6" s="20"/>
      <c r="M6" s="20"/>
    </row>
    <row r="7" spans="1:13" ht="18" x14ac:dyDescent="0.3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0"/>
      <c r="M7" s="20"/>
    </row>
    <row r="9" spans="1:13" x14ac:dyDescent="0.3">
      <c r="A9" t="s">
        <v>21</v>
      </c>
    </row>
    <row r="10" spans="1:13" x14ac:dyDescent="0.3">
      <c r="B10" t="s">
        <v>38</v>
      </c>
    </row>
    <row r="11" spans="1:13" x14ac:dyDescent="0.3">
      <c r="B11" t="s">
        <v>39</v>
      </c>
    </row>
    <row r="13" spans="1:13" x14ac:dyDescent="0.3">
      <c r="A13" t="s">
        <v>10</v>
      </c>
    </row>
    <row r="14" spans="1:13" x14ac:dyDescent="0.3">
      <c r="C14" s="2" t="s">
        <v>9</v>
      </c>
      <c r="D14" s="2" t="s">
        <v>8</v>
      </c>
      <c r="E14" s="2" t="s">
        <v>7</v>
      </c>
      <c r="F14" s="2" t="s">
        <v>6</v>
      </c>
      <c r="G14" s="2" t="s">
        <v>5</v>
      </c>
    </row>
    <row r="15" spans="1:13" x14ac:dyDescent="0.3">
      <c r="B15" s="2" t="s">
        <v>4</v>
      </c>
      <c r="C15" s="1">
        <f t="shared" ref="C15:G16" ca="1" si="0">RAND()</f>
        <v>0.70195798262692688</v>
      </c>
      <c r="D15" s="1">
        <f t="shared" ca="1" si="0"/>
        <v>0.65279251404471694</v>
      </c>
      <c r="E15" s="1">
        <f t="shared" ca="1" si="0"/>
        <v>0.69936943331311818</v>
      </c>
      <c r="F15" s="1">
        <f t="shared" ca="1" si="0"/>
        <v>0.27536543960245652</v>
      </c>
      <c r="G15" s="1">
        <f t="shared" ca="1" si="0"/>
        <v>0.48287842427842531</v>
      </c>
      <c r="H15" s="1"/>
      <c r="I15" s="5"/>
      <c r="J15" s="5"/>
      <c r="K15" s="5"/>
      <c r="L15" s="5"/>
      <c r="M15" s="5"/>
    </row>
    <row r="16" spans="1:13" x14ac:dyDescent="0.3">
      <c r="B16" s="2" t="s">
        <v>1</v>
      </c>
      <c r="C16" s="1">
        <f t="shared" ca="1" si="0"/>
        <v>0.14321207377784684</v>
      </c>
      <c r="D16" s="1">
        <f t="shared" ca="1" si="0"/>
        <v>0.93158330309538562</v>
      </c>
      <c r="E16" s="1">
        <f t="shared" ca="1" si="0"/>
        <v>0.46436192082567473</v>
      </c>
      <c r="F16" s="1">
        <f t="shared" ca="1" si="0"/>
        <v>0.54511479427239562</v>
      </c>
      <c r="G16" s="1">
        <f t="shared" ca="1" si="0"/>
        <v>0.87620586644014442</v>
      </c>
      <c r="H16" s="1"/>
      <c r="I16" s="5"/>
      <c r="J16" s="5"/>
      <c r="K16" s="5"/>
      <c r="L16" s="5"/>
      <c r="M16" s="5"/>
    </row>
    <row r="19" spans="1:10" ht="16.8" x14ac:dyDescent="0.35">
      <c r="J19" t="s">
        <v>40</v>
      </c>
    </row>
    <row r="20" spans="1:10" x14ac:dyDescent="0.3">
      <c r="A20" t="s">
        <v>11</v>
      </c>
      <c r="J20" t="s">
        <v>41</v>
      </c>
    </row>
    <row r="22" spans="1:10" x14ac:dyDescent="0.3">
      <c r="B22" s="2" t="s">
        <v>12</v>
      </c>
      <c r="C22" s="2" t="s">
        <v>13</v>
      </c>
      <c r="D22" s="4" t="s">
        <v>14</v>
      </c>
      <c r="E22" s="2" t="s">
        <v>15</v>
      </c>
      <c r="F22" s="2" t="s">
        <v>13</v>
      </c>
      <c r="G22" s="4" t="s">
        <v>14</v>
      </c>
      <c r="H22" s="2" t="s">
        <v>16</v>
      </c>
      <c r="I22" s="2" t="s">
        <v>22</v>
      </c>
    </row>
    <row r="23" spans="1:10" x14ac:dyDescent="0.3">
      <c r="B23">
        <v>1</v>
      </c>
      <c r="C23" s="3">
        <f ca="1">C15</f>
        <v>0.70195798262692688</v>
      </c>
      <c r="D23" s="3">
        <f ca="1">NORMSINV(C23)</f>
        <v>0.53004023498487662</v>
      </c>
      <c r="E23">
        <v>0</v>
      </c>
      <c r="F23" s="3">
        <f ca="1">C16</f>
        <v>0.14321207377784684</v>
      </c>
      <c r="G23" s="3">
        <f ca="1">NORMSINV(F23)</f>
        <v>-1.0659988814236332</v>
      </c>
      <c r="H23" s="25">
        <f ca="1">C$6+G23*D$6</f>
        <v>1434001.1185763669</v>
      </c>
      <c r="I23" s="6">
        <f ca="1">E23-H23</f>
        <v>-1434001.1185763669</v>
      </c>
      <c r="J23" t="s">
        <v>23</v>
      </c>
    </row>
    <row r="24" spans="1:10" x14ac:dyDescent="0.3">
      <c r="B24">
        <v>2</v>
      </c>
      <c r="C24" s="3">
        <f ca="1">D15</f>
        <v>0.65279251404471694</v>
      </c>
      <c r="D24" s="3">
        <f ca="1">NORMSINV(C24)</f>
        <v>0.39287071523239581</v>
      </c>
      <c r="E24">
        <v>0</v>
      </c>
      <c r="F24" s="3">
        <f ca="1">D16</f>
        <v>0.93158330309538562</v>
      </c>
      <c r="G24" s="3">
        <f ca="1">NORMSINV(F24)</f>
        <v>1.4876872415694129</v>
      </c>
      <c r="H24" s="25">
        <f ca="1">C$6+G24*D$6</f>
        <v>3987687.2415694129</v>
      </c>
      <c r="I24" s="6">
        <f ca="1">E24-H24</f>
        <v>-3987687.2415694129</v>
      </c>
    </row>
    <row r="25" spans="1:10" x14ac:dyDescent="0.3">
      <c r="B25">
        <v>3</v>
      </c>
      <c r="C25" s="3">
        <f ca="1">E15</f>
        <v>0.69936943331311818</v>
      </c>
      <c r="D25" s="3">
        <f ca="1">NORMSINV(C25)</f>
        <v>0.52258779840461766</v>
      </c>
      <c r="E25" s="8">
        <f ca="1">C$5+D25*D$5</f>
        <v>4761293.8992023086</v>
      </c>
      <c r="F25" s="3">
        <f ca="1">E16</f>
        <v>0.46436192082567473</v>
      </c>
      <c r="G25" s="3">
        <f ca="1">NORMSINV(F25)</f>
        <v>-8.9450562211062193E-2</v>
      </c>
      <c r="H25" s="25">
        <f ca="1">C$6+G25*D$6</f>
        <v>2410549.4377889377</v>
      </c>
      <c r="I25" s="6">
        <f ca="1">E25-H25</f>
        <v>2350744.4614133709</v>
      </c>
    </row>
    <row r="26" spans="1:10" x14ac:dyDescent="0.3">
      <c r="B26">
        <v>4</v>
      </c>
      <c r="C26" s="3">
        <f ca="1">F15</f>
        <v>0.27536543960245652</v>
      </c>
      <c r="D26" s="3">
        <f ca="1">NORMSINV(C26)</f>
        <v>-0.59666527774650069</v>
      </c>
      <c r="E26" s="8">
        <f ca="1">C$5+D26*D$5</f>
        <v>4201667.3611267498</v>
      </c>
      <c r="F26" s="3">
        <f ca="1">F16</f>
        <v>0.54511479427239562</v>
      </c>
      <c r="G26" s="3">
        <f ca="1">NORMSINV(F26)</f>
        <v>0.11332813621395314</v>
      </c>
      <c r="H26" s="25">
        <f ca="1">C$6+G26*D$6</f>
        <v>2613328.1362139531</v>
      </c>
      <c r="I26" s="6">
        <f ca="1">E26-H26</f>
        <v>1588339.2249127966</v>
      </c>
    </row>
    <row r="27" spans="1:10" x14ac:dyDescent="0.3">
      <c r="B27">
        <v>5</v>
      </c>
      <c r="C27" s="3">
        <f ca="1">G15</f>
        <v>0.48287842427842531</v>
      </c>
      <c r="D27" s="3">
        <f ca="1">NORMSINV(C27)</f>
        <v>-4.2930609283499656E-2</v>
      </c>
      <c r="E27" s="8">
        <f ca="1">C$5+D27*D$5</f>
        <v>4478534.6953582503</v>
      </c>
      <c r="F27" s="3">
        <f ca="1">G16</f>
        <v>0.87620586644014442</v>
      </c>
      <c r="G27" s="3">
        <f ca="1">NORMSINV(F27)</f>
        <v>1.1562271260616097</v>
      </c>
      <c r="H27" s="25">
        <f ca="1">C$6+G27*D$6</f>
        <v>3656227.1260616099</v>
      </c>
      <c r="I27" s="6">
        <f ca="1">E27-H27</f>
        <v>822307.56929664034</v>
      </c>
    </row>
    <row r="30" spans="1:10" x14ac:dyDescent="0.3">
      <c r="C30" t="s">
        <v>24</v>
      </c>
    </row>
    <row r="31" spans="1:10" x14ac:dyDescent="0.3">
      <c r="E31" s="7"/>
    </row>
    <row r="32" spans="1:10" x14ac:dyDescent="0.3">
      <c r="B32" t="s">
        <v>25</v>
      </c>
      <c r="C32" s="7">
        <f ca="1">2000000+I23+I24+I25+I26+I27</f>
        <v>1339702.8954770281</v>
      </c>
      <c r="D32" s="7" t="s">
        <v>26</v>
      </c>
    </row>
    <row r="34" spans="1:7" x14ac:dyDescent="0.3">
      <c r="F34" t="s">
        <v>42</v>
      </c>
    </row>
    <row r="35" spans="1:7" x14ac:dyDescent="0.3">
      <c r="A35" t="s">
        <v>27</v>
      </c>
    </row>
    <row r="36" spans="1:7" ht="15" thickBot="1" x14ac:dyDescent="0.35"/>
    <row r="37" spans="1:7" x14ac:dyDescent="0.3">
      <c r="C37" s="8">
        <v>1001872.8089986501</v>
      </c>
      <c r="D37" s="9"/>
      <c r="F37" s="13" t="s">
        <v>36</v>
      </c>
      <c r="G37" s="13" t="s">
        <v>34</v>
      </c>
    </row>
    <row r="38" spans="1:7" x14ac:dyDescent="0.3">
      <c r="C38" s="8">
        <v>1514765.3005272872</v>
      </c>
      <c r="D38" s="9"/>
      <c r="F38" s="11">
        <v>-3103006.8616008176</v>
      </c>
      <c r="G38" s="11">
        <v>1</v>
      </c>
    </row>
    <row r="39" spans="1:7" x14ac:dyDescent="0.3">
      <c r="C39" s="8">
        <v>1589817.1835824559</v>
      </c>
      <c r="D39" s="9"/>
      <c r="F39" s="11">
        <v>-1147834.5767593563</v>
      </c>
      <c r="G39" s="11">
        <v>0</v>
      </c>
    </row>
    <row r="40" spans="1:7" x14ac:dyDescent="0.3">
      <c r="C40" s="8">
        <v>2165630.2246472808</v>
      </c>
      <c r="D40" s="9"/>
      <c r="F40" s="11">
        <v>807337.70808210503</v>
      </c>
      <c r="G40" s="11">
        <v>2</v>
      </c>
    </row>
    <row r="41" spans="1:7" x14ac:dyDescent="0.3">
      <c r="C41" s="8">
        <v>4258277.7740837913</v>
      </c>
      <c r="D41" s="9"/>
      <c r="F41" s="11">
        <v>2762509.9929235666</v>
      </c>
      <c r="G41" s="11">
        <v>10</v>
      </c>
    </row>
    <row r="42" spans="1:7" x14ac:dyDescent="0.3">
      <c r="C42" s="8">
        <v>5745973.5347416215</v>
      </c>
      <c r="D42" s="9"/>
      <c r="F42" s="11">
        <v>4717682.2777650282</v>
      </c>
      <c r="G42" s="11">
        <v>13</v>
      </c>
    </row>
    <row r="43" spans="1:7" x14ac:dyDescent="0.3">
      <c r="C43" s="8">
        <v>2332534.3337975559</v>
      </c>
      <c r="D43" s="9"/>
      <c r="F43" s="11">
        <v>6672854.5626064893</v>
      </c>
      <c r="G43" s="11">
        <v>11</v>
      </c>
    </row>
    <row r="44" spans="1:7" ht="15" thickBot="1" x14ac:dyDescent="0.35">
      <c r="C44" s="8">
        <v>4810149.3139614947</v>
      </c>
      <c r="D44" s="9"/>
      <c r="F44" s="12" t="s">
        <v>37</v>
      </c>
      <c r="G44" s="12">
        <v>3</v>
      </c>
    </row>
    <row r="45" spans="1:7" x14ac:dyDescent="0.3">
      <c r="C45" s="8">
        <v>8628026.8474479504</v>
      </c>
      <c r="D45" s="9"/>
    </row>
    <row r="46" spans="1:7" x14ac:dyDescent="0.3">
      <c r="C46" s="8">
        <v>5807660.4621778131</v>
      </c>
      <c r="D46" s="9"/>
      <c r="E46" s="3"/>
    </row>
    <row r="47" spans="1:7" x14ac:dyDescent="0.3">
      <c r="C47" s="8">
        <v>3026521.1412091902</v>
      </c>
      <c r="D47" s="9"/>
      <c r="E47" s="3"/>
    </row>
    <row r="48" spans="1:7" x14ac:dyDescent="0.3">
      <c r="C48" s="8">
        <v>2991196.4677862707</v>
      </c>
      <c r="D48" s="9"/>
      <c r="E48" s="3"/>
      <c r="F48" t="s">
        <v>43</v>
      </c>
    </row>
    <row r="49" spans="3:14" x14ac:dyDescent="0.3">
      <c r="C49" s="8">
        <v>4128688.3849668335</v>
      </c>
      <c r="D49" s="9"/>
      <c r="E49" s="3"/>
      <c r="F49" t="s">
        <v>44</v>
      </c>
    </row>
    <row r="50" spans="3:14" x14ac:dyDescent="0.3">
      <c r="C50" s="8">
        <v>4947592.9739832375</v>
      </c>
      <c r="D50" s="9"/>
      <c r="E50" s="3"/>
    </row>
    <row r="51" spans="3:14" x14ac:dyDescent="0.3">
      <c r="C51" s="8">
        <v>3951997.5620857775</v>
      </c>
      <c r="D51" s="9"/>
      <c r="E51" s="3"/>
      <c r="F51" s="15"/>
      <c r="G51" s="15"/>
      <c r="H51" s="15"/>
      <c r="I51" s="15"/>
      <c r="J51" s="15"/>
      <c r="K51" s="15"/>
      <c r="L51" s="15"/>
      <c r="M51" s="15"/>
      <c r="N51" s="15"/>
    </row>
    <row r="52" spans="3:14" x14ac:dyDescent="0.3">
      <c r="C52" s="8">
        <v>419244.71205029264</v>
      </c>
      <c r="D52" s="9"/>
      <c r="E52" s="3"/>
      <c r="F52" s="15"/>
      <c r="G52" s="16" t="s">
        <v>29</v>
      </c>
      <c r="H52" s="17" t="s">
        <v>28</v>
      </c>
      <c r="I52" s="10" t="s">
        <v>30</v>
      </c>
      <c r="J52" s="10" t="s">
        <v>31</v>
      </c>
      <c r="K52" s="15" t="s">
        <v>32</v>
      </c>
      <c r="L52" s="15"/>
      <c r="M52" s="15"/>
      <c r="N52" s="15"/>
    </row>
    <row r="53" spans="3:14" x14ac:dyDescent="0.3">
      <c r="C53" s="8">
        <v>3506804.9117205753</v>
      </c>
      <c r="D53" s="9"/>
      <c r="E53" s="3"/>
      <c r="F53" s="15">
        <v>6</v>
      </c>
      <c r="G53" s="16">
        <v>6.3220432911914912</v>
      </c>
      <c r="H53" s="17">
        <v>40</v>
      </c>
      <c r="I53" s="15">
        <v>-3103006.8616008176</v>
      </c>
      <c r="J53" s="15">
        <v>8628026.8474479504</v>
      </c>
      <c r="K53" s="15">
        <v>1955172.2848414613</v>
      </c>
      <c r="L53" s="15"/>
      <c r="M53" s="15"/>
      <c r="N53" s="15"/>
    </row>
    <row r="54" spans="3:14" x14ac:dyDescent="0.3">
      <c r="C54" s="8">
        <v>4738814.6776441783</v>
      </c>
      <c r="D54" s="9"/>
      <c r="E54" s="3"/>
      <c r="F54" s="15"/>
      <c r="G54" s="16"/>
      <c r="H54" s="17"/>
      <c r="I54" s="15"/>
      <c r="J54" s="15"/>
      <c r="K54" s="15"/>
      <c r="L54" s="15"/>
      <c r="M54" s="15"/>
      <c r="N54" s="15"/>
    </row>
    <row r="55" spans="3:14" x14ac:dyDescent="0.3">
      <c r="C55" s="8">
        <v>4471087.1150938459</v>
      </c>
      <c r="D55" s="9"/>
      <c r="E55" s="3"/>
      <c r="F55" s="15"/>
      <c r="G55" s="16"/>
      <c r="H55" s="15"/>
      <c r="I55" s="15"/>
      <c r="J55" s="15"/>
      <c r="K55" s="15"/>
      <c r="L55" s="15"/>
      <c r="M55" s="15"/>
      <c r="N55" s="15"/>
    </row>
    <row r="56" spans="3:14" x14ac:dyDescent="0.3">
      <c r="C56" s="8">
        <v>4908350.9286362668</v>
      </c>
      <c r="D56" s="9"/>
      <c r="E56" s="3"/>
      <c r="F56" s="15"/>
      <c r="G56" s="10"/>
      <c r="H56" s="15" t="s">
        <v>35</v>
      </c>
      <c r="I56" s="15"/>
      <c r="J56" s="15" t="s">
        <v>34</v>
      </c>
      <c r="K56" s="18"/>
      <c r="L56" s="10"/>
      <c r="M56" s="15"/>
      <c r="N56" s="15"/>
    </row>
    <row r="57" spans="3:14" x14ac:dyDescent="0.3">
      <c r="C57" s="8">
        <v>2056497.281557628</v>
      </c>
      <c r="D57" s="9"/>
      <c r="E57" s="3"/>
      <c r="F57" s="15"/>
      <c r="G57" s="15"/>
      <c r="H57" s="15">
        <v>-3103006.8616008176</v>
      </c>
      <c r="I57" s="15">
        <v>-1147834.5767593563</v>
      </c>
      <c r="J57" s="15">
        <v>1</v>
      </c>
      <c r="K57" s="18"/>
      <c r="L57" s="10"/>
      <c r="M57" s="15"/>
      <c r="N57" s="15"/>
    </row>
    <row r="58" spans="3:14" x14ac:dyDescent="0.3">
      <c r="C58" s="8">
        <v>-3103006.8616008176</v>
      </c>
      <c r="D58" s="9"/>
      <c r="E58" s="3"/>
      <c r="F58" s="15"/>
      <c r="G58" s="15"/>
      <c r="H58" s="15">
        <v>-1147834.5767593563</v>
      </c>
      <c r="I58" s="15">
        <v>807337.70808210503</v>
      </c>
      <c r="J58" s="15">
        <v>2</v>
      </c>
      <c r="K58" s="18"/>
      <c r="L58" s="10"/>
      <c r="M58" s="15"/>
      <c r="N58" s="15"/>
    </row>
    <row r="59" spans="3:14" x14ac:dyDescent="0.3">
      <c r="C59" s="8">
        <v>1318501.3982592705</v>
      </c>
      <c r="D59" s="9"/>
      <c r="E59" s="3"/>
      <c r="F59" s="15"/>
      <c r="G59" s="15"/>
      <c r="H59" s="15">
        <v>807337.70808210503</v>
      </c>
      <c r="I59" s="15">
        <v>2762509.9929235661</v>
      </c>
      <c r="J59" s="15">
        <v>10</v>
      </c>
      <c r="K59" s="18"/>
      <c r="L59" s="10"/>
      <c r="M59" s="15"/>
      <c r="N59" s="15"/>
    </row>
    <row r="60" spans="3:14" x14ac:dyDescent="0.3">
      <c r="C60" s="8">
        <v>4029867.596808685</v>
      </c>
      <c r="D60" s="9"/>
      <c r="E60" s="3"/>
      <c r="F60" s="15"/>
      <c r="G60" s="15"/>
      <c r="H60" s="15">
        <v>2762509.9929235661</v>
      </c>
      <c r="I60" s="15">
        <v>4717682.2777650272</v>
      </c>
      <c r="J60" s="15">
        <v>13</v>
      </c>
      <c r="K60" s="18"/>
      <c r="L60" s="10"/>
      <c r="M60" s="15"/>
      <c r="N60" s="15"/>
    </row>
    <row r="61" spans="3:14" x14ac:dyDescent="0.3">
      <c r="C61" s="8">
        <v>5876643.1179598738</v>
      </c>
      <c r="D61" s="9"/>
      <c r="E61" s="3"/>
      <c r="F61" s="15"/>
      <c r="G61" s="15"/>
      <c r="H61" s="15">
        <v>4717682.2777650272</v>
      </c>
      <c r="I61" s="15">
        <v>6672854.5626064884</v>
      </c>
      <c r="J61" s="15">
        <v>11</v>
      </c>
      <c r="K61" s="18"/>
      <c r="L61" s="10"/>
      <c r="M61" s="15"/>
      <c r="N61" s="15"/>
    </row>
    <row r="62" spans="3:14" x14ac:dyDescent="0.3">
      <c r="C62" s="8">
        <v>5786512.0822235662</v>
      </c>
      <c r="D62" s="9"/>
      <c r="E62" s="3"/>
      <c r="F62" s="15"/>
      <c r="G62" s="16"/>
      <c r="H62" s="17">
        <v>6672854.5626064884</v>
      </c>
      <c r="I62" s="15">
        <v>8628026.8474479504</v>
      </c>
      <c r="J62" s="15">
        <v>3</v>
      </c>
      <c r="K62" s="19"/>
      <c r="L62" s="15"/>
      <c r="M62" s="15"/>
      <c r="N62" s="15"/>
    </row>
    <row r="63" spans="3:14" x14ac:dyDescent="0.3">
      <c r="C63" s="8">
        <v>3698266.306644652</v>
      </c>
      <c r="D63" s="9"/>
      <c r="E63" s="3"/>
      <c r="F63" s="15"/>
      <c r="G63" s="16"/>
      <c r="H63" s="17"/>
      <c r="I63" s="15"/>
      <c r="J63" s="15"/>
      <c r="K63" s="19"/>
      <c r="L63" s="15"/>
      <c r="M63" s="15"/>
      <c r="N63" s="15"/>
    </row>
    <row r="64" spans="3:14" x14ac:dyDescent="0.3">
      <c r="C64" s="8">
        <v>3655046.1200631741</v>
      </c>
      <c r="D64" s="9"/>
      <c r="E64" s="3"/>
      <c r="F64" s="15"/>
      <c r="G64" s="16"/>
      <c r="H64" s="17"/>
      <c r="I64" s="15"/>
      <c r="J64" s="15"/>
      <c r="K64" s="19"/>
      <c r="L64" s="15"/>
      <c r="M64" s="15"/>
      <c r="N64" s="15"/>
    </row>
    <row r="65" spans="1:14" x14ac:dyDescent="0.3">
      <c r="C65" s="8">
        <v>6814913.358729979</v>
      </c>
      <c r="D65" s="9"/>
      <c r="E65" s="3"/>
      <c r="F65" s="15"/>
      <c r="G65" s="16"/>
      <c r="H65" s="17"/>
      <c r="I65" s="15"/>
      <c r="J65" s="15"/>
      <c r="K65" s="19"/>
      <c r="L65" s="15"/>
      <c r="M65" s="15"/>
      <c r="N65" s="15"/>
    </row>
    <row r="66" spans="1:14" x14ac:dyDescent="0.3">
      <c r="C66" s="8">
        <v>6142299.6196399778</v>
      </c>
      <c r="D66" s="9"/>
      <c r="E66" s="3"/>
      <c r="F66" s="15"/>
      <c r="G66" s="16"/>
      <c r="H66" s="17"/>
      <c r="I66" s="15"/>
      <c r="J66" s="15"/>
      <c r="K66" s="19"/>
      <c r="L66" s="15"/>
      <c r="M66" s="15"/>
      <c r="N66" s="15"/>
    </row>
    <row r="67" spans="1:14" x14ac:dyDescent="0.3">
      <c r="C67" s="8">
        <v>4773604.8193285763</v>
      </c>
      <c r="D67" s="9"/>
      <c r="E67" s="3"/>
      <c r="F67" s="15"/>
      <c r="G67" s="16"/>
      <c r="H67" s="17"/>
      <c r="I67" s="15"/>
      <c r="J67" s="15"/>
      <c r="K67" s="19"/>
      <c r="L67" s="15"/>
      <c r="M67" s="15"/>
      <c r="N67" s="15"/>
    </row>
    <row r="68" spans="1:14" x14ac:dyDescent="0.3">
      <c r="C68" s="8">
        <v>4130860.0047632391</v>
      </c>
      <c r="D68" s="9"/>
      <c r="E68" s="3"/>
      <c r="F68" s="15"/>
      <c r="G68" s="16"/>
      <c r="H68" s="17"/>
      <c r="I68" s="15"/>
      <c r="J68" s="15"/>
      <c r="K68" s="19"/>
      <c r="L68" s="15"/>
      <c r="M68" s="15"/>
      <c r="N68" s="15"/>
    </row>
    <row r="69" spans="1:14" x14ac:dyDescent="0.3">
      <c r="C69" s="8">
        <v>4184121.932539382</v>
      </c>
      <c r="D69" s="9"/>
      <c r="E69" s="3"/>
      <c r="F69" s="15"/>
      <c r="G69" s="16"/>
      <c r="H69" s="17"/>
      <c r="I69" s="15"/>
      <c r="J69" s="15"/>
      <c r="K69" s="19"/>
      <c r="L69" s="15"/>
      <c r="M69" s="15"/>
      <c r="N69" s="15"/>
    </row>
    <row r="70" spans="1:14" x14ac:dyDescent="0.3">
      <c r="C70" s="8">
        <v>3817864.1257778793</v>
      </c>
      <c r="D70" s="9"/>
      <c r="E70" s="3"/>
      <c r="F70" s="15"/>
      <c r="G70" s="16"/>
      <c r="H70" s="17"/>
      <c r="I70" s="15"/>
      <c r="J70" s="15"/>
      <c r="K70" s="19"/>
      <c r="L70" s="15"/>
      <c r="M70" s="15"/>
      <c r="N70" s="15"/>
    </row>
    <row r="71" spans="1:14" x14ac:dyDescent="0.3">
      <c r="C71" s="8">
        <v>1886724.5250001466</v>
      </c>
      <c r="D71" s="9"/>
      <c r="E71" s="3"/>
      <c r="F71" s="15"/>
      <c r="G71" s="16"/>
      <c r="H71" s="17"/>
      <c r="I71" s="15"/>
      <c r="J71" s="15"/>
      <c r="K71" s="19"/>
      <c r="L71" s="15"/>
      <c r="M71" s="15"/>
      <c r="N71" s="15"/>
    </row>
    <row r="72" spans="1:14" x14ac:dyDescent="0.3">
      <c r="C72" s="8">
        <v>-599842.95984830149</v>
      </c>
      <c r="D72" s="9"/>
      <c r="E72" s="3"/>
      <c r="F72" s="15"/>
      <c r="G72" s="16"/>
      <c r="H72" s="17"/>
      <c r="I72" s="15"/>
      <c r="J72" s="15"/>
      <c r="K72" s="19"/>
      <c r="L72" s="15"/>
      <c r="M72" s="15"/>
      <c r="N72" s="15"/>
    </row>
    <row r="73" spans="1:14" x14ac:dyDescent="0.3">
      <c r="C73" s="8">
        <v>4822752.2173534036</v>
      </c>
      <c r="D73" s="9"/>
      <c r="E73" s="3"/>
      <c r="F73" s="15"/>
      <c r="G73" s="16"/>
      <c r="H73" s="17"/>
      <c r="I73" s="15"/>
      <c r="J73" s="15"/>
      <c r="K73" s="19"/>
      <c r="L73" s="15"/>
      <c r="M73" s="15"/>
      <c r="N73" s="15"/>
    </row>
    <row r="74" spans="1:14" x14ac:dyDescent="0.3">
      <c r="C74" s="8">
        <v>1334793.6071651406</v>
      </c>
      <c r="D74" s="9"/>
      <c r="E74" s="3"/>
      <c r="F74" s="15"/>
      <c r="G74" s="16"/>
      <c r="H74" s="17"/>
      <c r="I74" s="15"/>
      <c r="J74" s="15"/>
      <c r="K74" s="19"/>
      <c r="L74" s="15"/>
      <c r="M74" s="15"/>
      <c r="N74" s="15"/>
    </row>
    <row r="75" spans="1:14" x14ac:dyDescent="0.3">
      <c r="C75" s="8">
        <v>1590711.442227318</v>
      </c>
      <c r="D75" s="9"/>
      <c r="E75" s="3"/>
      <c r="F75" s="15"/>
      <c r="G75" s="16"/>
      <c r="H75" s="17"/>
      <c r="I75" s="15"/>
      <c r="J75" s="15"/>
      <c r="K75" s="19"/>
      <c r="L75" s="15"/>
      <c r="M75" s="15"/>
      <c r="N75" s="15"/>
    </row>
    <row r="76" spans="1:14" x14ac:dyDescent="0.3">
      <c r="C76" s="8">
        <v>7031074.1052498408</v>
      </c>
      <c r="D76" s="9"/>
      <c r="E76" s="3"/>
      <c r="F76" s="15"/>
      <c r="G76" s="16"/>
      <c r="H76" s="17"/>
      <c r="I76" s="15"/>
      <c r="J76" s="15"/>
      <c r="K76" s="19"/>
      <c r="L76" s="15"/>
      <c r="M76" s="15"/>
      <c r="N76" s="15"/>
    </row>
    <row r="77" spans="1:14" x14ac:dyDescent="0.3">
      <c r="E77" s="14"/>
      <c r="F77" s="15"/>
      <c r="G77" s="16"/>
      <c r="H77" s="17"/>
      <c r="I77" s="15"/>
      <c r="J77" s="15"/>
      <c r="K77" s="19"/>
      <c r="L77" s="15"/>
      <c r="M77" s="15"/>
      <c r="N77" s="15"/>
    </row>
    <row r="78" spans="1:14" x14ac:dyDescent="0.3">
      <c r="A78" t="s">
        <v>33</v>
      </c>
      <c r="F78" s="15"/>
      <c r="G78" s="16"/>
      <c r="H78" s="17"/>
      <c r="I78" s="15"/>
      <c r="J78" s="15"/>
      <c r="K78" s="19"/>
      <c r="L78" s="15"/>
      <c r="M78" s="15"/>
      <c r="N78" s="15"/>
    </row>
    <row r="79" spans="1:14" x14ac:dyDescent="0.3">
      <c r="I79" s="8"/>
      <c r="M79" s="8"/>
    </row>
    <row r="80" spans="1:14" x14ac:dyDescent="0.3">
      <c r="I80" s="8"/>
      <c r="M80" s="8"/>
    </row>
    <row r="81" spans="1:13" x14ac:dyDescent="0.3">
      <c r="C81" s="9">
        <f>AVERAGE(C37:C76)</f>
        <v>3604830.262474624</v>
      </c>
      <c r="I81" s="8"/>
      <c r="M81" s="8"/>
    </row>
    <row r="82" spans="1:13" x14ac:dyDescent="0.3">
      <c r="C82" s="9"/>
      <c r="F82" s="8">
        <f>STDEVA(C37:C76)</f>
        <v>2246411.8779200888</v>
      </c>
      <c r="I82" s="8"/>
      <c r="M82" s="8"/>
    </row>
    <row r="83" spans="1:13" x14ac:dyDescent="0.3">
      <c r="A83" t="s">
        <v>45</v>
      </c>
      <c r="C83" t="s">
        <v>46</v>
      </c>
      <c r="I83" s="8"/>
      <c r="M83" s="8"/>
    </row>
    <row r="84" spans="1:13" x14ac:dyDescent="0.3">
      <c r="A84" t="s">
        <v>47</v>
      </c>
      <c r="B84">
        <v>2908660.0089604319</v>
      </c>
    </row>
    <row r="85" spans="1:13" x14ac:dyDescent="0.3">
      <c r="A85" t="s">
        <v>48</v>
      </c>
      <c r="B85">
        <v>4301000.5159888156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Personal</cp:lastModifiedBy>
  <dcterms:created xsi:type="dcterms:W3CDTF">2023-06-12T20:44:37Z</dcterms:created>
  <dcterms:modified xsi:type="dcterms:W3CDTF">2023-07-07T16:39:29Z</dcterms:modified>
</cp:coreProperties>
</file>