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ton/Box/0_NSF_STTR_EV/Technical-Codes/chargepoint_stationData/"/>
    </mc:Choice>
  </mc:AlternateContent>
  <xr:revisionPtr revIDLastSave="0" documentId="13_ncr:1_{95A10D36-06A5-0E43-9110-A7B378B2DEA6}" xr6:coauthVersionLast="41" xr6:coauthVersionMax="41" xr10:uidLastSave="{00000000-0000-0000-0000-000000000000}"/>
  <bookViews>
    <workbookView xWindow="0" yWindow="460" windowWidth="33600" windowHeight="19000" xr2:uid="{0548EE29-36A8-AB41-99AC-6388A47104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13" i="1" l="1"/>
  <c r="J13" i="1"/>
  <c r="I14" i="1"/>
  <c r="J14" i="1"/>
  <c r="C13" i="1" l="1"/>
  <c r="D13" i="1"/>
  <c r="E13" i="1"/>
  <c r="F13" i="1"/>
  <c r="B13" i="1"/>
  <c r="C14" i="1"/>
  <c r="E14" i="1"/>
  <c r="F14" i="1"/>
  <c r="B14" i="1"/>
  <c r="G4" i="1"/>
  <c r="J4" i="1" s="1"/>
  <c r="G5" i="1"/>
  <c r="J5" i="1" s="1"/>
  <c r="G6" i="1"/>
  <c r="J6" i="1" s="1"/>
  <c r="G7" i="1"/>
  <c r="J7" i="1" s="1"/>
  <c r="G8" i="1"/>
  <c r="J8" i="1" s="1"/>
  <c r="G9" i="1"/>
  <c r="J9" i="1" s="1"/>
  <c r="G10" i="1"/>
  <c r="J10" i="1" s="1"/>
  <c r="G11" i="1"/>
  <c r="J11" i="1" s="1"/>
  <c r="G12" i="1"/>
  <c r="J12" i="1" s="1"/>
  <c r="G2" i="1"/>
  <c r="J2" i="1" s="1"/>
  <c r="D3" i="1"/>
  <c r="G3" i="1" s="1"/>
  <c r="G14" i="1" l="1"/>
  <c r="I3" i="1"/>
  <c r="J3" i="1" s="1"/>
  <c r="D14" i="1"/>
  <c r="G13" i="1"/>
</calcChain>
</file>

<file path=xl/sharedStrings.xml><?xml version="1.0" encoding="utf-8"?>
<sst xmlns="http://schemas.openxmlformats.org/spreadsheetml/2006/main" count="17" uniqueCount="17">
  <si>
    <t>Tesla Model 3</t>
  </si>
  <si>
    <t>Toyota Prius Prime + PHEV</t>
  </si>
  <si>
    <t>Tesla Model X</t>
  </si>
  <si>
    <t>Tesla Model S</t>
  </si>
  <si>
    <t>Honda Clarity PHEV</t>
  </si>
  <si>
    <t>Chevy Bolt</t>
  </si>
  <si>
    <t>Chevy Volt</t>
  </si>
  <si>
    <t>Nissan Leaf</t>
  </si>
  <si>
    <t>Ford Fusion Energi</t>
  </si>
  <si>
    <t>Ford C-max Energi</t>
  </si>
  <si>
    <t>BMW i3</t>
  </si>
  <si>
    <t>7.2SUM</t>
  </si>
  <si>
    <t>3.6SUM</t>
  </si>
  <si>
    <t>Charging Power (kW)</t>
  </si>
  <si>
    <t>Battery (kWh)</t>
  </si>
  <si>
    <t>Total Sales</t>
  </si>
  <si>
    <t>Total Battery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</si>
</sst>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92AF5-8FC0-AF4A-84D1-92963716C3E8}">
  <dimension ref="A1:J14"/>
  <sheetViews>
    <sheetView tabSelected="1" workbookViewId="0">
      <selection activeCell="I13" sqref="I13"/>
    </sheetView>
  </sheetViews>
  <sheetFormatPr baseColWidth="10" defaultRowHeight="16" x14ac:dyDescent="0.2"/>
  <cols>
    <col min="1" max="1" width="23.1640625" bestFit="1" customWidth="1"/>
    <col min="8" max="8" width="18.6640625" bestFit="1" customWidth="1"/>
    <col min="9" max="9" width="12.6640625" bestFit="1" customWidth="1"/>
    <col min="10" max="10" width="17.5" bestFit="1" customWidth="1"/>
  </cols>
  <sheetData>
    <row r="1" spans="1:10" x14ac:dyDescent="0.2">
      <c r="B1">
        <v>2018</v>
      </c>
      <c r="C1">
        <v>2017</v>
      </c>
      <c r="D1">
        <v>2016</v>
      </c>
      <c r="E1">
        <v>2015</v>
      </c>
      <c r="F1">
        <v>2014</v>
      </c>
      <c r="G1" t="s">
        <v>15</v>
      </c>
      <c r="H1" t="s">
        <v>13</v>
      </c>
      <c r="I1" t="s">
        <v>14</v>
      </c>
      <c r="J1" t="s">
        <v>16</v>
      </c>
    </row>
    <row r="2" spans="1:10" x14ac:dyDescent="0.2">
      <c r="A2" t="s">
        <v>0</v>
      </c>
      <c r="B2">
        <v>13782</v>
      </c>
      <c r="C2">
        <v>1764</v>
      </c>
      <c r="D2">
        <v>0</v>
      </c>
      <c r="E2">
        <v>0</v>
      </c>
      <c r="F2">
        <v>0</v>
      </c>
      <c r="G2">
        <f>SUM(B2:F2)</f>
        <v>15546</v>
      </c>
      <c r="H2">
        <v>7.2</v>
      </c>
      <c r="I2" s="2">
        <v>50</v>
      </c>
      <c r="J2">
        <f>G2*I2</f>
        <v>777300</v>
      </c>
    </row>
    <row r="3" spans="1:10" x14ac:dyDescent="0.2">
      <c r="A3" t="s">
        <v>1</v>
      </c>
      <c r="B3">
        <v>27595</v>
      </c>
      <c r="C3">
        <v>20936</v>
      </c>
      <c r="D3">
        <f>2422+52</f>
        <v>2474</v>
      </c>
      <c r="E3">
        <v>4191</v>
      </c>
      <c r="F3">
        <v>13264</v>
      </c>
      <c r="G3">
        <f t="shared" ref="G3:G12" si="0">SUM(B3:F3)</f>
        <v>68460</v>
      </c>
      <c r="H3">
        <v>3.6</v>
      </c>
      <c r="I3" s="2">
        <f>(8.8*SUM(B3,C3,2422)+4.4*(52+E3+F3))/G3</f>
        <v>7.6748057259713711</v>
      </c>
      <c r="J3">
        <f t="shared" ref="J3:J12" si="1">G3*I3</f>
        <v>525417.20000000007</v>
      </c>
    </row>
    <row r="4" spans="1:10" x14ac:dyDescent="0.2">
      <c r="A4" t="s">
        <v>2</v>
      </c>
      <c r="B4">
        <v>26100</v>
      </c>
      <c r="C4">
        <v>21315</v>
      </c>
      <c r="D4">
        <v>18223</v>
      </c>
      <c r="E4">
        <v>214</v>
      </c>
      <c r="F4">
        <v>0</v>
      </c>
      <c r="G4">
        <f t="shared" si="0"/>
        <v>65852</v>
      </c>
      <c r="H4">
        <v>7.2</v>
      </c>
      <c r="I4" s="2">
        <v>75</v>
      </c>
      <c r="J4">
        <f t="shared" si="1"/>
        <v>4938900</v>
      </c>
    </row>
    <row r="5" spans="1:10" x14ac:dyDescent="0.2">
      <c r="A5" t="s">
        <v>3</v>
      </c>
      <c r="B5">
        <v>25745</v>
      </c>
      <c r="C5">
        <v>27060</v>
      </c>
      <c r="D5">
        <v>28896</v>
      </c>
      <c r="E5">
        <v>25202</v>
      </c>
      <c r="F5">
        <v>16689</v>
      </c>
      <c r="G5">
        <f t="shared" si="0"/>
        <v>123592</v>
      </c>
      <c r="H5">
        <v>7.2</v>
      </c>
      <c r="I5" s="2">
        <v>70</v>
      </c>
      <c r="J5">
        <f t="shared" si="1"/>
        <v>8651440</v>
      </c>
    </row>
    <row r="6" spans="1:10" x14ac:dyDescent="0.2">
      <c r="A6" t="s">
        <v>4</v>
      </c>
      <c r="B6">
        <v>18602</v>
      </c>
      <c r="C6">
        <v>1121</v>
      </c>
      <c r="D6">
        <v>0</v>
      </c>
      <c r="E6">
        <v>0</v>
      </c>
      <c r="F6">
        <v>0</v>
      </c>
      <c r="G6">
        <f t="shared" si="0"/>
        <v>19723</v>
      </c>
      <c r="H6">
        <v>7.2</v>
      </c>
      <c r="I6" s="2">
        <v>25.5</v>
      </c>
      <c r="J6">
        <f t="shared" si="1"/>
        <v>502936.5</v>
      </c>
    </row>
    <row r="7" spans="1:10" x14ac:dyDescent="0.2">
      <c r="A7" t="s">
        <v>6</v>
      </c>
      <c r="B7">
        <v>18306</v>
      </c>
      <c r="C7">
        <v>20349</v>
      </c>
      <c r="D7">
        <v>24739</v>
      </c>
      <c r="E7">
        <v>15393</v>
      </c>
      <c r="F7">
        <v>18805</v>
      </c>
      <c r="G7">
        <f t="shared" si="0"/>
        <v>97592</v>
      </c>
      <c r="H7">
        <v>3.6</v>
      </c>
      <c r="I7" s="2">
        <v>18.399999999999999</v>
      </c>
      <c r="J7">
        <f t="shared" si="1"/>
        <v>1795692.7999999998</v>
      </c>
    </row>
    <row r="8" spans="1:10" x14ac:dyDescent="0.2">
      <c r="A8" t="s">
        <v>5</v>
      </c>
      <c r="B8">
        <v>18019</v>
      </c>
      <c r="C8">
        <v>23297</v>
      </c>
      <c r="D8">
        <v>579</v>
      </c>
      <c r="E8">
        <v>0</v>
      </c>
      <c r="F8">
        <v>0</v>
      </c>
      <c r="G8">
        <f t="shared" si="0"/>
        <v>41895</v>
      </c>
      <c r="H8" s="1">
        <v>7.2</v>
      </c>
      <c r="I8" s="2">
        <v>60</v>
      </c>
      <c r="J8">
        <f t="shared" si="1"/>
        <v>2513700</v>
      </c>
    </row>
    <row r="9" spans="1:10" x14ac:dyDescent="0.2">
      <c r="A9" t="s">
        <v>7</v>
      </c>
      <c r="B9">
        <v>14715</v>
      </c>
      <c r="C9">
        <v>11230</v>
      </c>
      <c r="D9">
        <v>14006</v>
      </c>
      <c r="E9">
        <v>17269</v>
      </c>
      <c r="F9">
        <v>30200</v>
      </c>
      <c r="G9">
        <f t="shared" si="0"/>
        <v>87420</v>
      </c>
      <c r="H9" s="1">
        <v>7.2</v>
      </c>
      <c r="I9" s="2">
        <v>35</v>
      </c>
      <c r="J9">
        <f t="shared" si="1"/>
        <v>3059700</v>
      </c>
    </row>
    <row r="10" spans="1:10" x14ac:dyDescent="0.2">
      <c r="A10" t="s">
        <v>8</v>
      </c>
      <c r="B10">
        <v>8074</v>
      </c>
      <c r="C10">
        <v>9632</v>
      </c>
      <c r="D10">
        <v>15938</v>
      </c>
      <c r="E10">
        <v>9750</v>
      </c>
      <c r="F10">
        <v>11550</v>
      </c>
      <c r="G10">
        <f t="shared" si="0"/>
        <v>54944</v>
      </c>
      <c r="H10">
        <v>3.6</v>
      </c>
      <c r="I10" s="2">
        <v>7.6</v>
      </c>
      <c r="J10">
        <f t="shared" si="1"/>
        <v>417574.39999999997</v>
      </c>
    </row>
    <row r="11" spans="1:10" x14ac:dyDescent="0.2">
      <c r="A11" t="s">
        <v>9</v>
      </c>
      <c r="B11">
        <v>582</v>
      </c>
      <c r="C11">
        <v>8140</v>
      </c>
      <c r="D11">
        <v>7957</v>
      </c>
      <c r="E11">
        <v>7591</v>
      </c>
      <c r="F11">
        <v>8433</v>
      </c>
      <c r="G11">
        <f t="shared" si="0"/>
        <v>32703</v>
      </c>
      <c r="H11">
        <v>3.6</v>
      </c>
      <c r="I11" s="2">
        <v>7.6</v>
      </c>
      <c r="J11">
        <f t="shared" si="1"/>
        <v>248542.8</v>
      </c>
    </row>
    <row r="12" spans="1:10" x14ac:dyDescent="0.2">
      <c r="A12" t="s">
        <v>10</v>
      </c>
      <c r="B12">
        <v>6117</v>
      </c>
      <c r="C12">
        <v>6276</v>
      </c>
      <c r="D12">
        <v>7625</v>
      </c>
      <c r="E12">
        <v>11024</v>
      </c>
      <c r="F12">
        <v>6092</v>
      </c>
      <c r="G12">
        <f t="shared" si="0"/>
        <v>37134</v>
      </c>
      <c r="H12" s="1">
        <v>7.2</v>
      </c>
      <c r="I12" s="2">
        <v>23</v>
      </c>
      <c r="J12">
        <f t="shared" si="1"/>
        <v>854082</v>
      </c>
    </row>
    <row r="13" spans="1:10" x14ac:dyDescent="0.2">
      <c r="A13" t="s">
        <v>11</v>
      </c>
      <c r="B13">
        <f>SUM(B2,B4,B5,B6,B8,B9,B12)</f>
        <v>123080</v>
      </c>
      <c r="C13">
        <f t="shared" ref="C13:G13" si="2">SUM(C2,C4,C5,C6,C8,C9,C12)</f>
        <v>92063</v>
      </c>
      <c r="D13">
        <f t="shared" si="2"/>
        <v>69329</v>
      </c>
      <c r="E13">
        <f t="shared" si="2"/>
        <v>53709</v>
      </c>
      <c r="F13">
        <f t="shared" si="2"/>
        <v>52981</v>
      </c>
      <c r="G13">
        <f t="shared" si="2"/>
        <v>391162</v>
      </c>
      <c r="H13" s="1">
        <v>7.2</v>
      </c>
      <c r="I13" s="2">
        <f>SUM(J2,J4,J5,J6,J8,J9,J12)/G13</f>
        <v>54.448178759695473</v>
      </c>
      <c r="J13">
        <f>SUM(J2,J4,J5,J6,J8,J9,J12)/G13</f>
        <v>54.448178759695473</v>
      </c>
    </row>
    <row r="14" spans="1:10" x14ac:dyDescent="0.2">
      <c r="A14" t="s">
        <v>12</v>
      </c>
      <c r="B14">
        <f>SUM(B3,B7,B10,B11)</f>
        <v>54557</v>
      </c>
      <c r="C14">
        <f t="shared" ref="C14:G14" si="3">SUM(C3,C7,C10,C11)</f>
        <v>59057</v>
      </c>
      <c r="D14">
        <f t="shared" si="3"/>
        <v>51108</v>
      </c>
      <c r="E14">
        <f t="shared" si="3"/>
        <v>36925</v>
      </c>
      <c r="F14">
        <f t="shared" si="3"/>
        <v>52052</v>
      </c>
      <c r="G14">
        <f t="shared" si="3"/>
        <v>253699</v>
      </c>
      <c r="H14" s="1">
        <v>3.6</v>
      </c>
      <c r="I14" s="2">
        <f>SUM(J3,J7,J10,J11)/G14</f>
        <v>11.774690479662906</v>
      </c>
      <c r="J14" s="2">
        <f>SUM(J3,J7,J10,J11)/G14</f>
        <v>11.774690479662906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2019-02-17T00:40:25Z</dcterms:created>
  <dcterms:modified xsi:type="dcterms:W3CDTF">2019-02-18T20:59:18Z</dcterms:modified>
</cp:coreProperties>
</file>