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35" activeTab="2"/>
  </bookViews>
  <sheets>
    <sheet name="8 Dilimli" sheetId="5" r:id="rId1"/>
    <sheet name="8 Dilimli Grafik" sheetId="15" r:id="rId2"/>
    <sheet name="Y-D Saygınlık" sheetId="10" r:id="rId3"/>
    <sheet name="Y-D Saygınlık Grafik" sheetId="16" r:id="rId4"/>
    <sheet name="4 Kutup" sheetId="11" r:id="rId5"/>
    <sheet name="4 Kutup Grafik" sheetId="17" r:id="rId6"/>
    <sheet name="RAYSGD" sheetId="12" r:id="rId7"/>
    <sheet name="RAYSGD Grafik" sheetId="18" r:id="rId8"/>
    <sheet name="3 Boyut" sheetId="13" r:id="rId9"/>
    <sheet name="3 Boyut Grafik" sheetId="1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0" l="1"/>
  <c r="N42" i="10"/>
  <c r="B121" i="19" l="1"/>
  <c r="C121" i="19"/>
  <c r="C123" i="19"/>
  <c r="B101" i="19"/>
  <c r="C101" i="19"/>
  <c r="C103" i="19"/>
  <c r="B81" i="19"/>
  <c r="C81" i="19"/>
  <c r="C83" i="19"/>
  <c r="B61" i="19"/>
  <c r="C61" i="19"/>
  <c r="C63" i="19"/>
  <c r="B41" i="19"/>
  <c r="C41" i="19"/>
  <c r="C43" i="19"/>
  <c r="B21" i="19"/>
  <c r="C21" i="19"/>
  <c r="C23" i="19"/>
  <c r="B1" i="19"/>
  <c r="C1" i="19"/>
  <c r="C3" i="19"/>
  <c r="B121" i="18"/>
  <c r="C121" i="18"/>
  <c r="B122" i="18"/>
  <c r="C122" i="18"/>
  <c r="C123" i="18"/>
  <c r="B124" i="18"/>
  <c r="C124" i="18"/>
  <c r="C125" i="18"/>
  <c r="C126" i="18"/>
  <c r="B127" i="18"/>
  <c r="C127" i="18"/>
  <c r="B101" i="18"/>
  <c r="C101" i="18"/>
  <c r="B102" i="18"/>
  <c r="C102" i="18"/>
  <c r="C103" i="18"/>
  <c r="B104" i="18"/>
  <c r="C104" i="18"/>
  <c r="C105" i="18"/>
  <c r="C106" i="18"/>
  <c r="B107" i="18"/>
  <c r="C107" i="18"/>
  <c r="B81" i="18"/>
  <c r="C81" i="18"/>
  <c r="B82" i="18"/>
  <c r="C82" i="18"/>
  <c r="C83" i="18"/>
  <c r="B84" i="18"/>
  <c r="C84" i="18"/>
  <c r="C85" i="18"/>
  <c r="C86" i="18"/>
  <c r="B87" i="18"/>
  <c r="C87" i="18"/>
  <c r="B61" i="18"/>
  <c r="C61" i="18"/>
  <c r="B62" i="18"/>
  <c r="C62" i="18"/>
  <c r="C63" i="18"/>
  <c r="B64" i="18"/>
  <c r="C64" i="18"/>
  <c r="C65" i="18"/>
  <c r="C66" i="18"/>
  <c r="B67" i="18"/>
  <c r="C67" i="18"/>
  <c r="B41" i="18"/>
  <c r="C41" i="18"/>
  <c r="B42" i="18"/>
  <c r="C42" i="18"/>
  <c r="C43" i="18"/>
  <c r="B44" i="18"/>
  <c r="C44" i="18"/>
  <c r="C45" i="18"/>
  <c r="C46" i="18"/>
  <c r="B47" i="18"/>
  <c r="C47" i="18"/>
  <c r="B21" i="18"/>
  <c r="C21" i="18"/>
  <c r="B22" i="18"/>
  <c r="C22" i="18"/>
  <c r="C23" i="18"/>
  <c r="B24" i="18"/>
  <c r="C24" i="18"/>
  <c r="C25" i="18"/>
  <c r="C26" i="18"/>
  <c r="B27" i="18"/>
  <c r="C27" i="18"/>
  <c r="B1" i="18"/>
  <c r="C1" i="18"/>
  <c r="B2" i="18"/>
  <c r="C2" i="18"/>
  <c r="C3" i="18"/>
  <c r="B4" i="18"/>
  <c r="C4" i="18"/>
  <c r="C5" i="18"/>
  <c r="C6" i="18"/>
  <c r="B7" i="18"/>
  <c r="C7" i="18"/>
  <c r="B121" i="17"/>
  <c r="C121" i="17"/>
  <c r="C122" i="17"/>
  <c r="C123" i="17"/>
  <c r="C124" i="17"/>
  <c r="C125" i="17"/>
  <c r="B101" i="17"/>
  <c r="C101" i="17"/>
  <c r="C102" i="17"/>
  <c r="C103" i="17"/>
  <c r="C104" i="17"/>
  <c r="C105" i="17"/>
  <c r="B81" i="17"/>
  <c r="C81" i="17"/>
  <c r="C82" i="17"/>
  <c r="C83" i="17"/>
  <c r="C84" i="17"/>
  <c r="C85" i="17"/>
  <c r="B61" i="17"/>
  <c r="C61" i="17"/>
  <c r="C62" i="17"/>
  <c r="C63" i="17"/>
  <c r="C64" i="17"/>
  <c r="C65" i="17"/>
  <c r="B41" i="17"/>
  <c r="C41" i="17"/>
  <c r="C42" i="17"/>
  <c r="C43" i="17"/>
  <c r="C44" i="17"/>
  <c r="C45" i="17"/>
  <c r="B21" i="17"/>
  <c r="C21" i="17"/>
  <c r="C22" i="17"/>
  <c r="C23" i="17"/>
  <c r="C24" i="17"/>
  <c r="C25" i="17"/>
  <c r="B1" i="17"/>
  <c r="C1" i="17"/>
  <c r="C2" i="17"/>
  <c r="C3" i="17"/>
  <c r="C4" i="17"/>
  <c r="C5" i="17"/>
  <c r="B121" i="16"/>
  <c r="C121" i="16"/>
  <c r="B101" i="16"/>
  <c r="C101" i="16"/>
  <c r="B81" i="16"/>
  <c r="C81" i="16"/>
  <c r="B61" i="16"/>
  <c r="C61" i="16"/>
  <c r="B41" i="16"/>
  <c r="C41" i="16"/>
  <c r="B21" i="16"/>
  <c r="C21" i="16"/>
  <c r="B1" i="16"/>
  <c r="C1" i="16"/>
  <c r="B121" i="15"/>
  <c r="C121" i="15"/>
  <c r="C122" i="15"/>
  <c r="C123" i="15"/>
  <c r="B124" i="15"/>
  <c r="C124" i="15"/>
  <c r="B125" i="15"/>
  <c r="C125" i="15"/>
  <c r="B126" i="15"/>
  <c r="C126" i="15"/>
  <c r="C127" i="15"/>
  <c r="B128" i="15"/>
  <c r="C128" i="15"/>
  <c r="B129" i="15"/>
  <c r="C129" i="15"/>
  <c r="B101" i="15"/>
  <c r="C101" i="15"/>
  <c r="C102" i="15"/>
  <c r="C103" i="15"/>
  <c r="B104" i="15"/>
  <c r="C104" i="15"/>
  <c r="B105" i="15"/>
  <c r="C105" i="15"/>
  <c r="B106" i="15"/>
  <c r="C106" i="15"/>
  <c r="C107" i="15"/>
  <c r="B108" i="15"/>
  <c r="C108" i="15"/>
  <c r="B109" i="15"/>
  <c r="C109" i="15"/>
  <c r="B61" i="15"/>
  <c r="C61" i="15"/>
  <c r="C62" i="15"/>
  <c r="C63" i="15"/>
  <c r="B64" i="15"/>
  <c r="C64" i="15"/>
  <c r="B65" i="15"/>
  <c r="C65" i="15"/>
  <c r="B66" i="15"/>
  <c r="C66" i="15"/>
  <c r="C67" i="15"/>
  <c r="B68" i="15"/>
  <c r="C68" i="15"/>
  <c r="B69" i="15"/>
  <c r="C69" i="15"/>
  <c r="B81" i="15"/>
  <c r="C81" i="15"/>
  <c r="C82" i="15"/>
  <c r="C83" i="15"/>
  <c r="B84" i="15"/>
  <c r="C84" i="15"/>
  <c r="B85" i="15"/>
  <c r="C85" i="15"/>
  <c r="B86" i="15"/>
  <c r="C86" i="15"/>
  <c r="C87" i="15"/>
  <c r="B88" i="15"/>
  <c r="C88" i="15"/>
  <c r="B89" i="15"/>
  <c r="C89" i="15"/>
  <c r="B41" i="15"/>
  <c r="C41" i="15"/>
  <c r="C42" i="15"/>
  <c r="C43" i="15"/>
  <c r="B44" i="15"/>
  <c r="C44" i="15"/>
  <c r="B45" i="15"/>
  <c r="C45" i="15"/>
  <c r="B46" i="15"/>
  <c r="C46" i="15"/>
  <c r="C47" i="15"/>
  <c r="B48" i="15"/>
  <c r="C48" i="15"/>
  <c r="B49" i="15"/>
  <c r="C49" i="15"/>
  <c r="B21" i="15"/>
  <c r="C21" i="15"/>
  <c r="C22" i="15"/>
  <c r="C23" i="15"/>
  <c r="B24" i="15"/>
  <c r="C24" i="15"/>
  <c r="B25" i="15"/>
  <c r="C25" i="15"/>
  <c r="B26" i="15"/>
  <c r="C26" i="15"/>
  <c r="C27" i="15"/>
  <c r="B28" i="15"/>
  <c r="C28" i="15"/>
  <c r="B29" i="15"/>
  <c r="C29" i="15"/>
  <c r="B4" i="15"/>
  <c r="B5" i="15"/>
  <c r="B6" i="15"/>
  <c r="B8" i="15"/>
  <c r="B9" i="15"/>
  <c r="B1" i="15"/>
  <c r="C1" i="15"/>
  <c r="C2" i="15"/>
  <c r="C3" i="15"/>
  <c r="C4" i="15"/>
  <c r="C5" i="15"/>
  <c r="C6" i="15"/>
  <c r="C7" i="15"/>
  <c r="C8" i="15"/>
  <c r="C9" i="15"/>
  <c r="L6" i="13" l="1"/>
  <c r="M7" i="13"/>
  <c r="L7" i="13"/>
  <c r="M6" i="13"/>
  <c r="L5" i="13"/>
  <c r="M5" i="13"/>
  <c r="L6" i="11"/>
  <c r="L5" i="11"/>
  <c r="M6" i="10"/>
  <c r="M5" i="10"/>
  <c r="O41" i="10" s="1"/>
  <c r="C122" i="16" s="1"/>
  <c r="L6" i="10"/>
  <c r="L5" i="10"/>
  <c r="N41" i="10" s="1"/>
  <c r="B122" i="16" s="1"/>
  <c r="M7" i="11"/>
  <c r="M8" i="11"/>
  <c r="L8" i="11"/>
  <c r="L7" i="11"/>
  <c r="M6" i="11"/>
  <c r="M5" i="11"/>
  <c r="L8" i="12"/>
  <c r="M8" i="12"/>
  <c r="M5" i="12"/>
  <c r="M6" i="12"/>
  <c r="M7" i="12"/>
  <c r="M9" i="12"/>
  <c r="M10" i="12"/>
  <c r="L10" i="12"/>
  <c r="L9" i="12"/>
  <c r="L12" i="5"/>
  <c r="L6" i="12"/>
  <c r="L7" i="12"/>
  <c r="L5" i="12"/>
  <c r="M5" i="5"/>
  <c r="M6" i="5"/>
  <c r="M7" i="5"/>
  <c r="M8" i="5"/>
  <c r="M9" i="5"/>
  <c r="M10" i="5"/>
  <c r="M11" i="5"/>
  <c r="M12" i="5"/>
  <c r="L11" i="5"/>
  <c r="L10" i="5"/>
  <c r="L9" i="5"/>
  <c r="L6" i="5"/>
  <c r="L7" i="5"/>
  <c r="L8" i="5"/>
  <c r="L5" i="5"/>
  <c r="N78" i="5" l="1"/>
  <c r="B123" i="15" s="1"/>
  <c r="N66" i="5"/>
  <c r="B103" i="15" s="1"/>
  <c r="N54" i="5"/>
  <c r="B83" i="15" s="1"/>
  <c r="N42" i="5"/>
  <c r="B63" i="15" s="1"/>
  <c r="N30" i="5"/>
  <c r="B43" i="15" s="1"/>
  <c r="N18" i="5"/>
  <c r="B23" i="15" s="1"/>
  <c r="N6" i="5"/>
  <c r="B3" i="15" s="1"/>
  <c r="N68" i="12"/>
  <c r="B125" i="18" s="1"/>
  <c r="N48" i="12"/>
  <c r="B85" i="18" s="1"/>
  <c r="N28" i="12"/>
  <c r="B45" i="18" s="1"/>
  <c r="N8" i="12"/>
  <c r="B5" i="18" s="1"/>
  <c r="N18" i="12"/>
  <c r="B25" i="18" s="1"/>
  <c r="N38" i="12"/>
  <c r="B65" i="18" s="1"/>
  <c r="N58" i="12"/>
  <c r="B105" i="18" s="1"/>
  <c r="O53" i="11"/>
  <c r="O45" i="11"/>
  <c r="O37" i="11"/>
  <c r="O29" i="11"/>
  <c r="O21" i="11"/>
  <c r="O13" i="11"/>
  <c r="O5" i="11"/>
  <c r="O49" i="13"/>
  <c r="C124" i="19" s="1"/>
  <c r="O21" i="13"/>
  <c r="C44" i="19" s="1"/>
  <c r="O28" i="13"/>
  <c r="C64" i="19" s="1"/>
  <c r="O35" i="13"/>
  <c r="C84" i="19" s="1"/>
  <c r="O7" i="13"/>
  <c r="C4" i="19" s="1"/>
  <c r="O14" i="13"/>
  <c r="C24" i="19" s="1"/>
  <c r="O42" i="13"/>
  <c r="C104" i="19" s="1"/>
  <c r="O78" i="5"/>
  <c r="O66" i="5"/>
  <c r="O54" i="5"/>
  <c r="O42" i="5"/>
  <c r="O30" i="5"/>
  <c r="O18" i="5"/>
  <c r="O6" i="5"/>
  <c r="O70" i="12"/>
  <c r="O50" i="12"/>
  <c r="O30" i="12"/>
  <c r="O10" i="12"/>
  <c r="O60" i="12"/>
  <c r="O40" i="12"/>
  <c r="O20" i="12"/>
  <c r="O30" i="10"/>
  <c r="C83" i="16" s="1"/>
  <c r="O18" i="10"/>
  <c r="C43" i="16" s="1"/>
  <c r="O6" i="10"/>
  <c r="C3" i="16" s="1"/>
  <c r="O36" i="10"/>
  <c r="C103" i="16" s="1"/>
  <c r="O24" i="10"/>
  <c r="C63" i="16" s="1"/>
  <c r="O12" i="10"/>
  <c r="C23" i="16" s="1"/>
  <c r="O77" i="5"/>
  <c r="O29" i="5"/>
  <c r="O41" i="5"/>
  <c r="O53" i="5"/>
  <c r="O5" i="5"/>
  <c r="O65" i="5"/>
  <c r="O17" i="5"/>
  <c r="O59" i="12"/>
  <c r="O19" i="12"/>
  <c r="O39" i="12"/>
  <c r="O69" i="12"/>
  <c r="O9" i="12"/>
  <c r="O29" i="12"/>
  <c r="O49" i="12"/>
  <c r="N47" i="11"/>
  <c r="B104" i="17" s="1"/>
  <c r="N55" i="11"/>
  <c r="B124" i="17" s="1"/>
  <c r="N23" i="11"/>
  <c r="B44" i="17" s="1"/>
  <c r="N39" i="11"/>
  <c r="B84" i="17" s="1"/>
  <c r="N15" i="11"/>
  <c r="B24" i="17" s="1"/>
  <c r="N31" i="11"/>
  <c r="B64" i="17" s="1"/>
  <c r="N7" i="11"/>
  <c r="B4" i="17" s="1"/>
  <c r="N45" i="11"/>
  <c r="B102" i="17" s="1"/>
  <c r="N29" i="11"/>
  <c r="B62" i="17" s="1"/>
  <c r="N13" i="11"/>
  <c r="B22" i="17" s="1"/>
  <c r="N53" i="11"/>
  <c r="B122" i="17" s="1"/>
  <c r="N37" i="11"/>
  <c r="B82" i="17" s="1"/>
  <c r="N21" i="11"/>
  <c r="B42" i="17" s="1"/>
  <c r="N5" i="11"/>
  <c r="B2" i="17" s="1"/>
  <c r="O48" i="5"/>
  <c r="O84" i="5"/>
  <c r="O72" i="5"/>
  <c r="O60" i="5"/>
  <c r="O12" i="5"/>
  <c r="O24" i="5"/>
  <c r="O36" i="5"/>
  <c r="N65" i="12"/>
  <c r="N45" i="12"/>
  <c r="N5" i="12"/>
  <c r="N25" i="12"/>
  <c r="N55" i="12"/>
  <c r="N15" i="12"/>
  <c r="N35" i="12"/>
  <c r="O27" i="12"/>
  <c r="O67" i="12"/>
  <c r="O47" i="12"/>
  <c r="O7" i="12"/>
  <c r="O37" i="12"/>
  <c r="O57" i="12"/>
  <c r="O17" i="12"/>
  <c r="N48" i="11"/>
  <c r="B105" i="17" s="1"/>
  <c r="N32" i="11"/>
  <c r="B65" i="17" s="1"/>
  <c r="N24" i="11"/>
  <c r="B45" i="17" s="1"/>
  <c r="N40" i="11"/>
  <c r="B85" i="17" s="1"/>
  <c r="N16" i="11"/>
  <c r="B25" i="17" s="1"/>
  <c r="N56" i="11"/>
  <c r="B125" i="17" s="1"/>
  <c r="N8" i="11"/>
  <c r="B5" i="17" s="1"/>
  <c r="N54" i="11"/>
  <c r="B123" i="17" s="1"/>
  <c r="N46" i="11"/>
  <c r="B103" i="17" s="1"/>
  <c r="N38" i="11"/>
  <c r="B83" i="17" s="1"/>
  <c r="N30" i="11"/>
  <c r="B63" i="17" s="1"/>
  <c r="N22" i="11"/>
  <c r="B43" i="17" s="1"/>
  <c r="N14" i="11"/>
  <c r="B23" i="17" s="1"/>
  <c r="N6" i="11"/>
  <c r="B3" i="17" s="1"/>
  <c r="N29" i="12"/>
  <c r="B46" i="18" s="1"/>
  <c r="N9" i="12"/>
  <c r="B6" i="18" s="1"/>
  <c r="N59" i="12"/>
  <c r="B106" i="18" s="1"/>
  <c r="N39" i="12"/>
  <c r="B66" i="18" s="1"/>
  <c r="N19" i="12"/>
  <c r="B26" i="18" s="1"/>
  <c r="N69" i="12"/>
  <c r="B126" i="18" s="1"/>
  <c r="N49" i="12"/>
  <c r="B86" i="18" s="1"/>
  <c r="N6" i="10"/>
  <c r="B3" i="16" s="1"/>
  <c r="N36" i="10"/>
  <c r="B103" i="16" s="1"/>
  <c r="N24" i="10"/>
  <c r="B63" i="16" s="1"/>
  <c r="N30" i="10"/>
  <c r="B83" i="16" s="1"/>
  <c r="N12" i="10"/>
  <c r="B23" i="16" s="1"/>
  <c r="N18" i="10"/>
  <c r="B43" i="16" s="1"/>
  <c r="N60" i="12"/>
  <c r="N40" i="12"/>
  <c r="N20" i="12"/>
  <c r="N50" i="12"/>
  <c r="N70" i="12"/>
  <c r="N10" i="12"/>
  <c r="N30" i="12"/>
  <c r="O29" i="10"/>
  <c r="C82" i="16" s="1"/>
  <c r="O17" i="10"/>
  <c r="C42" i="16" s="1"/>
  <c r="O5" i="10"/>
  <c r="C2" i="16" s="1"/>
  <c r="O35" i="10"/>
  <c r="C102" i="16" s="1"/>
  <c r="O11" i="10"/>
  <c r="C22" i="16" s="1"/>
  <c r="O23" i="10"/>
  <c r="C62" i="16" s="1"/>
  <c r="N82" i="5"/>
  <c r="B127" i="15" s="1"/>
  <c r="N70" i="5"/>
  <c r="B107" i="15" s="1"/>
  <c r="N58" i="5"/>
  <c r="B87" i="15" s="1"/>
  <c r="N46" i="5"/>
  <c r="B67" i="15" s="1"/>
  <c r="N34" i="5"/>
  <c r="B47" i="15" s="1"/>
  <c r="N22" i="5"/>
  <c r="B27" i="15" s="1"/>
  <c r="N10" i="5"/>
  <c r="B7" i="15" s="1"/>
  <c r="O54" i="11"/>
  <c r="O46" i="11"/>
  <c r="O38" i="11"/>
  <c r="O30" i="11"/>
  <c r="O22" i="11"/>
  <c r="O14" i="11"/>
  <c r="O6" i="11"/>
  <c r="N83" i="5"/>
  <c r="N71" i="5"/>
  <c r="N59" i="5"/>
  <c r="N47" i="5"/>
  <c r="N35" i="5"/>
  <c r="N23" i="5"/>
  <c r="N11" i="5"/>
  <c r="O83" i="5"/>
  <c r="O71" i="5"/>
  <c r="O59" i="5"/>
  <c r="O47" i="5"/>
  <c r="O35" i="5"/>
  <c r="O23" i="5"/>
  <c r="O11" i="5"/>
  <c r="N67" i="12"/>
  <c r="N47" i="12"/>
  <c r="N27" i="12"/>
  <c r="N7" i="12"/>
  <c r="N57" i="12"/>
  <c r="N37" i="12"/>
  <c r="N17" i="12"/>
  <c r="O66" i="12"/>
  <c r="O46" i="12"/>
  <c r="O26" i="12"/>
  <c r="O6" i="12"/>
  <c r="O56" i="12"/>
  <c r="O36" i="12"/>
  <c r="O16" i="12"/>
  <c r="O56" i="11"/>
  <c r="O48" i="11"/>
  <c r="O40" i="11"/>
  <c r="O32" i="11"/>
  <c r="O24" i="11"/>
  <c r="O16" i="11"/>
  <c r="O8" i="11"/>
  <c r="N8" i="5"/>
  <c r="N68" i="5"/>
  <c r="N20" i="5"/>
  <c r="N80" i="5"/>
  <c r="N32" i="5"/>
  <c r="N44" i="5"/>
  <c r="N56" i="5"/>
  <c r="O82" i="5"/>
  <c r="O70" i="5"/>
  <c r="O58" i="5"/>
  <c r="O46" i="5"/>
  <c r="O34" i="5"/>
  <c r="O22" i="5"/>
  <c r="O10" i="5"/>
  <c r="N56" i="12"/>
  <c r="B103" i="18" s="1"/>
  <c r="N36" i="12"/>
  <c r="B63" i="18" s="1"/>
  <c r="N16" i="12"/>
  <c r="B23" i="18" s="1"/>
  <c r="N66" i="12"/>
  <c r="B123" i="18" s="1"/>
  <c r="N6" i="12"/>
  <c r="B3" i="18" s="1"/>
  <c r="N46" i="12"/>
  <c r="B83" i="18" s="1"/>
  <c r="N26" i="12"/>
  <c r="B43" i="18" s="1"/>
  <c r="O55" i="12"/>
  <c r="O65" i="12"/>
  <c r="O45" i="12"/>
  <c r="O25" i="12"/>
  <c r="O5" i="12"/>
  <c r="O15" i="12"/>
  <c r="O35" i="12"/>
  <c r="O23" i="11"/>
  <c r="O39" i="11"/>
  <c r="O31" i="11"/>
  <c r="O47" i="11"/>
  <c r="O15" i="11"/>
  <c r="O55" i="11"/>
  <c r="O7" i="11"/>
  <c r="N40" i="13"/>
  <c r="B102" i="19" s="1"/>
  <c r="N12" i="13"/>
  <c r="B22" i="19" s="1"/>
  <c r="N47" i="13"/>
  <c r="B122" i="19" s="1"/>
  <c r="N19" i="13"/>
  <c r="B42" i="19" s="1"/>
  <c r="N26" i="13"/>
  <c r="B62" i="19" s="1"/>
  <c r="N5" i="13"/>
  <c r="B2" i="19" s="1"/>
  <c r="N33" i="13"/>
  <c r="B82" i="19" s="1"/>
  <c r="O56" i="5"/>
  <c r="O8" i="5"/>
  <c r="O68" i="5"/>
  <c r="O20" i="5"/>
  <c r="O80" i="5"/>
  <c r="O44" i="5"/>
  <c r="O32" i="5"/>
  <c r="N28" i="13"/>
  <c r="B64" i="19" s="1"/>
  <c r="N42" i="13"/>
  <c r="B104" i="19" s="1"/>
  <c r="N35" i="13"/>
  <c r="B84" i="19" s="1"/>
  <c r="N7" i="13"/>
  <c r="B4" i="19" s="1"/>
  <c r="N14" i="13"/>
  <c r="B24" i="19" s="1"/>
  <c r="N49" i="13"/>
  <c r="B124" i="19" s="1"/>
  <c r="N21" i="13"/>
  <c r="B44" i="19" s="1"/>
  <c r="N57" i="5"/>
  <c r="N9" i="5"/>
  <c r="N81" i="5"/>
  <c r="N33" i="5"/>
  <c r="N45" i="5"/>
  <c r="N69" i="5"/>
  <c r="N21" i="5"/>
  <c r="O79" i="5"/>
  <c r="O67" i="5"/>
  <c r="O55" i="5"/>
  <c r="O43" i="5"/>
  <c r="O31" i="5"/>
  <c r="O19" i="5"/>
  <c r="O7" i="5"/>
  <c r="N20" i="13"/>
  <c r="B43" i="19" s="1"/>
  <c r="N34" i="13"/>
  <c r="B83" i="19" s="1"/>
  <c r="N6" i="13"/>
  <c r="B3" i="19" s="1"/>
  <c r="N41" i="13"/>
  <c r="B103" i="19" s="1"/>
  <c r="N13" i="13"/>
  <c r="B23" i="19" s="1"/>
  <c r="N48" i="13"/>
  <c r="B123" i="19" s="1"/>
  <c r="N27" i="13"/>
  <c r="B63" i="19" s="1"/>
  <c r="N77" i="5"/>
  <c r="B122" i="15" s="1"/>
  <c r="N65" i="5"/>
  <c r="B102" i="15" s="1"/>
  <c r="N53" i="5"/>
  <c r="B82" i="15" s="1"/>
  <c r="N41" i="5"/>
  <c r="B62" i="15" s="1"/>
  <c r="N29" i="5"/>
  <c r="B42" i="15" s="1"/>
  <c r="N17" i="5"/>
  <c r="B22" i="15" s="1"/>
  <c r="N5" i="5"/>
  <c r="B2" i="15" s="1"/>
  <c r="O33" i="13"/>
  <c r="C82" i="19" s="1"/>
  <c r="O5" i="13"/>
  <c r="C2" i="19" s="1"/>
  <c r="O47" i="13"/>
  <c r="C122" i="19" s="1"/>
  <c r="O19" i="13"/>
  <c r="C42" i="19" s="1"/>
  <c r="O26" i="13"/>
  <c r="C62" i="19" s="1"/>
  <c r="O40" i="13"/>
  <c r="C102" i="19" s="1"/>
  <c r="O12" i="13"/>
  <c r="C22" i="19" s="1"/>
  <c r="N79" i="5"/>
  <c r="N67" i="5"/>
  <c r="N55" i="5"/>
  <c r="N43" i="5"/>
  <c r="N31" i="5"/>
  <c r="N19" i="5"/>
  <c r="N7" i="5"/>
  <c r="O81" i="5"/>
  <c r="O69" i="5"/>
  <c r="O57" i="5"/>
  <c r="O45" i="5"/>
  <c r="O33" i="5"/>
  <c r="O21" i="5"/>
  <c r="O9" i="5"/>
  <c r="N48" i="5"/>
  <c r="N12" i="5"/>
  <c r="N84" i="5"/>
  <c r="N36" i="5"/>
  <c r="N60" i="5"/>
  <c r="N24" i="5"/>
  <c r="N72" i="5"/>
  <c r="O58" i="12"/>
  <c r="O38" i="12"/>
  <c r="O18" i="12"/>
  <c r="O68" i="12"/>
  <c r="O48" i="12"/>
  <c r="O28" i="12"/>
  <c r="O8" i="12"/>
  <c r="N11" i="10"/>
  <c r="B22" i="16" s="1"/>
  <c r="N29" i="10"/>
  <c r="B82" i="16" s="1"/>
  <c r="N17" i="10"/>
  <c r="B42" i="16" s="1"/>
  <c r="N5" i="10"/>
  <c r="B2" i="16" s="1"/>
  <c r="N23" i="10"/>
  <c r="B62" i="16" s="1"/>
  <c r="N35" i="10"/>
  <c r="B102" i="16" s="1"/>
  <c r="O27" i="13"/>
  <c r="O6" i="13"/>
  <c r="O34" i="13"/>
  <c r="O41" i="13"/>
  <c r="O13" i="13"/>
  <c r="O20" i="13"/>
  <c r="O48" i="13"/>
  <c r="C123" i="16"/>
  <c r="B123" i="16"/>
</calcChain>
</file>

<file path=xl/sharedStrings.xml><?xml version="1.0" encoding="utf-8"?>
<sst xmlns="http://schemas.openxmlformats.org/spreadsheetml/2006/main" count="855" uniqueCount="100">
  <si>
    <t xml:space="preserve">Sosyal kolaylaştırma </t>
  </si>
  <si>
    <t xml:space="preserve">Yönetim </t>
  </si>
  <si>
    <t xml:space="preserve">İş ayrıntıları </t>
  </si>
  <si>
    <t xml:space="preserve">Veri işleme </t>
  </si>
  <si>
    <t xml:space="preserve">Mekanik </t>
  </si>
  <si>
    <t xml:space="preserve">Doğa / açık alan </t>
  </si>
  <si>
    <t xml:space="preserve">Sanat </t>
  </si>
  <si>
    <t xml:space="preserve">Yardım </t>
  </si>
  <si>
    <t>Liseli kız öğrencilerin Puanları için hesaplamaların nasıl yapılacağı:</t>
  </si>
  <si>
    <t>Sekiz dilimli ölçekler</t>
  </si>
  <si>
    <t>Hoşlanma (H) puanlarının hesaplanması için aritmetik ortalama (AO) ve standart sapma (s) değerleri</t>
  </si>
  <si>
    <t>Yeterlik (Y) puanlarının hesaplanması için aritmetik ortalama (AO) ve standart sapma (s) değerleri</t>
  </si>
  <si>
    <t>AO</t>
  </si>
  <si>
    <t>s</t>
  </si>
  <si>
    <t>Liseli erkek öğrencilerin Puanları için hesaplamaların nasıl yapılacağı:</t>
  </si>
  <si>
    <t>Üniversiteli tüm öğrencilerin Puanları için hesaplamaların nasıl yapılacağı:</t>
  </si>
  <si>
    <t>Üniversiteli kız öğrencilerin Puanları için hesaplamaların nasıl yapılacağı:</t>
  </si>
  <si>
    <t>Üniversiteli erkek öğrencilerin Puanları için hesaplamaların nasıl yapılacağı:</t>
  </si>
  <si>
    <t>Tüm öğrencilerin Puanları için hesaplamaların nasıl yapılacağı:</t>
  </si>
  <si>
    <t>Saygınlıkla ilgili ölçeklerin T puanlarının nasıl hesaplanacağı</t>
  </si>
  <si>
    <t>Liseli tüm öğrencilerin Puanları için hesaplamaların nasıl yapılacağı:</t>
  </si>
  <si>
    <t>Saygınlık ölçekleri</t>
  </si>
  <si>
    <t xml:space="preserve">Yüksek saygınlık </t>
  </si>
  <si>
    <t xml:space="preserve">Düşük saygınlık </t>
  </si>
  <si>
    <t>Dört kutuplu ölçeklerin T puanlarının nasıl hesaplanacağı</t>
  </si>
  <si>
    <t>Dört kutuplu ölçekler</t>
  </si>
  <si>
    <t xml:space="preserve">İnsanlar </t>
  </si>
  <si>
    <t xml:space="preserve">Nesneler </t>
  </si>
  <si>
    <t>Veriler</t>
  </si>
  <si>
    <t>Fikirler</t>
  </si>
  <si>
    <t>Altıgen model ile ilgili ölçeklerin T puanlarının nasıl hesaplanacağı</t>
  </si>
  <si>
    <t>Altıgen model ile ilgili ölçekler</t>
  </si>
  <si>
    <t>Realistik</t>
  </si>
  <si>
    <t>Araştırmacı</t>
  </si>
  <si>
    <t>Yaratıcı</t>
  </si>
  <si>
    <t>Sosyal</t>
  </si>
  <si>
    <t>Girişimci</t>
  </si>
  <si>
    <t>Düzenli</t>
  </si>
  <si>
    <t>Üç boyutla ilgili ölçeklerin T puanlarının nasıl hesaplanacağı</t>
  </si>
  <si>
    <t>Üç boyutla ilgili ölçekler</t>
  </si>
  <si>
    <t>İnsanlar / nesneler</t>
  </si>
  <si>
    <t>Fikirler / veriler</t>
  </si>
  <si>
    <t>Saygınlık</t>
  </si>
  <si>
    <t>Sekiz dilimli ölçeklerin T puanlarının nasıl hesaplanacağı</t>
  </si>
  <si>
    <t>1. Bir restorana gelen kişilere yer göstermek</t>
  </si>
  <si>
    <t>2. Bir otelin işletmeciliğini yapmak</t>
  </si>
  <si>
    <t>3. Finansal raporlar hazırlamak</t>
  </si>
  <si>
    <t>4. Veri analizi yapan bir grubu yönetmek</t>
  </si>
  <si>
    <t>5. Elektrik tesisatı döşemek</t>
  </si>
  <si>
    <t>6. Farklı vahşi yaşam türlerini sınıflandırmak</t>
  </si>
  <si>
    <t>7. Bir heykel yapmak</t>
  </si>
  <si>
    <t>8. Öğrenme güçlüğü yaşayan çocuklara yardım etmek</t>
  </si>
  <si>
    <t>9. Büyük gruplara ders vermek</t>
  </si>
  <si>
    <t>10. Otobüs sürmek</t>
  </si>
  <si>
    <t>11. Bir anket uygulamak için insanlarla görüşme yapmak</t>
  </si>
  <si>
    <t>12. Bir iş yerini yönetmek</t>
  </si>
  <si>
    <t>13. İş yerinin finansal kayıtlarını tutmak</t>
  </si>
  <si>
    <t>14. Bir elektrik güç santralini yönetmek</t>
  </si>
  <si>
    <t>15. Bina inşaatını denetlemek</t>
  </si>
  <si>
    <t>16. Bilimsel bir makale yazmak</t>
  </si>
  <si>
    <t>17. Bir portre yapmak</t>
  </si>
  <si>
    <t>18. Öğrencilere folklor öğretmek</t>
  </si>
  <si>
    <t xml:space="preserve">19. Siyasi seçim sonuçlarının etkileri üzerine çalışmak </t>
  </si>
  <si>
    <t>20. Ticari mal taşımak ve yüklemek</t>
  </si>
  <si>
    <t>21. Bir mağazada kıyafet satmak</t>
  </si>
  <si>
    <t xml:space="preserve">22. Satış işlemlerini yönetmek </t>
  </si>
  <si>
    <t xml:space="preserve">23. Stok satışlarının kaydını tutmak </t>
  </si>
  <si>
    <t xml:space="preserve">24. İşletmeler için bilgisayar programları yazmak </t>
  </si>
  <si>
    <t>Bu madde, geçerlik kontrol maddesidir, lütfen hem hoşlanma hem de yapabilirlik için 4’ü işaretleyiniz ve devam ediniz.</t>
  </si>
  <si>
    <t xml:space="preserve">25. İnşaat alanlarının güvenliğini denetlemek </t>
  </si>
  <si>
    <t xml:space="preserve">26. Fen bilimleri alanında ders vermek </t>
  </si>
  <si>
    <t xml:space="preserve">27. Bir tiyatro oyunu yazmak </t>
  </si>
  <si>
    <t xml:space="preserve">28. İnsanlara yemek yapmayı öğretmek </t>
  </si>
  <si>
    <t xml:space="preserve">29. Toplumsal konulara yönelik sosyal programlar geliştirmek </t>
  </si>
  <si>
    <t xml:space="preserve">30. Taksi sürmek </t>
  </si>
  <si>
    <t xml:space="preserve">31. Bir televizyon stüdyosunu gezen insanlara rehberlik yapmak </t>
  </si>
  <si>
    <t xml:space="preserve">32. Şirket kayıtlarını organize etmek </t>
  </si>
  <si>
    <t xml:space="preserve">33. Bir işyerinin muhasebe işlemlerini düzenlemek </t>
  </si>
  <si>
    <t xml:space="preserve">34. Coğrafi keşif haritalarının analizini yapmak </t>
  </si>
  <si>
    <t xml:space="preserve">35. Hassas optik cihazların montajını yapmak </t>
  </si>
  <si>
    <t xml:space="preserve">36. Vahşi yaşamı incelemek </t>
  </si>
  <si>
    <t xml:space="preserve">37. Karikatür çizmek </t>
  </si>
  <si>
    <t xml:space="preserve">38. Yuvadaki çocuklarla ilgilenmek </t>
  </si>
  <si>
    <t xml:space="preserve">39. Mahkemede insanları savunmak </t>
  </si>
  <si>
    <t xml:space="preserve">40. Ahşap mobilyaları zımparalamak </t>
  </si>
  <si>
    <t xml:space="preserve"> </t>
  </si>
  <si>
    <t>Hoşlanma Ham Puan</t>
  </si>
  <si>
    <t>Yeterlik Ham Puan</t>
  </si>
  <si>
    <t>Yeterlik Standart Puan</t>
  </si>
  <si>
    <t>LİSELİ TÜM</t>
  </si>
  <si>
    <t>İlgi Standart Puan</t>
  </si>
  <si>
    <t>LİSELİ KIZ</t>
  </si>
  <si>
    <t>LİSELİ ERKEK</t>
  </si>
  <si>
    <t>ÜNİVERSİTELİ TÜM</t>
  </si>
  <si>
    <t>ÜNİVERSİTELİ KIZ</t>
  </si>
  <si>
    <t>ÜNİVERSİTELİ ERKEK</t>
  </si>
  <si>
    <t>TÜM ÖĞRENCİLER</t>
  </si>
  <si>
    <t>Ragıp Özyürek</t>
  </si>
  <si>
    <t>Bade Vardarlı</t>
  </si>
  <si>
    <t>Terence G. J. Tracey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</si>
</sst>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9.5"/>
      <color rgb="FF000000"/>
      <name val="Times New Roman"/>
      <family val="1"/>
      <charset val="162"/>
    </font>
    <font>
      <sz val="8"/>
      <color theme="1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i/>
      <sz val="10.5"/>
      <color rgb="FF00000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0" fillId="2" borderId="10" xfId="0" applyFill="1" applyBorder="1"/>
    <xf numFmtId="0" fontId="0" fillId="3" borderId="10" xfId="0" applyFill="1" applyBorder="1"/>
    <xf numFmtId="0" fontId="3" fillId="0" borderId="10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0" fillId="4" borderId="10" xfId="0" applyFill="1" applyBorder="1"/>
    <xf numFmtId="0" fontId="2" fillId="0" borderId="4" xfId="0" applyFont="1" applyFill="1" applyBorder="1" applyAlignment="1">
      <alignment vertical="center" wrapText="1"/>
    </xf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2" fontId="0" fillId="0" borderId="10" xfId="0" applyNumberFormat="1" applyBorder="1"/>
    <xf numFmtId="2" fontId="0" fillId="0" borderId="0" xfId="0" applyNumberFormat="1" applyBorder="1"/>
    <xf numFmtId="0" fontId="7" fillId="5" borderId="0" xfId="1"/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/>
              <a:t>KKE-KF-T</a:t>
            </a:r>
          </a:p>
          <a:p>
            <a:pPr>
              <a:defRPr/>
            </a:pPr>
            <a:r>
              <a:rPr lang="tr-TR" sz="1200"/>
              <a:t>8 DİLİMLİ ÖLÇEKLER</a:t>
            </a:r>
          </a:p>
          <a:p>
            <a:pPr>
              <a:defRPr/>
            </a:pPr>
            <a:r>
              <a:rPr lang="tr-TR" sz="1200"/>
              <a:t>LİSELİ TÜM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Grafik'!$A$2:$A$9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Grafik'!$B$2:$B$9</c:f>
              <c:numCache>
                <c:formatCode>0.00</c:formatCode>
                <c:ptCount val="8"/>
                <c:pt idx="0">
                  <c:v>64.598540145985396</c:v>
                </c:pt>
                <c:pt idx="1">
                  <c:v>36.482758620689651</c:v>
                </c:pt>
                <c:pt idx="2">
                  <c:v>79.787234042553195</c:v>
                </c:pt>
                <c:pt idx="3">
                  <c:v>78.248175182481745</c:v>
                </c:pt>
                <c:pt idx="4">
                  <c:v>79.225352112676063</c:v>
                </c:pt>
                <c:pt idx="5">
                  <c:v>31.589403973509935</c:v>
                </c:pt>
                <c:pt idx="6">
                  <c:v>32.5</c:v>
                </c:pt>
                <c:pt idx="7">
                  <c:v>29.68152866242038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4FEA-A817-670A1EDBB670}"/>
            </c:ext>
          </c:extLst>
        </c:ser>
        <c:ser>
          <c:idx val="1"/>
          <c:order val="1"/>
          <c:tx>
            <c:strRef>
              <c:f>'8 Dilimli Grafik'!$C$1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Grafik'!$A$2:$A$9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Grafik'!$C$2:$C$9</c:f>
              <c:numCache>
                <c:formatCode>0.00</c:formatCode>
                <c:ptCount val="8"/>
                <c:pt idx="0">
                  <c:v>26.482758620689655</c:v>
                </c:pt>
                <c:pt idx="1">
                  <c:v>27.852348993288594</c:v>
                </c:pt>
                <c:pt idx="2">
                  <c:v>34.493670886075947</c:v>
                </c:pt>
                <c:pt idx="3">
                  <c:v>33.829787234042556</c:v>
                </c:pt>
                <c:pt idx="4">
                  <c:v>76.486486486486484</c:v>
                </c:pt>
                <c:pt idx="5">
                  <c:v>71.543624161073822</c:v>
                </c:pt>
                <c:pt idx="6">
                  <c:v>72.085889570552155</c:v>
                </c:pt>
                <c:pt idx="7">
                  <c:v>68.269230769230774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FEA-A817-670A1EDB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6368"/>
        <c:axId val="509647352"/>
      </c:radarChart>
      <c:catAx>
        <c:axId val="509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647352"/>
        <c:crosses val="autoZero"/>
        <c:auto val="1"/>
        <c:lblAlgn val="ctr"/>
        <c:lblOffset val="100"/>
        <c:noMultiLvlLbl val="0"/>
      </c:catAx>
      <c:valAx>
        <c:axId val="5096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6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ERKEK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Grafik'!$A$42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Grafik'!$B$41:$C$41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Grafik'!$B$42:$C$42</c:f>
              <c:numCache>
                <c:formatCode>0.00</c:formatCode>
                <c:ptCount val="2"/>
                <c:pt idx="0">
                  <c:v>37.464788732394368</c:v>
                </c:pt>
                <c:pt idx="1">
                  <c:v>35.208333333333329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A-4C99-B1B7-7EAE84D55173}"/>
            </c:ext>
          </c:extLst>
        </c:ser>
        <c:ser>
          <c:idx val="1"/>
          <c:order val="1"/>
          <c:tx>
            <c:strRef>
              <c:f>'Y-D Saygınlık Grafik'!$A$43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Grafik'!$B$41:$C$41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Grafik'!$B$43:$C$43</c:f>
              <c:numCache>
                <c:formatCode>0.00</c:formatCode>
                <c:ptCount val="2"/>
                <c:pt idx="0">
                  <c:v>33.950617283950621</c:v>
                </c:pt>
                <c:pt idx="1">
                  <c:v>58.719512195121951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A-4C99-B1B7-7EAE84D5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12768"/>
        <c:axId val="515915392"/>
      </c:barChart>
      <c:catAx>
        <c:axId val="5159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915392"/>
        <c:crosses val="autoZero"/>
        <c:auto val="1"/>
        <c:lblAlgn val="ctr"/>
        <c:lblOffset val="100"/>
        <c:noMultiLvlLbl val="0"/>
      </c:catAx>
      <c:valAx>
        <c:axId val="5159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9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TÜM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Grafik'!$A$62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Grafik'!$B$61:$C$61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Grafik'!$B$62:$C$62</c:f>
              <c:numCache>
                <c:formatCode>0.00</c:formatCode>
                <c:ptCount val="2"/>
                <c:pt idx="0">
                  <c:v>33.529411764705884</c:v>
                </c:pt>
                <c:pt idx="1">
                  <c:v>31.407407407407412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F-4FC7-A015-5C2B7D17A1DF}"/>
            </c:ext>
          </c:extLst>
        </c:ser>
        <c:ser>
          <c:idx val="1"/>
          <c:order val="1"/>
          <c:tx>
            <c:strRef>
              <c:f>'Y-D Saygınlık Grafik'!$A$63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Grafik'!$B$61:$C$61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Grafik'!$B$63:$C$63</c:f>
              <c:numCache>
                <c:formatCode>0.00</c:formatCode>
                <c:ptCount val="2"/>
                <c:pt idx="0">
                  <c:v>35.666666666666664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F-4FC7-A015-5C2B7D17A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93744"/>
        <c:axId val="515896040"/>
      </c:barChart>
      <c:catAx>
        <c:axId val="5158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896040"/>
        <c:crosses val="autoZero"/>
        <c:auto val="1"/>
        <c:lblAlgn val="ctr"/>
        <c:lblOffset val="100"/>
        <c:noMultiLvlLbl val="0"/>
      </c:catAx>
      <c:valAx>
        <c:axId val="5158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8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KIZ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Grafik'!$A$82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Grafik'!$B$81:$C$81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Grafik'!$B$82:$C$82</c:f>
              <c:numCache>
                <c:formatCode>0.00</c:formatCode>
                <c:ptCount val="2"/>
                <c:pt idx="0">
                  <c:v>32.888888888888893</c:v>
                </c:pt>
                <c:pt idx="1">
                  <c:v>30.82089552238806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D-4EFE-9795-1B8077D0CD62}"/>
            </c:ext>
          </c:extLst>
        </c:ser>
        <c:ser>
          <c:idx val="1"/>
          <c:order val="1"/>
          <c:tx>
            <c:strRef>
              <c:f>'Y-D Saygınlık Grafik'!$A$83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Grafik'!$B$81:$C$81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Grafik'!$B$83:$C$83</c:f>
              <c:numCache>
                <c:formatCode>0.00</c:formatCode>
                <c:ptCount val="2"/>
                <c:pt idx="0">
                  <c:v>36.940298507462686</c:v>
                </c:pt>
                <c:pt idx="1">
                  <c:v>68.776978417266193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D-4EFE-9795-1B8077D0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83168"/>
        <c:axId val="488485136"/>
      </c:barChart>
      <c:catAx>
        <c:axId val="4884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485136"/>
        <c:crosses val="autoZero"/>
        <c:auto val="1"/>
        <c:lblAlgn val="ctr"/>
        <c:lblOffset val="100"/>
        <c:noMultiLvlLbl val="0"/>
      </c:catAx>
      <c:valAx>
        <c:axId val="4884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84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ERKEK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Grafik'!$A$102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Grafik'!$B$101:$C$101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Grafik'!$B$102:$C$102</c:f>
              <c:numCache>
                <c:formatCode>0.00</c:formatCode>
                <c:ptCount val="2"/>
                <c:pt idx="0">
                  <c:v>34.306569343065689</c:v>
                </c:pt>
                <c:pt idx="1">
                  <c:v>32.074074074074076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406-B208-74837ADE9CD9}"/>
            </c:ext>
          </c:extLst>
        </c:ser>
        <c:ser>
          <c:idx val="1"/>
          <c:order val="1"/>
          <c:tx>
            <c:strRef>
              <c:f>'Y-D Saygınlık Grafik'!$A$103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Grafik'!$B$101:$C$101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Grafik'!$B$103:$C$103</c:f>
              <c:numCache>
                <c:formatCode>0.00</c:formatCode>
                <c:ptCount val="2"/>
                <c:pt idx="0">
                  <c:v>32.337662337662337</c:v>
                </c:pt>
                <c:pt idx="1">
                  <c:v>58.417721518987342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406-B208-74837ADE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60"/>
        <c:axId val="518510536"/>
      </c:barChart>
      <c:catAx>
        <c:axId val="6200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8510536"/>
        <c:crosses val="autoZero"/>
        <c:auto val="1"/>
        <c:lblAlgn val="ctr"/>
        <c:lblOffset val="100"/>
        <c:noMultiLvlLbl val="0"/>
      </c:catAx>
      <c:valAx>
        <c:axId val="5185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0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Grafik'!$A$122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Grafik'!$B$121:$C$121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Grafik'!$B$122:$C$122</c:f>
              <c:numCache>
                <c:formatCode>0.00</c:formatCode>
                <c:ptCount val="2"/>
                <c:pt idx="0">
                  <c:v>34.928571428571423</c:v>
                </c:pt>
                <c:pt idx="1">
                  <c:v>32.661870503597115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E-48D1-9F2A-BAE669899CEE}"/>
            </c:ext>
          </c:extLst>
        </c:ser>
        <c:ser>
          <c:idx val="1"/>
          <c:order val="1"/>
          <c:tx>
            <c:strRef>
              <c:f>'Y-D Saygınlık Grafik'!$A$123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Grafik'!$B$121:$C$121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Grafik'!$B$123:$C$123</c:f>
              <c:numCache>
                <c:formatCode>0.00</c:formatCode>
                <c:ptCount val="2"/>
                <c:pt idx="0">
                  <c:v>36.666666666666671</c:v>
                </c:pt>
                <c:pt idx="1">
                  <c:v>63.271604938271608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E-48D1-9F2A-BAE66989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7088"/>
        <c:axId val="492377744"/>
      </c:barChart>
      <c:catAx>
        <c:axId val="492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377744"/>
        <c:crosses val="autoZero"/>
        <c:auto val="1"/>
        <c:lblAlgn val="ctr"/>
        <c:lblOffset val="100"/>
        <c:noMultiLvlLbl val="0"/>
      </c:catAx>
      <c:valAx>
        <c:axId val="492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3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Grafik'!$A$2:$A$5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Grafik'!$B$2:$B$5</c:f>
              <c:numCache>
                <c:formatCode>0.00</c:formatCode>
                <c:ptCount val="4"/>
                <c:pt idx="0">
                  <c:v>39.778911564625851</c:v>
                </c:pt>
                <c:pt idx="1">
                  <c:v>77.050847457627114</c:v>
                </c:pt>
                <c:pt idx="2">
                  <c:v>65.279359430604984</c:v>
                </c:pt>
                <c:pt idx="3">
                  <c:v>33.625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4730-81FF-91F1E4506B5B}"/>
            </c:ext>
          </c:extLst>
        </c:ser>
        <c:ser>
          <c:idx val="1"/>
          <c:order val="1"/>
          <c:tx>
            <c:strRef>
              <c:f>'4 Kutup Grafik'!$C$1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Grafik'!$A$2:$A$5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Grafik'!$C$2:$C$5</c:f>
              <c:numCache>
                <c:formatCode>0.00</c:formatCode>
                <c:ptCount val="4"/>
                <c:pt idx="0">
                  <c:v>48.615384615384613</c:v>
                </c:pt>
                <c:pt idx="1">
                  <c:v>46.9937106918239</c:v>
                </c:pt>
                <c:pt idx="2">
                  <c:v>26.349834983498347</c:v>
                </c:pt>
                <c:pt idx="3">
                  <c:v>79.959595959595958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3-4730-81FF-91F1E450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79056"/>
        <c:axId val="615272496"/>
      </c:radarChart>
      <c:catAx>
        <c:axId val="6152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272496"/>
        <c:crosses val="autoZero"/>
        <c:auto val="1"/>
        <c:lblAlgn val="ctr"/>
        <c:lblOffset val="100"/>
        <c:noMultiLvlLbl val="0"/>
      </c:catAx>
      <c:valAx>
        <c:axId val="6152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2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Grafik'!$A$22:$A$25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Grafik'!$B$22:$B$25</c:f>
              <c:numCache>
                <c:formatCode>0.00</c:formatCode>
                <c:ptCount val="4"/>
                <c:pt idx="0">
                  <c:v>38.114186851211073</c:v>
                </c:pt>
                <c:pt idx="1">
                  <c:v>82.723880597014926</c:v>
                </c:pt>
                <c:pt idx="2">
                  <c:v>68.56844106463879</c:v>
                </c:pt>
                <c:pt idx="3">
                  <c:v>33.36184210526315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0-495D-93D2-012F773ACAD7}"/>
            </c:ext>
          </c:extLst>
        </c:ser>
        <c:ser>
          <c:idx val="1"/>
          <c:order val="1"/>
          <c:tx>
            <c:strRef>
              <c:f>'4 Kutup Grafik'!$C$21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Grafik'!$A$22:$A$25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Grafik'!$C$22:$C$25</c:f>
              <c:numCache>
                <c:formatCode>0.00</c:formatCode>
                <c:ptCount val="4"/>
                <c:pt idx="0">
                  <c:v>47.255972696245735</c:v>
                </c:pt>
                <c:pt idx="1">
                  <c:v>49.469387755102041</c:v>
                </c:pt>
                <c:pt idx="2">
                  <c:v>27.111888111888113</c:v>
                </c:pt>
                <c:pt idx="3">
                  <c:v>79.858585858585869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0-495D-93D2-012F773A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40400"/>
        <c:axId val="503141712"/>
      </c:radarChart>
      <c:catAx>
        <c:axId val="503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141712"/>
        <c:crosses val="autoZero"/>
        <c:auto val="1"/>
        <c:lblAlgn val="ctr"/>
        <c:lblOffset val="100"/>
        <c:noMultiLvlLbl val="0"/>
      </c:catAx>
      <c:valAx>
        <c:axId val="503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Grafik'!$B$41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Grafik'!$A$42:$A$45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Grafik'!$B$42:$B$45</c:f>
              <c:numCache>
                <c:formatCode>0.00</c:formatCode>
                <c:ptCount val="4"/>
                <c:pt idx="0">
                  <c:v>42.03125</c:v>
                </c:pt>
                <c:pt idx="1">
                  <c:v>72.808219178082197</c:v>
                </c:pt>
                <c:pt idx="2">
                  <c:v>61.756227758007114</c:v>
                </c:pt>
                <c:pt idx="3">
                  <c:v>34.085526315789473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9-43D3-B6DA-728D7594CAFE}"/>
            </c:ext>
          </c:extLst>
        </c:ser>
        <c:ser>
          <c:idx val="1"/>
          <c:order val="1"/>
          <c:tx>
            <c:strRef>
              <c:f>'4 Kutup Grafik'!$C$41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Grafik'!$A$42:$A$45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Grafik'!$C$42:$C$45</c:f>
              <c:numCache>
                <c:formatCode>0.00</c:formatCode>
                <c:ptCount val="4"/>
                <c:pt idx="0">
                  <c:v>50.758389261744966</c:v>
                </c:pt>
                <c:pt idx="1">
                  <c:v>42.705128205128204</c:v>
                </c:pt>
                <c:pt idx="2">
                  <c:v>23.016501650165022</c:v>
                </c:pt>
                <c:pt idx="3">
                  <c:v>80.094276094276097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9-43D3-B6DA-728D7594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8080"/>
        <c:axId val="515247424"/>
      </c:radarChart>
      <c:catAx>
        <c:axId val="5152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247424"/>
        <c:crosses val="autoZero"/>
        <c:auto val="1"/>
        <c:lblAlgn val="ctr"/>
        <c:lblOffset val="100"/>
        <c:noMultiLvlLbl val="0"/>
      </c:catAx>
      <c:valAx>
        <c:axId val="5152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2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Grafik'!$B$61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Grafik'!$A$62:$A$65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Grafik'!$B$62:$B$65</c:f>
              <c:numCache>
                <c:formatCode>0.00</c:formatCode>
                <c:ptCount val="4"/>
                <c:pt idx="0">
                  <c:v>36.254752851711032</c:v>
                </c:pt>
                <c:pt idx="1">
                  <c:v>77.972508591065292</c:v>
                </c:pt>
                <c:pt idx="2">
                  <c:v>66.099637681159422</c:v>
                </c:pt>
                <c:pt idx="3">
                  <c:v>31.574912891986067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BBB-8C3B-1EF8FEB71DAE}"/>
            </c:ext>
          </c:extLst>
        </c:ser>
        <c:ser>
          <c:idx val="1"/>
          <c:order val="1"/>
          <c:tx>
            <c:strRef>
              <c:f>'4 Kutup Grafik'!$C$61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Grafik'!$A$62:$A$65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Grafik'!$C$62:$C$65</c:f>
              <c:numCache>
                <c:formatCode>0.00</c:formatCode>
                <c:ptCount val="4"/>
                <c:pt idx="0">
                  <c:v>46.575757575757578</c:v>
                </c:pt>
                <c:pt idx="1">
                  <c:v>48.161616161616159</c:v>
                </c:pt>
                <c:pt idx="2">
                  <c:v>25.783216783216787</c:v>
                </c:pt>
                <c:pt idx="3">
                  <c:v>83.449814126394045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BBB-8C3B-1EF8FEB7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36320"/>
        <c:axId val="500233696"/>
      </c:radarChart>
      <c:catAx>
        <c:axId val="5002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233696"/>
        <c:crosses val="autoZero"/>
        <c:auto val="1"/>
        <c:lblAlgn val="ctr"/>
        <c:lblOffset val="100"/>
        <c:noMultiLvlLbl val="0"/>
      </c:catAx>
      <c:valAx>
        <c:axId val="5002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2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Grafik'!$B$81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Grafik'!$A$82:$A$85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Grafik'!$B$82:$B$85</c:f>
              <c:numCache>
                <c:formatCode>0.00</c:formatCode>
                <c:ptCount val="4"/>
                <c:pt idx="0">
                  <c:v>34.515503875968989</c:v>
                </c:pt>
                <c:pt idx="1">
                  <c:v>84.712643678160916</c:v>
                </c:pt>
                <c:pt idx="2">
                  <c:v>70.092156862745099</c:v>
                </c:pt>
                <c:pt idx="3">
                  <c:v>31.638888888888889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B-45A9-ADC8-B475FFB1250D}"/>
            </c:ext>
          </c:extLst>
        </c:ser>
        <c:ser>
          <c:idx val="1"/>
          <c:order val="1"/>
          <c:tx>
            <c:strRef>
              <c:f>'4 Kutup Grafik'!$C$81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Grafik'!$A$82:$A$85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Grafik'!$C$82:$C$85</c:f>
              <c:numCache>
                <c:formatCode>0.00</c:formatCode>
                <c:ptCount val="4"/>
                <c:pt idx="0">
                  <c:v>44.849420849420852</c:v>
                </c:pt>
                <c:pt idx="1">
                  <c:v>51.06909090909091</c:v>
                </c:pt>
                <c:pt idx="2">
                  <c:v>26.87822878228782</c:v>
                </c:pt>
                <c:pt idx="3">
                  <c:v>82.98154981549817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B-45A9-ADC8-B475FFB1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77744"/>
        <c:axId val="661778400"/>
      </c:radarChart>
      <c:catAx>
        <c:axId val="6617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78400"/>
        <c:crosses val="autoZero"/>
        <c:auto val="1"/>
        <c:lblAlgn val="ctr"/>
        <c:lblOffset val="100"/>
        <c:noMultiLvlLbl val="0"/>
      </c:catAx>
      <c:valAx>
        <c:axId val="661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KIZ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Grafik'!$A$22:$A$29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Grafik'!$B$22:$B$29</c:f>
              <c:numCache>
                <c:formatCode>0.00</c:formatCode>
                <c:ptCount val="8"/>
                <c:pt idx="0">
                  <c:v>63.884892086330936</c:v>
                </c:pt>
                <c:pt idx="1">
                  <c:v>37.465753424657535</c:v>
                </c:pt>
                <c:pt idx="2">
                  <c:v>81.824817518248167</c:v>
                </c:pt>
                <c:pt idx="3">
                  <c:v>84.836065573770497</c:v>
                </c:pt>
                <c:pt idx="4">
                  <c:v>86.111111111111114</c:v>
                </c:pt>
                <c:pt idx="5">
                  <c:v>32.41830065359477</c:v>
                </c:pt>
                <c:pt idx="6">
                  <c:v>31.502890173410403</c:v>
                </c:pt>
                <c:pt idx="7">
                  <c:v>26.333333333333332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6-4729-B3B7-6A0592C2359E}"/>
            </c:ext>
          </c:extLst>
        </c:ser>
        <c:ser>
          <c:idx val="1"/>
          <c:order val="1"/>
          <c:tx>
            <c:strRef>
              <c:f>'8 Dilimli Grafik'!$C$21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Grafik'!$A$22:$A$29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Grafik'!$C$22:$C$29</c:f>
              <c:numCache>
                <c:formatCode>0.00</c:formatCode>
                <c:ptCount val="8"/>
                <c:pt idx="0">
                  <c:v>26.394557823129254</c:v>
                </c:pt>
                <c:pt idx="1">
                  <c:v>28.940397350993379</c:v>
                </c:pt>
                <c:pt idx="2">
                  <c:v>35.443037974683548</c:v>
                </c:pt>
                <c:pt idx="3">
                  <c:v>35.230769230769234</c:v>
                </c:pt>
                <c:pt idx="4">
                  <c:v>82.878787878787875</c:v>
                </c:pt>
                <c:pt idx="5">
                  <c:v>71.776315789473685</c:v>
                </c:pt>
                <c:pt idx="6">
                  <c:v>70.969696969696969</c:v>
                </c:pt>
                <c:pt idx="7">
                  <c:v>66.824324324324323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6-4729-B3B7-6A0592C2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07584"/>
        <c:axId val="518407912"/>
      </c:radarChart>
      <c:catAx>
        <c:axId val="5184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8407912"/>
        <c:crosses val="autoZero"/>
        <c:auto val="1"/>
        <c:lblAlgn val="ctr"/>
        <c:lblOffset val="100"/>
        <c:noMultiLvlLbl val="0"/>
      </c:catAx>
      <c:valAx>
        <c:axId val="5184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84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Grafik'!$B$101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Grafik'!$A$102:$A$105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Grafik'!$B$102:$B$105</c:f>
              <c:numCache>
                <c:formatCode>0.00</c:formatCode>
                <c:ptCount val="4"/>
                <c:pt idx="0">
                  <c:v>38.21153846153846</c:v>
                </c:pt>
                <c:pt idx="1">
                  <c:v>74.19928825622776</c:v>
                </c:pt>
                <c:pt idx="2">
                  <c:v>62.503610108303249</c:v>
                </c:pt>
                <c:pt idx="3">
                  <c:v>31.545454545454547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A-4315-9A65-B60ED66B9F59}"/>
            </c:ext>
          </c:extLst>
        </c:ser>
        <c:ser>
          <c:idx val="1"/>
          <c:order val="1"/>
          <c:tx>
            <c:strRef>
              <c:f>'4 Kutup Grafik'!$C$101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Grafik'!$A$102:$A$105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Grafik'!$C$102:$C$105</c:f>
              <c:numCache>
                <c:formatCode>0.00</c:formatCode>
                <c:ptCount val="4"/>
                <c:pt idx="0">
                  <c:v>48.903474903474901</c:v>
                </c:pt>
                <c:pt idx="1">
                  <c:v>43.846689895470384</c:v>
                </c:pt>
                <c:pt idx="2">
                  <c:v>21.935943060498218</c:v>
                </c:pt>
                <c:pt idx="3">
                  <c:v>84.203007518796994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A-4315-9A65-B60ED66B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46984"/>
        <c:axId val="496643048"/>
      </c:radarChart>
      <c:catAx>
        <c:axId val="4966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643048"/>
        <c:crosses val="autoZero"/>
        <c:auto val="1"/>
        <c:lblAlgn val="ctr"/>
        <c:lblOffset val="100"/>
        <c:noMultiLvlLbl val="0"/>
      </c:catAx>
      <c:valAx>
        <c:axId val="4966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6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4 KUTUP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Kutup Grafik'!$B$121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Kutup Grafik'!$A$122:$A$125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Grafik'!$B$122:$B$125</c:f>
              <c:numCache>
                <c:formatCode>0.00</c:formatCode>
                <c:ptCount val="4"/>
                <c:pt idx="0">
                  <c:v>37.89568345323741</c:v>
                </c:pt>
                <c:pt idx="1">
                  <c:v>77.542662116040958</c:v>
                </c:pt>
                <c:pt idx="2">
                  <c:v>65.767985611510795</c:v>
                </c:pt>
                <c:pt idx="3">
                  <c:v>32.455782312925166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4A7-9CB2-0167827501E2}"/>
            </c:ext>
          </c:extLst>
        </c:ser>
        <c:ser>
          <c:idx val="1"/>
          <c:order val="1"/>
          <c:tx>
            <c:strRef>
              <c:f>'4 Kutup Grafik'!$C$121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Kutup Grafik'!$A$122:$A$125</c:f>
              <c:strCache>
                <c:ptCount val="4"/>
                <c:pt idx="0">
                  <c:v>İnsanlar </c:v>
                </c:pt>
                <c:pt idx="1">
                  <c:v>Nesneler </c:v>
                </c:pt>
                <c:pt idx="2">
                  <c:v>Veriler</c:v>
                </c:pt>
                <c:pt idx="3">
                  <c:v>Fikirler</c:v>
                </c:pt>
              </c:strCache>
            </c:strRef>
          </c:cat>
          <c:val>
            <c:numRef>
              <c:f>'4 Kutup Grafik'!$C$122:$C$125</c:f>
              <c:numCache>
                <c:formatCode>0.00</c:formatCode>
                <c:ptCount val="4"/>
                <c:pt idx="0">
                  <c:v>47.48571428571428</c:v>
                </c:pt>
                <c:pt idx="1">
                  <c:v>47.667752442996743</c:v>
                </c:pt>
                <c:pt idx="2">
                  <c:v>26.102040816326525</c:v>
                </c:pt>
                <c:pt idx="3">
                  <c:v>81.879003558718864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4A7-9CB2-01678275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38944"/>
        <c:axId val="494737960"/>
      </c:radarChart>
      <c:catAx>
        <c:axId val="4947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737960"/>
        <c:crosses val="autoZero"/>
        <c:auto val="1"/>
        <c:lblAlgn val="ctr"/>
        <c:lblOffset val="100"/>
        <c:noMultiLvlLbl val="0"/>
      </c:catAx>
      <c:valAx>
        <c:axId val="4947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7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Grafik'!$A$2:$A$7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Grafik'!$B$2:$B$7</c:f>
              <c:numCache>
                <c:formatCode>0.00</c:formatCode>
                <c:ptCount val="6"/>
                <c:pt idx="0">
                  <c:v>79.225352112676063</c:v>
                </c:pt>
                <c:pt idx="1">
                  <c:v>31.589403973509935</c:v>
                </c:pt>
                <c:pt idx="2">
                  <c:v>32.5</c:v>
                </c:pt>
                <c:pt idx="3">
                  <c:v>45.313725490196077</c:v>
                </c:pt>
                <c:pt idx="4">
                  <c:v>50.189873417721522</c:v>
                </c:pt>
                <c:pt idx="5">
                  <c:v>83.436853002070393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4-4691-88C0-A3B4EFD1D771}"/>
            </c:ext>
          </c:extLst>
        </c:ser>
        <c:ser>
          <c:idx val="1"/>
          <c:order val="1"/>
          <c:tx>
            <c:strRef>
              <c:f>'RAYSGD Grafik'!$C$1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Grafik'!$A$2:$A$7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Grafik'!$C$2:$C$7</c:f>
              <c:numCache>
                <c:formatCode>0.00</c:formatCode>
                <c:ptCount val="6"/>
                <c:pt idx="0">
                  <c:v>76.486486486486484</c:v>
                </c:pt>
                <c:pt idx="1">
                  <c:v>71.543624161073822</c:v>
                </c:pt>
                <c:pt idx="2">
                  <c:v>72.085889570552155</c:v>
                </c:pt>
                <c:pt idx="3">
                  <c:v>47.822736030828516</c:v>
                </c:pt>
                <c:pt idx="4">
                  <c:v>23.510848126232741</c:v>
                </c:pt>
                <c:pt idx="5">
                  <c:v>32.265917602996254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4-4691-88C0-A3B4EFD1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03848"/>
        <c:axId val="517704176"/>
      </c:radarChart>
      <c:catAx>
        <c:axId val="51770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7704176"/>
        <c:crosses val="autoZero"/>
        <c:auto val="1"/>
        <c:lblAlgn val="ctr"/>
        <c:lblOffset val="100"/>
        <c:noMultiLvlLbl val="0"/>
      </c:catAx>
      <c:valAx>
        <c:axId val="51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77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Grafik'!$A$22:$A$27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Grafik'!$B$22:$B$27</c:f>
              <c:numCache>
                <c:formatCode>0.00</c:formatCode>
                <c:ptCount val="6"/>
                <c:pt idx="0">
                  <c:v>86.111111111111114</c:v>
                </c:pt>
                <c:pt idx="1">
                  <c:v>32.41830065359477</c:v>
                </c:pt>
                <c:pt idx="2">
                  <c:v>31.502890173410403</c:v>
                </c:pt>
                <c:pt idx="3">
                  <c:v>43.493013972055884</c:v>
                </c:pt>
                <c:pt idx="4">
                  <c:v>50.4375</c:v>
                </c:pt>
                <c:pt idx="5">
                  <c:v>88.222222222222229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9-410C-831B-67F5BD84BB5F}"/>
            </c:ext>
          </c:extLst>
        </c:ser>
        <c:ser>
          <c:idx val="1"/>
          <c:order val="1"/>
          <c:tx>
            <c:strRef>
              <c:f>'RAYSGD Grafik'!$C$21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Grafik'!$A$22:$A$27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Grafik'!$C$22:$C$27</c:f>
              <c:numCache>
                <c:formatCode>0.00</c:formatCode>
                <c:ptCount val="6"/>
                <c:pt idx="0">
                  <c:v>82.878787878787875</c:v>
                </c:pt>
                <c:pt idx="1">
                  <c:v>71.776315789473685</c:v>
                </c:pt>
                <c:pt idx="2">
                  <c:v>70.969696969696969</c:v>
                </c:pt>
                <c:pt idx="3">
                  <c:v>46.196078431372541</c:v>
                </c:pt>
                <c:pt idx="4">
                  <c:v>24.054580896686161</c:v>
                </c:pt>
                <c:pt idx="5">
                  <c:v>33.624031007751938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9-410C-831B-67F5BD84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82992"/>
        <c:axId val="661783320"/>
      </c:radarChart>
      <c:catAx>
        <c:axId val="6617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3320"/>
        <c:crosses val="autoZero"/>
        <c:auto val="1"/>
        <c:lblAlgn val="ctr"/>
        <c:lblOffset val="100"/>
        <c:noMultiLvlLbl val="0"/>
      </c:catAx>
      <c:valAx>
        <c:axId val="6617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Grafik'!$B$41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Grafik'!$A$42:$A$47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Grafik'!$B$42:$B$47</c:f>
              <c:numCache>
                <c:formatCode>0.00</c:formatCode>
                <c:ptCount val="6"/>
                <c:pt idx="0">
                  <c:v>74.305555555555557</c:v>
                </c:pt>
                <c:pt idx="1">
                  <c:v>30.068027210884352</c:v>
                </c:pt>
                <c:pt idx="2">
                  <c:v>33.795180722891565</c:v>
                </c:pt>
                <c:pt idx="3">
                  <c:v>48.057259713701427</c:v>
                </c:pt>
                <c:pt idx="4">
                  <c:v>49.805194805194802</c:v>
                </c:pt>
                <c:pt idx="5">
                  <c:v>79.711934156378604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A39-AAEF-48FD5F46B2FA}"/>
            </c:ext>
          </c:extLst>
        </c:ser>
        <c:ser>
          <c:idx val="1"/>
          <c:order val="1"/>
          <c:tx>
            <c:strRef>
              <c:f>'RAYSGD Grafik'!$C$41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Grafik'!$A$42:$A$47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Grafik'!$C$42:$C$47</c:f>
              <c:numCache>
                <c:formatCode>0.00</c:formatCode>
                <c:ptCount val="6"/>
                <c:pt idx="0">
                  <c:v>71.824324324324323</c:v>
                </c:pt>
                <c:pt idx="1">
                  <c:v>71.549295774647888</c:v>
                </c:pt>
                <c:pt idx="2">
                  <c:v>74.240506329113927</c:v>
                </c:pt>
                <c:pt idx="3">
                  <c:v>50.436507936507937</c:v>
                </c:pt>
                <c:pt idx="4">
                  <c:v>22.550200803212853</c:v>
                </c:pt>
                <c:pt idx="5">
                  <c:v>28.876190476190473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0-4A39-AAEF-48FD5F46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46640"/>
        <c:axId val="332247296"/>
      </c:radarChart>
      <c:catAx>
        <c:axId val="3322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47296"/>
        <c:crosses val="autoZero"/>
        <c:auto val="1"/>
        <c:lblAlgn val="ctr"/>
        <c:lblOffset val="100"/>
        <c:noMultiLvlLbl val="0"/>
      </c:catAx>
      <c:valAx>
        <c:axId val="332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Grafik'!$B$61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Grafik'!$A$62:$A$67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Grafik'!$B$62:$B$67</c:f>
              <c:numCache>
                <c:formatCode>0.00</c:formatCode>
                <c:ptCount val="6"/>
                <c:pt idx="0">
                  <c:v>80.069444444444443</c:v>
                </c:pt>
                <c:pt idx="1">
                  <c:v>30.142857142857142</c:v>
                </c:pt>
                <c:pt idx="2">
                  <c:v>31.294117647058826</c:v>
                </c:pt>
                <c:pt idx="3">
                  <c:v>41.981981981981981</c:v>
                </c:pt>
                <c:pt idx="4">
                  <c:v>50.064935064935064</c:v>
                </c:pt>
                <c:pt idx="5">
                  <c:v>82.115768463073863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17D-BE55-0379D6F5A2DF}"/>
            </c:ext>
          </c:extLst>
        </c:ser>
        <c:ser>
          <c:idx val="1"/>
          <c:order val="1"/>
          <c:tx>
            <c:strRef>
              <c:f>'RAYSGD Grafik'!$C$61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Grafik'!$A$62:$A$67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Grafik'!$C$62:$C$67</c:f>
              <c:numCache>
                <c:formatCode>0.00</c:formatCode>
                <c:ptCount val="6"/>
                <c:pt idx="0">
                  <c:v>78.503401360544217</c:v>
                </c:pt>
                <c:pt idx="1">
                  <c:v>73.851851851851848</c:v>
                </c:pt>
                <c:pt idx="2">
                  <c:v>74.900662251655632</c:v>
                </c:pt>
                <c:pt idx="3">
                  <c:v>44.890350877192979</c:v>
                </c:pt>
                <c:pt idx="4">
                  <c:v>21.378600823045272</c:v>
                </c:pt>
                <c:pt idx="5">
                  <c:v>32.054263565891475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7-417D-BE55-0379D6F5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3328"/>
        <c:axId val="656518248"/>
      </c:radarChart>
      <c:catAx>
        <c:axId val="656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6518248"/>
        <c:crosses val="autoZero"/>
        <c:auto val="1"/>
        <c:lblAlgn val="ctr"/>
        <c:lblOffset val="100"/>
        <c:noMultiLvlLbl val="0"/>
      </c:catAx>
      <c:valAx>
        <c:axId val="6565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65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Grafik'!$B$81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Grafik'!$A$82:$A$87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Grafik'!$B$82:$B$87</c:f>
              <c:numCache>
                <c:formatCode>0.00</c:formatCode>
                <c:ptCount val="6"/>
                <c:pt idx="0">
                  <c:v>88.780487804878049</c:v>
                </c:pt>
                <c:pt idx="1">
                  <c:v>31.258741258741257</c:v>
                </c:pt>
                <c:pt idx="2">
                  <c:v>30.467836257309941</c:v>
                </c:pt>
                <c:pt idx="3">
                  <c:v>39.81481481481481</c:v>
                </c:pt>
                <c:pt idx="4">
                  <c:v>50.324675324675326</c:v>
                </c:pt>
                <c:pt idx="5">
                  <c:v>87.748917748917762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7-4A54-BE19-587845256CCE}"/>
            </c:ext>
          </c:extLst>
        </c:ser>
        <c:ser>
          <c:idx val="1"/>
          <c:order val="1"/>
          <c:tx>
            <c:strRef>
              <c:f>'RAYSGD Grafik'!$C$81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Grafik'!$A$82:$A$87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Grafik'!$C$82:$C$87</c:f>
              <c:numCache>
                <c:formatCode>0.00</c:formatCode>
                <c:ptCount val="6"/>
                <c:pt idx="0">
                  <c:v>85.891472868217051</c:v>
                </c:pt>
                <c:pt idx="1">
                  <c:v>73.695652173913047</c:v>
                </c:pt>
                <c:pt idx="2">
                  <c:v>73.594771241830074</c:v>
                </c:pt>
                <c:pt idx="3">
                  <c:v>42.657657657657658</c:v>
                </c:pt>
                <c:pt idx="4">
                  <c:v>21.86094069529652</c:v>
                </c:pt>
                <c:pt idx="5">
                  <c:v>33.717171717171716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7-4A54-BE19-58784525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61856"/>
        <c:axId val="659158904"/>
      </c:radarChart>
      <c:catAx>
        <c:axId val="659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8904"/>
        <c:crosses val="autoZero"/>
        <c:auto val="1"/>
        <c:lblAlgn val="ctr"/>
        <c:lblOffset val="100"/>
        <c:noMultiLvlLbl val="0"/>
      </c:catAx>
      <c:valAx>
        <c:axId val="659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Grafik'!$B$101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Grafik'!$A$102:$A$107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Grafik'!$B$102:$B$107</c:f>
              <c:numCache>
                <c:formatCode>0.00</c:formatCode>
                <c:ptCount val="6"/>
                <c:pt idx="0">
                  <c:v>75.102040816326536</c:v>
                </c:pt>
                <c:pt idx="1">
                  <c:v>28.134328358208954</c:v>
                </c:pt>
                <c:pt idx="2">
                  <c:v>32.335329341317362</c:v>
                </c:pt>
                <c:pt idx="3">
                  <c:v>44.574712643678154</c:v>
                </c:pt>
                <c:pt idx="4">
                  <c:v>49.675324675324674</c:v>
                </c:pt>
                <c:pt idx="5">
                  <c:v>78.916155419222918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145-9335-72C6D77F4BB3}"/>
            </c:ext>
          </c:extLst>
        </c:ser>
        <c:ser>
          <c:idx val="1"/>
          <c:order val="1"/>
          <c:tx>
            <c:strRef>
              <c:f>'RAYSGD Grafik'!$C$101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Grafik'!$A$102:$A$107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Grafik'!$C$102:$C$107</c:f>
              <c:numCache>
                <c:formatCode>0.00</c:formatCode>
                <c:ptCount val="6"/>
                <c:pt idx="0">
                  <c:v>74.054054054054049</c:v>
                </c:pt>
                <c:pt idx="1">
                  <c:v>74.341085271317837</c:v>
                </c:pt>
                <c:pt idx="2">
                  <c:v>77.328767123287676</c:v>
                </c:pt>
                <c:pt idx="3">
                  <c:v>47.831050228310495</c:v>
                </c:pt>
                <c:pt idx="4">
                  <c:v>20.828157349896479</c:v>
                </c:pt>
                <c:pt idx="5">
                  <c:v>27.777777777777779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0-4145-9335-72C6D77F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89328"/>
        <c:axId val="657181456"/>
      </c:radarChart>
      <c:catAx>
        <c:axId val="657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181456"/>
        <c:crosses val="autoZero"/>
        <c:auto val="1"/>
        <c:lblAlgn val="ctr"/>
        <c:lblOffset val="100"/>
        <c:noMultiLvlLbl val="0"/>
      </c:catAx>
      <c:valAx>
        <c:axId val="657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RAYSGD ÖLÇEKLERİ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'RAYSGD Grafik'!$B$121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'RAYSGD Grafik'!$A$122:$A$127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Grafik'!$B$122:$B$127</c:f>
              <c:numCache>
                <c:formatCode>0.00</c:formatCode>
                <c:ptCount val="6"/>
                <c:pt idx="0">
                  <c:v>79.790209790209786</c:v>
                </c:pt>
                <c:pt idx="1">
                  <c:v>30.827586206896555</c:v>
                </c:pt>
                <c:pt idx="2">
                  <c:v>31.812865497076022</c:v>
                </c:pt>
                <c:pt idx="3">
                  <c:v>43.542976939203349</c:v>
                </c:pt>
                <c:pt idx="4">
                  <c:v>50.129032258064512</c:v>
                </c:pt>
                <c:pt idx="5">
                  <c:v>82.764227642276424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F-46F2-BD42-024B48F85CEF}"/>
            </c:ext>
          </c:extLst>
        </c:ser>
        <c:ser>
          <c:idx val="1"/>
          <c:order val="1"/>
          <c:tx>
            <c:strRef>
              <c:f>'RAYSGD Grafik'!$C$121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'RAYSGD Grafik'!$A$122:$A$127</c:f>
              <c:strCache>
                <c:ptCount val="6"/>
                <c:pt idx="0">
                  <c:v>Realistik</c:v>
                </c:pt>
                <c:pt idx="1">
                  <c:v>Araştırmacı</c:v>
                </c:pt>
                <c:pt idx="2">
                  <c:v>Yaratıcı</c:v>
                </c:pt>
                <c:pt idx="3">
                  <c:v>Sosyal</c:v>
                </c:pt>
                <c:pt idx="4">
                  <c:v>Girişimci</c:v>
                </c:pt>
                <c:pt idx="5">
                  <c:v>Düzenli</c:v>
                </c:pt>
              </c:strCache>
            </c:strRef>
          </c:cat>
          <c:val>
            <c:numRef>
              <c:f>'RAYSGD Grafik'!$C$122:$C$127</c:f>
              <c:numCache>
                <c:formatCode>0.00</c:formatCode>
                <c:ptCount val="6"/>
                <c:pt idx="0">
                  <c:v>77.567567567567579</c:v>
                </c:pt>
                <c:pt idx="1">
                  <c:v>72.836879432624116</c:v>
                </c:pt>
                <c:pt idx="2">
                  <c:v>73.717948717948715</c:v>
                </c:pt>
                <c:pt idx="3">
                  <c:v>46.255144032921805</c:v>
                </c:pt>
                <c:pt idx="4">
                  <c:v>22.323232323232318</c:v>
                </c:pt>
                <c:pt idx="5">
                  <c:v>32.19047619047619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F-46F2-BD42-024B48F8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82768"/>
        <c:axId val="657183424"/>
      </c:radarChart>
      <c:catAx>
        <c:axId val="6571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183424"/>
        <c:crosses val="autoZero"/>
        <c:auto val="1"/>
        <c:lblAlgn val="ctr"/>
        <c:lblOffset val="100"/>
        <c:noMultiLvlLbl val="0"/>
      </c:catAx>
      <c:valAx>
        <c:axId val="657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Grafik'!$A$2:$A$4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Grafik'!$B$2:$B$4</c:f>
              <c:numCache>
                <c:formatCode>0.00</c:formatCode>
                <c:ptCount val="3"/>
                <c:pt idx="0">
                  <c:v>17.654867256637168</c:v>
                </c:pt>
                <c:pt idx="1">
                  <c:v>18.958193979933107</c:v>
                </c:pt>
                <c:pt idx="2">
                  <c:v>49.731182795698928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548-879F-A3FF26BA6CC6}"/>
            </c:ext>
          </c:extLst>
        </c:ser>
        <c:ser>
          <c:idx val="1"/>
          <c:order val="1"/>
          <c:tx>
            <c:strRef>
              <c:f>'3 Boyut Grafik'!$C$1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Grafik'!$A$2:$A$4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Grafik'!$C$2:$C$4</c:f>
              <c:numCache>
                <c:formatCode>0.00</c:formatCode>
                <c:ptCount val="3"/>
                <c:pt idx="0">
                  <c:v>13.732522796352583</c:v>
                </c:pt>
                <c:pt idx="1">
                  <c:v>107.67625899280577</c:v>
                </c:pt>
                <c:pt idx="2">
                  <c:v>25.434782608695656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9-4548-879F-A3FF26BA6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54616"/>
        <c:axId val="500250024"/>
      </c:radarChart>
      <c:catAx>
        <c:axId val="50025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250024"/>
        <c:crosses val="autoZero"/>
        <c:auto val="1"/>
        <c:lblAlgn val="ctr"/>
        <c:lblOffset val="100"/>
        <c:noMultiLvlLbl val="0"/>
      </c:catAx>
      <c:valAx>
        <c:axId val="5002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25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ERKEK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Grafik'!$B$41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Grafik'!$A$42:$A$49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Grafik'!$B$42:$B$49</c:f>
              <c:numCache>
                <c:formatCode>0.00</c:formatCode>
                <c:ptCount val="8"/>
                <c:pt idx="0">
                  <c:v>66.060606060606062</c:v>
                </c:pt>
                <c:pt idx="1">
                  <c:v>34.5</c:v>
                </c:pt>
                <c:pt idx="2">
                  <c:v>77.74647887323944</c:v>
                </c:pt>
                <c:pt idx="3">
                  <c:v>73.623188405797094</c:v>
                </c:pt>
                <c:pt idx="4">
                  <c:v>74.305555555555557</c:v>
                </c:pt>
                <c:pt idx="5">
                  <c:v>30.068027210884352</c:v>
                </c:pt>
                <c:pt idx="6">
                  <c:v>33.795180722891565</c:v>
                </c:pt>
                <c:pt idx="7">
                  <c:v>32.617449664429529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B81-99E0-8A38E070D84D}"/>
            </c:ext>
          </c:extLst>
        </c:ser>
        <c:ser>
          <c:idx val="1"/>
          <c:order val="1"/>
          <c:tx>
            <c:strRef>
              <c:f>'8 Dilimli Grafik'!$C$41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Grafik'!$A$42:$A$49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Grafik'!$C$42:$C$49</c:f>
              <c:numCache>
                <c:formatCode>0.00</c:formatCode>
                <c:ptCount val="8"/>
                <c:pt idx="0">
                  <c:v>26.382978723404253</c:v>
                </c:pt>
                <c:pt idx="1">
                  <c:v>25.594405594405593</c:v>
                </c:pt>
                <c:pt idx="2">
                  <c:v>32.692307692307693</c:v>
                </c:pt>
                <c:pt idx="3">
                  <c:v>29.49640287769784</c:v>
                </c:pt>
                <c:pt idx="4">
                  <c:v>71.824324324324323</c:v>
                </c:pt>
                <c:pt idx="5">
                  <c:v>71.549295774647888</c:v>
                </c:pt>
                <c:pt idx="6">
                  <c:v>74.240506329113927</c:v>
                </c:pt>
                <c:pt idx="7">
                  <c:v>72.78145695364239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B81-99E0-8A38E070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88360"/>
        <c:axId val="227690328"/>
      </c:radarChart>
      <c:catAx>
        <c:axId val="2276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7690328"/>
        <c:crosses val="autoZero"/>
        <c:auto val="1"/>
        <c:lblAlgn val="ctr"/>
        <c:lblOffset val="100"/>
        <c:noMultiLvlLbl val="0"/>
      </c:catAx>
      <c:valAx>
        <c:axId val="2276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76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Grafik'!$A$22:$A$24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Grafik'!$B$22:$B$24</c:f>
              <c:numCache>
                <c:formatCode>0.00</c:formatCode>
                <c:ptCount val="3"/>
                <c:pt idx="0">
                  <c:v>9.9836065573770512</c:v>
                </c:pt>
                <c:pt idx="1">
                  <c:v>15.012280701754385</c:v>
                </c:pt>
                <c:pt idx="2">
                  <c:v>46.607142857142854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856-8CB6-F5701451290A}"/>
            </c:ext>
          </c:extLst>
        </c:ser>
        <c:ser>
          <c:idx val="1"/>
          <c:order val="1"/>
          <c:tx>
            <c:strRef>
              <c:f>'3 Boyut Grafik'!$C$21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Grafik'!$A$22:$A$24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Grafik'!$C$22:$C$24</c:f>
              <c:numCache>
                <c:formatCode>0.00</c:formatCode>
                <c:ptCount val="3"/>
                <c:pt idx="0">
                  <c:v>5.9664429530201346</c:v>
                </c:pt>
                <c:pt idx="1">
                  <c:v>106.63235294117646</c:v>
                </c:pt>
                <c:pt idx="2">
                  <c:v>18.711656441717789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B-4856-8CB6-F5701451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9248"/>
        <c:axId val="503038264"/>
      </c:radarChart>
      <c:catAx>
        <c:axId val="5030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038264"/>
        <c:crosses val="autoZero"/>
        <c:auto val="1"/>
        <c:lblAlgn val="ctr"/>
        <c:lblOffset val="100"/>
        <c:noMultiLvlLbl val="0"/>
      </c:catAx>
      <c:valAx>
        <c:axId val="5030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0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Grafik'!$B$41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Grafik'!$A$42:$A$44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Grafik'!$B$42:$B$44</c:f>
              <c:numCache>
                <c:formatCode>0.00</c:formatCode>
                <c:ptCount val="3"/>
                <c:pt idx="0">
                  <c:v>19.258620689655174</c:v>
                </c:pt>
                <c:pt idx="1">
                  <c:v>21.632404181184665</c:v>
                </c:pt>
                <c:pt idx="2">
                  <c:v>54.37158469945355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A-44D3-BDA5-C9732EA7C6A5}"/>
            </c:ext>
          </c:extLst>
        </c:ser>
        <c:ser>
          <c:idx val="1"/>
          <c:order val="1"/>
          <c:tx>
            <c:strRef>
              <c:f>'3 Boyut Grafik'!$C$41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Grafik'!$A$42:$A$44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Grafik'!$C$42:$C$44</c:f>
              <c:numCache>
                <c:formatCode>0.00</c:formatCode>
                <c:ptCount val="3"/>
                <c:pt idx="0">
                  <c:v>14.165467625899282</c:v>
                </c:pt>
                <c:pt idx="1">
                  <c:v>116.47470817120623</c:v>
                </c:pt>
                <c:pt idx="2">
                  <c:v>29.657142857142858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A-44D3-BDA5-C9732EA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74584"/>
        <c:axId val="621371960"/>
      </c:radarChart>
      <c:catAx>
        <c:axId val="6213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1371960"/>
        <c:crosses val="autoZero"/>
        <c:auto val="1"/>
        <c:lblAlgn val="ctr"/>
        <c:lblOffset val="100"/>
        <c:noMultiLvlLbl val="0"/>
      </c:catAx>
      <c:valAx>
        <c:axId val="6213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13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Grafik'!$B$61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Grafik'!$A$62:$A$64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Grafik'!$B$62:$B$64</c:f>
              <c:numCache>
                <c:formatCode>0.00</c:formatCode>
                <c:ptCount val="3"/>
                <c:pt idx="0">
                  <c:v>14.051987767584102</c:v>
                </c:pt>
                <c:pt idx="1">
                  <c:v>17.234006734006734</c:v>
                </c:pt>
                <c:pt idx="2">
                  <c:v>49.510869565217391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3-43E3-A52C-92193E90170F}"/>
            </c:ext>
          </c:extLst>
        </c:ser>
        <c:ser>
          <c:idx val="1"/>
          <c:order val="1"/>
          <c:tx>
            <c:strRef>
              <c:f>'3 Boyut Grafik'!$C$61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Grafik'!$A$62:$A$64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Grafik'!$C$62:$C$64</c:f>
              <c:numCache>
                <c:formatCode>0.00</c:formatCode>
                <c:ptCount val="3"/>
                <c:pt idx="0">
                  <c:v>10.241486068111449</c:v>
                </c:pt>
                <c:pt idx="1">
                  <c:v>108.97777777777777</c:v>
                </c:pt>
                <c:pt idx="2">
                  <c:v>25.054347826086957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3-43E3-A52C-92193E90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912"/>
        <c:axId val="609767160"/>
      </c:radarChart>
      <c:catAx>
        <c:axId val="60976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767160"/>
        <c:crosses val="autoZero"/>
        <c:auto val="1"/>
        <c:lblAlgn val="ctr"/>
        <c:lblOffset val="100"/>
        <c:noMultiLvlLbl val="0"/>
      </c:catAx>
      <c:valAx>
        <c:axId val="60976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76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KIZ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Grafik'!$B$81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Grafik'!$A$82:$A$84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Grafik'!$B$82:$B$84</c:f>
              <c:numCache>
                <c:formatCode>0.00</c:formatCode>
                <c:ptCount val="3"/>
                <c:pt idx="0">
                  <c:v>5.0172413793103487</c:v>
                </c:pt>
                <c:pt idx="1">
                  <c:v>12.851785714285704</c:v>
                </c:pt>
                <c:pt idx="2">
                  <c:v>46.783625730994153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5-4387-96EE-58E7086063C1}"/>
            </c:ext>
          </c:extLst>
        </c:ser>
        <c:ser>
          <c:idx val="1"/>
          <c:order val="1"/>
          <c:tx>
            <c:strRef>
              <c:f>'3 Boyut Grafik'!$C$81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Grafik'!$A$82:$A$84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Grafik'!$C$82:$C$84</c:f>
              <c:numCache>
                <c:formatCode>0.00</c:formatCode>
                <c:ptCount val="3"/>
                <c:pt idx="0">
                  <c:v>0.6923076923076934</c:v>
                </c:pt>
                <c:pt idx="1">
                  <c:v>110.09486166007906</c:v>
                </c:pt>
                <c:pt idx="2">
                  <c:v>18.795180722891565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5-4387-96EE-58E70860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56824"/>
        <c:axId val="495742944"/>
      </c:radarChart>
      <c:catAx>
        <c:axId val="6103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742944"/>
        <c:crosses val="autoZero"/>
        <c:auto val="1"/>
        <c:lblAlgn val="ctr"/>
        <c:lblOffset val="100"/>
        <c:noMultiLvlLbl val="0"/>
      </c:catAx>
      <c:valAx>
        <c:axId val="4957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035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ERKEK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Grafik'!$B$101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Grafik'!$A$102:$A$104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Grafik'!$B$102:$B$104</c:f>
              <c:numCache>
                <c:formatCode>0.00</c:formatCode>
                <c:ptCount val="3"/>
                <c:pt idx="0">
                  <c:v>15.228873239436624</c:v>
                </c:pt>
                <c:pt idx="1">
                  <c:v>20.26610169491525</c:v>
                </c:pt>
                <c:pt idx="2">
                  <c:v>53.149171270718234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4E61-8E35-75A27FAC61B1}"/>
            </c:ext>
          </c:extLst>
        </c:ser>
        <c:ser>
          <c:idx val="1"/>
          <c:order val="1"/>
          <c:tx>
            <c:strRef>
              <c:f>'3 Boyut Grafik'!$C$101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Grafik'!$A$102:$A$104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Grafik'!$C$102:$C$104</c:f>
              <c:numCache>
                <c:formatCode>0.00</c:formatCode>
                <c:ptCount val="3"/>
                <c:pt idx="0">
                  <c:v>11.123674911660771</c:v>
                </c:pt>
                <c:pt idx="1">
                  <c:v>115.8294573643411</c:v>
                </c:pt>
                <c:pt idx="2">
                  <c:v>28.757062146892657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4E61-8E35-75A27FAC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4600"/>
        <c:axId val="503230176"/>
      </c:radarChart>
      <c:catAx>
        <c:axId val="50322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230176"/>
        <c:crosses val="autoZero"/>
        <c:auto val="1"/>
        <c:lblAlgn val="ctr"/>
        <c:lblOffset val="100"/>
        <c:noMultiLvlLbl val="0"/>
      </c:catAx>
      <c:valAx>
        <c:axId val="503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22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3 BOYUTLU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'3 Boyut Grafik'!$B$121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Boyut Grafik'!$A$122:$A$124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Grafik'!$B$122:$B$124</c:f>
              <c:numCache>
                <c:formatCode>0.00</c:formatCode>
                <c:ptCount val="3"/>
                <c:pt idx="0">
                  <c:v>15.763473053892213</c:v>
                </c:pt>
                <c:pt idx="1">
                  <c:v>17.947986577181204</c:v>
                </c:pt>
                <c:pt idx="2">
                  <c:v>49.621621621621621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B4A-A417-BBA7E49EBA5C}"/>
            </c:ext>
          </c:extLst>
        </c:ser>
        <c:ser>
          <c:idx val="1"/>
          <c:order val="1"/>
          <c:tx>
            <c:strRef>
              <c:f>'3 Boyut Grafik'!$C$121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Boyut Grafik'!$A$122:$A$124</c:f>
              <c:strCache>
                <c:ptCount val="3"/>
                <c:pt idx="0">
                  <c:v>İnsanlar / nesneler</c:v>
                </c:pt>
                <c:pt idx="1">
                  <c:v>Fikirler / veriler</c:v>
                </c:pt>
                <c:pt idx="2">
                  <c:v>Saygınlık</c:v>
                </c:pt>
              </c:strCache>
            </c:strRef>
          </c:cat>
          <c:val>
            <c:numRef>
              <c:f>'3 Boyut Grafik'!$C$122:$C$124</c:f>
              <c:numCache>
                <c:formatCode>0.00</c:formatCode>
                <c:ptCount val="3"/>
                <c:pt idx="0">
                  <c:v>11.975609756097555</c:v>
                </c:pt>
                <c:pt idx="1">
                  <c:v>108.51282051282053</c:v>
                </c:pt>
                <c:pt idx="2">
                  <c:v>25.217391304347821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4-4B4A-A417-BBA7E49E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17344"/>
        <c:axId val="609821936"/>
      </c:radarChart>
      <c:catAx>
        <c:axId val="6098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821936"/>
        <c:crosses val="autoZero"/>
        <c:auto val="1"/>
        <c:lblAlgn val="ctr"/>
        <c:lblOffset val="100"/>
        <c:noMultiLvlLbl val="0"/>
      </c:catAx>
      <c:valAx>
        <c:axId val="609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8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TÜM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Grafik'!$B$61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Grafik'!$A$62:$A$69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Grafik'!$B$62:$B$69</c:f>
              <c:numCache>
                <c:formatCode>0.00</c:formatCode>
                <c:ptCount val="8"/>
                <c:pt idx="0">
                  <c:v>65.511811023622045</c:v>
                </c:pt>
                <c:pt idx="1">
                  <c:v>36.482758620689651</c:v>
                </c:pt>
                <c:pt idx="2">
                  <c:v>77.41721854304636</c:v>
                </c:pt>
                <c:pt idx="3">
                  <c:v>79.398496240601503</c:v>
                </c:pt>
                <c:pt idx="4">
                  <c:v>80.069444444444443</c:v>
                </c:pt>
                <c:pt idx="5">
                  <c:v>30.142857142857142</c:v>
                </c:pt>
                <c:pt idx="6">
                  <c:v>31.294117647058826</c:v>
                </c:pt>
                <c:pt idx="7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2-4EEF-9A86-322DFDF49C8E}"/>
            </c:ext>
          </c:extLst>
        </c:ser>
        <c:ser>
          <c:idx val="1"/>
          <c:order val="1"/>
          <c:tx>
            <c:strRef>
              <c:f>'8 Dilimli Grafik'!$C$61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Grafik'!$A$62:$A$69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Grafik'!$C$62:$C$69</c:f>
              <c:numCache>
                <c:formatCode>0.00</c:formatCode>
                <c:ptCount val="8"/>
                <c:pt idx="0">
                  <c:v>23.529411764705888</c:v>
                </c:pt>
                <c:pt idx="1">
                  <c:v>27.432432432432435</c:v>
                </c:pt>
                <c:pt idx="2">
                  <c:v>33.9375</c:v>
                </c:pt>
                <c:pt idx="3">
                  <c:v>34.031007751937985</c:v>
                </c:pt>
                <c:pt idx="4">
                  <c:v>78.503401360544217</c:v>
                </c:pt>
                <c:pt idx="5">
                  <c:v>73.851851851851848</c:v>
                </c:pt>
                <c:pt idx="6">
                  <c:v>74.900662251655632</c:v>
                </c:pt>
                <c:pt idx="7">
                  <c:v>68.148148148148152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2-4EEF-9A86-322DFDF4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33936"/>
        <c:axId val="497330328"/>
      </c:radarChart>
      <c:catAx>
        <c:axId val="4973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330328"/>
        <c:crosses val="autoZero"/>
        <c:auto val="1"/>
        <c:lblAlgn val="ctr"/>
        <c:lblOffset val="100"/>
        <c:noMultiLvlLbl val="0"/>
      </c:catAx>
      <c:valAx>
        <c:axId val="4973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3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KIZ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Grafik'!$B$81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Grafik'!$A$82:$A$89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Grafik'!$B$82:$B$89</c:f>
              <c:numCache>
                <c:formatCode>0.00</c:formatCode>
                <c:ptCount val="8"/>
                <c:pt idx="0">
                  <c:v>64.53125</c:v>
                </c:pt>
                <c:pt idx="1">
                  <c:v>37.48251748251748</c:v>
                </c:pt>
                <c:pt idx="2">
                  <c:v>81.870503597122308</c:v>
                </c:pt>
                <c:pt idx="3">
                  <c:v>84.878048780487802</c:v>
                </c:pt>
                <c:pt idx="4">
                  <c:v>88.780487804878049</c:v>
                </c:pt>
                <c:pt idx="5">
                  <c:v>31.258741258741257</c:v>
                </c:pt>
                <c:pt idx="6">
                  <c:v>30.467836257309941</c:v>
                </c:pt>
                <c:pt idx="7">
                  <c:v>18.281250000000004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D-4893-841C-92AF630D0F33}"/>
            </c:ext>
          </c:extLst>
        </c:ser>
        <c:ser>
          <c:idx val="1"/>
          <c:order val="1"/>
          <c:tx>
            <c:strRef>
              <c:f>'8 Dilimli Grafik'!$C$81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Grafik'!$A$82:$A$89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Grafik'!$C$82:$C$89</c:f>
              <c:numCache>
                <c:formatCode>0.00</c:formatCode>
                <c:ptCount val="8"/>
                <c:pt idx="0">
                  <c:v>22.846715328467155</c:v>
                </c:pt>
                <c:pt idx="1">
                  <c:v>28.648648648648649</c:v>
                </c:pt>
                <c:pt idx="2">
                  <c:v>35.320512820512818</c:v>
                </c:pt>
                <c:pt idx="3">
                  <c:v>35.737704918032783</c:v>
                </c:pt>
                <c:pt idx="4">
                  <c:v>85.891472868217051</c:v>
                </c:pt>
                <c:pt idx="5">
                  <c:v>73.695652173913047</c:v>
                </c:pt>
                <c:pt idx="6">
                  <c:v>73.594771241830074</c:v>
                </c:pt>
                <c:pt idx="7">
                  <c:v>66.456692913385822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D-4893-841C-92AF630D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71112"/>
        <c:axId val="328376360"/>
      </c:radarChart>
      <c:catAx>
        <c:axId val="3283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8376360"/>
        <c:crosses val="autoZero"/>
        <c:auto val="1"/>
        <c:lblAlgn val="ctr"/>
        <c:lblOffset val="100"/>
        <c:noMultiLvlLbl val="0"/>
      </c:catAx>
      <c:valAx>
        <c:axId val="3283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837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ÜNİVERSİTELİ ERKEK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Grafik'!$B$101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Grafik'!$A$102:$A$109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Grafik'!$B$102:$B$109</c:f>
              <c:numCache>
                <c:formatCode>0.00</c:formatCode>
                <c:ptCount val="8"/>
                <c:pt idx="0">
                  <c:v>66.960000000000008</c:v>
                </c:pt>
                <c:pt idx="1">
                  <c:v>34.722222222222221</c:v>
                </c:pt>
                <c:pt idx="2">
                  <c:v>73.782051282051285</c:v>
                </c:pt>
                <c:pt idx="3">
                  <c:v>76.456692913385822</c:v>
                </c:pt>
                <c:pt idx="4">
                  <c:v>75.102040816326536</c:v>
                </c:pt>
                <c:pt idx="5">
                  <c:v>28.134328358208954</c:v>
                </c:pt>
                <c:pt idx="6">
                  <c:v>32.335329341317362</c:v>
                </c:pt>
                <c:pt idx="7">
                  <c:v>25.112781954887225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89C-8810-ED8DD368A574}"/>
            </c:ext>
          </c:extLst>
        </c:ser>
        <c:ser>
          <c:idx val="1"/>
          <c:order val="1"/>
          <c:tx>
            <c:strRef>
              <c:f>'8 Dilimli Grafik'!$C$101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Grafik'!$A$102:$A$109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Grafik'!$C$102:$C$109</c:f>
              <c:numCache>
                <c:formatCode>0.00</c:formatCode>
                <c:ptCount val="8"/>
                <c:pt idx="0">
                  <c:v>24.13533834586466</c:v>
                </c:pt>
                <c:pt idx="1">
                  <c:v>24.825174825174827</c:v>
                </c:pt>
                <c:pt idx="2">
                  <c:v>31.202531645569621</c:v>
                </c:pt>
                <c:pt idx="3">
                  <c:v>29.920634920634921</c:v>
                </c:pt>
                <c:pt idx="4">
                  <c:v>74.054054054054049</c:v>
                </c:pt>
                <c:pt idx="5">
                  <c:v>74.341085271317837</c:v>
                </c:pt>
                <c:pt idx="6">
                  <c:v>77.328767123287676</c:v>
                </c:pt>
                <c:pt idx="7">
                  <c:v>72.595419847328245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89C-8810-ED8DD368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2664"/>
        <c:axId val="492387912"/>
      </c:radarChart>
      <c:catAx>
        <c:axId val="49238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387912"/>
        <c:crosses val="autoZero"/>
        <c:auto val="1"/>
        <c:lblAlgn val="ctr"/>
        <c:lblOffset val="100"/>
        <c:noMultiLvlLbl val="0"/>
      </c:catAx>
      <c:valAx>
        <c:axId val="4923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23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8 DİLİMLİ ÖLÇEKLER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Dilimli Grafik'!$B$121</c:f>
              <c:strCache>
                <c:ptCount val="1"/>
                <c:pt idx="0">
                  <c:v>İlgi Standart Puan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Dilimli Grafik'!$A$122:$A$129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Grafik'!$B$122:$B$129</c:f>
              <c:numCache>
                <c:formatCode>0.00</c:formatCode>
                <c:ptCount val="8"/>
                <c:pt idx="0">
                  <c:v>65.114503816793899</c:v>
                </c:pt>
                <c:pt idx="1">
                  <c:v>36.482758620689651</c:v>
                </c:pt>
                <c:pt idx="2">
                  <c:v>78.299319727891159</c:v>
                </c:pt>
                <c:pt idx="3">
                  <c:v>79.029850746268664</c:v>
                </c:pt>
                <c:pt idx="4">
                  <c:v>79.790209790209786</c:v>
                </c:pt>
                <c:pt idx="5">
                  <c:v>30.827586206896555</c:v>
                </c:pt>
                <c:pt idx="6">
                  <c:v>31.812865497076022</c:v>
                </c:pt>
                <c:pt idx="7">
                  <c:v>26.054421768707488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6-455D-B50B-EE1D5131197B}"/>
            </c:ext>
          </c:extLst>
        </c:ser>
        <c:ser>
          <c:idx val="1"/>
          <c:order val="1"/>
          <c:tx>
            <c:strRef>
              <c:f>'8 Dilimli Grafik'!$C$121</c:f>
              <c:strCache>
                <c:ptCount val="1"/>
                <c:pt idx="0">
                  <c:v>Yeterlik Standart Puan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 Dilimli Grafik'!$A$122:$A$129</c:f>
              <c:strCache>
                <c:ptCount val="8"/>
                <c:pt idx="0">
                  <c:v>Sosyal kolaylaştırma </c:v>
                </c:pt>
                <c:pt idx="1">
                  <c:v>Yönetim </c:v>
                </c:pt>
                <c:pt idx="2">
                  <c:v>İş ayrıntıları </c:v>
                </c:pt>
                <c:pt idx="3">
                  <c:v>Veri işleme </c:v>
                </c:pt>
                <c:pt idx="4">
                  <c:v>Mekanik </c:v>
                </c:pt>
                <c:pt idx="5">
                  <c:v>Doğa / açık alan </c:v>
                </c:pt>
                <c:pt idx="6">
                  <c:v>Sanat </c:v>
                </c:pt>
                <c:pt idx="7">
                  <c:v>Yardım </c:v>
                </c:pt>
              </c:strCache>
            </c:strRef>
          </c:cat>
          <c:val>
            <c:numRef>
              <c:f>'8 Dilimli Grafik'!$C$122:$C$129</c:f>
              <c:numCache>
                <c:formatCode>0.00</c:formatCode>
                <c:ptCount val="8"/>
                <c:pt idx="0">
                  <c:v>24.785714285714281</c:v>
                </c:pt>
                <c:pt idx="1">
                  <c:v>27.567567567567565</c:v>
                </c:pt>
                <c:pt idx="2">
                  <c:v>34.25</c:v>
                </c:pt>
                <c:pt idx="3">
                  <c:v>33.955223880597018</c:v>
                </c:pt>
                <c:pt idx="4">
                  <c:v>77.567567567567579</c:v>
                </c:pt>
                <c:pt idx="5">
                  <c:v>72.836879432624116</c:v>
                </c:pt>
                <c:pt idx="6">
                  <c:v>73.717948717948715</c:v>
                </c:pt>
                <c:pt idx="7">
                  <c:v>67.876712328767127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6-455D-B50B-EE1D5131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45000"/>
        <c:axId val="332245328"/>
      </c:radarChart>
      <c:catAx>
        <c:axId val="3322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45328"/>
        <c:crosses val="autoZero"/>
        <c:auto val="1"/>
        <c:lblAlgn val="ctr"/>
        <c:lblOffset val="100"/>
        <c:noMultiLvlLbl val="0"/>
      </c:catAx>
      <c:valAx>
        <c:axId val="332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2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TÜM 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Grafik'!$B$1:$C$1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Grafik'!$B$2:$C$2</c:f>
              <c:numCache>
                <c:formatCode>0.00</c:formatCode>
                <c:ptCount val="2"/>
                <c:pt idx="0">
                  <c:v>36.408450704225352</c:v>
                </c:pt>
                <c:pt idx="1">
                  <c:v>34.125874125874127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D-4790-A143-BBF716DBF468}"/>
            </c:ext>
          </c:extLst>
        </c:ser>
        <c:ser>
          <c:idx val="1"/>
          <c:order val="1"/>
          <c:tx>
            <c:strRef>
              <c:f>'Y-D Saygınlık Grafik'!$A$3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Grafik'!$B$1:$C$1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Grafik'!$B$3:$C$3</c:f>
              <c:numCache>
                <c:formatCode>0.00</c:formatCode>
                <c:ptCount val="2"/>
                <c:pt idx="0">
                  <c:v>37.948717948717949</c:v>
                </c:pt>
                <c:pt idx="1">
                  <c:v>63.719512195121951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D-4790-A143-BBF716DB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08056"/>
        <c:axId val="501709368"/>
      </c:barChart>
      <c:catAx>
        <c:axId val="50170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709368"/>
        <c:crosses val="autoZero"/>
        <c:auto val="1"/>
        <c:lblAlgn val="ctr"/>
        <c:lblOffset val="100"/>
        <c:noMultiLvlLbl val="0"/>
      </c:catAx>
      <c:valAx>
        <c:axId val="501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70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0" i="0" baseline="0">
                <a:effectLst/>
              </a:rPr>
              <a:t>KKE-KF-T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YÜKSEK VE DÜŞÜK SAYGINLIK</a:t>
            </a:r>
            <a:endParaRPr lang="tr-TR" sz="1200">
              <a:effectLst/>
            </a:endParaRPr>
          </a:p>
          <a:p>
            <a:pPr>
              <a:defRPr/>
            </a:pPr>
            <a:r>
              <a:rPr lang="tr-TR" sz="1200" b="0" i="0" baseline="0">
                <a:effectLst/>
              </a:rPr>
              <a:t>LİSELİ KIZ </a:t>
            </a:r>
            <a:r>
              <a:rPr lang="tr-TR" sz="1200" b="0" i="0" u="none" strike="noStrike" baseline="0">
                <a:effectLst/>
              </a:rPr>
              <a:t>ÖĞRENCİLER</a:t>
            </a:r>
            <a:endParaRPr lang="tr-T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'Y-D Saygınlık Grafik'!$A$22</c:f>
              <c:strCache>
                <c:ptCount val="1"/>
                <c:pt idx="0">
                  <c:v>Yüksek saygınlık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'Y-D Saygınlık Grafik'!$B$21:$C$21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Grafik'!$B$22:$C$22</c:f>
              <c:numCache>
                <c:formatCode>0.00</c:formatCode>
                <c:ptCount val="2"/>
                <c:pt idx="0">
                  <c:v>35.845070422535215</c:v>
                </c:pt>
                <c:pt idx="1">
                  <c:v>33.450704225352112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FF2-B4D7-89D9813DDFB1}"/>
            </c:ext>
          </c:extLst>
        </c:ser>
        <c:ser>
          <c:idx val="1"/>
          <c:order val="1"/>
          <c:tx>
            <c:strRef>
              <c:f>'Y-D Saygınlık Grafik'!$A$23</c:f>
              <c:strCache>
                <c:ptCount val="1"/>
                <c:pt idx="0">
                  <c:v>Düşük saygınlık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'Y-D Saygınlık Grafik'!$B$21:$C$21</c:f>
              <c:strCache>
                <c:ptCount val="2"/>
                <c:pt idx="0">
                  <c:v>İlgi Standart Puan</c:v>
                </c:pt>
                <c:pt idx="1">
                  <c:v>Yeterlik Standart Puan</c:v>
                </c:pt>
              </c:strCache>
            </c:strRef>
          </c:cat>
          <c:val>
            <c:numRef>
              <c:f>'Y-D Saygınlık Grafik'!$B$23:$C$23</c:f>
              <c:numCache>
                <c:formatCode>0.00</c:formatCode>
                <c:ptCount val="2"/>
                <c:pt idx="0">
                  <c:v>39.179104477611943</c:v>
                </c:pt>
                <c:pt idx="1">
                  <c:v>69.027777777777771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D-4FF2-B4D7-89D9813D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91120"/>
        <c:axId val="515895712"/>
      </c:barChart>
      <c:catAx>
        <c:axId val="5158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895712"/>
        <c:crosses val="autoZero"/>
        <c:auto val="1"/>
        <c:lblAlgn val="ctr"/>
        <c:lblOffset val="100"/>
        <c:noMultiLvlLbl val="0"/>
      </c:catAx>
      <c:valAx>
        <c:axId val="515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8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11430</xdr:rowOff>
    </xdr:from>
    <xdr:to>
      <xdr:col>11</xdr:col>
      <xdr:colOff>304800</xdr:colOff>
      <xdr:row>14</xdr:row>
      <xdr:rowOff>179070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16</xdr:row>
      <xdr:rowOff>179070</xdr:rowOff>
    </xdr:from>
    <xdr:to>
      <xdr:col>11</xdr:col>
      <xdr:colOff>312420</xdr:colOff>
      <xdr:row>31</xdr:row>
      <xdr:rowOff>179070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36</xdr:row>
      <xdr:rowOff>179070</xdr:rowOff>
    </xdr:from>
    <xdr:to>
      <xdr:col>11</xdr:col>
      <xdr:colOff>297180</xdr:colOff>
      <xdr:row>51</xdr:row>
      <xdr:rowOff>179070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57</xdr:row>
      <xdr:rowOff>3810</xdr:rowOff>
    </xdr:from>
    <xdr:to>
      <xdr:col>11</xdr:col>
      <xdr:colOff>304800</xdr:colOff>
      <xdr:row>72</xdr:row>
      <xdr:rowOff>3810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76</xdr:row>
      <xdr:rowOff>179070</xdr:rowOff>
    </xdr:from>
    <xdr:to>
      <xdr:col>11</xdr:col>
      <xdr:colOff>304800</xdr:colOff>
      <xdr:row>91</xdr:row>
      <xdr:rowOff>179070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97</xdr:row>
      <xdr:rowOff>3810</xdr:rowOff>
    </xdr:from>
    <xdr:to>
      <xdr:col>11</xdr:col>
      <xdr:colOff>304800</xdr:colOff>
      <xdr:row>112</xdr:row>
      <xdr:rowOff>3810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116</xdr:row>
      <xdr:rowOff>179070</xdr:rowOff>
    </xdr:from>
    <xdr:to>
      <xdr:col>11</xdr:col>
      <xdr:colOff>304800</xdr:colOff>
      <xdr:row>131</xdr:row>
      <xdr:rowOff>179070</xdr:rowOff>
    </xdr:to>
    <xdr:graphicFrame macro="">
      <xdr:nvGraphicFramePr>
        <xdr:cNvPr id="13" name="Grafi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297180</xdr:colOff>
      <xdr:row>15</xdr:row>
      <xdr:rowOff>167640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179070</xdr:rowOff>
    </xdr:from>
    <xdr:to>
      <xdr:col>11</xdr:col>
      <xdr:colOff>304800</xdr:colOff>
      <xdr:row>31</xdr:row>
      <xdr:rowOff>179070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37</xdr:row>
      <xdr:rowOff>3810</xdr:rowOff>
    </xdr:from>
    <xdr:to>
      <xdr:col>11</xdr:col>
      <xdr:colOff>312420</xdr:colOff>
      <xdr:row>52</xdr:row>
      <xdr:rowOff>3810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56</xdr:row>
      <xdr:rowOff>179070</xdr:rowOff>
    </xdr:from>
    <xdr:to>
      <xdr:col>11</xdr:col>
      <xdr:colOff>312420</xdr:colOff>
      <xdr:row>71</xdr:row>
      <xdr:rowOff>179070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77</xdr:row>
      <xdr:rowOff>3810</xdr:rowOff>
    </xdr:from>
    <xdr:to>
      <xdr:col>11</xdr:col>
      <xdr:colOff>304800</xdr:colOff>
      <xdr:row>92</xdr:row>
      <xdr:rowOff>3810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97</xdr:row>
      <xdr:rowOff>3810</xdr:rowOff>
    </xdr:from>
    <xdr:to>
      <xdr:col>11</xdr:col>
      <xdr:colOff>304800</xdr:colOff>
      <xdr:row>112</xdr:row>
      <xdr:rowOff>3810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</xdr:colOff>
      <xdr:row>117</xdr:row>
      <xdr:rowOff>3810</xdr:rowOff>
    </xdr:from>
    <xdr:to>
      <xdr:col>11</xdr:col>
      <xdr:colOff>312420</xdr:colOff>
      <xdr:row>132</xdr:row>
      <xdr:rowOff>3810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</xdr:rowOff>
    </xdr:from>
    <xdr:to>
      <xdr:col>11</xdr:col>
      <xdr:colOff>304800</xdr:colOff>
      <xdr:row>15</xdr:row>
      <xdr:rowOff>3810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179070</xdr:rowOff>
    </xdr:from>
    <xdr:to>
      <xdr:col>11</xdr:col>
      <xdr:colOff>304800</xdr:colOff>
      <xdr:row>31</xdr:row>
      <xdr:rowOff>179070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179070</xdr:rowOff>
    </xdr:from>
    <xdr:to>
      <xdr:col>11</xdr:col>
      <xdr:colOff>304800</xdr:colOff>
      <xdr:row>51</xdr:row>
      <xdr:rowOff>179070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179070</xdr:rowOff>
    </xdr:from>
    <xdr:to>
      <xdr:col>11</xdr:col>
      <xdr:colOff>304800</xdr:colOff>
      <xdr:row>71</xdr:row>
      <xdr:rowOff>179070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76</xdr:row>
      <xdr:rowOff>179070</xdr:rowOff>
    </xdr:from>
    <xdr:to>
      <xdr:col>11</xdr:col>
      <xdr:colOff>304800</xdr:colOff>
      <xdr:row>91</xdr:row>
      <xdr:rowOff>179070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601980</xdr:colOff>
      <xdr:row>96</xdr:row>
      <xdr:rowOff>179070</xdr:rowOff>
    </xdr:from>
    <xdr:to>
      <xdr:col>11</xdr:col>
      <xdr:colOff>297180</xdr:colOff>
      <xdr:row>111</xdr:row>
      <xdr:rowOff>179070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116</xdr:row>
      <xdr:rowOff>179070</xdr:rowOff>
    </xdr:from>
    <xdr:to>
      <xdr:col>11</xdr:col>
      <xdr:colOff>304800</xdr:colOff>
      <xdr:row>131</xdr:row>
      <xdr:rowOff>179070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11430</xdr:rowOff>
    </xdr:from>
    <xdr:to>
      <xdr:col>11</xdr:col>
      <xdr:colOff>304800</xdr:colOff>
      <xdr:row>15</xdr:row>
      <xdr:rowOff>11430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179070</xdr:rowOff>
    </xdr:from>
    <xdr:to>
      <xdr:col>11</xdr:col>
      <xdr:colOff>304800</xdr:colOff>
      <xdr:row>31</xdr:row>
      <xdr:rowOff>179070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179070</xdr:rowOff>
    </xdr:from>
    <xdr:to>
      <xdr:col>11</xdr:col>
      <xdr:colOff>304800</xdr:colOff>
      <xdr:row>51</xdr:row>
      <xdr:rowOff>179070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179070</xdr:rowOff>
    </xdr:from>
    <xdr:to>
      <xdr:col>11</xdr:col>
      <xdr:colOff>304800</xdr:colOff>
      <xdr:row>71</xdr:row>
      <xdr:rowOff>179070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76</xdr:row>
      <xdr:rowOff>179070</xdr:rowOff>
    </xdr:from>
    <xdr:to>
      <xdr:col>11</xdr:col>
      <xdr:colOff>304800</xdr:colOff>
      <xdr:row>91</xdr:row>
      <xdr:rowOff>179070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</xdr:colOff>
      <xdr:row>97</xdr:row>
      <xdr:rowOff>3810</xdr:rowOff>
    </xdr:from>
    <xdr:to>
      <xdr:col>11</xdr:col>
      <xdr:colOff>312420</xdr:colOff>
      <xdr:row>112</xdr:row>
      <xdr:rowOff>3810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116</xdr:row>
      <xdr:rowOff>179070</xdr:rowOff>
    </xdr:from>
    <xdr:to>
      <xdr:col>11</xdr:col>
      <xdr:colOff>304800</xdr:colOff>
      <xdr:row>131</xdr:row>
      <xdr:rowOff>179070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167640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179070</xdr:rowOff>
    </xdr:from>
    <xdr:to>
      <xdr:col>11</xdr:col>
      <xdr:colOff>304800</xdr:colOff>
      <xdr:row>31</xdr:row>
      <xdr:rowOff>179070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36</xdr:row>
      <xdr:rowOff>179070</xdr:rowOff>
    </xdr:from>
    <xdr:to>
      <xdr:col>11</xdr:col>
      <xdr:colOff>297180</xdr:colOff>
      <xdr:row>51</xdr:row>
      <xdr:rowOff>179070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179070</xdr:rowOff>
    </xdr:from>
    <xdr:to>
      <xdr:col>11</xdr:col>
      <xdr:colOff>304800</xdr:colOff>
      <xdr:row>71</xdr:row>
      <xdr:rowOff>179070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77</xdr:row>
      <xdr:rowOff>3810</xdr:rowOff>
    </xdr:from>
    <xdr:to>
      <xdr:col>11</xdr:col>
      <xdr:colOff>304800</xdr:colOff>
      <xdr:row>92</xdr:row>
      <xdr:rowOff>3810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96</xdr:row>
      <xdr:rowOff>179070</xdr:rowOff>
    </xdr:from>
    <xdr:to>
      <xdr:col>11</xdr:col>
      <xdr:colOff>304800</xdr:colOff>
      <xdr:row>111</xdr:row>
      <xdr:rowOff>179070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116</xdr:row>
      <xdr:rowOff>179070</xdr:rowOff>
    </xdr:from>
    <xdr:to>
      <xdr:col>11</xdr:col>
      <xdr:colOff>304800</xdr:colOff>
      <xdr:row>131</xdr:row>
      <xdr:rowOff>179070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8"/>
  <sheetViews>
    <sheetView zoomScale="80" zoomScaleNormal="80" workbookViewId="0">
      <selection activeCell="B2" sqref="B2"/>
    </sheetView>
  </sheetViews>
  <sheetFormatPr defaultRowHeight="14.4" x14ac:dyDescent="0.3"/>
  <cols>
    <col min="1" max="1" width="48.5546875" customWidth="1"/>
    <col min="12" max="12" width="19.33203125" customWidth="1"/>
    <col min="13" max="13" width="17.33203125" customWidth="1"/>
    <col min="14" max="14" width="23.88671875" customWidth="1"/>
    <col min="15" max="15" width="22.44140625" customWidth="1"/>
    <col min="17" max="17" width="19" customWidth="1"/>
  </cols>
  <sheetData>
    <row r="1" spans="1:19" ht="19.8" customHeight="1" thickBot="1" x14ac:dyDescent="0.35">
      <c r="A1" s="11" t="s">
        <v>44</v>
      </c>
      <c r="B1" s="9">
        <v>7</v>
      </c>
      <c r="C1" s="10">
        <v>1</v>
      </c>
      <c r="F1" s="1" t="s">
        <v>43</v>
      </c>
      <c r="Q1" s="23" t="s">
        <v>97</v>
      </c>
    </row>
    <row r="2" spans="1:19" ht="26.4" customHeight="1" thickBot="1" x14ac:dyDescent="0.35">
      <c r="A2" s="11" t="s">
        <v>45</v>
      </c>
      <c r="B2" s="9">
        <v>1</v>
      </c>
      <c r="C2" s="10">
        <v>1</v>
      </c>
      <c r="F2" s="4"/>
      <c r="G2" s="28" t="s">
        <v>20</v>
      </c>
      <c r="H2" s="29"/>
      <c r="I2" s="29"/>
      <c r="J2" s="29"/>
      <c r="K2" s="29"/>
      <c r="Q2" s="23" t="s">
        <v>98</v>
      </c>
    </row>
    <row r="3" spans="1:19" ht="19.8" customHeight="1" thickBot="1" x14ac:dyDescent="0.35">
      <c r="A3" s="11" t="s">
        <v>46</v>
      </c>
      <c r="B3" s="9">
        <v>7</v>
      </c>
      <c r="C3" s="10">
        <v>1</v>
      </c>
      <c r="F3" s="30" t="s">
        <v>9</v>
      </c>
      <c r="G3" s="31"/>
      <c r="H3" s="28" t="s">
        <v>10</v>
      </c>
      <c r="I3" s="34"/>
      <c r="J3" s="28" t="s">
        <v>11</v>
      </c>
      <c r="K3" s="34"/>
      <c r="Q3" s="23" t="s">
        <v>99</v>
      </c>
    </row>
    <row r="4" spans="1:19" ht="19.8" customHeight="1" thickBot="1" x14ac:dyDescent="0.35">
      <c r="A4" s="11" t="s">
        <v>47</v>
      </c>
      <c r="B4" s="9">
        <v>7</v>
      </c>
      <c r="C4" s="10">
        <v>1</v>
      </c>
      <c r="F4" s="32"/>
      <c r="G4" s="33"/>
      <c r="H4" s="5" t="s">
        <v>12</v>
      </c>
      <c r="I4" s="5" t="s">
        <v>13</v>
      </c>
      <c r="J4" s="5" t="s">
        <v>12</v>
      </c>
      <c r="K4" s="5" t="s">
        <v>13</v>
      </c>
      <c r="L4" s="14" t="s">
        <v>86</v>
      </c>
      <c r="M4" s="14" t="s">
        <v>87</v>
      </c>
      <c r="N4" s="17" t="s">
        <v>90</v>
      </c>
      <c r="O4" s="14" t="s">
        <v>88</v>
      </c>
    </row>
    <row r="5" spans="1:19" ht="19.8" customHeight="1" thickBot="1" x14ac:dyDescent="0.35">
      <c r="A5" s="11" t="s">
        <v>48</v>
      </c>
      <c r="B5" s="9">
        <v>7</v>
      </c>
      <c r="C5" s="10">
        <v>7</v>
      </c>
      <c r="E5">
        <v>1</v>
      </c>
      <c r="F5" s="24" t="s">
        <v>0</v>
      </c>
      <c r="G5" s="25"/>
      <c r="H5" s="3">
        <v>3.5</v>
      </c>
      <c r="I5" s="3">
        <v>1.37</v>
      </c>
      <c r="J5" s="3">
        <v>4.41</v>
      </c>
      <c r="K5" s="3">
        <v>1.45</v>
      </c>
      <c r="L5">
        <f>(B1+B11+B21+B32)/4</f>
        <v>5.5</v>
      </c>
      <c r="M5">
        <f>(C1+C11+C21+C32)/4</f>
        <v>1</v>
      </c>
      <c r="N5" s="15">
        <f>((L5-H5)/I5)*10+50</f>
        <v>64.598540145985396</v>
      </c>
      <c r="O5" s="15">
        <f>((M5-J5)/K5)*10+50</f>
        <v>26.482758620689655</v>
      </c>
      <c r="P5" t="s">
        <v>85</v>
      </c>
    </row>
    <row r="6" spans="1:19" ht="19.8" customHeight="1" thickBot="1" x14ac:dyDescent="0.35">
      <c r="A6" s="11" t="s">
        <v>49</v>
      </c>
      <c r="B6" s="9">
        <v>1</v>
      </c>
      <c r="C6" s="10">
        <v>7</v>
      </c>
      <c r="E6">
        <v>2</v>
      </c>
      <c r="F6" s="24" t="s">
        <v>1</v>
      </c>
      <c r="G6" s="25"/>
      <c r="H6" s="3">
        <v>3.96</v>
      </c>
      <c r="I6" s="3">
        <v>1.45</v>
      </c>
      <c r="J6" s="3">
        <v>4.3</v>
      </c>
      <c r="K6" s="3">
        <v>1.49</v>
      </c>
      <c r="L6">
        <f t="shared" ref="L6:M8" si="0">(B2+B12+B22+B33)/4</f>
        <v>2</v>
      </c>
      <c r="M6">
        <f t="shared" si="0"/>
        <v>1</v>
      </c>
      <c r="N6" s="15">
        <f t="shared" ref="N6:N12" si="1">((L6-H6)/I6)*10+50</f>
        <v>36.482758620689651</v>
      </c>
      <c r="O6" s="15">
        <f t="shared" ref="O6:O12" si="2">((M6-J6)/K6)*10+50</f>
        <v>27.852348993288594</v>
      </c>
    </row>
    <row r="7" spans="1:19" ht="19.8" customHeight="1" thickBot="1" x14ac:dyDescent="0.35">
      <c r="A7" s="11" t="s">
        <v>50</v>
      </c>
      <c r="B7" s="9">
        <v>1</v>
      </c>
      <c r="C7" s="10">
        <v>7</v>
      </c>
      <c r="E7">
        <v>3</v>
      </c>
      <c r="F7" s="24" t="s">
        <v>2</v>
      </c>
      <c r="G7" s="25"/>
      <c r="H7" s="3">
        <v>2.8</v>
      </c>
      <c r="I7" s="3">
        <v>1.41</v>
      </c>
      <c r="J7" s="3">
        <v>3.45</v>
      </c>
      <c r="K7" s="3">
        <v>1.58</v>
      </c>
      <c r="L7">
        <f t="shared" si="0"/>
        <v>7</v>
      </c>
      <c r="M7">
        <f t="shared" si="0"/>
        <v>1</v>
      </c>
      <c r="N7" s="15">
        <f t="shared" si="1"/>
        <v>79.787234042553195</v>
      </c>
      <c r="O7" s="15">
        <f t="shared" si="2"/>
        <v>34.493670886075947</v>
      </c>
      <c r="P7" t="s">
        <v>85</v>
      </c>
    </row>
    <row r="8" spans="1:19" ht="19.8" customHeight="1" thickBot="1" x14ac:dyDescent="0.35">
      <c r="A8" s="11" t="s">
        <v>51</v>
      </c>
      <c r="B8" s="9">
        <v>1</v>
      </c>
      <c r="C8" s="10">
        <v>7</v>
      </c>
      <c r="E8">
        <v>4</v>
      </c>
      <c r="F8" s="24" t="s">
        <v>3</v>
      </c>
      <c r="G8" s="25"/>
      <c r="H8" s="3">
        <v>3.13</v>
      </c>
      <c r="I8" s="3">
        <v>1.37</v>
      </c>
      <c r="J8" s="3">
        <v>3.28</v>
      </c>
      <c r="K8" s="3">
        <v>1.41</v>
      </c>
      <c r="L8">
        <f t="shared" si="0"/>
        <v>7</v>
      </c>
      <c r="M8">
        <f t="shared" si="0"/>
        <v>1</v>
      </c>
      <c r="N8" s="15">
        <f t="shared" si="1"/>
        <v>78.248175182481745</v>
      </c>
      <c r="O8" s="15">
        <f t="shared" si="2"/>
        <v>33.829787234042556</v>
      </c>
    </row>
    <row r="9" spans="1:19" ht="19.8" customHeight="1" thickBot="1" x14ac:dyDescent="0.35">
      <c r="A9" s="11" t="s">
        <v>52</v>
      </c>
      <c r="B9" s="9">
        <v>2</v>
      </c>
      <c r="C9" s="10">
        <v>2</v>
      </c>
      <c r="E9">
        <v>5</v>
      </c>
      <c r="F9" s="24" t="s">
        <v>4</v>
      </c>
      <c r="G9" s="25"/>
      <c r="H9" s="3">
        <v>2.85</v>
      </c>
      <c r="I9" s="3">
        <v>1.42</v>
      </c>
      <c r="J9" s="3">
        <v>3.08</v>
      </c>
      <c r="K9" s="3">
        <v>1.48</v>
      </c>
      <c r="L9">
        <f t="shared" ref="L9:M12" si="3">(B5+B15+B26+B36)/4</f>
        <v>7</v>
      </c>
      <c r="M9">
        <f t="shared" si="3"/>
        <v>7</v>
      </c>
      <c r="N9" s="15">
        <f t="shared" si="1"/>
        <v>79.225352112676063</v>
      </c>
      <c r="O9" s="15">
        <f t="shared" si="2"/>
        <v>76.486486486486484</v>
      </c>
    </row>
    <row r="10" spans="1:19" ht="19.8" customHeight="1" thickBot="1" x14ac:dyDescent="0.35">
      <c r="A10" s="11" t="s">
        <v>53</v>
      </c>
      <c r="B10" s="9">
        <v>1</v>
      </c>
      <c r="C10" s="10">
        <v>5</v>
      </c>
      <c r="E10">
        <v>6</v>
      </c>
      <c r="F10" s="24" t="s">
        <v>5</v>
      </c>
      <c r="G10" s="25"/>
      <c r="H10" s="3">
        <v>3.78</v>
      </c>
      <c r="I10" s="3">
        <v>1.51</v>
      </c>
      <c r="J10" s="3">
        <v>3.79</v>
      </c>
      <c r="K10" s="3">
        <v>1.49</v>
      </c>
      <c r="L10">
        <f t="shared" si="3"/>
        <v>1</v>
      </c>
      <c r="M10">
        <f t="shared" si="3"/>
        <v>7</v>
      </c>
      <c r="N10" s="15">
        <f t="shared" si="1"/>
        <v>31.589403973509935</v>
      </c>
      <c r="O10" s="15">
        <f t="shared" si="2"/>
        <v>71.543624161073822</v>
      </c>
      <c r="S10" t="s">
        <v>85</v>
      </c>
    </row>
    <row r="11" spans="1:19" ht="19.8" customHeight="1" thickBot="1" x14ac:dyDescent="0.35">
      <c r="A11" s="11" t="s">
        <v>54</v>
      </c>
      <c r="B11" s="9">
        <v>5</v>
      </c>
      <c r="C11" s="10">
        <v>1</v>
      </c>
      <c r="E11">
        <v>7</v>
      </c>
      <c r="F11" s="24" t="s">
        <v>6</v>
      </c>
      <c r="G11" s="25"/>
      <c r="H11" s="3">
        <v>4.01</v>
      </c>
      <c r="I11" s="3">
        <v>1.72</v>
      </c>
      <c r="J11" s="3">
        <v>3.4</v>
      </c>
      <c r="K11" s="3">
        <v>1.63</v>
      </c>
      <c r="L11">
        <f t="shared" si="3"/>
        <v>1</v>
      </c>
      <c r="M11">
        <f t="shared" si="3"/>
        <v>7</v>
      </c>
      <c r="N11" s="15">
        <f t="shared" si="1"/>
        <v>32.5</v>
      </c>
      <c r="O11" s="15">
        <f t="shared" si="2"/>
        <v>72.085889570552155</v>
      </c>
    </row>
    <row r="12" spans="1:19" ht="19.8" customHeight="1" thickBot="1" x14ac:dyDescent="0.35">
      <c r="A12" s="11" t="s">
        <v>55</v>
      </c>
      <c r="B12" s="9">
        <v>1</v>
      </c>
      <c r="C12" s="10">
        <v>1</v>
      </c>
      <c r="E12">
        <v>8</v>
      </c>
      <c r="F12" s="26" t="s">
        <v>7</v>
      </c>
      <c r="G12" s="27"/>
      <c r="H12" s="3">
        <v>4.1900000000000004</v>
      </c>
      <c r="I12" s="3">
        <v>1.57</v>
      </c>
      <c r="J12" s="3">
        <v>4.1500000000000004</v>
      </c>
      <c r="K12" s="3">
        <v>1.56</v>
      </c>
      <c r="L12">
        <f t="shared" si="3"/>
        <v>1</v>
      </c>
      <c r="M12">
        <f t="shared" si="3"/>
        <v>7</v>
      </c>
      <c r="N12" s="15">
        <f t="shared" si="1"/>
        <v>29.68152866242038</v>
      </c>
      <c r="O12" s="15">
        <f t="shared" si="2"/>
        <v>68.269230769230774</v>
      </c>
    </row>
    <row r="13" spans="1:19" ht="19.8" customHeight="1" thickBot="1" x14ac:dyDescent="0.35">
      <c r="A13" s="11" t="s">
        <v>56</v>
      </c>
      <c r="B13" s="9">
        <v>7</v>
      </c>
      <c r="C13" s="10">
        <v>1</v>
      </c>
      <c r="F13" s="1"/>
      <c r="N13" s="15"/>
      <c r="O13" s="15"/>
    </row>
    <row r="14" spans="1:19" ht="26.4" customHeight="1" thickBot="1" x14ac:dyDescent="0.35">
      <c r="A14" s="11" t="s">
        <v>57</v>
      </c>
      <c r="B14" s="9">
        <v>7</v>
      </c>
      <c r="C14" s="10">
        <v>1</v>
      </c>
      <c r="F14" s="4"/>
      <c r="G14" s="28" t="s">
        <v>8</v>
      </c>
      <c r="H14" s="29"/>
      <c r="I14" s="29"/>
      <c r="J14" s="29"/>
      <c r="K14" s="29"/>
      <c r="N14" s="15"/>
      <c r="O14" s="15"/>
    </row>
    <row r="15" spans="1:19" ht="19.8" customHeight="1" thickBot="1" x14ac:dyDescent="0.35">
      <c r="A15" s="11" t="s">
        <v>58</v>
      </c>
      <c r="B15" s="9">
        <v>7</v>
      </c>
      <c r="C15" s="10">
        <v>7</v>
      </c>
      <c r="F15" s="30" t="s">
        <v>9</v>
      </c>
      <c r="G15" s="31"/>
      <c r="H15" s="28" t="s">
        <v>10</v>
      </c>
      <c r="I15" s="34"/>
      <c r="J15" s="28" t="s">
        <v>11</v>
      </c>
      <c r="K15" s="34"/>
      <c r="N15" s="15"/>
      <c r="O15" s="15"/>
    </row>
    <row r="16" spans="1:19" ht="19.8" customHeight="1" thickBot="1" x14ac:dyDescent="0.35">
      <c r="A16" s="11" t="s">
        <v>59</v>
      </c>
      <c r="B16" s="9">
        <v>1</v>
      </c>
      <c r="C16" s="10">
        <v>7</v>
      </c>
      <c r="F16" s="32"/>
      <c r="G16" s="33"/>
      <c r="H16" s="5" t="s">
        <v>12</v>
      </c>
      <c r="I16" s="5" t="s">
        <v>13</v>
      </c>
      <c r="J16" s="5" t="s">
        <v>12</v>
      </c>
      <c r="K16" s="5" t="s">
        <v>13</v>
      </c>
      <c r="N16" s="17" t="s">
        <v>90</v>
      </c>
      <c r="O16" s="14" t="s">
        <v>88</v>
      </c>
    </row>
    <row r="17" spans="1:15" ht="19.8" customHeight="1" thickBot="1" x14ac:dyDescent="0.35">
      <c r="A17" s="11" t="s">
        <v>60</v>
      </c>
      <c r="B17" s="9">
        <v>1</v>
      </c>
      <c r="C17" s="10">
        <v>7</v>
      </c>
      <c r="E17">
        <v>1</v>
      </c>
      <c r="F17" s="24" t="s">
        <v>0</v>
      </c>
      <c r="G17" s="25"/>
      <c r="H17" s="3">
        <v>3.57</v>
      </c>
      <c r="I17" s="3">
        <v>1.39</v>
      </c>
      <c r="J17" s="3">
        <v>4.47</v>
      </c>
      <c r="K17" s="3">
        <v>1.47</v>
      </c>
      <c r="N17" s="15">
        <f>((L5-H17)/I17)*10+50</f>
        <v>63.884892086330936</v>
      </c>
      <c r="O17" s="15">
        <f>((M5-J17)/K17)*10+50</f>
        <v>26.394557823129254</v>
      </c>
    </row>
    <row r="18" spans="1:15" ht="19.8" customHeight="1" thickBot="1" x14ac:dyDescent="0.35">
      <c r="A18" s="11" t="s">
        <v>61</v>
      </c>
      <c r="B18" s="9">
        <v>1</v>
      </c>
      <c r="C18" s="10">
        <v>7</v>
      </c>
      <c r="E18">
        <v>2</v>
      </c>
      <c r="F18" s="24" t="s">
        <v>1</v>
      </c>
      <c r="G18" s="25"/>
      <c r="H18" s="3">
        <v>3.83</v>
      </c>
      <c r="I18" s="3">
        <v>1.46</v>
      </c>
      <c r="J18" s="3">
        <v>4.18</v>
      </c>
      <c r="K18" s="3">
        <v>1.51</v>
      </c>
      <c r="N18" s="15">
        <f t="shared" ref="N18:N24" si="4">((L6-H18)/I18)*10+50</f>
        <v>37.465753424657535</v>
      </c>
      <c r="O18" s="15">
        <f t="shared" ref="O18:O24" si="5">((M6-J18)/K18)*10+50</f>
        <v>28.940397350993379</v>
      </c>
    </row>
    <row r="19" spans="1:15" ht="19.8" customHeight="1" thickBot="1" x14ac:dyDescent="0.35">
      <c r="A19" s="11" t="s">
        <v>62</v>
      </c>
      <c r="B19" s="9">
        <v>2</v>
      </c>
      <c r="C19" s="10">
        <v>2</v>
      </c>
      <c r="E19">
        <v>3</v>
      </c>
      <c r="F19" s="24" t="s">
        <v>2</v>
      </c>
      <c r="G19" s="25"/>
      <c r="H19" s="3">
        <v>2.64</v>
      </c>
      <c r="I19" s="3">
        <v>1.37</v>
      </c>
      <c r="J19" s="3">
        <v>3.3</v>
      </c>
      <c r="K19" s="3">
        <v>1.58</v>
      </c>
      <c r="N19" s="15">
        <f t="shared" si="4"/>
        <v>81.824817518248167</v>
      </c>
      <c r="O19" s="15">
        <f t="shared" si="5"/>
        <v>35.443037974683548</v>
      </c>
    </row>
    <row r="20" spans="1:15" ht="19.8" customHeight="1" thickBot="1" x14ac:dyDescent="0.35">
      <c r="A20" s="11" t="s">
        <v>63</v>
      </c>
      <c r="B20" s="9">
        <v>1</v>
      </c>
      <c r="C20" s="10">
        <v>5</v>
      </c>
      <c r="E20">
        <v>4</v>
      </c>
      <c r="F20" s="24" t="s">
        <v>3</v>
      </c>
      <c r="G20" s="25"/>
      <c r="H20" s="3">
        <v>2.75</v>
      </c>
      <c r="I20" s="3">
        <v>1.22</v>
      </c>
      <c r="J20" s="3">
        <v>2.92</v>
      </c>
      <c r="K20" s="3">
        <v>1.3</v>
      </c>
      <c r="N20" s="15">
        <f t="shared" si="4"/>
        <v>84.836065573770497</v>
      </c>
      <c r="O20" s="15">
        <f t="shared" si="5"/>
        <v>35.230769230769234</v>
      </c>
    </row>
    <row r="21" spans="1:15" ht="19.8" customHeight="1" thickBot="1" x14ac:dyDescent="0.35">
      <c r="A21" s="11" t="s">
        <v>64</v>
      </c>
      <c r="B21" s="9">
        <v>5</v>
      </c>
      <c r="C21" s="10">
        <v>1</v>
      </c>
      <c r="E21">
        <v>5</v>
      </c>
      <c r="F21" s="24" t="s">
        <v>4</v>
      </c>
      <c r="G21" s="25"/>
      <c r="H21" s="3">
        <v>2.4500000000000002</v>
      </c>
      <c r="I21" s="3">
        <v>1.26</v>
      </c>
      <c r="J21" s="3">
        <v>2.66</v>
      </c>
      <c r="K21" s="3">
        <v>1.32</v>
      </c>
      <c r="N21" s="15">
        <f t="shared" si="4"/>
        <v>86.111111111111114</v>
      </c>
      <c r="O21" s="15">
        <f t="shared" si="5"/>
        <v>82.878787878787875</v>
      </c>
    </row>
    <row r="22" spans="1:15" ht="19.8" customHeight="1" thickBot="1" x14ac:dyDescent="0.35">
      <c r="A22" s="11" t="s">
        <v>65</v>
      </c>
      <c r="B22" s="9">
        <v>1</v>
      </c>
      <c r="C22" s="10">
        <v>1</v>
      </c>
      <c r="E22">
        <v>6</v>
      </c>
      <c r="F22" s="24" t="s">
        <v>5</v>
      </c>
      <c r="G22" s="25"/>
      <c r="H22" s="3">
        <v>3.69</v>
      </c>
      <c r="I22" s="3">
        <v>1.53</v>
      </c>
      <c r="J22" s="3">
        <v>3.69</v>
      </c>
      <c r="K22" s="3">
        <v>1.52</v>
      </c>
      <c r="N22" s="15">
        <f t="shared" si="4"/>
        <v>32.41830065359477</v>
      </c>
      <c r="O22" s="15">
        <f t="shared" si="5"/>
        <v>71.776315789473685</v>
      </c>
    </row>
    <row r="23" spans="1:15" ht="19.8" customHeight="1" thickBot="1" x14ac:dyDescent="0.35">
      <c r="A23" s="11" t="s">
        <v>66</v>
      </c>
      <c r="B23" s="9">
        <v>7</v>
      </c>
      <c r="C23" s="10">
        <v>1</v>
      </c>
      <c r="E23">
        <v>7</v>
      </c>
      <c r="F23" s="24" t="s">
        <v>6</v>
      </c>
      <c r="G23" s="25"/>
      <c r="H23" s="3">
        <v>4.2</v>
      </c>
      <c r="I23" s="3">
        <v>1.73</v>
      </c>
      <c r="J23" s="3">
        <v>3.54</v>
      </c>
      <c r="K23" s="3">
        <v>1.65</v>
      </c>
      <c r="N23" s="15">
        <f t="shared" si="4"/>
        <v>31.502890173410403</v>
      </c>
      <c r="O23" s="15">
        <f t="shared" si="5"/>
        <v>70.969696969696969</v>
      </c>
    </row>
    <row r="24" spans="1:15" ht="19.8" customHeight="1" thickBot="1" x14ac:dyDescent="0.35">
      <c r="A24" s="11" t="s">
        <v>67</v>
      </c>
      <c r="B24" s="9">
        <v>7</v>
      </c>
      <c r="C24" s="10">
        <v>1</v>
      </c>
      <c r="E24">
        <v>8</v>
      </c>
      <c r="F24" s="26" t="s">
        <v>7</v>
      </c>
      <c r="G24" s="27"/>
      <c r="H24" s="6">
        <v>4.55</v>
      </c>
      <c r="I24" s="3">
        <v>1.5</v>
      </c>
      <c r="J24" s="7">
        <v>4.51</v>
      </c>
      <c r="K24" s="7">
        <v>1.48</v>
      </c>
      <c r="N24" s="15">
        <f t="shared" si="4"/>
        <v>26.333333333333332</v>
      </c>
      <c r="O24" s="15">
        <f t="shared" si="5"/>
        <v>66.824324324324323</v>
      </c>
    </row>
    <row r="25" spans="1:15" ht="43.8" thickBot="1" x14ac:dyDescent="0.35">
      <c r="A25" s="12" t="s">
        <v>68</v>
      </c>
      <c r="B25" s="13">
        <v>4</v>
      </c>
      <c r="C25" s="13">
        <v>4</v>
      </c>
      <c r="F25" s="1"/>
      <c r="N25" s="15"/>
      <c r="O25" s="15"/>
    </row>
    <row r="26" spans="1:15" ht="15" thickBot="1" x14ac:dyDescent="0.35">
      <c r="A26" s="11" t="s">
        <v>69</v>
      </c>
      <c r="B26" s="9">
        <v>7</v>
      </c>
      <c r="C26" s="10">
        <v>7</v>
      </c>
      <c r="F26" s="4"/>
      <c r="G26" s="28" t="s">
        <v>14</v>
      </c>
      <c r="H26" s="29"/>
      <c r="I26" s="29"/>
      <c r="J26" s="29"/>
      <c r="K26" s="29"/>
      <c r="N26" s="15"/>
      <c r="O26" s="15"/>
    </row>
    <row r="27" spans="1:15" ht="15" customHeight="1" thickBot="1" x14ac:dyDescent="0.35">
      <c r="A27" s="11" t="s">
        <v>70</v>
      </c>
      <c r="B27" s="9">
        <v>1</v>
      </c>
      <c r="C27" s="10">
        <v>7</v>
      </c>
      <c r="F27" s="30" t="s">
        <v>9</v>
      </c>
      <c r="G27" s="31"/>
      <c r="H27" s="28" t="s">
        <v>10</v>
      </c>
      <c r="I27" s="34"/>
      <c r="J27" s="28" t="s">
        <v>11</v>
      </c>
      <c r="K27" s="34"/>
      <c r="N27" s="15"/>
      <c r="O27" s="15"/>
    </row>
    <row r="28" spans="1:15" ht="15" customHeight="1" thickBot="1" x14ac:dyDescent="0.35">
      <c r="A28" s="11" t="s">
        <v>71</v>
      </c>
      <c r="B28" s="9">
        <v>1</v>
      </c>
      <c r="C28" s="10">
        <v>7</v>
      </c>
      <c r="F28" s="32"/>
      <c r="G28" s="33"/>
      <c r="H28" s="5" t="s">
        <v>12</v>
      </c>
      <c r="I28" s="5" t="s">
        <v>13</v>
      </c>
      <c r="J28" s="5" t="s">
        <v>12</v>
      </c>
      <c r="K28" s="5" t="s">
        <v>13</v>
      </c>
      <c r="N28" s="17" t="s">
        <v>90</v>
      </c>
      <c r="O28" s="14" t="s">
        <v>88</v>
      </c>
    </row>
    <row r="29" spans="1:15" ht="15" thickBot="1" x14ac:dyDescent="0.35">
      <c r="A29" s="11" t="s">
        <v>72</v>
      </c>
      <c r="B29" s="9">
        <v>1</v>
      </c>
      <c r="C29" s="10">
        <v>7</v>
      </c>
      <c r="E29">
        <v>1</v>
      </c>
      <c r="F29" s="24" t="s">
        <v>0</v>
      </c>
      <c r="G29" s="25"/>
      <c r="H29" s="3">
        <v>3.38</v>
      </c>
      <c r="I29" s="3">
        <v>1.32</v>
      </c>
      <c r="J29" s="3">
        <v>4.33</v>
      </c>
      <c r="K29" s="3">
        <v>1.41</v>
      </c>
      <c r="N29" s="15">
        <f>((L5-H29)/I29)*10+50</f>
        <v>66.060606060606062</v>
      </c>
      <c r="O29" s="15">
        <f>((M5-J29)/K29)*10+50</f>
        <v>26.382978723404253</v>
      </c>
    </row>
    <row r="30" spans="1:15" ht="15" thickBot="1" x14ac:dyDescent="0.35">
      <c r="A30" s="11" t="s">
        <v>73</v>
      </c>
      <c r="B30" s="9">
        <v>2</v>
      </c>
      <c r="C30" s="10">
        <v>2</v>
      </c>
      <c r="E30">
        <v>2</v>
      </c>
      <c r="F30" s="24" t="s">
        <v>1</v>
      </c>
      <c r="G30" s="25"/>
      <c r="H30" s="3">
        <v>4.17</v>
      </c>
      <c r="I30" s="3">
        <v>1.4</v>
      </c>
      <c r="J30" s="3">
        <v>4.49</v>
      </c>
      <c r="K30" s="3">
        <v>1.43</v>
      </c>
      <c r="N30" s="15">
        <f t="shared" ref="N30:N36" si="6">((L6-H30)/I30)*10+50</f>
        <v>34.5</v>
      </c>
      <c r="O30" s="15">
        <f t="shared" ref="O30:O36" si="7">((M6-J30)/K30)*10+50</f>
        <v>25.594405594405593</v>
      </c>
    </row>
    <row r="31" spans="1:15" ht="15" thickBot="1" x14ac:dyDescent="0.35">
      <c r="A31" s="11" t="s">
        <v>74</v>
      </c>
      <c r="B31" s="9">
        <v>1</v>
      </c>
      <c r="C31" s="10">
        <v>5</v>
      </c>
      <c r="E31">
        <v>3</v>
      </c>
      <c r="F31" s="24" t="s">
        <v>2</v>
      </c>
      <c r="G31" s="25"/>
      <c r="H31" s="3">
        <v>3.06</v>
      </c>
      <c r="I31" s="3">
        <v>1.42</v>
      </c>
      <c r="J31" s="3">
        <v>3.7</v>
      </c>
      <c r="K31" s="3">
        <v>1.56</v>
      </c>
      <c r="N31" s="15">
        <f t="shared" si="6"/>
        <v>77.74647887323944</v>
      </c>
      <c r="O31" s="15">
        <f t="shared" si="7"/>
        <v>32.692307692307693</v>
      </c>
    </row>
    <row r="32" spans="1:15" ht="15" thickBot="1" x14ac:dyDescent="0.35">
      <c r="A32" s="11" t="s">
        <v>75</v>
      </c>
      <c r="B32" s="9">
        <v>5</v>
      </c>
      <c r="C32" s="10">
        <v>1</v>
      </c>
      <c r="E32">
        <v>4</v>
      </c>
      <c r="F32" s="24" t="s">
        <v>3</v>
      </c>
      <c r="G32" s="25"/>
      <c r="H32" s="3">
        <v>3.74</v>
      </c>
      <c r="I32" s="3">
        <v>1.38</v>
      </c>
      <c r="J32" s="3">
        <v>3.85</v>
      </c>
      <c r="K32" s="3">
        <v>1.39</v>
      </c>
      <c r="N32" s="15">
        <f t="shared" si="6"/>
        <v>73.623188405797094</v>
      </c>
      <c r="O32" s="15">
        <f t="shared" si="7"/>
        <v>29.49640287769784</v>
      </c>
    </row>
    <row r="33" spans="1:15" ht="15" thickBot="1" x14ac:dyDescent="0.35">
      <c r="A33" s="11" t="s">
        <v>76</v>
      </c>
      <c r="B33" s="9">
        <v>5</v>
      </c>
      <c r="C33" s="10">
        <v>1</v>
      </c>
      <c r="E33">
        <v>5</v>
      </c>
      <c r="F33" s="24" t="s">
        <v>4</v>
      </c>
      <c r="G33" s="25"/>
      <c r="H33" s="3">
        <v>3.5</v>
      </c>
      <c r="I33" s="3">
        <v>1.44</v>
      </c>
      <c r="J33" s="3">
        <v>3.77</v>
      </c>
      <c r="K33" s="3">
        <v>1.48</v>
      </c>
      <c r="N33" s="15">
        <f t="shared" si="6"/>
        <v>74.305555555555557</v>
      </c>
      <c r="O33" s="15">
        <f t="shared" si="7"/>
        <v>71.824324324324323</v>
      </c>
    </row>
    <row r="34" spans="1:15" ht="15" thickBot="1" x14ac:dyDescent="0.35">
      <c r="A34" s="11" t="s">
        <v>77</v>
      </c>
      <c r="B34" s="9">
        <v>7</v>
      </c>
      <c r="C34" s="10">
        <v>1</v>
      </c>
      <c r="E34">
        <v>6</v>
      </c>
      <c r="F34" s="24" t="s">
        <v>5</v>
      </c>
      <c r="G34" s="25"/>
      <c r="H34" s="3">
        <v>3.93</v>
      </c>
      <c r="I34" s="3">
        <v>1.47</v>
      </c>
      <c r="J34" s="3">
        <v>3.94</v>
      </c>
      <c r="K34" s="3">
        <v>1.42</v>
      </c>
      <c r="N34" s="15">
        <f t="shared" si="6"/>
        <v>30.068027210884352</v>
      </c>
      <c r="O34" s="15">
        <f t="shared" si="7"/>
        <v>71.549295774647888</v>
      </c>
    </row>
    <row r="35" spans="1:15" ht="15" thickBot="1" x14ac:dyDescent="0.35">
      <c r="A35" s="11" t="s">
        <v>78</v>
      </c>
      <c r="B35" s="9">
        <v>7</v>
      </c>
      <c r="C35" s="10">
        <v>1</v>
      </c>
      <c r="E35">
        <v>7</v>
      </c>
      <c r="F35" s="24" t="s">
        <v>6</v>
      </c>
      <c r="G35" s="25"/>
      <c r="H35" s="3">
        <v>3.69</v>
      </c>
      <c r="I35" s="3">
        <v>1.66</v>
      </c>
      <c r="J35" s="3">
        <v>3.17</v>
      </c>
      <c r="K35" s="3">
        <v>1.58</v>
      </c>
      <c r="N35" s="15">
        <f t="shared" si="6"/>
        <v>33.795180722891565</v>
      </c>
      <c r="O35" s="15">
        <f t="shared" si="7"/>
        <v>74.240506329113927</v>
      </c>
    </row>
    <row r="36" spans="1:15" ht="15" thickBot="1" x14ac:dyDescent="0.35">
      <c r="A36" s="11" t="s">
        <v>79</v>
      </c>
      <c r="B36" s="9">
        <v>7</v>
      </c>
      <c r="C36" s="10">
        <v>7</v>
      </c>
      <c r="E36">
        <v>8</v>
      </c>
      <c r="F36" s="26" t="s">
        <v>7</v>
      </c>
      <c r="G36" s="27"/>
      <c r="H36" s="3">
        <v>3.59</v>
      </c>
      <c r="I36" s="3">
        <v>1.49</v>
      </c>
      <c r="J36" s="3">
        <v>3.56</v>
      </c>
      <c r="K36" s="3">
        <v>1.51</v>
      </c>
      <c r="N36" s="15">
        <f t="shared" si="6"/>
        <v>32.617449664429529</v>
      </c>
      <c r="O36" s="15">
        <f t="shared" si="7"/>
        <v>72.78145695364239</v>
      </c>
    </row>
    <row r="37" spans="1:15" ht="15" thickBot="1" x14ac:dyDescent="0.35">
      <c r="A37" s="11" t="s">
        <v>80</v>
      </c>
      <c r="B37" s="9">
        <v>1</v>
      </c>
      <c r="C37" s="10">
        <v>7</v>
      </c>
      <c r="F37" s="2"/>
      <c r="G37" s="2"/>
      <c r="H37" s="2"/>
      <c r="I37" s="2"/>
      <c r="J37" s="2"/>
      <c r="K37" s="2"/>
      <c r="N37" s="15"/>
      <c r="O37" s="15"/>
    </row>
    <row r="38" spans="1:15" ht="15" thickBot="1" x14ac:dyDescent="0.35">
      <c r="A38" s="11" t="s">
        <v>81</v>
      </c>
      <c r="B38" s="9">
        <v>1</v>
      </c>
      <c r="C38" s="10">
        <v>7</v>
      </c>
      <c r="F38" s="4"/>
      <c r="G38" s="28" t="s">
        <v>15</v>
      </c>
      <c r="H38" s="29"/>
      <c r="I38" s="29"/>
      <c r="J38" s="29"/>
      <c r="K38" s="29"/>
      <c r="N38" s="15"/>
      <c r="O38" s="15"/>
    </row>
    <row r="39" spans="1:15" ht="15" customHeight="1" thickBot="1" x14ac:dyDescent="0.35">
      <c r="A39" s="11" t="s">
        <v>82</v>
      </c>
      <c r="B39" s="9">
        <v>1</v>
      </c>
      <c r="C39" s="10">
        <v>7</v>
      </c>
      <c r="F39" s="30" t="s">
        <v>9</v>
      </c>
      <c r="G39" s="31"/>
      <c r="H39" s="28" t="s">
        <v>10</v>
      </c>
      <c r="I39" s="34"/>
      <c r="J39" s="28" t="s">
        <v>11</v>
      </c>
      <c r="K39" s="34"/>
      <c r="N39" s="15"/>
      <c r="O39" s="15"/>
    </row>
    <row r="40" spans="1:15" ht="15" customHeight="1" thickBot="1" x14ac:dyDescent="0.35">
      <c r="A40" s="11" t="s">
        <v>83</v>
      </c>
      <c r="B40" s="9">
        <v>2</v>
      </c>
      <c r="C40" s="10">
        <v>1</v>
      </c>
      <c r="F40" s="32"/>
      <c r="G40" s="33"/>
      <c r="H40" s="5" t="s">
        <v>12</v>
      </c>
      <c r="I40" s="5" t="s">
        <v>13</v>
      </c>
      <c r="J40" s="5" t="s">
        <v>12</v>
      </c>
      <c r="K40" s="5" t="s">
        <v>13</v>
      </c>
      <c r="N40" s="17" t="s">
        <v>90</v>
      </c>
      <c r="O40" s="14" t="s">
        <v>88</v>
      </c>
    </row>
    <row r="41" spans="1:15" ht="15" thickBot="1" x14ac:dyDescent="0.35">
      <c r="A41" s="11" t="s">
        <v>84</v>
      </c>
      <c r="B41" s="9">
        <v>1</v>
      </c>
      <c r="C41" s="10">
        <v>7</v>
      </c>
      <c r="E41">
        <v>1</v>
      </c>
      <c r="F41" s="24" t="s">
        <v>0</v>
      </c>
      <c r="G41" s="25"/>
      <c r="H41" s="3">
        <v>3.53</v>
      </c>
      <c r="I41" s="3">
        <v>1.27</v>
      </c>
      <c r="J41" s="3">
        <v>4.5999999999999996</v>
      </c>
      <c r="K41" s="3">
        <v>1.36</v>
      </c>
      <c r="N41" s="15">
        <f>((L5-H41)/I41)*10+50</f>
        <v>65.511811023622045</v>
      </c>
      <c r="O41" s="15">
        <f>((M5-J41)/K41)*10+50</f>
        <v>23.529411764705888</v>
      </c>
    </row>
    <row r="42" spans="1:15" ht="15" thickBot="1" x14ac:dyDescent="0.35">
      <c r="E42">
        <v>2</v>
      </c>
      <c r="F42" s="24" t="s">
        <v>1</v>
      </c>
      <c r="G42" s="25"/>
      <c r="H42" s="3">
        <v>3.96</v>
      </c>
      <c r="I42" s="3">
        <v>1.45</v>
      </c>
      <c r="J42" s="3">
        <v>4.34</v>
      </c>
      <c r="K42" s="3">
        <v>1.48</v>
      </c>
      <c r="N42" s="15">
        <f t="shared" ref="N42:N48" si="8">((L6-H42)/I42)*10+50</f>
        <v>36.482758620689651</v>
      </c>
      <c r="O42" s="15">
        <f t="shared" ref="O42:O48" si="9">((M6-J42)/K42)*10+50</f>
        <v>27.432432432432435</v>
      </c>
    </row>
    <row r="43" spans="1:15" ht="15" thickBot="1" x14ac:dyDescent="0.35">
      <c r="E43">
        <v>3</v>
      </c>
      <c r="F43" s="24" t="s">
        <v>2</v>
      </c>
      <c r="G43" s="25"/>
      <c r="H43" s="3">
        <v>2.86</v>
      </c>
      <c r="I43" s="3">
        <v>1.51</v>
      </c>
      <c r="J43" s="3">
        <v>3.57</v>
      </c>
      <c r="K43" s="3">
        <v>1.6</v>
      </c>
      <c r="N43" s="15">
        <f t="shared" si="8"/>
        <v>77.41721854304636</v>
      </c>
      <c r="O43" s="15">
        <f t="shared" si="9"/>
        <v>33.9375</v>
      </c>
    </row>
    <row r="44" spans="1:15" ht="15" thickBot="1" x14ac:dyDescent="0.35">
      <c r="E44">
        <v>4</v>
      </c>
      <c r="F44" s="24" t="s">
        <v>3</v>
      </c>
      <c r="G44" s="25"/>
      <c r="H44" s="3">
        <v>3.09</v>
      </c>
      <c r="I44" s="3">
        <v>1.33</v>
      </c>
      <c r="J44" s="3">
        <v>3.06</v>
      </c>
      <c r="K44" s="3">
        <v>1.29</v>
      </c>
      <c r="N44" s="15">
        <f t="shared" si="8"/>
        <v>79.398496240601503</v>
      </c>
      <c r="O44" s="15">
        <f t="shared" si="9"/>
        <v>34.031007751937985</v>
      </c>
    </row>
    <row r="45" spans="1:15" ht="15" thickBot="1" x14ac:dyDescent="0.35">
      <c r="E45">
        <v>5</v>
      </c>
      <c r="F45" s="24" t="s">
        <v>4</v>
      </c>
      <c r="G45" s="25"/>
      <c r="H45" s="3">
        <v>2.67</v>
      </c>
      <c r="I45" s="3">
        <v>1.44</v>
      </c>
      <c r="J45" s="3">
        <v>2.81</v>
      </c>
      <c r="K45" s="3">
        <v>1.47</v>
      </c>
      <c r="N45" s="15">
        <f t="shared" si="8"/>
        <v>80.069444444444443</v>
      </c>
      <c r="O45" s="15">
        <f t="shared" si="9"/>
        <v>78.503401360544217</v>
      </c>
    </row>
    <row r="46" spans="1:15" ht="15" thickBot="1" x14ac:dyDescent="0.35">
      <c r="E46">
        <v>6</v>
      </c>
      <c r="F46" s="24" t="s">
        <v>5</v>
      </c>
      <c r="G46" s="25"/>
      <c r="H46" s="3">
        <v>3.78</v>
      </c>
      <c r="I46" s="3">
        <v>1.4</v>
      </c>
      <c r="J46" s="3">
        <v>3.78</v>
      </c>
      <c r="K46" s="3">
        <v>1.35</v>
      </c>
      <c r="N46" s="15">
        <f t="shared" si="8"/>
        <v>30.142857142857142</v>
      </c>
      <c r="O46" s="15">
        <f t="shared" si="9"/>
        <v>73.851851851851848</v>
      </c>
    </row>
    <row r="47" spans="1:15" ht="15" thickBot="1" x14ac:dyDescent="0.35">
      <c r="E47">
        <v>7</v>
      </c>
      <c r="F47" s="24" t="s">
        <v>6</v>
      </c>
      <c r="G47" s="25"/>
      <c r="H47" s="3">
        <v>4.18</v>
      </c>
      <c r="I47" s="3">
        <v>1.7</v>
      </c>
      <c r="J47" s="3">
        <v>3.24</v>
      </c>
      <c r="K47" s="3">
        <v>1.51</v>
      </c>
      <c r="N47" s="15">
        <f t="shared" si="8"/>
        <v>31.294117647058826</v>
      </c>
      <c r="O47" s="15">
        <f t="shared" si="9"/>
        <v>74.900662251655632</v>
      </c>
    </row>
    <row r="48" spans="1:15" ht="15" thickBot="1" x14ac:dyDescent="0.35">
      <c r="E48">
        <v>8</v>
      </c>
      <c r="F48" s="26" t="s">
        <v>7</v>
      </c>
      <c r="G48" s="27"/>
      <c r="H48" s="3">
        <v>4.75</v>
      </c>
      <c r="I48" s="3">
        <v>1.35</v>
      </c>
      <c r="J48" s="3">
        <v>4.55</v>
      </c>
      <c r="K48" s="3">
        <v>1.35</v>
      </c>
      <c r="N48" s="15">
        <f t="shared" si="8"/>
        <v>22.222222222222221</v>
      </c>
      <c r="O48" s="15">
        <f t="shared" si="9"/>
        <v>68.148148148148152</v>
      </c>
    </row>
    <row r="49" spans="5:15" ht="15" thickBot="1" x14ac:dyDescent="0.35">
      <c r="F49" s="2"/>
      <c r="G49" s="2"/>
      <c r="H49" s="2"/>
      <c r="I49" s="2"/>
      <c r="J49" s="2"/>
      <c r="K49" s="2"/>
      <c r="N49" s="15"/>
      <c r="O49" s="15"/>
    </row>
    <row r="50" spans="5:15" ht="15" thickBot="1" x14ac:dyDescent="0.35">
      <c r="F50" s="4"/>
      <c r="G50" s="28" t="s">
        <v>16</v>
      </c>
      <c r="H50" s="29"/>
      <c r="I50" s="29"/>
      <c r="J50" s="29"/>
      <c r="K50" s="29"/>
      <c r="N50" s="15"/>
      <c r="O50" s="15"/>
    </row>
    <row r="51" spans="5:15" ht="15" customHeight="1" thickBot="1" x14ac:dyDescent="0.35">
      <c r="F51" s="30" t="s">
        <v>9</v>
      </c>
      <c r="G51" s="31"/>
      <c r="H51" s="28" t="s">
        <v>10</v>
      </c>
      <c r="I51" s="34"/>
      <c r="J51" s="28" t="s">
        <v>11</v>
      </c>
      <c r="K51" s="34"/>
      <c r="N51" s="15"/>
      <c r="O51" s="15"/>
    </row>
    <row r="52" spans="5:15" ht="15" customHeight="1" thickBot="1" x14ac:dyDescent="0.35">
      <c r="F52" s="32"/>
      <c r="G52" s="33"/>
      <c r="H52" s="5" t="s">
        <v>12</v>
      </c>
      <c r="I52" s="5" t="s">
        <v>13</v>
      </c>
      <c r="J52" s="5" t="s">
        <v>12</v>
      </c>
      <c r="K52" s="5" t="s">
        <v>13</v>
      </c>
      <c r="N52" s="17" t="s">
        <v>90</v>
      </c>
      <c r="O52" s="14" t="s">
        <v>88</v>
      </c>
    </row>
    <row r="53" spans="5:15" ht="15" thickBot="1" x14ac:dyDescent="0.35">
      <c r="E53">
        <v>1</v>
      </c>
      <c r="F53" s="24" t="s">
        <v>0</v>
      </c>
      <c r="G53" s="25"/>
      <c r="H53" s="3">
        <v>3.64</v>
      </c>
      <c r="I53" s="3">
        <v>1.28</v>
      </c>
      <c r="J53" s="3">
        <v>4.72</v>
      </c>
      <c r="K53" s="3">
        <v>1.37</v>
      </c>
      <c r="N53" s="15">
        <f>((L5-H53)/I53)*10+50</f>
        <v>64.53125</v>
      </c>
      <c r="O53" s="15">
        <f>((M5-J53)/K53)*10+50</f>
        <v>22.846715328467155</v>
      </c>
    </row>
    <row r="54" spans="5:15" ht="15" thickBot="1" x14ac:dyDescent="0.35">
      <c r="E54">
        <v>2</v>
      </c>
      <c r="F54" s="24" t="s">
        <v>1</v>
      </c>
      <c r="G54" s="25"/>
      <c r="H54" s="3">
        <v>3.79</v>
      </c>
      <c r="I54" s="3">
        <v>1.43</v>
      </c>
      <c r="J54" s="3">
        <v>4.16</v>
      </c>
      <c r="K54" s="3">
        <v>1.48</v>
      </c>
      <c r="N54" s="15">
        <f t="shared" ref="N54:N60" si="10">((L6-H54)/I54)*10+50</f>
        <v>37.48251748251748</v>
      </c>
      <c r="O54" s="15">
        <f t="shared" ref="O54:O60" si="11">((M6-J54)/K54)*10+50</f>
        <v>28.648648648648649</v>
      </c>
    </row>
    <row r="55" spans="5:15" ht="15" thickBot="1" x14ac:dyDescent="0.35">
      <c r="E55">
        <v>3</v>
      </c>
      <c r="F55" s="24" t="s">
        <v>2</v>
      </c>
      <c r="G55" s="25"/>
      <c r="H55" s="3">
        <v>2.57</v>
      </c>
      <c r="I55" s="3">
        <v>1.39</v>
      </c>
      <c r="J55" s="3">
        <v>3.29</v>
      </c>
      <c r="K55" s="3">
        <v>1.56</v>
      </c>
      <c r="N55" s="15">
        <f t="shared" si="10"/>
        <v>81.870503597122308</v>
      </c>
      <c r="O55" s="15">
        <f t="shared" si="11"/>
        <v>35.320512820512818</v>
      </c>
    </row>
    <row r="56" spans="5:15" ht="15" thickBot="1" x14ac:dyDescent="0.35">
      <c r="E56">
        <v>4</v>
      </c>
      <c r="F56" s="24" t="s">
        <v>3</v>
      </c>
      <c r="G56" s="25"/>
      <c r="H56" s="3">
        <v>2.71</v>
      </c>
      <c r="I56" s="3">
        <v>1.23</v>
      </c>
      <c r="J56" s="3">
        <v>2.74</v>
      </c>
      <c r="K56" s="3">
        <v>1.22</v>
      </c>
      <c r="N56" s="15">
        <f t="shared" si="10"/>
        <v>84.878048780487802</v>
      </c>
      <c r="O56" s="15">
        <f t="shared" si="11"/>
        <v>35.737704918032783</v>
      </c>
    </row>
    <row r="57" spans="5:15" ht="15" thickBot="1" x14ac:dyDescent="0.35">
      <c r="E57">
        <v>5</v>
      </c>
      <c r="F57" s="24" t="s">
        <v>4</v>
      </c>
      <c r="G57" s="25"/>
      <c r="H57" s="3">
        <v>2.23</v>
      </c>
      <c r="I57" s="3">
        <v>1.23</v>
      </c>
      <c r="J57" s="3">
        <v>2.37</v>
      </c>
      <c r="K57" s="3">
        <v>1.29</v>
      </c>
      <c r="N57" s="15">
        <f t="shared" si="10"/>
        <v>88.780487804878049</v>
      </c>
      <c r="O57" s="15">
        <f t="shared" si="11"/>
        <v>85.891472868217051</v>
      </c>
    </row>
    <row r="58" spans="5:15" ht="15" thickBot="1" x14ac:dyDescent="0.35">
      <c r="E58">
        <v>6</v>
      </c>
      <c r="F58" s="24" t="s">
        <v>5</v>
      </c>
      <c r="G58" s="25"/>
      <c r="H58" s="3">
        <v>3.68</v>
      </c>
      <c r="I58" s="3">
        <v>1.43</v>
      </c>
      <c r="J58" s="3">
        <v>3.73</v>
      </c>
      <c r="K58" s="3">
        <v>1.38</v>
      </c>
      <c r="N58" s="15">
        <f t="shared" si="10"/>
        <v>31.258741258741257</v>
      </c>
      <c r="O58" s="15">
        <f t="shared" si="11"/>
        <v>73.695652173913047</v>
      </c>
    </row>
    <row r="59" spans="5:15" ht="15" thickBot="1" x14ac:dyDescent="0.35">
      <c r="E59">
        <v>7</v>
      </c>
      <c r="F59" s="24" t="s">
        <v>6</v>
      </c>
      <c r="G59" s="25"/>
      <c r="H59" s="3">
        <v>4.34</v>
      </c>
      <c r="I59" s="3">
        <v>1.71</v>
      </c>
      <c r="J59" s="3">
        <v>3.39</v>
      </c>
      <c r="K59" s="3">
        <v>1.53</v>
      </c>
      <c r="N59" s="15">
        <f t="shared" si="10"/>
        <v>30.467836257309941</v>
      </c>
      <c r="O59" s="15">
        <f t="shared" si="11"/>
        <v>73.594771241830074</v>
      </c>
    </row>
    <row r="60" spans="5:15" ht="15" thickBot="1" x14ac:dyDescent="0.35">
      <c r="E60">
        <v>8</v>
      </c>
      <c r="F60" s="26" t="s">
        <v>7</v>
      </c>
      <c r="G60" s="27"/>
      <c r="H60" s="3">
        <v>5.0599999999999996</v>
      </c>
      <c r="I60" s="3">
        <v>1.28</v>
      </c>
      <c r="J60" s="3">
        <v>4.91</v>
      </c>
      <c r="K60" s="3">
        <v>1.27</v>
      </c>
      <c r="N60" s="15">
        <f t="shared" si="10"/>
        <v>18.281250000000004</v>
      </c>
      <c r="O60" s="15">
        <f t="shared" si="11"/>
        <v>66.456692913385822</v>
      </c>
    </row>
    <row r="61" spans="5:15" ht="15" thickBot="1" x14ac:dyDescent="0.35">
      <c r="F61" s="2"/>
      <c r="G61" s="2"/>
      <c r="H61" s="2"/>
      <c r="I61" s="2"/>
      <c r="J61" s="2"/>
      <c r="K61" s="2"/>
      <c r="N61" s="15"/>
      <c r="O61" s="15"/>
    </row>
    <row r="62" spans="5:15" ht="15" thickBot="1" x14ac:dyDescent="0.35">
      <c r="F62" s="4"/>
      <c r="G62" s="28" t="s">
        <v>17</v>
      </c>
      <c r="H62" s="29"/>
      <c r="I62" s="29"/>
      <c r="J62" s="29"/>
      <c r="K62" s="29"/>
      <c r="N62" s="15"/>
      <c r="O62" s="15"/>
    </row>
    <row r="63" spans="5:15" ht="15" customHeight="1" thickBot="1" x14ac:dyDescent="0.35">
      <c r="F63" s="30" t="s">
        <v>9</v>
      </c>
      <c r="G63" s="31"/>
      <c r="H63" s="28" t="s">
        <v>10</v>
      </c>
      <c r="I63" s="34"/>
      <c r="J63" s="28" t="s">
        <v>11</v>
      </c>
      <c r="K63" s="34"/>
      <c r="N63" s="15"/>
      <c r="O63" s="15"/>
    </row>
    <row r="64" spans="5:15" ht="15" customHeight="1" thickBot="1" x14ac:dyDescent="0.35">
      <c r="F64" s="32"/>
      <c r="G64" s="33"/>
      <c r="H64" s="5" t="s">
        <v>12</v>
      </c>
      <c r="I64" s="5" t="s">
        <v>13</v>
      </c>
      <c r="J64" s="5" t="s">
        <v>12</v>
      </c>
      <c r="K64" s="5" t="s">
        <v>13</v>
      </c>
      <c r="N64" s="17" t="s">
        <v>90</v>
      </c>
      <c r="O64" s="14" t="s">
        <v>88</v>
      </c>
    </row>
    <row r="65" spans="5:15" ht="15" thickBot="1" x14ac:dyDescent="0.35">
      <c r="E65">
        <v>1</v>
      </c>
      <c r="F65" s="24" t="s">
        <v>0</v>
      </c>
      <c r="G65" s="25"/>
      <c r="H65" s="3">
        <v>3.38</v>
      </c>
      <c r="I65" s="3">
        <v>1.25</v>
      </c>
      <c r="J65" s="3">
        <v>4.4400000000000004</v>
      </c>
      <c r="K65" s="3">
        <v>1.33</v>
      </c>
      <c r="N65" s="15">
        <f>((L5-H65)/I65)*10+50</f>
        <v>66.960000000000008</v>
      </c>
      <c r="O65" s="15">
        <f>((M5-J65)/K65)*10+50</f>
        <v>24.13533834586466</v>
      </c>
    </row>
    <row r="66" spans="5:15" ht="15" thickBot="1" x14ac:dyDescent="0.35">
      <c r="E66">
        <v>2</v>
      </c>
      <c r="F66" s="24" t="s">
        <v>1</v>
      </c>
      <c r="G66" s="25"/>
      <c r="H66" s="3">
        <v>4.2</v>
      </c>
      <c r="I66" s="3">
        <v>1.44</v>
      </c>
      <c r="J66" s="3">
        <v>4.5999999999999996</v>
      </c>
      <c r="K66" s="3">
        <v>1.43</v>
      </c>
      <c r="N66" s="15">
        <f t="shared" ref="N66:N72" si="12">((L6-H66)/I66)*10+50</f>
        <v>34.722222222222221</v>
      </c>
      <c r="O66" s="15">
        <f t="shared" ref="O66:O72" si="13">((M6-J66)/K66)*10+50</f>
        <v>24.825174825174827</v>
      </c>
    </row>
    <row r="67" spans="5:15" ht="15" thickBot="1" x14ac:dyDescent="0.35">
      <c r="E67">
        <v>3</v>
      </c>
      <c r="F67" s="24" t="s">
        <v>2</v>
      </c>
      <c r="G67" s="25"/>
      <c r="H67" s="3">
        <v>3.29</v>
      </c>
      <c r="I67" s="3">
        <v>1.56</v>
      </c>
      <c r="J67" s="3">
        <v>3.97</v>
      </c>
      <c r="K67" s="3">
        <v>1.58</v>
      </c>
      <c r="N67" s="15">
        <f t="shared" si="12"/>
        <v>73.782051282051285</v>
      </c>
      <c r="O67" s="15">
        <f t="shared" si="13"/>
        <v>31.202531645569621</v>
      </c>
    </row>
    <row r="68" spans="5:15" ht="15" thickBot="1" x14ac:dyDescent="0.35">
      <c r="E68">
        <v>4</v>
      </c>
      <c r="F68" s="24" t="s">
        <v>3</v>
      </c>
      <c r="G68" s="25"/>
      <c r="H68" s="3">
        <v>3.64</v>
      </c>
      <c r="I68" s="3">
        <v>1.27</v>
      </c>
      <c r="J68" s="3">
        <v>3.53</v>
      </c>
      <c r="K68" s="3">
        <v>1.26</v>
      </c>
      <c r="N68" s="15">
        <f t="shared" si="12"/>
        <v>76.456692913385822</v>
      </c>
      <c r="O68" s="15">
        <f t="shared" si="13"/>
        <v>29.920634920634921</v>
      </c>
    </row>
    <row r="69" spans="5:15" ht="15" thickBot="1" x14ac:dyDescent="0.35">
      <c r="E69">
        <v>5</v>
      </c>
      <c r="F69" s="24" t="s">
        <v>4</v>
      </c>
      <c r="G69" s="25"/>
      <c r="H69" s="3">
        <v>3.31</v>
      </c>
      <c r="I69" s="3">
        <v>1.47</v>
      </c>
      <c r="J69" s="3">
        <v>3.44</v>
      </c>
      <c r="K69" s="3">
        <v>1.48</v>
      </c>
      <c r="N69" s="15">
        <f t="shared" si="12"/>
        <v>75.102040816326536</v>
      </c>
      <c r="O69" s="15">
        <f t="shared" si="13"/>
        <v>74.054054054054049</v>
      </c>
    </row>
    <row r="70" spans="5:15" ht="15" thickBot="1" x14ac:dyDescent="0.35">
      <c r="E70">
        <v>6</v>
      </c>
      <c r="F70" s="24" t="s">
        <v>5</v>
      </c>
      <c r="G70" s="25"/>
      <c r="H70" s="3">
        <v>3.93</v>
      </c>
      <c r="I70" s="3">
        <v>1.34</v>
      </c>
      <c r="J70" s="3">
        <v>3.86</v>
      </c>
      <c r="K70" s="3">
        <v>1.29</v>
      </c>
      <c r="N70" s="15">
        <f t="shared" si="12"/>
        <v>28.134328358208954</v>
      </c>
      <c r="O70" s="15">
        <f t="shared" si="13"/>
        <v>74.341085271317837</v>
      </c>
    </row>
    <row r="71" spans="5:15" ht="15" thickBot="1" x14ac:dyDescent="0.35">
      <c r="E71">
        <v>7</v>
      </c>
      <c r="F71" s="24" t="s">
        <v>6</v>
      </c>
      <c r="G71" s="25"/>
      <c r="H71" s="3">
        <v>3.95</v>
      </c>
      <c r="I71" s="3">
        <v>1.67</v>
      </c>
      <c r="J71" s="3">
        <v>3.01</v>
      </c>
      <c r="K71" s="3">
        <v>1.46</v>
      </c>
      <c r="N71" s="15">
        <f t="shared" si="12"/>
        <v>32.335329341317362</v>
      </c>
      <c r="O71" s="15">
        <f t="shared" si="13"/>
        <v>77.328767123287676</v>
      </c>
    </row>
    <row r="72" spans="5:15" ht="15" thickBot="1" x14ac:dyDescent="0.35">
      <c r="E72">
        <v>8</v>
      </c>
      <c r="F72" s="26" t="s">
        <v>7</v>
      </c>
      <c r="G72" s="27"/>
      <c r="H72" s="3">
        <v>4.3099999999999996</v>
      </c>
      <c r="I72" s="3">
        <v>1.33</v>
      </c>
      <c r="J72" s="3">
        <v>4.04</v>
      </c>
      <c r="K72" s="3">
        <v>1.31</v>
      </c>
      <c r="N72" s="15">
        <f t="shared" si="12"/>
        <v>25.112781954887225</v>
      </c>
      <c r="O72" s="15">
        <f t="shared" si="13"/>
        <v>72.595419847328245</v>
      </c>
    </row>
    <row r="73" spans="5:15" ht="15" thickBot="1" x14ac:dyDescent="0.35">
      <c r="F73" s="2"/>
      <c r="G73" s="2"/>
      <c r="H73" s="2"/>
      <c r="I73" s="2"/>
      <c r="J73" s="2"/>
      <c r="K73" s="2"/>
      <c r="N73" s="15"/>
      <c r="O73" s="15"/>
    </row>
    <row r="74" spans="5:15" ht="15" thickBot="1" x14ac:dyDescent="0.35">
      <c r="F74" s="4"/>
      <c r="G74" s="28" t="s">
        <v>18</v>
      </c>
      <c r="H74" s="29"/>
      <c r="I74" s="29"/>
      <c r="J74" s="29"/>
      <c r="K74" s="29"/>
      <c r="N74" s="15"/>
      <c r="O74" s="15"/>
    </row>
    <row r="75" spans="5:15" ht="15" customHeight="1" thickBot="1" x14ac:dyDescent="0.35">
      <c r="F75" s="30" t="s">
        <v>9</v>
      </c>
      <c r="G75" s="31"/>
      <c r="H75" s="28" t="s">
        <v>10</v>
      </c>
      <c r="I75" s="34"/>
      <c r="J75" s="28" t="s">
        <v>11</v>
      </c>
      <c r="K75" s="34"/>
      <c r="N75" s="15"/>
      <c r="O75" s="15"/>
    </row>
    <row r="76" spans="5:15" ht="15" customHeight="1" thickBot="1" x14ac:dyDescent="0.35">
      <c r="F76" s="32"/>
      <c r="G76" s="33"/>
      <c r="H76" s="5" t="s">
        <v>12</v>
      </c>
      <c r="I76" s="5" t="s">
        <v>13</v>
      </c>
      <c r="J76" s="5" t="s">
        <v>12</v>
      </c>
      <c r="K76" s="5" t="s">
        <v>13</v>
      </c>
      <c r="N76" s="17" t="s">
        <v>90</v>
      </c>
      <c r="O76" s="14" t="s">
        <v>88</v>
      </c>
    </row>
    <row r="77" spans="5:15" ht="15" thickBot="1" x14ac:dyDescent="0.35">
      <c r="E77">
        <v>1</v>
      </c>
      <c r="F77" s="24" t="s">
        <v>0</v>
      </c>
      <c r="G77" s="25"/>
      <c r="H77" s="8">
        <v>3.52</v>
      </c>
      <c r="I77" s="8">
        <v>1.31</v>
      </c>
      <c r="J77" s="8">
        <v>4.53</v>
      </c>
      <c r="K77" s="8">
        <v>1.4</v>
      </c>
      <c r="N77" s="15">
        <f>((L5-H77)/I77)*10+50</f>
        <v>65.114503816793899</v>
      </c>
      <c r="O77" s="15">
        <f>((M5-J77)/K77)*10+50</f>
        <v>24.785714285714281</v>
      </c>
    </row>
    <row r="78" spans="5:15" ht="15" thickBot="1" x14ac:dyDescent="0.35">
      <c r="E78">
        <v>2</v>
      </c>
      <c r="F78" s="24" t="s">
        <v>1</v>
      </c>
      <c r="G78" s="25"/>
      <c r="H78" s="8">
        <v>3.96</v>
      </c>
      <c r="I78" s="8">
        <v>1.45</v>
      </c>
      <c r="J78" s="8">
        <v>4.32</v>
      </c>
      <c r="K78" s="8">
        <v>1.48</v>
      </c>
      <c r="N78" s="15">
        <f t="shared" ref="N78:N84" si="14">((L6-H78)/I78)*10+50</f>
        <v>36.482758620689651</v>
      </c>
      <c r="O78" s="15">
        <f t="shared" ref="O78:O84" si="15">((M6-J78)/K78)*10+50</f>
        <v>27.567567567567565</v>
      </c>
    </row>
    <row r="79" spans="5:15" ht="15" thickBot="1" x14ac:dyDescent="0.35">
      <c r="E79">
        <v>3</v>
      </c>
      <c r="F79" s="24" t="s">
        <v>2</v>
      </c>
      <c r="G79" s="25"/>
      <c r="H79" s="8">
        <v>2.84</v>
      </c>
      <c r="I79" s="8">
        <v>1.47</v>
      </c>
      <c r="J79" s="8">
        <v>3.52</v>
      </c>
      <c r="K79" s="8">
        <v>1.6</v>
      </c>
      <c r="N79" s="15">
        <f t="shared" si="14"/>
        <v>78.299319727891159</v>
      </c>
      <c r="O79" s="15">
        <f t="shared" si="15"/>
        <v>34.25</v>
      </c>
    </row>
    <row r="80" spans="5:15" ht="15" thickBot="1" x14ac:dyDescent="0.35">
      <c r="E80">
        <v>4</v>
      </c>
      <c r="F80" s="24" t="s">
        <v>3</v>
      </c>
      <c r="G80" s="25"/>
      <c r="H80" s="8">
        <v>3.11</v>
      </c>
      <c r="I80" s="8">
        <v>1.34</v>
      </c>
      <c r="J80" s="8">
        <v>3.15</v>
      </c>
      <c r="K80" s="8">
        <v>1.34</v>
      </c>
      <c r="N80" s="15">
        <f t="shared" si="14"/>
        <v>79.029850746268664</v>
      </c>
      <c r="O80" s="15">
        <f t="shared" si="15"/>
        <v>33.955223880597018</v>
      </c>
    </row>
    <row r="81" spans="5:15" ht="15" thickBot="1" x14ac:dyDescent="0.35">
      <c r="E81">
        <v>5</v>
      </c>
      <c r="F81" s="24" t="s">
        <v>4</v>
      </c>
      <c r="G81" s="25"/>
      <c r="H81" s="8">
        <v>2.74</v>
      </c>
      <c r="I81" s="8">
        <v>1.43</v>
      </c>
      <c r="J81" s="8">
        <v>2.92</v>
      </c>
      <c r="K81" s="8">
        <v>1.48</v>
      </c>
      <c r="N81" s="15">
        <f t="shared" si="14"/>
        <v>79.790209790209786</v>
      </c>
      <c r="O81" s="15">
        <f t="shared" si="15"/>
        <v>77.567567567567579</v>
      </c>
    </row>
    <row r="82" spans="5:15" ht="15" thickBot="1" x14ac:dyDescent="0.35">
      <c r="E82">
        <v>6</v>
      </c>
      <c r="F82" s="24" t="s">
        <v>5</v>
      </c>
      <c r="G82" s="25"/>
      <c r="H82" s="8">
        <v>3.78</v>
      </c>
      <c r="I82" s="8">
        <v>1.45</v>
      </c>
      <c r="J82" s="8">
        <v>3.78</v>
      </c>
      <c r="K82" s="8">
        <v>1.41</v>
      </c>
      <c r="N82" s="15">
        <f t="shared" si="14"/>
        <v>30.827586206896555</v>
      </c>
      <c r="O82" s="15">
        <f t="shared" si="15"/>
        <v>72.836879432624116</v>
      </c>
    </row>
    <row r="83" spans="5:15" ht="15" thickBot="1" x14ac:dyDescent="0.35">
      <c r="E83">
        <v>7</v>
      </c>
      <c r="F83" s="24" t="s">
        <v>6</v>
      </c>
      <c r="G83" s="25"/>
      <c r="H83" s="8">
        <v>4.1100000000000003</v>
      </c>
      <c r="I83" s="8">
        <v>1.71</v>
      </c>
      <c r="J83" s="8">
        <v>3.3</v>
      </c>
      <c r="K83" s="8">
        <v>1.56</v>
      </c>
      <c r="N83" s="15">
        <f t="shared" si="14"/>
        <v>31.812865497076022</v>
      </c>
      <c r="O83" s="15">
        <f t="shared" si="15"/>
        <v>73.717948717948715</v>
      </c>
    </row>
    <row r="84" spans="5:15" ht="15" thickBot="1" x14ac:dyDescent="0.35">
      <c r="E84">
        <v>8</v>
      </c>
      <c r="F84" s="26" t="s">
        <v>7</v>
      </c>
      <c r="G84" s="27"/>
      <c r="H84" s="8">
        <v>4.5199999999999996</v>
      </c>
      <c r="I84" s="8">
        <v>1.47</v>
      </c>
      <c r="J84" s="8">
        <v>4.3899999999999997</v>
      </c>
      <c r="K84" s="8">
        <v>1.46</v>
      </c>
      <c r="N84" s="15">
        <f t="shared" si="14"/>
        <v>26.054421768707488</v>
      </c>
      <c r="O84" s="15">
        <f t="shared" si="15"/>
        <v>67.876712328767127</v>
      </c>
    </row>
    <row r="102" ht="15" customHeight="1" x14ac:dyDescent="0.3"/>
    <row r="103" ht="15" customHeight="1" x14ac:dyDescent="0.3"/>
    <row r="111" ht="15" customHeight="1" x14ac:dyDescent="0.3"/>
    <row r="112" ht="15" customHeight="1" x14ac:dyDescent="0.3"/>
    <row r="120" ht="15" customHeight="1" x14ac:dyDescent="0.3"/>
    <row r="121" ht="15" customHeight="1" x14ac:dyDescent="0.3"/>
    <row r="145" ht="15" customHeight="1" x14ac:dyDescent="0.3"/>
    <row r="146" ht="15" customHeight="1" x14ac:dyDescent="0.3"/>
    <row r="170" ht="15" customHeight="1" x14ac:dyDescent="0.3"/>
    <row r="171" ht="15" customHeight="1" x14ac:dyDescent="0.3"/>
    <row r="195" ht="15" customHeight="1" x14ac:dyDescent="0.3"/>
    <row r="196" ht="15" customHeight="1" x14ac:dyDescent="0.3"/>
    <row r="220" ht="15" customHeight="1" x14ac:dyDescent="0.3"/>
    <row r="221" ht="15" customHeight="1" x14ac:dyDescent="0.3"/>
    <row r="248" ht="15" customHeight="1" x14ac:dyDescent="0.3"/>
    <row r="249" ht="15" customHeight="1" x14ac:dyDescent="0.3"/>
    <row r="273" ht="15" customHeight="1" x14ac:dyDescent="0.3"/>
    <row r="274" ht="15" customHeight="1" x14ac:dyDescent="0.3"/>
    <row r="299" ht="15" customHeight="1" x14ac:dyDescent="0.3"/>
    <row r="300" ht="15" customHeight="1" x14ac:dyDescent="0.3"/>
    <row r="325" ht="15" customHeight="1" x14ac:dyDescent="0.3"/>
    <row r="326" ht="15" customHeight="1" x14ac:dyDescent="0.3"/>
    <row r="351" ht="15" customHeight="1" x14ac:dyDescent="0.3"/>
    <row r="352" ht="15" customHeight="1" x14ac:dyDescent="0.3"/>
    <row r="377" ht="15" customHeight="1" x14ac:dyDescent="0.3"/>
    <row r="378" ht="15" customHeight="1" x14ac:dyDescent="0.3"/>
    <row r="403" ht="15" customHeight="1" x14ac:dyDescent="0.3"/>
    <row r="404" ht="15" customHeight="1" x14ac:dyDescent="0.3"/>
    <row r="431" ht="15" customHeight="1" x14ac:dyDescent="0.3"/>
    <row r="432" ht="15" customHeight="1" x14ac:dyDescent="0.3"/>
    <row r="455" ht="15" customHeight="1" x14ac:dyDescent="0.3"/>
    <row r="456" ht="15" customHeight="1" x14ac:dyDescent="0.3"/>
    <row r="481" ht="15" customHeight="1" x14ac:dyDescent="0.3"/>
    <row r="482" ht="15" customHeight="1" x14ac:dyDescent="0.3"/>
    <row r="507" ht="15" customHeight="1" x14ac:dyDescent="0.3"/>
    <row r="508" ht="15" customHeight="1" x14ac:dyDescent="0.3"/>
    <row r="533" ht="15" customHeight="1" x14ac:dyDescent="0.3"/>
    <row r="534" ht="15" customHeight="1" x14ac:dyDescent="0.3"/>
    <row r="559" ht="15" customHeight="1" x14ac:dyDescent="0.3"/>
    <row r="560" ht="15" customHeight="1" x14ac:dyDescent="0.3"/>
    <row r="585" ht="15" customHeight="1" x14ac:dyDescent="0.3"/>
    <row r="586" ht="15" customHeight="1" x14ac:dyDescent="0.3"/>
    <row r="614" ht="15" customHeight="1" x14ac:dyDescent="0.3"/>
    <row r="615" ht="15" customHeight="1" x14ac:dyDescent="0.3"/>
    <row r="637" ht="15" customHeight="1" x14ac:dyDescent="0.3"/>
    <row r="638" ht="15" customHeight="1" x14ac:dyDescent="0.3"/>
    <row r="662" ht="15" customHeight="1" x14ac:dyDescent="0.3"/>
    <row r="663" ht="15" customHeight="1" x14ac:dyDescent="0.3"/>
    <row r="687" ht="15" customHeight="1" x14ac:dyDescent="0.3"/>
    <row r="688" ht="15" customHeight="1" x14ac:dyDescent="0.3"/>
    <row r="712" ht="15" customHeight="1" x14ac:dyDescent="0.3"/>
    <row r="713" ht="15" customHeight="1" x14ac:dyDescent="0.3"/>
    <row r="737" ht="15" customHeight="1" x14ac:dyDescent="0.3"/>
    <row r="738" ht="15" customHeight="1" x14ac:dyDescent="0.3"/>
  </sheetData>
  <mergeCells count="84">
    <mergeCell ref="F84:G84"/>
    <mergeCell ref="G74:K74"/>
    <mergeCell ref="F75:G76"/>
    <mergeCell ref="H75:I75"/>
    <mergeCell ref="J75:K75"/>
    <mergeCell ref="F77:G77"/>
    <mergeCell ref="F78:G78"/>
    <mergeCell ref="F79:G79"/>
    <mergeCell ref="F80:G80"/>
    <mergeCell ref="F81:G81"/>
    <mergeCell ref="F82:G82"/>
    <mergeCell ref="F83:G83"/>
    <mergeCell ref="F72:G72"/>
    <mergeCell ref="G62:K62"/>
    <mergeCell ref="F63:G64"/>
    <mergeCell ref="H63:I63"/>
    <mergeCell ref="J63:K63"/>
    <mergeCell ref="F65:G65"/>
    <mergeCell ref="F66:G66"/>
    <mergeCell ref="F67:G67"/>
    <mergeCell ref="F68:G68"/>
    <mergeCell ref="F69:G69"/>
    <mergeCell ref="F70:G70"/>
    <mergeCell ref="F71:G71"/>
    <mergeCell ref="F60:G60"/>
    <mergeCell ref="G50:K50"/>
    <mergeCell ref="F51:G52"/>
    <mergeCell ref="H51:I51"/>
    <mergeCell ref="J51:K51"/>
    <mergeCell ref="F53:G53"/>
    <mergeCell ref="F54:G54"/>
    <mergeCell ref="F55:G55"/>
    <mergeCell ref="F56:G56"/>
    <mergeCell ref="F57:G57"/>
    <mergeCell ref="F58:G58"/>
    <mergeCell ref="F59:G59"/>
    <mergeCell ref="F48:G48"/>
    <mergeCell ref="G38:K38"/>
    <mergeCell ref="F39:G40"/>
    <mergeCell ref="H39:I39"/>
    <mergeCell ref="J39:K39"/>
    <mergeCell ref="F41:G41"/>
    <mergeCell ref="F42:G42"/>
    <mergeCell ref="F43:G43"/>
    <mergeCell ref="F44:G44"/>
    <mergeCell ref="F45:G45"/>
    <mergeCell ref="F46:G46"/>
    <mergeCell ref="F47:G47"/>
    <mergeCell ref="F20:G20"/>
    <mergeCell ref="F21:G21"/>
    <mergeCell ref="F22:G22"/>
    <mergeCell ref="F36:G36"/>
    <mergeCell ref="G26:K26"/>
    <mergeCell ref="F27:G28"/>
    <mergeCell ref="H27:I27"/>
    <mergeCell ref="J27:K27"/>
    <mergeCell ref="F29:G29"/>
    <mergeCell ref="F30:G30"/>
    <mergeCell ref="F31:G31"/>
    <mergeCell ref="F32:G32"/>
    <mergeCell ref="F33:G33"/>
    <mergeCell ref="F34:G34"/>
    <mergeCell ref="F35:G35"/>
    <mergeCell ref="G2:K2"/>
    <mergeCell ref="F3:G4"/>
    <mergeCell ref="H3:I3"/>
    <mergeCell ref="J3:K3"/>
    <mergeCell ref="F5:G5"/>
    <mergeCell ref="F6:G6"/>
    <mergeCell ref="F7:G7"/>
    <mergeCell ref="F24:G24"/>
    <mergeCell ref="F8:G8"/>
    <mergeCell ref="F9:G9"/>
    <mergeCell ref="F10:G10"/>
    <mergeCell ref="F11:G11"/>
    <mergeCell ref="F23:G23"/>
    <mergeCell ref="F12:G12"/>
    <mergeCell ref="G14:K14"/>
    <mergeCell ref="F15:G16"/>
    <mergeCell ref="H15:I15"/>
    <mergeCell ref="J15:K15"/>
    <mergeCell ref="F17:G17"/>
    <mergeCell ref="F18:G18"/>
    <mergeCell ref="F19:G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85" workbookViewId="0">
      <selection activeCell="M122" sqref="M122"/>
    </sheetView>
  </sheetViews>
  <sheetFormatPr defaultRowHeight="14.4" x14ac:dyDescent="0.3"/>
  <cols>
    <col min="1" max="1" width="18.6640625" customWidth="1"/>
    <col min="2" max="2" width="15.33203125" style="15" customWidth="1"/>
    <col min="3" max="3" width="18.77734375" style="15" customWidth="1"/>
  </cols>
  <sheetData>
    <row r="1" spans="1:3" ht="15" customHeight="1" x14ac:dyDescent="0.3">
      <c r="A1" t="s">
        <v>89</v>
      </c>
      <c r="B1" s="15" t="str">
        <f>'3 Boyut'!N4</f>
        <v>İlgi Standart Puan</v>
      </c>
      <c r="C1" s="15" t="str">
        <f>'3 Boyut'!O4</f>
        <v>Yeterlik Standart Puan</v>
      </c>
    </row>
    <row r="2" spans="1:3" ht="15" customHeight="1" x14ac:dyDescent="0.3">
      <c r="A2" s="11" t="s">
        <v>40</v>
      </c>
      <c r="B2" s="21">
        <f>'3 Boyut'!N5</f>
        <v>17.654867256637168</v>
      </c>
      <c r="C2" s="21">
        <f>'3 Boyut'!O5</f>
        <v>13.732522796352583</v>
      </c>
    </row>
    <row r="3" spans="1:3" x14ac:dyDescent="0.3">
      <c r="A3" s="11" t="s">
        <v>41</v>
      </c>
      <c r="B3" s="21">
        <f>'3 Boyut'!N6</f>
        <v>18.958193979933107</v>
      </c>
      <c r="C3" s="21">
        <f>'3 Boyut'!O6</f>
        <v>107.67625899280577</v>
      </c>
    </row>
    <row r="4" spans="1:3" x14ac:dyDescent="0.3">
      <c r="A4" s="11" t="s">
        <v>42</v>
      </c>
      <c r="B4" s="21">
        <f>'3 Boyut'!N7</f>
        <v>49.731182795698928</v>
      </c>
      <c r="C4" s="21">
        <f>'3 Boyut'!O7</f>
        <v>25.434782608695656</v>
      </c>
    </row>
    <row r="21" spans="1:3" x14ac:dyDescent="0.3">
      <c r="A21" t="s">
        <v>91</v>
      </c>
      <c r="B21" s="15" t="str">
        <f>'3 Boyut'!N11</f>
        <v>İlgi Standart Puan</v>
      </c>
      <c r="C21" s="15" t="str">
        <f>'3 Boyut'!O11</f>
        <v>Yeterlik Standart Puan</v>
      </c>
    </row>
    <row r="22" spans="1:3" x14ac:dyDescent="0.3">
      <c r="A22" s="11" t="s">
        <v>40</v>
      </c>
      <c r="B22" s="21">
        <f>'3 Boyut'!N12</f>
        <v>9.9836065573770512</v>
      </c>
      <c r="C22" s="21">
        <f>'3 Boyut'!O12</f>
        <v>5.9664429530201346</v>
      </c>
    </row>
    <row r="23" spans="1:3" x14ac:dyDescent="0.3">
      <c r="A23" s="11" t="s">
        <v>41</v>
      </c>
      <c r="B23" s="21">
        <f>'3 Boyut'!N13</f>
        <v>15.012280701754385</v>
      </c>
      <c r="C23" s="21">
        <f>'3 Boyut'!O13</f>
        <v>106.63235294117646</v>
      </c>
    </row>
    <row r="24" spans="1:3" x14ac:dyDescent="0.3">
      <c r="A24" s="11" t="s">
        <v>42</v>
      </c>
      <c r="B24" s="21">
        <f>'3 Boyut'!N14</f>
        <v>46.607142857142854</v>
      </c>
      <c r="C24" s="21">
        <f>'3 Boyut'!O14</f>
        <v>18.711656441717789</v>
      </c>
    </row>
    <row r="41" spans="1:3" x14ac:dyDescent="0.3">
      <c r="A41" t="s">
        <v>92</v>
      </c>
      <c r="B41" s="15" t="str">
        <f>'3 Boyut'!N18</f>
        <v>İlgi Standart Puan</v>
      </c>
      <c r="C41" s="15" t="str">
        <f>'3 Boyut'!O18</f>
        <v>Yeterlik Standart Puan</v>
      </c>
    </row>
    <row r="42" spans="1:3" x14ac:dyDescent="0.3">
      <c r="A42" s="11" t="s">
        <v>40</v>
      </c>
      <c r="B42" s="21">
        <f>'3 Boyut'!N19</f>
        <v>19.258620689655174</v>
      </c>
      <c r="C42" s="21">
        <f>'3 Boyut'!O19</f>
        <v>14.165467625899282</v>
      </c>
    </row>
    <row r="43" spans="1:3" x14ac:dyDescent="0.3">
      <c r="A43" s="11" t="s">
        <v>41</v>
      </c>
      <c r="B43" s="21">
        <f>'3 Boyut'!N20</f>
        <v>21.632404181184665</v>
      </c>
      <c r="C43" s="21">
        <f>'3 Boyut'!O20</f>
        <v>116.47470817120623</v>
      </c>
    </row>
    <row r="44" spans="1:3" x14ac:dyDescent="0.3">
      <c r="A44" s="11" t="s">
        <v>42</v>
      </c>
      <c r="B44" s="21">
        <f>'3 Boyut'!N21</f>
        <v>54.37158469945355</v>
      </c>
      <c r="C44" s="21">
        <f>'3 Boyut'!O21</f>
        <v>29.657142857142858</v>
      </c>
    </row>
    <row r="61" spans="1:3" x14ac:dyDescent="0.3">
      <c r="A61" t="s">
        <v>93</v>
      </c>
      <c r="B61" s="15" t="str">
        <f>'3 Boyut'!N25</f>
        <v>İlgi Standart Puan</v>
      </c>
      <c r="C61" s="15" t="str">
        <f>'3 Boyut'!O25</f>
        <v>Yeterlik Standart Puan</v>
      </c>
    </row>
    <row r="62" spans="1:3" x14ac:dyDescent="0.3">
      <c r="A62" s="11" t="s">
        <v>40</v>
      </c>
      <c r="B62" s="21">
        <f>'3 Boyut'!N26</f>
        <v>14.051987767584102</v>
      </c>
      <c r="C62" s="21">
        <f>'3 Boyut'!O26</f>
        <v>10.241486068111449</v>
      </c>
    </row>
    <row r="63" spans="1:3" x14ac:dyDescent="0.3">
      <c r="A63" s="11" t="s">
        <v>41</v>
      </c>
      <c r="B63" s="21">
        <f>'3 Boyut'!N27</f>
        <v>17.234006734006734</v>
      </c>
      <c r="C63" s="21">
        <f>'3 Boyut'!O27</f>
        <v>108.97777777777777</v>
      </c>
    </row>
    <row r="64" spans="1:3" x14ac:dyDescent="0.3">
      <c r="A64" s="11" t="s">
        <v>42</v>
      </c>
      <c r="B64" s="21">
        <f>'3 Boyut'!N28</f>
        <v>49.510869565217391</v>
      </c>
      <c r="C64" s="21">
        <f>'3 Boyut'!O28</f>
        <v>25.054347826086957</v>
      </c>
    </row>
    <row r="81" spans="1:3" x14ac:dyDescent="0.3">
      <c r="A81" t="s">
        <v>94</v>
      </c>
      <c r="B81" s="15" t="str">
        <f>'3 Boyut'!N32</f>
        <v>İlgi Standart Puan</v>
      </c>
      <c r="C81" s="15" t="str">
        <f>'3 Boyut'!O32</f>
        <v>Yeterlik Standart Puan</v>
      </c>
    </row>
    <row r="82" spans="1:3" x14ac:dyDescent="0.3">
      <c r="A82" s="11" t="s">
        <v>40</v>
      </c>
      <c r="B82" s="21">
        <f>'3 Boyut'!N33</f>
        <v>5.0172413793103487</v>
      </c>
      <c r="C82" s="21">
        <f>'3 Boyut'!O33</f>
        <v>0.6923076923076934</v>
      </c>
    </row>
    <row r="83" spans="1:3" x14ac:dyDescent="0.3">
      <c r="A83" s="11" t="s">
        <v>41</v>
      </c>
      <c r="B83" s="21">
        <f>'3 Boyut'!N34</f>
        <v>12.851785714285704</v>
      </c>
      <c r="C83" s="21">
        <f>'3 Boyut'!O34</f>
        <v>110.09486166007906</v>
      </c>
    </row>
    <row r="84" spans="1:3" x14ac:dyDescent="0.3">
      <c r="A84" s="11" t="s">
        <v>42</v>
      </c>
      <c r="B84" s="21">
        <f>'3 Boyut'!N35</f>
        <v>46.783625730994153</v>
      </c>
      <c r="C84" s="21">
        <f>'3 Boyut'!O35</f>
        <v>18.795180722891565</v>
      </c>
    </row>
    <row r="101" spans="1:3" x14ac:dyDescent="0.3">
      <c r="A101" t="s">
        <v>95</v>
      </c>
      <c r="B101" s="15" t="str">
        <f>'3 Boyut'!N39</f>
        <v>İlgi Standart Puan</v>
      </c>
      <c r="C101" s="15" t="str">
        <f>'3 Boyut'!O39</f>
        <v>Yeterlik Standart Puan</v>
      </c>
    </row>
    <row r="102" spans="1:3" x14ac:dyDescent="0.3">
      <c r="A102" s="11" t="s">
        <v>40</v>
      </c>
      <c r="B102" s="21">
        <f>'3 Boyut'!N40</f>
        <v>15.228873239436624</v>
      </c>
      <c r="C102" s="21">
        <f>'3 Boyut'!O40</f>
        <v>11.123674911660771</v>
      </c>
    </row>
    <row r="103" spans="1:3" x14ac:dyDescent="0.3">
      <c r="A103" s="11" t="s">
        <v>41</v>
      </c>
      <c r="B103" s="21">
        <f>'3 Boyut'!N41</f>
        <v>20.26610169491525</v>
      </c>
      <c r="C103" s="21">
        <f>'3 Boyut'!O41</f>
        <v>115.8294573643411</v>
      </c>
    </row>
    <row r="104" spans="1:3" x14ac:dyDescent="0.3">
      <c r="A104" s="11" t="s">
        <v>42</v>
      </c>
      <c r="B104" s="21">
        <f>'3 Boyut'!N42</f>
        <v>53.149171270718234</v>
      </c>
      <c r="C104" s="21">
        <f>'3 Boyut'!O42</f>
        <v>28.757062146892657</v>
      </c>
    </row>
    <row r="121" spans="1:3" x14ac:dyDescent="0.3">
      <c r="A121" t="s">
        <v>96</v>
      </c>
      <c r="B121" s="15" t="str">
        <f>'3 Boyut'!N46</f>
        <v>İlgi Standart Puan</v>
      </c>
      <c r="C121" s="15" t="str">
        <f>'3 Boyut'!O46</f>
        <v>Yeterlik Standart Puan</v>
      </c>
    </row>
    <row r="122" spans="1:3" x14ac:dyDescent="0.3">
      <c r="A122" s="11" t="s">
        <v>40</v>
      </c>
      <c r="B122" s="21">
        <f>'3 Boyut'!N47</f>
        <v>15.763473053892213</v>
      </c>
      <c r="C122" s="21">
        <f>'3 Boyut'!O47</f>
        <v>11.975609756097555</v>
      </c>
    </row>
    <row r="123" spans="1:3" x14ac:dyDescent="0.3">
      <c r="A123" s="11" t="s">
        <v>41</v>
      </c>
      <c r="B123" s="21">
        <f>'3 Boyut'!N48</f>
        <v>17.947986577181204</v>
      </c>
      <c r="C123" s="21">
        <f>'3 Boyut'!O48</f>
        <v>108.51282051282053</v>
      </c>
    </row>
    <row r="124" spans="1:3" x14ac:dyDescent="0.3">
      <c r="A124" s="11" t="s">
        <v>42</v>
      </c>
      <c r="B124" s="21">
        <f>'3 Boyut'!N49</f>
        <v>49.621621621621621</v>
      </c>
      <c r="C124" s="21">
        <f>'3 Boyut'!O49</f>
        <v>25.217391304347821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06" workbookViewId="0">
      <selection activeCell="O99" sqref="O99"/>
    </sheetView>
  </sheetViews>
  <sheetFormatPr defaultRowHeight="14.4" x14ac:dyDescent="0.3"/>
  <cols>
    <col min="1" max="1" width="18.6640625" customWidth="1"/>
    <col min="2" max="2" width="15.88671875" style="15" customWidth="1"/>
    <col min="3" max="3" width="19.109375" style="15" customWidth="1"/>
  </cols>
  <sheetData>
    <row r="1" spans="1:3" x14ac:dyDescent="0.3">
      <c r="A1" t="s">
        <v>89</v>
      </c>
      <c r="B1" s="15" t="str">
        <f>'8 Dilimli'!N4</f>
        <v>İlgi Standart Puan</v>
      </c>
      <c r="C1" s="15" t="str">
        <f>'8 Dilimli'!O4</f>
        <v>Yeterlik Standart Puan</v>
      </c>
    </row>
    <row r="2" spans="1:3" ht="15" customHeight="1" x14ac:dyDescent="0.3">
      <c r="A2" s="11" t="s">
        <v>0</v>
      </c>
      <c r="B2" s="21">
        <f>'8 Dilimli'!N5</f>
        <v>64.598540145985396</v>
      </c>
      <c r="C2" s="21">
        <f>'8 Dilimli'!O5</f>
        <v>26.482758620689655</v>
      </c>
    </row>
    <row r="3" spans="1:3" x14ac:dyDescent="0.3">
      <c r="A3" s="11" t="s">
        <v>1</v>
      </c>
      <c r="B3" s="21">
        <f>'8 Dilimli'!N6</f>
        <v>36.482758620689651</v>
      </c>
      <c r="C3" s="21">
        <f>'8 Dilimli'!O6</f>
        <v>27.852348993288594</v>
      </c>
    </row>
    <row r="4" spans="1:3" x14ac:dyDescent="0.3">
      <c r="A4" s="11" t="s">
        <v>2</v>
      </c>
      <c r="B4" s="21">
        <f>'8 Dilimli'!N7</f>
        <v>79.787234042553195</v>
      </c>
      <c r="C4" s="21">
        <f>'8 Dilimli'!O7</f>
        <v>34.493670886075947</v>
      </c>
    </row>
    <row r="5" spans="1:3" x14ac:dyDescent="0.3">
      <c r="A5" s="11" t="s">
        <v>3</v>
      </c>
      <c r="B5" s="21">
        <f>'8 Dilimli'!N8</f>
        <v>78.248175182481745</v>
      </c>
      <c r="C5" s="21">
        <f>'8 Dilimli'!O8</f>
        <v>33.829787234042556</v>
      </c>
    </row>
    <row r="6" spans="1:3" x14ac:dyDescent="0.3">
      <c r="A6" s="11" t="s">
        <v>4</v>
      </c>
      <c r="B6" s="21">
        <f>'8 Dilimli'!N9</f>
        <v>79.225352112676063</v>
      </c>
      <c r="C6" s="21">
        <f>'8 Dilimli'!O9</f>
        <v>76.486486486486484</v>
      </c>
    </row>
    <row r="7" spans="1:3" ht="15" customHeight="1" x14ac:dyDescent="0.3">
      <c r="A7" s="11" t="s">
        <v>5</v>
      </c>
      <c r="B7" s="21">
        <f>'8 Dilimli'!N10</f>
        <v>31.589403973509935</v>
      </c>
      <c r="C7" s="21">
        <f>'8 Dilimli'!O10</f>
        <v>71.543624161073822</v>
      </c>
    </row>
    <row r="8" spans="1:3" x14ac:dyDescent="0.3">
      <c r="A8" s="11" t="s">
        <v>6</v>
      </c>
      <c r="B8" s="21">
        <f>'8 Dilimli'!N11</f>
        <v>32.5</v>
      </c>
      <c r="C8" s="21">
        <f>'8 Dilimli'!O11</f>
        <v>72.085889570552155</v>
      </c>
    </row>
    <row r="9" spans="1:3" x14ac:dyDescent="0.3">
      <c r="A9" s="19" t="s">
        <v>7</v>
      </c>
      <c r="B9" s="21">
        <f>'8 Dilimli'!N12</f>
        <v>29.68152866242038</v>
      </c>
      <c r="C9" s="21">
        <f>'8 Dilimli'!O12</f>
        <v>68.269230769230774</v>
      </c>
    </row>
    <row r="10" spans="1:3" x14ac:dyDescent="0.3">
      <c r="A10" s="20"/>
      <c r="B10" s="22"/>
      <c r="C10" s="22"/>
    </row>
    <row r="11" spans="1:3" x14ac:dyDescent="0.3">
      <c r="A11" s="20"/>
      <c r="B11" s="22"/>
      <c r="C11" s="22"/>
    </row>
    <row r="12" spans="1:3" x14ac:dyDescent="0.3">
      <c r="A12" s="20"/>
      <c r="B12" s="22"/>
      <c r="C12" s="22"/>
    </row>
    <row r="13" spans="1:3" x14ac:dyDescent="0.3">
      <c r="A13" s="20"/>
      <c r="B13" s="22"/>
      <c r="C13" s="22"/>
    </row>
    <row r="14" spans="1:3" x14ac:dyDescent="0.3">
      <c r="A14" s="20"/>
      <c r="B14" s="22"/>
      <c r="C14" s="22"/>
    </row>
    <row r="15" spans="1:3" x14ac:dyDescent="0.3">
      <c r="A15" s="20"/>
      <c r="B15" s="22"/>
      <c r="C15" s="22"/>
    </row>
    <row r="16" spans="1:3" x14ac:dyDescent="0.3">
      <c r="A16" s="20"/>
      <c r="B16" s="22"/>
      <c r="C16" s="22"/>
    </row>
    <row r="17" spans="1:7" x14ac:dyDescent="0.3">
      <c r="A17" s="20"/>
      <c r="B17" s="22"/>
      <c r="C17" s="22"/>
    </row>
    <row r="18" spans="1:7" x14ac:dyDescent="0.3">
      <c r="A18" s="20"/>
      <c r="B18" s="22"/>
      <c r="C18" s="22"/>
    </row>
    <row r="19" spans="1:7" x14ac:dyDescent="0.3">
      <c r="A19" s="20"/>
      <c r="B19" s="22"/>
      <c r="C19" s="22"/>
    </row>
    <row r="21" spans="1:7" x14ac:dyDescent="0.3">
      <c r="A21" s="18" t="s">
        <v>91</v>
      </c>
      <c r="B21" s="15" t="str">
        <f>'8 Dilimli'!N16</f>
        <v>İlgi Standart Puan</v>
      </c>
      <c r="C21" s="15" t="str">
        <f>'8 Dilimli'!O16</f>
        <v>Yeterlik Standart Puan</v>
      </c>
    </row>
    <row r="22" spans="1:7" x14ac:dyDescent="0.3">
      <c r="A22" s="11" t="s">
        <v>0</v>
      </c>
      <c r="B22" s="21">
        <f>'8 Dilimli'!N17</f>
        <v>63.884892086330936</v>
      </c>
      <c r="C22" s="21">
        <f>'8 Dilimli'!O17</f>
        <v>26.394557823129254</v>
      </c>
    </row>
    <row r="23" spans="1:7" x14ac:dyDescent="0.3">
      <c r="A23" s="11" t="s">
        <v>1</v>
      </c>
      <c r="B23" s="21">
        <f>'8 Dilimli'!N18</f>
        <v>37.465753424657535</v>
      </c>
      <c r="C23" s="21">
        <f>'8 Dilimli'!O18</f>
        <v>28.940397350993379</v>
      </c>
    </row>
    <row r="24" spans="1:7" x14ac:dyDescent="0.3">
      <c r="A24" s="11" t="s">
        <v>2</v>
      </c>
      <c r="B24" s="21">
        <f>'8 Dilimli'!N19</f>
        <v>81.824817518248167</v>
      </c>
      <c r="C24" s="21">
        <f>'8 Dilimli'!O19</f>
        <v>35.443037974683548</v>
      </c>
    </row>
    <row r="25" spans="1:7" x14ac:dyDescent="0.3">
      <c r="A25" s="11" t="s">
        <v>3</v>
      </c>
      <c r="B25" s="21">
        <f>'8 Dilimli'!N20</f>
        <v>84.836065573770497</v>
      </c>
      <c r="C25" s="21">
        <f>'8 Dilimli'!O20</f>
        <v>35.230769230769234</v>
      </c>
    </row>
    <row r="26" spans="1:7" x14ac:dyDescent="0.3">
      <c r="A26" s="11" t="s">
        <v>4</v>
      </c>
      <c r="B26" s="21">
        <f>'8 Dilimli'!N21</f>
        <v>86.111111111111114</v>
      </c>
      <c r="C26" s="21">
        <f>'8 Dilimli'!O21</f>
        <v>82.878787878787875</v>
      </c>
      <c r="G26" t="s">
        <v>85</v>
      </c>
    </row>
    <row r="27" spans="1:7" x14ac:dyDescent="0.3">
      <c r="A27" s="11" t="s">
        <v>5</v>
      </c>
      <c r="B27" s="21">
        <f>'8 Dilimli'!N22</f>
        <v>32.41830065359477</v>
      </c>
      <c r="C27" s="21">
        <f>'8 Dilimli'!O22</f>
        <v>71.776315789473685</v>
      </c>
    </row>
    <row r="28" spans="1:7" x14ac:dyDescent="0.3">
      <c r="A28" s="11" t="s">
        <v>6</v>
      </c>
      <c r="B28" s="21">
        <f>'8 Dilimli'!N23</f>
        <v>31.502890173410403</v>
      </c>
      <c r="C28" s="21">
        <f>'8 Dilimli'!O23</f>
        <v>70.969696969696969</v>
      </c>
    </row>
    <row r="29" spans="1:7" x14ac:dyDescent="0.3">
      <c r="A29" s="19" t="s">
        <v>7</v>
      </c>
      <c r="B29" s="21">
        <f>'8 Dilimli'!N24</f>
        <v>26.333333333333332</v>
      </c>
      <c r="C29" s="21">
        <f>'8 Dilimli'!O24</f>
        <v>66.824324324324323</v>
      </c>
    </row>
    <row r="41" spans="1:3" x14ac:dyDescent="0.3">
      <c r="A41" s="18" t="s">
        <v>92</v>
      </c>
      <c r="B41" s="15" t="str">
        <f>'8 Dilimli'!N28</f>
        <v>İlgi Standart Puan</v>
      </c>
      <c r="C41" s="15" t="str">
        <f>'8 Dilimli'!O28</f>
        <v>Yeterlik Standart Puan</v>
      </c>
    </row>
    <row r="42" spans="1:3" x14ac:dyDescent="0.3">
      <c r="A42" s="11" t="s">
        <v>0</v>
      </c>
      <c r="B42" s="21">
        <f>'8 Dilimli'!N29</f>
        <v>66.060606060606062</v>
      </c>
      <c r="C42" s="21">
        <f>'8 Dilimli'!O29</f>
        <v>26.382978723404253</v>
      </c>
    </row>
    <row r="43" spans="1:3" x14ac:dyDescent="0.3">
      <c r="A43" s="11" t="s">
        <v>1</v>
      </c>
      <c r="B43" s="21">
        <f>'8 Dilimli'!N30</f>
        <v>34.5</v>
      </c>
      <c r="C43" s="21">
        <f>'8 Dilimli'!O30</f>
        <v>25.594405594405593</v>
      </c>
    </row>
    <row r="44" spans="1:3" x14ac:dyDescent="0.3">
      <c r="A44" s="11" t="s">
        <v>2</v>
      </c>
      <c r="B44" s="21">
        <f>'8 Dilimli'!N31</f>
        <v>77.74647887323944</v>
      </c>
      <c r="C44" s="21">
        <f>'8 Dilimli'!O31</f>
        <v>32.692307692307693</v>
      </c>
    </row>
    <row r="45" spans="1:3" x14ac:dyDescent="0.3">
      <c r="A45" s="11" t="s">
        <v>3</v>
      </c>
      <c r="B45" s="21">
        <f>'8 Dilimli'!N32</f>
        <v>73.623188405797094</v>
      </c>
      <c r="C45" s="21">
        <f>'8 Dilimli'!O32</f>
        <v>29.49640287769784</v>
      </c>
    </row>
    <row r="46" spans="1:3" x14ac:dyDescent="0.3">
      <c r="A46" s="11" t="s">
        <v>4</v>
      </c>
      <c r="B46" s="21">
        <f>'8 Dilimli'!N33</f>
        <v>74.305555555555557</v>
      </c>
      <c r="C46" s="21">
        <f>'8 Dilimli'!O33</f>
        <v>71.824324324324323</v>
      </c>
    </row>
    <row r="47" spans="1:3" x14ac:dyDescent="0.3">
      <c r="A47" s="11" t="s">
        <v>5</v>
      </c>
      <c r="B47" s="21">
        <f>'8 Dilimli'!N34</f>
        <v>30.068027210884352</v>
      </c>
      <c r="C47" s="21">
        <f>'8 Dilimli'!O34</f>
        <v>71.549295774647888</v>
      </c>
    </row>
    <row r="48" spans="1:3" x14ac:dyDescent="0.3">
      <c r="A48" s="11" t="s">
        <v>6</v>
      </c>
      <c r="B48" s="21">
        <f>'8 Dilimli'!N35</f>
        <v>33.795180722891565</v>
      </c>
      <c r="C48" s="21">
        <f>'8 Dilimli'!O35</f>
        <v>74.240506329113927</v>
      </c>
    </row>
    <row r="49" spans="1:3" x14ac:dyDescent="0.3">
      <c r="A49" s="19" t="s">
        <v>7</v>
      </c>
      <c r="B49" s="21">
        <f>'8 Dilimli'!N36</f>
        <v>32.617449664429529</v>
      </c>
      <c r="C49" s="21">
        <f>'8 Dilimli'!O36</f>
        <v>72.78145695364239</v>
      </c>
    </row>
    <row r="61" spans="1:3" x14ac:dyDescent="0.3">
      <c r="A61" t="s">
        <v>93</v>
      </c>
      <c r="B61" s="15" t="str">
        <f>'8 Dilimli'!N40</f>
        <v>İlgi Standart Puan</v>
      </c>
      <c r="C61" s="15" t="str">
        <f>'8 Dilimli'!O40</f>
        <v>Yeterlik Standart Puan</v>
      </c>
    </row>
    <row r="62" spans="1:3" x14ac:dyDescent="0.3">
      <c r="A62" s="11" t="s">
        <v>0</v>
      </c>
      <c r="B62" s="21">
        <f>'8 Dilimli'!N41</f>
        <v>65.511811023622045</v>
      </c>
      <c r="C62" s="21">
        <f>'8 Dilimli'!O41</f>
        <v>23.529411764705888</v>
      </c>
    </row>
    <row r="63" spans="1:3" x14ac:dyDescent="0.3">
      <c r="A63" s="11" t="s">
        <v>1</v>
      </c>
      <c r="B63" s="21">
        <f>'8 Dilimli'!N42</f>
        <v>36.482758620689651</v>
      </c>
      <c r="C63" s="21">
        <f>'8 Dilimli'!O42</f>
        <v>27.432432432432435</v>
      </c>
    </row>
    <row r="64" spans="1:3" x14ac:dyDescent="0.3">
      <c r="A64" s="11" t="s">
        <v>2</v>
      </c>
      <c r="B64" s="21">
        <f>'8 Dilimli'!N43</f>
        <v>77.41721854304636</v>
      </c>
      <c r="C64" s="21">
        <f>'8 Dilimli'!O43</f>
        <v>33.9375</v>
      </c>
    </row>
    <row r="65" spans="1:3" x14ac:dyDescent="0.3">
      <c r="A65" s="11" t="s">
        <v>3</v>
      </c>
      <c r="B65" s="21">
        <f>'8 Dilimli'!N44</f>
        <v>79.398496240601503</v>
      </c>
      <c r="C65" s="21">
        <f>'8 Dilimli'!O44</f>
        <v>34.031007751937985</v>
      </c>
    </row>
    <row r="66" spans="1:3" x14ac:dyDescent="0.3">
      <c r="A66" s="11" t="s">
        <v>4</v>
      </c>
      <c r="B66" s="21">
        <f>'8 Dilimli'!N45</f>
        <v>80.069444444444443</v>
      </c>
      <c r="C66" s="21">
        <f>'8 Dilimli'!O45</f>
        <v>78.503401360544217</v>
      </c>
    </row>
    <row r="67" spans="1:3" x14ac:dyDescent="0.3">
      <c r="A67" s="11" t="s">
        <v>5</v>
      </c>
      <c r="B67" s="21">
        <f>'8 Dilimli'!N46</f>
        <v>30.142857142857142</v>
      </c>
      <c r="C67" s="21">
        <f>'8 Dilimli'!O46</f>
        <v>73.851851851851848</v>
      </c>
    </row>
    <row r="68" spans="1:3" x14ac:dyDescent="0.3">
      <c r="A68" s="11" t="s">
        <v>6</v>
      </c>
      <c r="B68" s="21">
        <f>'8 Dilimli'!N47</f>
        <v>31.294117647058826</v>
      </c>
      <c r="C68" s="21">
        <f>'8 Dilimli'!O47</f>
        <v>74.900662251655632</v>
      </c>
    </row>
    <row r="69" spans="1:3" x14ac:dyDescent="0.3">
      <c r="A69" s="19" t="s">
        <v>7</v>
      </c>
      <c r="B69" s="21">
        <f>'8 Dilimli'!N48</f>
        <v>22.222222222222221</v>
      </c>
      <c r="C69" s="21">
        <f>'8 Dilimli'!O48</f>
        <v>68.148148148148152</v>
      </c>
    </row>
    <row r="70" spans="1:3" x14ac:dyDescent="0.3">
      <c r="A70" s="20"/>
    </row>
    <row r="81" spans="1:3" x14ac:dyDescent="0.3">
      <c r="A81" t="s">
        <v>94</v>
      </c>
      <c r="B81" s="15" t="str">
        <f>'8 Dilimli'!N52</f>
        <v>İlgi Standart Puan</v>
      </c>
      <c r="C81" s="15" t="str">
        <f>'8 Dilimli'!O52</f>
        <v>Yeterlik Standart Puan</v>
      </c>
    </row>
    <row r="82" spans="1:3" x14ac:dyDescent="0.3">
      <c r="A82" s="11" t="s">
        <v>0</v>
      </c>
      <c r="B82" s="21">
        <f>'8 Dilimli'!N53</f>
        <v>64.53125</v>
      </c>
      <c r="C82" s="21">
        <f>'8 Dilimli'!O53</f>
        <v>22.846715328467155</v>
      </c>
    </row>
    <row r="83" spans="1:3" x14ac:dyDescent="0.3">
      <c r="A83" s="11" t="s">
        <v>1</v>
      </c>
      <c r="B83" s="21">
        <f>'8 Dilimli'!N54</f>
        <v>37.48251748251748</v>
      </c>
      <c r="C83" s="21">
        <f>'8 Dilimli'!O54</f>
        <v>28.648648648648649</v>
      </c>
    </row>
    <row r="84" spans="1:3" x14ac:dyDescent="0.3">
      <c r="A84" s="11" t="s">
        <v>2</v>
      </c>
      <c r="B84" s="21">
        <f>'8 Dilimli'!N55</f>
        <v>81.870503597122308</v>
      </c>
      <c r="C84" s="21">
        <f>'8 Dilimli'!O55</f>
        <v>35.320512820512818</v>
      </c>
    </row>
    <row r="85" spans="1:3" x14ac:dyDescent="0.3">
      <c r="A85" s="11" t="s">
        <v>3</v>
      </c>
      <c r="B85" s="21">
        <f>'8 Dilimli'!N56</f>
        <v>84.878048780487802</v>
      </c>
      <c r="C85" s="21">
        <f>'8 Dilimli'!O56</f>
        <v>35.737704918032783</v>
      </c>
    </row>
    <row r="86" spans="1:3" x14ac:dyDescent="0.3">
      <c r="A86" s="11" t="s">
        <v>4</v>
      </c>
      <c r="B86" s="21">
        <f>'8 Dilimli'!N57</f>
        <v>88.780487804878049</v>
      </c>
      <c r="C86" s="21">
        <f>'8 Dilimli'!O57</f>
        <v>85.891472868217051</v>
      </c>
    </row>
    <row r="87" spans="1:3" x14ac:dyDescent="0.3">
      <c r="A87" s="11" t="s">
        <v>5</v>
      </c>
      <c r="B87" s="21">
        <f>'8 Dilimli'!N58</f>
        <v>31.258741258741257</v>
      </c>
      <c r="C87" s="21">
        <f>'8 Dilimli'!O58</f>
        <v>73.695652173913047</v>
      </c>
    </row>
    <row r="88" spans="1:3" x14ac:dyDescent="0.3">
      <c r="A88" s="11" t="s">
        <v>6</v>
      </c>
      <c r="B88" s="21">
        <f>'8 Dilimli'!N59</f>
        <v>30.467836257309941</v>
      </c>
      <c r="C88" s="21">
        <f>'8 Dilimli'!O59</f>
        <v>73.594771241830074</v>
      </c>
    </row>
    <row r="89" spans="1:3" x14ac:dyDescent="0.3">
      <c r="A89" s="19" t="s">
        <v>7</v>
      </c>
      <c r="B89" s="21">
        <f>'8 Dilimli'!N60</f>
        <v>18.281250000000004</v>
      </c>
      <c r="C89" s="21">
        <f>'8 Dilimli'!O60</f>
        <v>66.456692913385822</v>
      </c>
    </row>
    <row r="101" spans="1:3" x14ac:dyDescent="0.3">
      <c r="A101" t="s">
        <v>95</v>
      </c>
      <c r="B101" s="15" t="str">
        <f>'8 Dilimli'!N64</f>
        <v>İlgi Standart Puan</v>
      </c>
      <c r="C101" s="15" t="str">
        <f>'8 Dilimli'!O64</f>
        <v>Yeterlik Standart Puan</v>
      </c>
    </row>
    <row r="102" spans="1:3" x14ac:dyDescent="0.3">
      <c r="A102" s="11" t="s">
        <v>0</v>
      </c>
      <c r="B102" s="21">
        <f>'8 Dilimli'!N65</f>
        <v>66.960000000000008</v>
      </c>
      <c r="C102" s="21">
        <f>'8 Dilimli'!O65</f>
        <v>24.13533834586466</v>
      </c>
    </row>
    <row r="103" spans="1:3" x14ac:dyDescent="0.3">
      <c r="A103" s="11" t="s">
        <v>1</v>
      </c>
      <c r="B103" s="21">
        <f>'8 Dilimli'!N66</f>
        <v>34.722222222222221</v>
      </c>
      <c r="C103" s="21">
        <f>'8 Dilimli'!O66</f>
        <v>24.825174825174827</v>
      </c>
    </row>
    <row r="104" spans="1:3" x14ac:dyDescent="0.3">
      <c r="A104" s="11" t="s">
        <v>2</v>
      </c>
      <c r="B104" s="21">
        <f>'8 Dilimli'!N67</f>
        <v>73.782051282051285</v>
      </c>
      <c r="C104" s="21">
        <f>'8 Dilimli'!O67</f>
        <v>31.202531645569621</v>
      </c>
    </row>
    <row r="105" spans="1:3" x14ac:dyDescent="0.3">
      <c r="A105" s="11" t="s">
        <v>3</v>
      </c>
      <c r="B105" s="21">
        <f>'8 Dilimli'!N68</f>
        <v>76.456692913385822</v>
      </c>
      <c r="C105" s="21">
        <f>'8 Dilimli'!O68</f>
        <v>29.920634920634921</v>
      </c>
    </row>
    <row r="106" spans="1:3" x14ac:dyDescent="0.3">
      <c r="A106" s="11" t="s">
        <v>4</v>
      </c>
      <c r="B106" s="21">
        <f>'8 Dilimli'!N69</f>
        <v>75.102040816326536</v>
      </c>
      <c r="C106" s="21">
        <f>'8 Dilimli'!O69</f>
        <v>74.054054054054049</v>
      </c>
    </row>
    <row r="107" spans="1:3" x14ac:dyDescent="0.3">
      <c r="A107" s="11" t="s">
        <v>5</v>
      </c>
      <c r="B107" s="21">
        <f>'8 Dilimli'!N70</f>
        <v>28.134328358208954</v>
      </c>
      <c r="C107" s="21">
        <f>'8 Dilimli'!O70</f>
        <v>74.341085271317837</v>
      </c>
    </row>
    <row r="108" spans="1:3" x14ac:dyDescent="0.3">
      <c r="A108" s="11" t="s">
        <v>6</v>
      </c>
      <c r="B108" s="21">
        <f>'8 Dilimli'!N71</f>
        <v>32.335329341317362</v>
      </c>
      <c r="C108" s="21">
        <f>'8 Dilimli'!O71</f>
        <v>77.328767123287676</v>
      </c>
    </row>
    <row r="109" spans="1:3" x14ac:dyDescent="0.3">
      <c r="A109" s="19" t="s">
        <v>7</v>
      </c>
      <c r="B109" s="21">
        <f>'8 Dilimli'!N72</f>
        <v>25.112781954887225</v>
      </c>
      <c r="C109" s="21">
        <f>'8 Dilimli'!O72</f>
        <v>72.595419847328245</v>
      </c>
    </row>
    <row r="121" spans="1:3" x14ac:dyDescent="0.3">
      <c r="A121" t="s">
        <v>96</v>
      </c>
      <c r="B121" s="15" t="str">
        <f>'8 Dilimli'!N76</f>
        <v>İlgi Standart Puan</v>
      </c>
      <c r="C121" s="15" t="str">
        <f>'8 Dilimli'!O76</f>
        <v>Yeterlik Standart Puan</v>
      </c>
    </row>
    <row r="122" spans="1:3" x14ac:dyDescent="0.3">
      <c r="A122" s="11" t="s">
        <v>0</v>
      </c>
      <c r="B122" s="21">
        <f>'8 Dilimli'!N77</f>
        <v>65.114503816793899</v>
      </c>
      <c r="C122" s="21">
        <f>'8 Dilimli'!O77</f>
        <v>24.785714285714281</v>
      </c>
    </row>
    <row r="123" spans="1:3" x14ac:dyDescent="0.3">
      <c r="A123" s="11" t="s">
        <v>1</v>
      </c>
      <c r="B123" s="21">
        <f>'8 Dilimli'!N78</f>
        <v>36.482758620689651</v>
      </c>
      <c r="C123" s="21">
        <f>'8 Dilimli'!O78</f>
        <v>27.567567567567565</v>
      </c>
    </row>
    <row r="124" spans="1:3" x14ac:dyDescent="0.3">
      <c r="A124" s="11" t="s">
        <v>2</v>
      </c>
      <c r="B124" s="21">
        <f>'8 Dilimli'!N79</f>
        <v>78.299319727891159</v>
      </c>
      <c r="C124" s="21">
        <f>'8 Dilimli'!O79</f>
        <v>34.25</v>
      </c>
    </row>
    <row r="125" spans="1:3" x14ac:dyDescent="0.3">
      <c r="A125" s="11" t="s">
        <v>3</v>
      </c>
      <c r="B125" s="21">
        <f>'8 Dilimli'!N80</f>
        <v>79.029850746268664</v>
      </c>
      <c r="C125" s="21">
        <f>'8 Dilimli'!O80</f>
        <v>33.955223880597018</v>
      </c>
    </row>
    <row r="126" spans="1:3" x14ac:dyDescent="0.3">
      <c r="A126" s="11" t="s">
        <v>4</v>
      </c>
      <c r="B126" s="21">
        <f>'8 Dilimli'!N81</f>
        <v>79.790209790209786</v>
      </c>
      <c r="C126" s="21">
        <f>'8 Dilimli'!O81</f>
        <v>77.567567567567579</v>
      </c>
    </row>
    <row r="127" spans="1:3" x14ac:dyDescent="0.3">
      <c r="A127" s="11" t="s">
        <v>5</v>
      </c>
      <c r="B127" s="21">
        <f>'8 Dilimli'!N82</f>
        <v>30.827586206896555</v>
      </c>
      <c r="C127" s="21">
        <f>'8 Dilimli'!O82</f>
        <v>72.836879432624116</v>
      </c>
    </row>
    <row r="128" spans="1:3" x14ac:dyDescent="0.3">
      <c r="A128" s="11" t="s">
        <v>6</v>
      </c>
      <c r="B128" s="21">
        <f>'8 Dilimli'!N83</f>
        <v>31.812865497076022</v>
      </c>
      <c r="C128" s="21">
        <f>'8 Dilimli'!O83</f>
        <v>73.717948717948715</v>
      </c>
    </row>
    <row r="129" spans="1:3" x14ac:dyDescent="0.3">
      <c r="A129" s="19" t="s">
        <v>7</v>
      </c>
      <c r="B129" s="21">
        <f>'8 Dilimli'!N84</f>
        <v>26.054421768707488</v>
      </c>
      <c r="C129" s="21">
        <f>'8 Dilimli'!O84</f>
        <v>67.876712328767127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E31" workbookViewId="0">
      <selection activeCell="N41" sqref="N41"/>
    </sheetView>
  </sheetViews>
  <sheetFormatPr defaultRowHeight="14.4" x14ac:dyDescent="0.3"/>
  <cols>
    <col min="1" max="1" width="44.88671875" customWidth="1"/>
  </cols>
  <sheetData>
    <row r="1" spans="1:15" ht="15" thickBot="1" x14ac:dyDescent="0.35">
      <c r="A1" s="11" t="s">
        <v>44</v>
      </c>
      <c r="B1" s="9">
        <v>2</v>
      </c>
      <c r="C1" s="10">
        <v>5</v>
      </c>
      <c r="F1" s="1" t="s">
        <v>19</v>
      </c>
    </row>
    <row r="2" spans="1:15" ht="15" thickBot="1" x14ac:dyDescent="0.35">
      <c r="A2" s="11" t="s">
        <v>45</v>
      </c>
      <c r="B2" s="9">
        <v>7</v>
      </c>
      <c r="C2" s="10">
        <v>5</v>
      </c>
      <c r="F2" s="4"/>
      <c r="G2" s="28" t="s">
        <v>20</v>
      </c>
      <c r="H2" s="29"/>
      <c r="I2" s="29"/>
      <c r="J2" s="29"/>
      <c r="K2" s="29"/>
    </row>
    <row r="3" spans="1:15" ht="15" thickBot="1" x14ac:dyDescent="0.35">
      <c r="A3" s="11" t="s">
        <v>46</v>
      </c>
      <c r="B3" s="9">
        <v>7</v>
      </c>
      <c r="C3" s="10">
        <v>6</v>
      </c>
      <c r="F3" s="30" t="s">
        <v>21</v>
      </c>
      <c r="G3" s="31"/>
      <c r="H3" s="28" t="s">
        <v>10</v>
      </c>
      <c r="I3" s="34"/>
      <c r="J3" s="28" t="s">
        <v>11</v>
      </c>
      <c r="K3" s="34"/>
    </row>
    <row r="4" spans="1:15" ht="43.8" thickBot="1" x14ac:dyDescent="0.35">
      <c r="A4" s="11" t="s">
        <v>47</v>
      </c>
      <c r="B4" s="9">
        <v>2</v>
      </c>
      <c r="C4" s="10">
        <v>5</v>
      </c>
      <c r="F4" s="32"/>
      <c r="G4" s="33"/>
      <c r="H4" s="5" t="s">
        <v>12</v>
      </c>
      <c r="I4" s="5" t="s">
        <v>13</v>
      </c>
      <c r="J4" s="5" t="s">
        <v>12</v>
      </c>
      <c r="K4" s="5" t="s">
        <v>13</v>
      </c>
      <c r="L4" s="14" t="s">
        <v>86</v>
      </c>
      <c r="M4" s="14" t="s">
        <v>87</v>
      </c>
      <c r="N4" s="17" t="s">
        <v>90</v>
      </c>
      <c r="O4" s="14" t="s">
        <v>88</v>
      </c>
    </row>
    <row r="5" spans="1:15" ht="15" thickBot="1" x14ac:dyDescent="0.35">
      <c r="A5" s="11" t="s">
        <v>48</v>
      </c>
      <c r="B5" s="9">
        <v>5</v>
      </c>
      <c r="C5" s="10">
        <v>4</v>
      </c>
      <c r="F5" s="24" t="s">
        <v>22</v>
      </c>
      <c r="G5" s="25"/>
      <c r="H5" s="3">
        <v>3.93</v>
      </c>
      <c r="I5" s="3">
        <v>1.42</v>
      </c>
      <c r="J5" s="3">
        <v>4.0199999999999996</v>
      </c>
      <c r="K5" s="3">
        <v>1.43</v>
      </c>
      <c r="L5">
        <f>('8 Dilimli'!B9+'8 Dilimli'!B19+'8 Dilimli'!B30+'8 Dilimli'!B40)/4</f>
        <v>2</v>
      </c>
      <c r="M5">
        <f>('8 Dilimli'!C9+'8 Dilimli'!C19+'8 Dilimli'!C30+'8 Dilimli'!C40)/4</f>
        <v>1.75</v>
      </c>
      <c r="N5" s="15">
        <f>((L5-H5)/I5)*10+50</f>
        <v>36.408450704225352</v>
      </c>
      <c r="O5" s="15">
        <f>((M5-J5)/K5)*10+50</f>
        <v>34.125874125874127</v>
      </c>
    </row>
    <row r="6" spans="1:15" ht="15" thickBot="1" x14ac:dyDescent="0.35">
      <c r="A6" s="11" t="s">
        <v>49</v>
      </c>
      <c r="B6" s="9">
        <v>2</v>
      </c>
      <c r="C6" s="10">
        <v>3</v>
      </c>
      <c r="F6" s="24" t="s">
        <v>23</v>
      </c>
      <c r="G6" s="25"/>
      <c r="H6" s="3">
        <v>2.88</v>
      </c>
      <c r="I6" s="3">
        <v>1.56</v>
      </c>
      <c r="J6" s="3">
        <v>3.25</v>
      </c>
      <c r="K6" s="3">
        <v>1.64</v>
      </c>
      <c r="L6">
        <f>('8 Dilimli'!B10+'8 Dilimli'!B20+'8 Dilimli'!B31+'8 Dilimli'!B41)/4</f>
        <v>1</v>
      </c>
      <c r="M6">
        <f>('8 Dilimli'!C10+'8 Dilimli'!C20+'8 Dilimli'!C31+'8 Dilimli'!C41)/4</f>
        <v>5.5</v>
      </c>
      <c r="N6" s="15">
        <f>((L6-H6)/I6)*10+50</f>
        <v>37.948717948717949</v>
      </c>
      <c r="O6" s="15">
        <f>((M6-J6)/K6)*10+50</f>
        <v>63.719512195121951</v>
      </c>
    </row>
    <row r="7" spans="1:15" ht="15" thickBot="1" x14ac:dyDescent="0.35">
      <c r="A7" s="11" t="s">
        <v>50</v>
      </c>
      <c r="B7" s="9">
        <v>6</v>
      </c>
      <c r="C7" s="10">
        <v>5</v>
      </c>
      <c r="F7" s="2"/>
      <c r="G7" s="2"/>
      <c r="H7" s="2"/>
      <c r="I7" s="2"/>
      <c r="J7" s="2"/>
      <c r="K7" s="2"/>
    </row>
    <row r="8" spans="1:15" ht="15" thickBot="1" x14ac:dyDescent="0.35">
      <c r="A8" s="11" t="s">
        <v>51</v>
      </c>
      <c r="B8" s="9">
        <v>7</v>
      </c>
      <c r="C8" s="10">
        <v>6</v>
      </c>
      <c r="F8" s="4"/>
      <c r="G8" s="28" t="s">
        <v>8</v>
      </c>
      <c r="H8" s="29"/>
      <c r="I8" s="29"/>
      <c r="J8" s="29"/>
      <c r="K8" s="29"/>
    </row>
    <row r="9" spans="1:15" ht="15" thickBot="1" x14ac:dyDescent="0.35">
      <c r="A9" s="11" t="s">
        <v>52</v>
      </c>
      <c r="B9" s="9">
        <v>1</v>
      </c>
      <c r="C9" s="10">
        <v>4</v>
      </c>
      <c r="F9" s="30" t="s">
        <v>21</v>
      </c>
      <c r="G9" s="31"/>
      <c r="H9" s="28" t="s">
        <v>10</v>
      </c>
      <c r="I9" s="34"/>
      <c r="J9" s="28" t="s">
        <v>11</v>
      </c>
      <c r="K9" s="34"/>
    </row>
    <row r="10" spans="1:15" ht="43.8" thickBot="1" x14ac:dyDescent="0.35">
      <c r="A10" s="11" t="s">
        <v>53</v>
      </c>
      <c r="B10" s="9">
        <v>3</v>
      </c>
      <c r="C10" s="10">
        <v>2</v>
      </c>
      <c r="F10" s="32"/>
      <c r="G10" s="33"/>
      <c r="H10" s="5" t="s">
        <v>12</v>
      </c>
      <c r="I10" s="5" t="s">
        <v>13</v>
      </c>
      <c r="J10" s="5" t="s">
        <v>12</v>
      </c>
      <c r="K10" s="5" t="s">
        <v>13</v>
      </c>
      <c r="N10" s="17" t="s">
        <v>90</v>
      </c>
      <c r="O10" s="14" t="s">
        <v>88</v>
      </c>
    </row>
    <row r="11" spans="1:15" ht="15" thickBot="1" x14ac:dyDescent="0.35">
      <c r="A11" s="11" t="s">
        <v>54</v>
      </c>
      <c r="B11" s="9">
        <v>1</v>
      </c>
      <c r="C11" s="10">
        <v>5</v>
      </c>
      <c r="F11" s="24" t="s">
        <v>22</v>
      </c>
      <c r="G11" s="25"/>
      <c r="H11" s="3">
        <v>4.01</v>
      </c>
      <c r="I11" s="3">
        <v>1.42</v>
      </c>
      <c r="J11" s="3">
        <v>4.0999999999999996</v>
      </c>
      <c r="K11" s="3">
        <v>1.42</v>
      </c>
      <c r="N11" s="15">
        <f>((L5-H11)/I11)*10+50</f>
        <v>35.845070422535215</v>
      </c>
      <c r="O11" s="15">
        <f>((M5-J11)/K11)*10+50</f>
        <v>33.450704225352112</v>
      </c>
    </row>
    <row r="12" spans="1:15" ht="15" thickBot="1" x14ac:dyDescent="0.35">
      <c r="A12" s="11" t="s">
        <v>55</v>
      </c>
      <c r="B12" s="9">
        <v>4</v>
      </c>
      <c r="C12" s="10">
        <v>5</v>
      </c>
      <c r="F12" s="24" t="s">
        <v>23</v>
      </c>
      <c r="G12" s="25"/>
      <c r="H12" s="3">
        <v>2.4500000000000002</v>
      </c>
      <c r="I12" s="3">
        <v>1.34</v>
      </c>
      <c r="J12" s="3">
        <v>2.76</v>
      </c>
      <c r="K12" s="3">
        <v>1.44</v>
      </c>
      <c r="N12" s="15">
        <f>((L6-H12)/I12)*10+50</f>
        <v>39.179104477611943</v>
      </c>
      <c r="O12" s="15">
        <f>((M6-J12)/K12)*10+50</f>
        <v>69.027777777777771</v>
      </c>
    </row>
    <row r="13" spans="1:15" ht="15" thickBot="1" x14ac:dyDescent="0.35">
      <c r="A13" s="11" t="s">
        <v>56</v>
      </c>
      <c r="B13" s="9">
        <v>7</v>
      </c>
      <c r="C13" s="10">
        <v>6</v>
      </c>
      <c r="F13" s="2"/>
      <c r="G13" s="2"/>
      <c r="H13" s="2"/>
      <c r="I13" s="2"/>
      <c r="J13" s="2"/>
      <c r="K13" s="2"/>
    </row>
    <row r="14" spans="1:15" ht="15" thickBot="1" x14ac:dyDescent="0.35">
      <c r="A14" s="11" t="s">
        <v>57</v>
      </c>
      <c r="B14" s="9">
        <v>2</v>
      </c>
      <c r="C14" s="10">
        <v>5</v>
      </c>
      <c r="F14" s="4"/>
      <c r="G14" s="28" t="s">
        <v>14</v>
      </c>
      <c r="H14" s="29"/>
      <c r="I14" s="29"/>
      <c r="J14" s="29"/>
      <c r="K14" s="29"/>
    </row>
    <row r="15" spans="1:15" ht="15" thickBot="1" x14ac:dyDescent="0.35">
      <c r="A15" s="11" t="s">
        <v>58</v>
      </c>
      <c r="B15" s="9">
        <v>5</v>
      </c>
      <c r="C15" s="10">
        <v>4</v>
      </c>
      <c r="F15" s="30" t="s">
        <v>21</v>
      </c>
      <c r="G15" s="31"/>
      <c r="H15" s="28" t="s">
        <v>10</v>
      </c>
      <c r="I15" s="34"/>
      <c r="J15" s="28" t="s">
        <v>11</v>
      </c>
      <c r="K15" s="34"/>
    </row>
    <row r="16" spans="1:15" ht="43.8" thickBot="1" x14ac:dyDescent="0.35">
      <c r="A16" s="11" t="s">
        <v>59</v>
      </c>
      <c r="B16" s="9">
        <v>2</v>
      </c>
      <c r="C16" s="10">
        <v>3</v>
      </c>
      <c r="F16" s="32"/>
      <c r="G16" s="33"/>
      <c r="H16" s="5" t="s">
        <v>12</v>
      </c>
      <c r="I16" s="5" t="s">
        <v>13</v>
      </c>
      <c r="J16" s="5" t="s">
        <v>12</v>
      </c>
      <c r="K16" s="5" t="s">
        <v>13</v>
      </c>
      <c r="N16" s="17" t="s">
        <v>90</v>
      </c>
      <c r="O16" s="14" t="s">
        <v>88</v>
      </c>
    </row>
    <row r="17" spans="1:15" ht="15" thickBot="1" x14ac:dyDescent="0.35">
      <c r="A17" s="11" t="s">
        <v>60</v>
      </c>
      <c r="B17" s="9">
        <v>6</v>
      </c>
      <c r="C17" s="10">
        <v>5</v>
      </c>
      <c r="F17" s="24" t="s">
        <v>22</v>
      </c>
      <c r="G17" s="25"/>
      <c r="H17" s="3">
        <v>3.78</v>
      </c>
      <c r="I17" s="3">
        <v>1.42</v>
      </c>
      <c r="J17" s="3">
        <v>3.88</v>
      </c>
      <c r="K17" s="3">
        <v>1.44</v>
      </c>
      <c r="N17" s="15">
        <f>((L5-H17)/I17)*10+50</f>
        <v>37.464788732394368</v>
      </c>
      <c r="O17" s="15">
        <f>((M5-J17)/K17)*10+50</f>
        <v>35.208333333333329</v>
      </c>
    </row>
    <row r="18" spans="1:15" ht="15" thickBot="1" x14ac:dyDescent="0.35">
      <c r="A18" s="11" t="s">
        <v>61</v>
      </c>
      <c r="B18" s="9">
        <v>7</v>
      </c>
      <c r="C18" s="10">
        <v>6</v>
      </c>
      <c r="F18" s="24" t="s">
        <v>23</v>
      </c>
      <c r="G18" s="25"/>
      <c r="H18" s="3">
        <v>3.6</v>
      </c>
      <c r="I18" s="3">
        <v>1.62</v>
      </c>
      <c r="J18" s="3">
        <v>4.07</v>
      </c>
      <c r="K18" s="3">
        <v>1.64</v>
      </c>
      <c r="N18" s="15">
        <f>((L6-H18)/I18)*10+50</f>
        <v>33.950617283950621</v>
      </c>
      <c r="O18" s="15">
        <f>((M6-J18)/K18)*10+50</f>
        <v>58.719512195121951</v>
      </c>
    </row>
    <row r="19" spans="1:15" ht="15" thickBot="1" x14ac:dyDescent="0.35">
      <c r="A19" s="11" t="s">
        <v>62</v>
      </c>
      <c r="B19" s="9">
        <v>1</v>
      </c>
      <c r="C19" s="10">
        <v>4</v>
      </c>
      <c r="F19" s="2"/>
      <c r="G19" s="2"/>
      <c r="H19" s="2"/>
      <c r="I19" s="2"/>
      <c r="J19" s="2"/>
      <c r="K19" s="2"/>
    </row>
    <row r="20" spans="1:15" ht="15" thickBot="1" x14ac:dyDescent="0.35">
      <c r="A20" s="11" t="s">
        <v>63</v>
      </c>
      <c r="B20" s="9">
        <v>3</v>
      </c>
      <c r="C20" s="10">
        <v>2</v>
      </c>
      <c r="F20" s="4"/>
      <c r="G20" s="28" t="s">
        <v>15</v>
      </c>
      <c r="H20" s="29"/>
      <c r="I20" s="29"/>
      <c r="J20" s="29"/>
      <c r="K20" s="29"/>
    </row>
    <row r="21" spans="1:15" ht="15" thickBot="1" x14ac:dyDescent="0.35">
      <c r="A21" s="11" t="s">
        <v>64</v>
      </c>
      <c r="B21" s="9">
        <v>1</v>
      </c>
      <c r="C21" s="10">
        <v>5</v>
      </c>
      <c r="F21" s="30" t="s">
        <v>21</v>
      </c>
      <c r="G21" s="31"/>
      <c r="H21" s="28" t="s">
        <v>10</v>
      </c>
      <c r="I21" s="34"/>
      <c r="J21" s="28" t="s">
        <v>11</v>
      </c>
      <c r="K21" s="34"/>
    </row>
    <row r="22" spans="1:15" ht="43.8" thickBot="1" x14ac:dyDescent="0.35">
      <c r="A22" s="11" t="s">
        <v>65</v>
      </c>
      <c r="B22" s="9">
        <v>4</v>
      </c>
      <c r="C22" s="10">
        <v>5</v>
      </c>
      <c r="F22" s="32"/>
      <c r="G22" s="33"/>
      <c r="H22" s="5" t="s">
        <v>12</v>
      </c>
      <c r="I22" s="5" t="s">
        <v>13</v>
      </c>
      <c r="J22" s="5" t="s">
        <v>12</v>
      </c>
      <c r="K22" s="5" t="s">
        <v>13</v>
      </c>
      <c r="N22" s="17" t="s">
        <v>90</v>
      </c>
      <c r="O22" s="14" t="s">
        <v>88</v>
      </c>
    </row>
    <row r="23" spans="1:15" ht="15" thickBot="1" x14ac:dyDescent="0.35">
      <c r="A23" s="11" t="s">
        <v>66</v>
      </c>
      <c r="B23" s="9">
        <v>7</v>
      </c>
      <c r="C23" s="10">
        <v>6</v>
      </c>
      <c r="F23" s="24" t="s">
        <v>22</v>
      </c>
      <c r="G23" s="25"/>
      <c r="H23" s="3">
        <v>4.24</v>
      </c>
      <c r="I23" s="3">
        <v>1.36</v>
      </c>
      <c r="J23" s="3">
        <v>4.26</v>
      </c>
      <c r="K23" s="3">
        <v>1.35</v>
      </c>
      <c r="N23" s="15">
        <f>((L5-H23)/I23)*10+50</f>
        <v>33.529411764705884</v>
      </c>
      <c r="O23" s="15">
        <f>((M5-J23)/K23)*10+50</f>
        <v>31.407407407407412</v>
      </c>
    </row>
    <row r="24" spans="1:15" ht="15" thickBot="1" x14ac:dyDescent="0.35">
      <c r="A24" s="11" t="s">
        <v>67</v>
      </c>
      <c r="B24" s="9">
        <v>2</v>
      </c>
      <c r="C24" s="10">
        <v>5</v>
      </c>
      <c r="F24" s="24" t="s">
        <v>23</v>
      </c>
      <c r="G24" s="25"/>
      <c r="H24" s="3">
        <v>3.15</v>
      </c>
      <c r="I24" s="3">
        <v>1.5</v>
      </c>
      <c r="J24" s="3">
        <v>3.42</v>
      </c>
      <c r="K24" s="3">
        <v>1.6</v>
      </c>
      <c r="N24" s="15">
        <f>((L6-H24)/I24)*10+50</f>
        <v>35.666666666666664</v>
      </c>
      <c r="O24" s="15">
        <f>((M6-J24)/K24)*10+50</f>
        <v>63</v>
      </c>
    </row>
    <row r="25" spans="1:15" ht="43.8" thickBot="1" x14ac:dyDescent="0.35">
      <c r="A25" s="12" t="s">
        <v>68</v>
      </c>
      <c r="B25" s="13">
        <v>4</v>
      </c>
      <c r="C25" s="13">
        <v>4</v>
      </c>
      <c r="F25" s="2"/>
      <c r="G25" s="2"/>
      <c r="H25" s="2"/>
      <c r="I25" s="2"/>
      <c r="J25" s="2"/>
      <c r="K25" s="2"/>
    </row>
    <row r="26" spans="1:15" ht="15" thickBot="1" x14ac:dyDescent="0.35">
      <c r="A26" s="11" t="s">
        <v>69</v>
      </c>
      <c r="B26" s="9">
        <v>2</v>
      </c>
      <c r="C26" s="10">
        <v>3</v>
      </c>
      <c r="F26" s="4"/>
      <c r="G26" s="28" t="s">
        <v>16</v>
      </c>
      <c r="H26" s="29"/>
      <c r="I26" s="29"/>
      <c r="J26" s="29"/>
      <c r="K26" s="29"/>
    </row>
    <row r="27" spans="1:15" ht="15" thickBot="1" x14ac:dyDescent="0.35">
      <c r="A27" s="11" t="s">
        <v>70</v>
      </c>
      <c r="B27" s="9">
        <v>6</v>
      </c>
      <c r="C27" s="10">
        <v>5</v>
      </c>
      <c r="F27" s="30" t="s">
        <v>21</v>
      </c>
      <c r="G27" s="31"/>
      <c r="H27" s="28" t="s">
        <v>10</v>
      </c>
      <c r="I27" s="34"/>
      <c r="J27" s="28" t="s">
        <v>11</v>
      </c>
      <c r="K27" s="34"/>
    </row>
    <row r="28" spans="1:15" ht="43.8" thickBot="1" x14ac:dyDescent="0.35">
      <c r="A28" s="11" t="s">
        <v>71</v>
      </c>
      <c r="B28" s="9">
        <v>7</v>
      </c>
      <c r="C28" s="10">
        <v>6</v>
      </c>
      <c r="F28" s="32"/>
      <c r="G28" s="33"/>
      <c r="H28" s="5" t="s">
        <v>12</v>
      </c>
      <c r="I28" s="5" t="s">
        <v>13</v>
      </c>
      <c r="J28" s="5" t="s">
        <v>12</v>
      </c>
      <c r="K28" s="5" t="s">
        <v>13</v>
      </c>
      <c r="N28" s="17" t="s">
        <v>90</v>
      </c>
      <c r="O28" s="14" t="s">
        <v>88</v>
      </c>
    </row>
    <row r="29" spans="1:15" ht="15" thickBot="1" x14ac:dyDescent="0.35">
      <c r="A29" s="11" t="s">
        <v>72</v>
      </c>
      <c r="B29" s="9">
        <v>1</v>
      </c>
      <c r="C29" s="10">
        <v>4</v>
      </c>
      <c r="F29" s="24" t="s">
        <v>22</v>
      </c>
      <c r="G29" s="25"/>
      <c r="H29" s="3">
        <v>4.3099999999999996</v>
      </c>
      <c r="I29" s="3">
        <v>1.35</v>
      </c>
      <c r="J29" s="3">
        <v>4.32</v>
      </c>
      <c r="K29" s="3">
        <v>1.34</v>
      </c>
      <c r="N29" s="15">
        <f>((L5-H29)/I29)*10+50</f>
        <v>32.888888888888893</v>
      </c>
      <c r="O29" s="15">
        <f>((M5-J29)/K29)*10+50</f>
        <v>30.82089552238806</v>
      </c>
    </row>
    <row r="30" spans="1:15" ht="15" thickBot="1" x14ac:dyDescent="0.35">
      <c r="A30" s="11" t="s">
        <v>73</v>
      </c>
      <c r="B30" s="9">
        <v>3</v>
      </c>
      <c r="C30" s="10">
        <v>2</v>
      </c>
      <c r="F30" s="24" t="s">
        <v>23</v>
      </c>
      <c r="G30" s="25"/>
      <c r="H30" s="3">
        <v>2.75</v>
      </c>
      <c r="I30" s="3">
        <v>1.34</v>
      </c>
      <c r="J30" s="3">
        <v>2.89</v>
      </c>
      <c r="K30" s="3">
        <v>1.39</v>
      </c>
      <c r="N30" s="15">
        <f>((L6-H30)/I30)*10+50</f>
        <v>36.940298507462686</v>
      </c>
      <c r="O30" s="15">
        <f>((M6-J30)/K30)*10+50</f>
        <v>68.776978417266193</v>
      </c>
    </row>
    <row r="31" spans="1:15" ht="15" thickBot="1" x14ac:dyDescent="0.35">
      <c r="A31" s="11" t="s">
        <v>74</v>
      </c>
      <c r="B31" s="9">
        <v>2</v>
      </c>
      <c r="C31" s="10">
        <v>4</v>
      </c>
      <c r="F31" s="2"/>
      <c r="G31" s="2"/>
      <c r="H31" s="2"/>
      <c r="I31" s="2"/>
      <c r="J31" s="2"/>
      <c r="K31" s="2"/>
    </row>
    <row r="32" spans="1:15" ht="15" thickBot="1" x14ac:dyDescent="0.35">
      <c r="A32" s="11" t="s">
        <v>75</v>
      </c>
      <c r="B32" s="9">
        <v>1</v>
      </c>
      <c r="C32" s="10">
        <v>5</v>
      </c>
      <c r="F32" s="4"/>
      <c r="G32" s="28" t="s">
        <v>17</v>
      </c>
      <c r="H32" s="29"/>
      <c r="I32" s="29"/>
      <c r="J32" s="29"/>
      <c r="K32" s="29"/>
    </row>
    <row r="33" spans="1:15" ht="15" thickBot="1" x14ac:dyDescent="0.35">
      <c r="A33" s="11" t="s">
        <v>76</v>
      </c>
      <c r="B33" s="9">
        <v>4</v>
      </c>
      <c r="C33" s="10">
        <v>5</v>
      </c>
      <c r="F33" s="30" t="s">
        <v>21</v>
      </c>
      <c r="G33" s="31"/>
      <c r="H33" s="28" t="s">
        <v>10</v>
      </c>
      <c r="I33" s="34"/>
      <c r="J33" s="28" t="s">
        <v>11</v>
      </c>
      <c r="K33" s="34"/>
    </row>
    <row r="34" spans="1:15" ht="43.8" thickBot="1" x14ac:dyDescent="0.35">
      <c r="A34" s="11" t="s">
        <v>77</v>
      </c>
      <c r="B34" s="9">
        <v>7</v>
      </c>
      <c r="C34" s="10">
        <v>6</v>
      </c>
      <c r="F34" s="32"/>
      <c r="G34" s="33"/>
      <c r="H34" s="5" t="s">
        <v>12</v>
      </c>
      <c r="I34" s="5" t="s">
        <v>13</v>
      </c>
      <c r="J34" s="5" t="s">
        <v>12</v>
      </c>
      <c r="K34" s="5" t="s">
        <v>13</v>
      </c>
      <c r="N34" s="17" t="s">
        <v>90</v>
      </c>
      <c r="O34" s="14" t="s">
        <v>88</v>
      </c>
    </row>
    <row r="35" spans="1:15" ht="15" thickBot="1" x14ac:dyDescent="0.35">
      <c r="A35" s="11" t="s">
        <v>78</v>
      </c>
      <c r="B35" s="9">
        <v>2</v>
      </c>
      <c r="C35" s="10">
        <v>5</v>
      </c>
      <c r="F35" s="24" t="s">
        <v>22</v>
      </c>
      <c r="G35" s="25"/>
      <c r="H35" s="3">
        <v>4.1500000000000004</v>
      </c>
      <c r="I35" s="3">
        <v>1.37</v>
      </c>
      <c r="J35" s="3">
        <v>4.17</v>
      </c>
      <c r="K35" s="3">
        <v>1.35</v>
      </c>
      <c r="N35" s="15">
        <f>((L5-H35)/I35)*10+50</f>
        <v>34.306569343065689</v>
      </c>
      <c r="O35" s="15">
        <f>((M5-J35)/K35)*10+50</f>
        <v>32.074074074074076</v>
      </c>
    </row>
    <row r="36" spans="1:15" ht="15" thickBot="1" x14ac:dyDescent="0.35">
      <c r="A36" s="11" t="s">
        <v>79</v>
      </c>
      <c r="B36" s="9">
        <v>5</v>
      </c>
      <c r="C36" s="10">
        <v>4</v>
      </c>
      <c r="F36" s="24" t="s">
        <v>23</v>
      </c>
      <c r="G36" s="25"/>
      <c r="H36" s="3">
        <v>3.72</v>
      </c>
      <c r="I36" s="3">
        <v>1.54</v>
      </c>
      <c r="J36" s="3">
        <v>4.17</v>
      </c>
      <c r="K36" s="3">
        <v>1.58</v>
      </c>
      <c r="N36" s="15">
        <f>((L6-H36)/I36)*10+50</f>
        <v>32.337662337662337</v>
      </c>
      <c r="O36" s="15">
        <f>((M6-J36)/K36)*10+50</f>
        <v>58.417721518987342</v>
      </c>
    </row>
    <row r="37" spans="1:15" ht="15" thickBot="1" x14ac:dyDescent="0.35">
      <c r="A37" s="11" t="s">
        <v>80</v>
      </c>
      <c r="B37" s="9">
        <v>2</v>
      </c>
      <c r="C37" s="10">
        <v>3</v>
      </c>
      <c r="F37" s="2"/>
      <c r="G37" s="2"/>
      <c r="H37" s="2"/>
      <c r="I37" s="2"/>
      <c r="J37" s="2"/>
      <c r="K37" s="2"/>
    </row>
    <row r="38" spans="1:15" ht="15" thickBot="1" x14ac:dyDescent="0.35">
      <c r="A38" s="11" t="s">
        <v>81</v>
      </c>
      <c r="B38" s="9">
        <v>6</v>
      </c>
      <c r="C38" s="10">
        <v>5</v>
      </c>
      <c r="F38" s="4"/>
      <c r="G38" s="28" t="s">
        <v>18</v>
      </c>
      <c r="H38" s="29"/>
      <c r="I38" s="29"/>
      <c r="J38" s="29"/>
      <c r="K38" s="29"/>
    </row>
    <row r="39" spans="1:15" ht="15" thickBot="1" x14ac:dyDescent="0.35">
      <c r="A39" s="11" t="s">
        <v>82</v>
      </c>
      <c r="B39" s="9">
        <v>7</v>
      </c>
      <c r="C39" s="10">
        <v>6</v>
      </c>
      <c r="F39" s="30" t="s">
        <v>21</v>
      </c>
      <c r="G39" s="31"/>
      <c r="H39" s="28" t="s">
        <v>10</v>
      </c>
      <c r="I39" s="34"/>
      <c r="J39" s="28" t="s">
        <v>11</v>
      </c>
      <c r="K39" s="34"/>
    </row>
    <row r="40" spans="1:15" ht="43.8" thickBot="1" x14ac:dyDescent="0.35">
      <c r="A40" s="11" t="s">
        <v>83</v>
      </c>
      <c r="B40" s="9">
        <v>1</v>
      </c>
      <c r="C40" s="10">
        <v>4</v>
      </c>
      <c r="F40" s="32"/>
      <c r="G40" s="33"/>
      <c r="H40" s="5" t="s">
        <v>12</v>
      </c>
      <c r="I40" s="5" t="s">
        <v>13</v>
      </c>
      <c r="J40" s="5" t="s">
        <v>12</v>
      </c>
      <c r="K40" s="5" t="s">
        <v>13</v>
      </c>
      <c r="N40" s="17" t="s">
        <v>90</v>
      </c>
      <c r="O40" s="14" t="s">
        <v>88</v>
      </c>
    </row>
    <row r="41" spans="1:15" ht="15" thickBot="1" x14ac:dyDescent="0.35">
      <c r="A41" s="11" t="s">
        <v>84</v>
      </c>
      <c r="B41" s="9">
        <v>3</v>
      </c>
      <c r="C41" s="10">
        <v>2</v>
      </c>
      <c r="F41" s="24" t="s">
        <v>22</v>
      </c>
      <c r="G41" s="25"/>
      <c r="H41" s="8">
        <v>4.1100000000000003</v>
      </c>
      <c r="I41" s="8">
        <v>1.4</v>
      </c>
      <c r="J41" s="8">
        <v>4.16</v>
      </c>
      <c r="K41" s="8">
        <v>1.39</v>
      </c>
      <c r="N41" s="15">
        <f>((L5-H41)/I41)*10+50</f>
        <v>34.928571428571423</v>
      </c>
      <c r="O41" s="15">
        <f>((M5-J41)/K41)*10+50</f>
        <v>32.661870503597115</v>
      </c>
    </row>
    <row r="42" spans="1:15" ht="15" thickBot="1" x14ac:dyDescent="0.35">
      <c r="F42" s="24" t="s">
        <v>23</v>
      </c>
      <c r="G42" s="25"/>
      <c r="H42" s="8">
        <v>3.04</v>
      </c>
      <c r="I42" s="8">
        <v>1.53</v>
      </c>
      <c r="J42" s="8">
        <v>3.35</v>
      </c>
      <c r="K42" s="8">
        <v>1.62</v>
      </c>
      <c r="N42" s="15">
        <f>((L6-H42)/I42)*10+50</f>
        <v>36.666666666666671</v>
      </c>
      <c r="O42" s="15">
        <f>((M6-J42)/K42)*10+50</f>
        <v>63.271604938271608</v>
      </c>
    </row>
  </sheetData>
  <mergeCells count="42">
    <mergeCell ref="F42:G42"/>
    <mergeCell ref="G32:K32"/>
    <mergeCell ref="F33:G34"/>
    <mergeCell ref="H33:I33"/>
    <mergeCell ref="J33:K33"/>
    <mergeCell ref="F35:G35"/>
    <mergeCell ref="F36:G36"/>
    <mergeCell ref="G38:K38"/>
    <mergeCell ref="F39:G40"/>
    <mergeCell ref="H39:I39"/>
    <mergeCell ref="J39:K39"/>
    <mergeCell ref="F41:G41"/>
    <mergeCell ref="F30:G30"/>
    <mergeCell ref="G20:K20"/>
    <mergeCell ref="F21:G22"/>
    <mergeCell ref="H21:I21"/>
    <mergeCell ref="J21:K21"/>
    <mergeCell ref="F23:G23"/>
    <mergeCell ref="F24:G24"/>
    <mergeCell ref="G26:K26"/>
    <mergeCell ref="F27:G28"/>
    <mergeCell ref="H27:I27"/>
    <mergeCell ref="J27:K27"/>
    <mergeCell ref="F29:G29"/>
    <mergeCell ref="F18:G18"/>
    <mergeCell ref="G8:K8"/>
    <mergeCell ref="F9:G10"/>
    <mergeCell ref="H9:I9"/>
    <mergeCell ref="J9:K9"/>
    <mergeCell ref="F11:G11"/>
    <mergeCell ref="F12:G12"/>
    <mergeCell ref="G14:K14"/>
    <mergeCell ref="F15:G16"/>
    <mergeCell ref="H15:I15"/>
    <mergeCell ref="J15:K15"/>
    <mergeCell ref="F17:G17"/>
    <mergeCell ref="F6:G6"/>
    <mergeCell ref="G2:K2"/>
    <mergeCell ref="F3:G4"/>
    <mergeCell ref="H3:I3"/>
    <mergeCell ref="J3:K3"/>
    <mergeCell ref="F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40" workbookViewId="0">
      <selection activeCell="O118" sqref="O118"/>
    </sheetView>
  </sheetViews>
  <sheetFormatPr defaultRowHeight="14.4" x14ac:dyDescent="0.3"/>
  <cols>
    <col min="1" max="1" width="18.6640625" customWidth="1"/>
    <col min="2" max="2" width="15.109375" style="15" customWidth="1"/>
    <col min="3" max="3" width="18.5546875" style="15" customWidth="1"/>
  </cols>
  <sheetData>
    <row r="1" spans="1:3" ht="15" customHeight="1" x14ac:dyDescent="0.3">
      <c r="A1" t="s">
        <v>89</v>
      </c>
      <c r="B1" s="15" t="str">
        <f>'Y-D Saygınlık'!N4</f>
        <v>İlgi Standart Puan</v>
      </c>
      <c r="C1" s="15" t="str">
        <f>'Y-D Saygınlık'!O4</f>
        <v>Yeterlik Standart Puan</v>
      </c>
    </row>
    <row r="2" spans="1:3" ht="15" customHeight="1" x14ac:dyDescent="0.3">
      <c r="A2" s="11" t="s">
        <v>22</v>
      </c>
      <c r="B2" s="21">
        <f>'Y-D Saygınlık'!N5</f>
        <v>36.408450704225352</v>
      </c>
      <c r="C2" s="21">
        <f>'Y-D Saygınlık'!O5</f>
        <v>34.125874125874127</v>
      </c>
    </row>
    <row r="3" spans="1:3" x14ac:dyDescent="0.3">
      <c r="A3" s="11" t="s">
        <v>23</v>
      </c>
      <c r="B3" s="21">
        <f>'Y-D Saygınlık'!N6</f>
        <v>37.948717948717949</v>
      </c>
      <c r="C3" s="21">
        <f>'Y-D Saygınlık'!O6</f>
        <v>63.719512195121951</v>
      </c>
    </row>
    <row r="21" spans="1:3" x14ac:dyDescent="0.3">
      <c r="A21" t="s">
        <v>91</v>
      </c>
      <c r="B21" s="15" t="str">
        <f>'Y-D Saygınlık'!N10</f>
        <v>İlgi Standart Puan</v>
      </c>
      <c r="C21" s="15" t="str">
        <f>'Y-D Saygınlık'!O10</f>
        <v>Yeterlik Standart Puan</v>
      </c>
    </row>
    <row r="22" spans="1:3" x14ac:dyDescent="0.3">
      <c r="A22" s="11" t="s">
        <v>22</v>
      </c>
      <c r="B22" s="21">
        <f>'Y-D Saygınlık'!N11</f>
        <v>35.845070422535215</v>
      </c>
      <c r="C22" s="21">
        <f>'Y-D Saygınlık'!O11</f>
        <v>33.450704225352112</v>
      </c>
    </row>
    <row r="23" spans="1:3" x14ac:dyDescent="0.3">
      <c r="A23" s="11" t="s">
        <v>23</v>
      </c>
      <c r="B23" s="21">
        <f>'Y-D Saygınlık'!N12</f>
        <v>39.179104477611943</v>
      </c>
      <c r="C23" s="21">
        <f>'Y-D Saygınlık'!O12</f>
        <v>69.027777777777771</v>
      </c>
    </row>
    <row r="41" spans="1:3" x14ac:dyDescent="0.3">
      <c r="A41" t="s">
        <v>92</v>
      </c>
      <c r="B41" s="15" t="str">
        <f>'Y-D Saygınlık'!N16</f>
        <v>İlgi Standart Puan</v>
      </c>
      <c r="C41" s="15" t="str">
        <f>'Y-D Saygınlık'!O16</f>
        <v>Yeterlik Standart Puan</v>
      </c>
    </row>
    <row r="42" spans="1:3" x14ac:dyDescent="0.3">
      <c r="A42" s="11" t="s">
        <v>22</v>
      </c>
      <c r="B42" s="21">
        <f>'Y-D Saygınlık'!N17</f>
        <v>37.464788732394368</v>
      </c>
      <c r="C42" s="21">
        <f>'Y-D Saygınlık'!O17</f>
        <v>35.208333333333329</v>
      </c>
    </row>
    <row r="43" spans="1:3" x14ac:dyDescent="0.3">
      <c r="A43" s="11" t="s">
        <v>23</v>
      </c>
      <c r="B43" s="21">
        <f>'Y-D Saygınlık'!N18</f>
        <v>33.950617283950621</v>
      </c>
      <c r="C43" s="21">
        <f>'Y-D Saygınlık'!O18</f>
        <v>58.719512195121951</v>
      </c>
    </row>
    <row r="61" spans="1:3" x14ac:dyDescent="0.3">
      <c r="A61" t="s">
        <v>93</v>
      </c>
      <c r="B61" s="15" t="str">
        <f>'Y-D Saygınlık'!N22</f>
        <v>İlgi Standart Puan</v>
      </c>
      <c r="C61" s="15" t="str">
        <f>'Y-D Saygınlık'!O22</f>
        <v>Yeterlik Standart Puan</v>
      </c>
    </row>
    <row r="62" spans="1:3" x14ac:dyDescent="0.3">
      <c r="A62" s="11" t="s">
        <v>22</v>
      </c>
      <c r="B62" s="21">
        <f>'Y-D Saygınlık'!N23</f>
        <v>33.529411764705884</v>
      </c>
      <c r="C62" s="21">
        <f>'Y-D Saygınlık'!O23</f>
        <v>31.407407407407412</v>
      </c>
    </row>
    <row r="63" spans="1:3" x14ac:dyDescent="0.3">
      <c r="A63" s="11" t="s">
        <v>23</v>
      </c>
      <c r="B63" s="21">
        <f>'Y-D Saygınlık'!N24</f>
        <v>35.666666666666664</v>
      </c>
      <c r="C63" s="21">
        <f>'Y-D Saygınlık'!O24</f>
        <v>63</v>
      </c>
    </row>
    <row r="81" spans="1:3" x14ac:dyDescent="0.3">
      <c r="A81" t="s">
        <v>94</v>
      </c>
      <c r="B81" s="15" t="str">
        <f>'Y-D Saygınlık'!N28</f>
        <v>İlgi Standart Puan</v>
      </c>
      <c r="C81" s="15" t="str">
        <f>'Y-D Saygınlık'!O28</f>
        <v>Yeterlik Standart Puan</v>
      </c>
    </row>
    <row r="82" spans="1:3" x14ac:dyDescent="0.3">
      <c r="A82" s="11" t="s">
        <v>22</v>
      </c>
      <c r="B82" s="21">
        <f>'Y-D Saygınlık'!N29</f>
        <v>32.888888888888893</v>
      </c>
      <c r="C82" s="21">
        <f>'Y-D Saygınlık'!O29</f>
        <v>30.82089552238806</v>
      </c>
    </row>
    <row r="83" spans="1:3" x14ac:dyDescent="0.3">
      <c r="A83" s="11" t="s">
        <v>23</v>
      </c>
      <c r="B83" s="21">
        <f>'Y-D Saygınlık'!N30</f>
        <v>36.940298507462686</v>
      </c>
      <c r="C83" s="21">
        <f>'Y-D Saygınlık'!O30</f>
        <v>68.776978417266193</v>
      </c>
    </row>
    <row r="101" spans="1:3" x14ac:dyDescent="0.3">
      <c r="A101" t="s">
        <v>95</v>
      </c>
      <c r="B101" s="15" t="str">
        <f>'Y-D Saygınlık'!N34</f>
        <v>İlgi Standart Puan</v>
      </c>
      <c r="C101" s="15" t="str">
        <f>'Y-D Saygınlık'!O34</f>
        <v>Yeterlik Standart Puan</v>
      </c>
    </row>
    <row r="102" spans="1:3" x14ac:dyDescent="0.3">
      <c r="A102" s="11" t="s">
        <v>22</v>
      </c>
      <c r="B102" s="21">
        <f>'Y-D Saygınlık'!N35</f>
        <v>34.306569343065689</v>
      </c>
      <c r="C102" s="21">
        <f>'Y-D Saygınlık'!O35</f>
        <v>32.074074074074076</v>
      </c>
    </row>
    <row r="103" spans="1:3" x14ac:dyDescent="0.3">
      <c r="A103" s="11" t="s">
        <v>23</v>
      </c>
      <c r="B103" s="21">
        <f>'Y-D Saygınlık'!N36</f>
        <v>32.337662337662337</v>
      </c>
      <c r="C103" s="21">
        <f>'Y-D Saygınlık'!O36</f>
        <v>58.417721518987342</v>
      </c>
    </row>
    <row r="121" spans="1:3" x14ac:dyDescent="0.3">
      <c r="A121" t="s">
        <v>96</v>
      </c>
      <c r="B121" s="15" t="str">
        <f>'Y-D Saygınlık'!N40</f>
        <v>İlgi Standart Puan</v>
      </c>
      <c r="C121" s="15" t="str">
        <f>'Y-D Saygınlık'!O40</f>
        <v>Yeterlik Standart Puan</v>
      </c>
    </row>
    <row r="122" spans="1:3" x14ac:dyDescent="0.3">
      <c r="A122" s="11" t="s">
        <v>22</v>
      </c>
      <c r="B122" s="21">
        <f>'Y-D Saygınlık'!N41</f>
        <v>34.928571428571423</v>
      </c>
      <c r="C122" s="21">
        <f>'Y-D Saygınlık'!O41</f>
        <v>32.661870503597115</v>
      </c>
    </row>
    <row r="123" spans="1:3" x14ac:dyDescent="0.3">
      <c r="A123" s="11" t="s">
        <v>23</v>
      </c>
      <c r="B123" s="21">
        <f>'Y-D Saygınlık'!N42</f>
        <v>36.666666666666671</v>
      </c>
      <c r="C123" s="21">
        <f>'Y-D Saygınlık'!O42</f>
        <v>63.271604938271608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E34" workbookViewId="0">
      <selection activeCell="F53" sqref="F53:G56"/>
    </sheetView>
  </sheetViews>
  <sheetFormatPr defaultRowHeight="14.4" x14ac:dyDescent="0.3"/>
  <cols>
    <col min="1" max="1" width="43.88671875" customWidth="1"/>
    <col min="12" max="12" width="18.21875" customWidth="1"/>
    <col min="13" max="13" width="15.6640625" customWidth="1"/>
    <col min="14" max="14" width="23.44140625" customWidth="1"/>
    <col min="15" max="15" width="20" customWidth="1"/>
  </cols>
  <sheetData>
    <row r="1" spans="1:18" ht="15" thickBot="1" x14ac:dyDescent="0.35">
      <c r="A1" s="11" t="s">
        <v>44</v>
      </c>
      <c r="B1" s="9"/>
      <c r="C1" s="10"/>
      <c r="F1" s="1" t="s">
        <v>24</v>
      </c>
    </row>
    <row r="2" spans="1:18" ht="15" thickBot="1" x14ac:dyDescent="0.35">
      <c r="A2" s="11" t="s">
        <v>45</v>
      </c>
      <c r="B2" s="9"/>
      <c r="C2" s="10"/>
      <c r="F2" s="4"/>
      <c r="G2" s="28" t="s">
        <v>20</v>
      </c>
      <c r="H2" s="29"/>
      <c r="I2" s="29"/>
      <c r="J2" s="29"/>
      <c r="K2" s="29"/>
    </row>
    <row r="3" spans="1:18" ht="15" thickBot="1" x14ac:dyDescent="0.35">
      <c r="A3" s="11" t="s">
        <v>46</v>
      </c>
      <c r="B3" s="9"/>
      <c r="C3" s="10"/>
      <c r="F3" s="30" t="s">
        <v>25</v>
      </c>
      <c r="G3" s="31"/>
      <c r="H3" s="28" t="s">
        <v>10</v>
      </c>
      <c r="I3" s="34"/>
      <c r="J3" s="28" t="s">
        <v>11</v>
      </c>
      <c r="K3" s="34"/>
    </row>
    <row r="4" spans="1:18" ht="29.4" thickBot="1" x14ac:dyDescent="0.35">
      <c r="A4" s="11" t="s">
        <v>47</v>
      </c>
      <c r="B4" s="9"/>
      <c r="C4" s="10"/>
      <c r="F4" s="32"/>
      <c r="G4" s="33"/>
      <c r="H4" s="5" t="s">
        <v>12</v>
      </c>
      <c r="I4" s="5" t="s">
        <v>13</v>
      </c>
      <c r="J4" s="5" t="s">
        <v>12</v>
      </c>
      <c r="K4" s="5" t="s">
        <v>13</v>
      </c>
      <c r="L4" s="14" t="s">
        <v>86</v>
      </c>
      <c r="M4" s="14" t="s">
        <v>87</v>
      </c>
      <c r="N4" s="17" t="s">
        <v>90</v>
      </c>
      <c r="O4" s="14" t="s">
        <v>88</v>
      </c>
    </row>
    <row r="5" spans="1:18" ht="15" thickBot="1" x14ac:dyDescent="0.35">
      <c r="A5" s="11" t="s">
        <v>48</v>
      </c>
      <c r="B5" s="9"/>
      <c r="C5" s="10"/>
      <c r="F5" s="24" t="s">
        <v>26</v>
      </c>
      <c r="G5" s="25"/>
      <c r="H5" s="3">
        <v>10.16</v>
      </c>
      <c r="I5" s="3">
        <v>2.94</v>
      </c>
      <c r="J5" s="3">
        <v>10.87</v>
      </c>
      <c r="K5" s="3">
        <v>2.99</v>
      </c>
      <c r="L5" s="15">
        <f>0.924*((('8 Dilimli'!B8+'8 Dilimli'!B18+'8 Dilimli'!B29+'8 Dilimli'!B39)/4)+(('8 Dilimli'!B1+'8 Dilimli'!B11+'8 Dilimli'!B21+'8 Dilimli'!B32)/4))+0.383*((('8 Dilimli'!B2+'8 Dilimli'!B12+'8 Dilimli'!B22+'8 Dilimli'!B33)/4)+(('8 Dilimli'!B7+'8 Dilimli'!B17+'8 Dilimli'!B28+'8 Dilimli'!B38)/4))</f>
        <v>7.1550000000000002</v>
      </c>
      <c r="M5" s="15">
        <f>0.924*((('8 Dilimli'!C8+'8 Dilimli'!C18+'8 Dilimli'!C29+'8 Dilimli'!C39)/4)+(('8 Dilimli'!C1+'8 Dilimli'!C11+'8 Dilimli'!C21+'8 Dilimli'!C32)/4))+0.383*((('8 Dilimli'!C2+'8 Dilimli'!C12+'8 Dilimli'!C22+'8 Dilimli'!C33)/4)+(('8 Dilimli'!C7+'8 Dilimli'!C17+'8 Dilimli'!C28+'8 Dilimli'!C38)/4))</f>
        <v>10.456</v>
      </c>
      <c r="N5" s="15">
        <f>((L5-H5)/I5)*10+50</f>
        <v>39.778911564625851</v>
      </c>
      <c r="O5" s="15">
        <f>((M5-J5)/K5)*10+50</f>
        <v>48.615384615384613</v>
      </c>
    </row>
    <row r="6" spans="1:18" ht="15" thickBot="1" x14ac:dyDescent="0.35">
      <c r="A6" s="11" t="s">
        <v>49</v>
      </c>
      <c r="B6" s="9"/>
      <c r="C6" s="10"/>
      <c r="F6" s="24" t="s">
        <v>27</v>
      </c>
      <c r="G6" s="25"/>
      <c r="H6" s="3">
        <v>8.02</v>
      </c>
      <c r="I6" s="3">
        <v>2.95</v>
      </c>
      <c r="J6" s="3">
        <v>8.64</v>
      </c>
      <c r="K6" s="3">
        <v>3.18</v>
      </c>
      <c r="L6" s="15">
        <f>0.924*((('8 Dilimli'!B4+'8 Dilimli'!B14+'8 Dilimli'!B24+'8 Dilimli'!B35)/4)+(('8 Dilimli'!B5+'8 Dilimli'!B15+'8 Dilimli'!B26+'8 Dilimli'!B36)/4))+0.383*((('8 Dilimli'!B3+'8 Dilimli'!B13+'8 Dilimli'!B23+'8 Dilimli'!B34)/4)+(('8 Dilimli'!B6+'8 Dilimli'!B16+'8 Dilimli'!B27+'8 Dilimli'!B37)/4))</f>
        <v>16</v>
      </c>
      <c r="M6" s="15">
        <f>0.924*((('8 Dilimli'!C4+'8 Dilimli'!C14+'8 Dilimli'!C24+'8 Dilimli'!C35)/4)+(('8 Dilimli'!C5+'8 Dilimli'!C15+'8 Dilimli'!C24+'8 Dilimli'!C35)/4))+0.383*((('8 Dilimli'!C3+'8 Dilimli'!C13+'8 Dilimli'!C23+'8 Dilimli'!C34)/4)+(('8 Dilimli'!C6+'8 Dilimli'!C16+'8 Dilimli'!C27+'8 Dilimli'!C37)/4))</f>
        <v>7.6840000000000002</v>
      </c>
      <c r="N6" s="15">
        <f t="shared" ref="N6:N8" si="0">((L6-H6)/I6)*10+50</f>
        <v>77.050847457627114</v>
      </c>
      <c r="O6" s="15">
        <f t="shared" ref="O6:O8" si="1">((M6-J6)/K6)*10+50</f>
        <v>46.9937106918239</v>
      </c>
    </row>
    <row r="7" spans="1:18" ht="15" thickBot="1" x14ac:dyDescent="0.35">
      <c r="A7" s="11" t="s">
        <v>50</v>
      </c>
      <c r="B7" s="9"/>
      <c r="C7" s="10"/>
      <c r="F7" s="24" t="s">
        <v>28</v>
      </c>
      <c r="G7" s="25"/>
      <c r="H7" s="3">
        <v>8.81</v>
      </c>
      <c r="I7" s="3">
        <v>2.81</v>
      </c>
      <c r="J7" s="3">
        <v>9.7799999999999994</v>
      </c>
      <c r="K7" s="3">
        <v>3.03</v>
      </c>
      <c r="L7" s="15">
        <f>0.924*((('8 Dilimli'!B2+'8 Dilimli'!B12+'8 Dilimli'!B22+'8 Dilimli'!B33)/4)+(('8 Dilimli'!B3+'8 Dilimli'!B13+'8 Dilimli'!B23+'8 Dilimli'!B34)/4))+0.383*((('8 Dilimli'!B1+'8 Dilimli'!B11+'8 Dilimli'!B21+'8 Dilimli'!B33)/4)+(('8 Dilimli'!B4+'8 Dilimli'!B14+'8 Dilimli'!B24+'8 Dilimli'!B35)/4))</f>
        <v>13.1035</v>
      </c>
      <c r="M7" s="15">
        <f>0.924*((('8 Dilimli'!C2+'8 Dilimli'!C12+'8 Dilimli'!C22+'8 Dilimli'!C33)/4)+(('8 Dilimli'!C3+'8 Dilimli'!C13+'8 Dilimli'!C23+'8 Dilimli'!C34)/4))+0.383*((('8 Dilimli'!C1+'8 Dilimli'!C11+'8 Dilimli'!C21+'8 Dilimli'!C33)/4)+(('8 Dilimli'!C4+'8 Dilimli'!C14+'8 Dilimli'!C24+'8 Dilimli'!C35)/4))</f>
        <v>2.6139999999999999</v>
      </c>
      <c r="N7" s="15">
        <f t="shared" si="0"/>
        <v>65.279359430604984</v>
      </c>
      <c r="O7" s="15">
        <f t="shared" si="1"/>
        <v>26.349834983498347</v>
      </c>
    </row>
    <row r="8" spans="1:18" ht="15" thickBot="1" x14ac:dyDescent="0.35">
      <c r="A8" s="11" t="s">
        <v>51</v>
      </c>
      <c r="B8" s="9"/>
      <c r="C8" s="10"/>
      <c r="F8" s="24" t="s">
        <v>29</v>
      </c>
      <c r="G8" s="25"/>
      <c r="H8" s="3">
        <v>9.89</v>
      </c>
      <c r="I8" s="3">
        <v>3.04</v>
      </c>
      <c r="J8" s="3">
        <v>9.4</v>
      </c>
      <c r="K8" s="3">
        <v>2.97</v>
      </c>
      <c r="L8" s="15">
        <f>0.924*((('8 Dilimli'!B7+'8 Dilimli'!B17+'8 Dilimli'!B28+'8 Dilimli'!B38)/4)+(('8 Dilimli'!B6+'8 Dilimli'!B16+'8 Dilimli'!B27+'8 Dilimli'!B37)/4))+0.383*((('8 Dilimli'!B5+'8 Dilimli'!B15+'8 Dilimli'!B26+'8 Dilimli'!B36)/4)+(('8 Dilimli'!B8+'8 Dilimli'!B18+'8 Dilimli'!B29+'8 Dilimli'!B39)/4))</f>
        <v>4.9119999999999999</v>
      </c>
      <c r="M8" s="15">
        <f>0.924*((('8 Dilimli'!C7+'8 Dilimli'!C17+'8 Dilimli'!C28+'8 Dilimli'!C38)/4)+(('8 Dilimli'!C6+'8 Dilimli'!C16+'8 Dilimli'!C27+'8 Dilimli'!C37)/4))+0.383*((('8 Dilimli'!C5+'8 Dilimli'!C15+'8 Dilimli'!C26+'8 Dilimli'!C36)/4)+(('8 Dilimli'!C8+'8 Dilimli'!C18+'8 Dilimli'!C29+'8 Dilimli'!C39)/4))</f>
        <v>18.298000000000002</v>
      </c>
      <c r="N8" s="15">
        <f t="shared" si="0"/>
        <v>33.625</v>
      </c>
      <c r="O8" s="15">
        <f t="shared" si="1"/>
        <v>79.959595959595958</v>
      </c>
    </row>
    <row r="9" spans="1:18" ht="15" thickBot="1" x14ac:dyDescent="0.35">
      <c r="A9" s="11" t="s">
        <v>52</v>
      </c>
      <c r="B9" s="9"/>
      <c r="C9" s="10"/>
      <c r="F9" s="2"/>
      <c r="G9" s="2"/>
      <c r="H9" s="2"/>
      <c r="I9" s="2"/>
      <c r="J9" s="2"/>
      <c r="K9" s="2"/>
      <c r="L9" s="15"/>
      <c r="M9" s="15"/>
    </row>
    <row r="10" spans="1:18" ht="15" thickBot="1" x14ac:dyDescent="0.35">
      <c r="A10" s="11" t="s">
        <v>53</v>
      </c>
      <c r="B10" s="9"/>
      <c r="C10" s="10"/>
      <c r="F10" s="4"/>
      <c r="G10" s="28" t="s">
        <v>8</v>
      </c>
      <c r="H10" s="29"/>
      <c r="I10" s="29"/>
      <c r="J10" s="29"/>
      <c r="K10" s="29"/>
      <c r="L10" s="15" t="s">
        <v>85</v>
      </c>
      <c r="M10" s="15"/>
    </row>
    <row r="11" spans="1:18" ht="15" thickBot="1" x14ac:dyDescent="0.35">
      <c r="A11" s="11" t="s">
        <v>54</v>
      </c>
      <c r="B11" s="9"/>
      <c r="C11" s="10"/>
      <c r="F11" s="30" t="s">
        <v>25</v>
      </c>
      <c r="G11" s="31"/>
      <c r="H11" s="28" t="s">
        <v>10</v>
      </c>
      <c r="I11" s="34"/>
      <c r="J11" s="28" t="s">
        <v>11</v>
      </c>
      <c r="K11" s="34"/>
      <c r="L11" s="15"/>
      <c r="M11" s="15"/>
    </row>
    <row r="12" spans="1:18" ht="15" thickBot="1" x14ac:dyDescent="0.35">
      <c r="A12" s="11" t="s">
        <v>55</v>
      </c>
      <c r="B12" s="9"/>
      <c r="C12" s="10"/>
      <c r="F12" s="32"/>
      <c r="G12" s="33"/>
      <c r="H12" s="5" t="s">
        <v>12</v>
      </c>
      <c r="I12" s="5" t="s">
        <v>13</v>
      </c>
      <c r="J12" s="5" t="s">
        <v>12</v>
      </c>
      <c r="K12" s="5" t="s">
        <v>13</v>
      </c>
      <c r="L12" s="15"/>
      <c r="M12" s="15"/>
      <c r="N12" s="17" t="s">
        <v>90</v>
      </c>
      <c r="O12" s="14" t="s">
        <v>88</v>
      </c>
      <c r="R12" t="s">
        <v>85</v>
      </c>
    </row>
    <row r="13" spans="1:18" ht="15" thickBot="1" x14ac:dyDescent="0.35">
      <c r="A13" s="11" t="s">
        <v>56</v>
      </c>
      <c r="B13" s="9"/>
      <c r="C13" s="10"/>
      <c r="F13" s="24" t="s">
        <v>26</v>
      </c>
      <c r="G13" s="25"/>
      <c r="H13" s="3">
        <v>10.59</v>
      </c>
      <c r="I13" s="3">
        <v>2.89</v>
      </c>
      <c r="J13" s="3">
        <v>11.26</v>
      </c>
      <c r="K13" s="3">
        <v>2.93</v>
      </c>
      <c r="L13" s="15"/>
      <c r="M13" s="15"/>
      <c r="N13" s="15">
        <f>((L5-H13)/I13)*10+50</f>
        <v>38.114186851211073</v>
      </c>
      <c r="O13" s="15">
        <f>((M5-J13)/K13)*10+50</f>
        <v>47.255972696245735</v>
      </c>
    </row>
    <row r="14" spans="1:18" ht="15" thickBot="1" x14ac:dyDescent="0.35">
      <c r="A14" s="11" t="s">
        <v>57</v>
      </c>
      <c r="B14" s="9"/>
      <c r="C14" s="10"/>
      <c r="F14" s="24" t="s">
        <v>27</v>
      </c>
      <c r="G14" s="25"/>
      <c r="H14" s="3">
        <v>7.23</v>
      </c>
      <c r="I14" s="3">
        <v>2.68</v>
      </c>
      <c r="J14" s="3">
        <v>7.84</v>
      </c>
      <c r="K14" s="3">
        <v>2.94</v>
      </c>
      <c r="L14" s="15"/>
      <c r="M14" s="15"/>
      <c r="N14" s="15">
        <f t="shared" ref="N14:N16" si="2">((L6-H14)/I14)*10+50</f>
        <v>82.723880597014926</v>
      </c>
      <c r="O14" s="15">
        <f t="shared" ref="O14:O16" si="3">((M6-J14)/K14)*10+50</f>
        <v>49.469387755102041</v>
      </c>
    </row>
    <row r="15" spans="1:18" ht="15" thickBot="1" x14ac:dyDescent="0.35">
      <c r="A15" s="11" t="s">
        <v>58</v>
      </c>
      <c r="B15" s="9"/>
      <c r="C15" s="10"/>
      <c r="F15" s="24" t="s">
        <v>28</v>
      </c>
      <c r="G15" s="25"/>
      <c r="H15" s="3">
        <v>8.2200000000000006</v>
      </c>
      <c r="I15" s="3">
        <v>2.63</v>
      </c>
      <c r="J15" s="3">
        <v>9.16</v>
      </c>
      <c r="K15" s="3">
        <v>2.86</v>
      </c>
      <c r="L15" s="15"/>
      <c r="M15" s="15"/>
      <c r="N15" s="15">
        <f t="shared" si="2"/>
        <v>68.56844106463879</v>
      </c>
      <c r="O15" s="15">
        <f t="shared" si="3"/>
        <v>27.111888111888113</v>
      </c>
    </row>
    <row r="16" spans="1:18" ht="15" thickBot="1" x14ac:dyDescent="0.35">
      <c r="A16" s="11" t="s">
        <v>59</v>
      </c>
      <c r="B16" s="9"/>
      <c r="C16" s="10"/>
      <c r="F16" s="24" t="s">
        <v>29</v>
      </c>
      <c r="G16" s="25"/>
      <c r="H16" s="3">
        <v>9.9700000000000006</v>
      </c>
      <c r="I16" s="3">
        <v>3.04</v>
      </c>
      <c r="J16" s="3">
        <v>9.43</v>
      </c>
      <c r="K16" s="3">
        <v>2.97</v>
      </c>
      <c r="L16" s="15"/>
      <c r="M16" s="15"/>
      <c r="N16" s="15">
        <f t="shared" si="2"/>
        <v>33.36184210526315</v>
      </c>
      <c r="O16" s="15">
        <f t="shared" si="3"/>
        <v>79.858585858585869</v>
      </c>
    </row>
    <row r="17" spans="1:15" ht="15" thickBot="1" x14ac:dyDescent="0.35">
      <c r="A17" s="11" t="s">
        <v>60</v>
      </c>
      <c r="B17" s="9"/>
      <c r="C17" s="10"/>
      <c r="F17" s="2"/>
      <c r="G17" s="2"/>
      <c r="H17" s="2"/>
      <c r="I17" s="2"/>
      <c r="J17" s="2"/>
      <c r="K17" s="2"/>
      <c r="L17" s="15"/>
      <c r="M17" s="15"/>
    </row>
    <row r="18" spans="1:15" ht="15" thickBot="1" x14ac:dyDescent="0.35">
      <c r="A18" s="11" t="s">
        <v>61</v>
      </c>
      <c r="B18" s="9"/>
      <c r="C18" s="10"/>
      <c r="F18" s="4"/>
      <c r="G18" s="28" t="s">
        <v>14</v>
      </c>
      <c r="H18" s="29"/>
      <c r="I18" s="29"/>
      <c r="J18" s="29"/>
      <c r="K18" s="29"/>
      <c r="L18" s="15"/>
      <c r="M18" s="15"/>
    </row>
    <row r="19" spans="1:15" ht="15" thickBot="1" x14ac:dyDescent="0.35">
      <c r="A19" s="11" t="s">
        <v>62</v>
      </c>
      <c r="B19" s="9"/>
      <c r="C19" s="10"/>
      <c r="F19" s="30" t="s">
        <v>25</v>
      </c>
      <c r="G19" s="31"/>
      <c r="H19" s="28" t="s">
        <v>10</v>
      </c>
      <c r="I19" s="34"/>
      <c r="J19" s="28" t="s">
        <v>11</v>
      </c>
      <c r="K19" s="34"/>
      <c r="L19" s="15"/>
      <c r="M19" s="15"/>
    </row>
    <row r="20" spans="1:15" ht="15" thickBot="1" x14ac:dyDescent="0.35">
      <c r="A20" s="11" t="s">
        <v>63</v>
      </c>
      <c r="B20" s="9"/>
      <c r="C20" s="10"/>
      <c r="F20" s="32"/>
      <c r="G20" s="33"/>
      <c r="H20" s="5" t="s">
        <v>12</v>
      </c>
      <c r="I20" s="5" t="s">
        <v>13</v>
      </c>
      <c r="J20" s="5" t="s">
        <v>12</v>
      </c>
      <c r="K20" s="5" t="s">
        <v>13</v>
      </c>
      <c r="L20" s="15"/>
      <c r="M20" s="15"/>
      <c r="N20" s="17" t="s">
        <v>90</v>
      </c>
      <c r="O20" s="14" t="s">
        <v>88</v>
      </c>
    </row>
    <row r="21" spans="1:15" ht="15" thickBot="1" x14ac:dyDescent="0.35">
      <c r="A21" s="11" t="s">
        <v>64</v>
      </c>
      <c r="B21" s="9"/>
      <c r="C21" s="10"/>
      <c r="F21" s="24" t="s">
        <v>26</v>
      </c>
      <c r="G21" s="25"/>
      <c r="H21" s="3">
        <v>9.4499999999999993</v>
      </c>
      <c r="I21" s="3">
        <v>2.88</v>
      </c>
      <c r="J21" s="3">
        <v>10.23</v>
      </c>
      <c r="K21" s="3">
        <v>2.98</v>
      </c>
      <c r="L21" s="15"/>
      <c r="M21" s="15"/>
      <c r="N21" s="15">
        <f>((L5-H21)/I21)*10+50</f>
        <v>42.03125</v>
      </c>
      <c r="O21" s="15">
        <f>((M5-J21)/K21)*10+50</f>
        <v>50.758389261744966</v>
      </c>
    </row>
    <row r="22" spans="1:15" ht="15" thickBot="1" x14ac:dyDescent="0.35">
      <c r="A22" s="11" t="s">
        <v>65</v>
      </c>
      <c r="B22" s="9"/>
      <c r="C22" s="10"/>
      <c r="F22" s="24" t="s">
        <v>27</v>
      </c>
      <c r="G22" s="25"/>
      <c r="H22" s="3">
        <v>9.34</v>
      </c>
      <c r="I22" s="3">
        <v>2.92</v>
      </c>
      <c r="J22" s="3">
        <v>9.9600000000000009</v>
      </c>
      <c r="K22" s="3">
        <v>3.12</v>
      </c>
      <c r="L22" s="15"/>
      <c r="M22" s="15"/>
      <c r="N22" s="15">
        <f t="shared" ref="N22:N24" si="4">((L6-H22)/I22)*10+50</f>
        <v>72.808219178082197</v>
      </c>
      <c r="O22" s="15">
        <f t="shared" ref="O22:O24" si="5">((M6-J22)/K22)*10+50</f>
        <v>42.705128205128204</v>
      </c>
    </row>
    <row r="23" spans="1:15" ht="15" thickBot="1" x14ac:dyDescent="0.35">
      <c r="A23" s="11" t="s">
        <v>66</v>
      </c>
      <c r="B23" s="9"/>
      <c r="C23" s="10"/>
      <c r="F23" s="24" t="s">
        <v>28</v>
      </c>
      <c r="G23" s="25"/>
      <c r="H23" s="3">
        <v>9.8000000000000007</v>
      </c>
      <c r="I23" s="3">
        <v>2.81</v>
      </c>
      <c r="J23" s="3">
        <v>10.79</v>
      </c>
      <c r="K23" s="3">
        <v>3.03</v>
      </c>
      <c r="L23" s="15"/>
      <c r="M23" s="15"/>
      <c r="N23" s="15">
        <f t="shared" si="4"/>
        <v>61.756227758007114</v>
      </c>
      <c r="O23" s="15">
        <f t="shared" si="5"/>
        <v>23.016501650165022</v>
      </c>
    </row>
    <row r="24" spans="1:15" ht="15" thickBot="1" x14ac:dyDescent="0.35">
      <c r="A24" s="11" t="s">
        <v>67</v>
      </c>
      <c r="B24" s="9"/>
      <c r="C24" s="10"/>
      <c r="F24" s="24" t="s">
        <v>29</v>
      </c>
      <c r="G24" s="25"/>
      <c r="H24" s="3">
        <v>9.75</v>
      </c>
      <c r="I24" s="3">
        <v>3.04</v>
      </c>
      <c r="J24" s="3">
        <v>9.36</v>
      </c>
      <c r="K24" s="3">
        <v>2.97</v>
      </c>
      <c r="L24" s="15"/>
      <c r="M24" s="15"/>
      <c r="N24" s="15">
        <f t="shared" si="4"/>
        <v>34.085526315789473</v>
      </c>
      <c r="O24" s="15">
        <f t="shared" si="5"/>
        <v>80.094276094276097</v>
      </c>
    </row>
    <row r="25" spans="1:15" ht="43.8" thickBot="1" x14ac:dyDescent="0.35">
      <c r="A25" s="12" t="s">
        <v>68</v>
      </c>
      <c r="B25" s="13"/>
      <c r="C25" s="13"/>
      <c r="F25" s="2"/>
      <c r="G25" s="2"/>
      <c r="H25" s="2"/>
      <c r="I25" s="2"/>
      <c r="J25" s="2"/>
      <c r="K25" s="2"/>
      <c r="L25" s="15"/>
      <c r="M25" s="15"/>
    </row>
    <row r="26" spans="1:15" ht="15" thickBot="1" x14ac:dyDescent="0.35">
      <c r="A26" s="11" t="s">
        <v>69</v>
      </c>
      <c r="B26" s="9"/>
      <c r="C26" s="10"/>
      <c r="F26" s="4"/>
      <c r="G26" s="28" t="s">
        <v>15</v>
      </c>
      <c r="H26" s="29"/>
      <c r="I26" s="29"/>
      <c r="J26" s="29"/>
      <c r="K26" s="29"/>
      <c r="L26" s="15"/>
      <c r="M26" s="15"/>
    </row>
    <row r="27" spans="1:15" ht="15" thickBot="1" x14ac:dyDescent="0.35">
      <c r="A27" s="11" t="s">
        <v>70</v>
      </c>
      <c r="B27" s="9"/>
      <c r="C27" s="10"/>
      <c r="F27" s="30" t="s">
        <v>25</v>
      </c>
      <c r="G27" s="31"/>
      <c r="H27" s="28" t="s">
        <v>10</v>
      </c>
      <c r="I27" s="34"/>
      <c r="J27" s="28" t="s">
        <v>11</v>
      </c>
      <c r="K27" s="34"/>
      <c r="L27" s="15"/>
      <c r="M27" s="15"/>
    </row>
    <row r="28" spans="1:15" ht="15" thickBot="1" x14ac:dyDescent="0.35">
      <c r="A28" s="11" t="s">
        <v>71</v>
      </c>
      <c r="B28" s="9"/>
      <c r="C28" s="10"/>
      <c r="F28" s="32"/>
      <c r="G28" s="33"/>
      <c r="H28" s="5" t="s">
        <v>12</v>
      </c>
      <c r="I28" s="5" t="s">
        <v>13</v>
      </c>
      <c r="J28" s="5" t="s">
        <v>12</v>
      </c>
      <c r="K28" s="5" t="s">
        <v>13</v>
      </c>
      <c r="L28" s="15"/>
      <c r="M28" s="15"/>
      <c r="N28" s="17" t="s">
        <v>90</v>
      </c>
      <c r="O28" s="14" t="s">
        <v>88</v>
      </c>
    </row>
    <row r="29" spans="1:15" ht="15" thickBot="1" x14ac:dyDescent="0.35">
      <c r="A29" s="11" t="s">
        <v>72</v>
      </c>
      <c r="B29" s="9"/>
      <c r="C29" s="10"/>
      <c r="F29" s="24" t="s">
        <v>26</v>
      </c>
      <c r="G29" s="25"/>
      <c r="H29" s="3">
        <v>10.77</v>
      </c>
      <c r="I29" s="3">
        <v>2.63</v>
      </c>
      <c r="J29" s="3">
        <v>11.36</v>
      </c>
      <c r="K29" s="3">
        <v>2.64</v>
      </c>
      <c r="L29" s="15"/>
      <c r="M29" s="15"/>
      <c r="N29" s="15">
        <f>((L5-H29)/I29)*10+50</f>
        <v>36.254752851711032</v>
      </c>
      <c r="O29" s="15">
        <f>((M5-J29)/K29)*10+50</f>
        <v>46.575757575757578</v>
      </c>
    </row>
    <row r="30" spans="1:15" ht="15" thickBot="1" x14ac:dyDescent="0.35">
      <c r="A30" s="11" t="s">
        <v>73</v>
      </c>
      <c r="B30" s="9"/>
      <c r="C30" s="10"/>
      <c r="F30" s="24" t="s">
        <v>27</v>
      </c>
      <c r="G30" s="25"/>
      <c r="H30" s="3">
        <v>7.86</v>
      </c>
      <c r="I30" s="3">
        <v>2.91</v>
      </c>
      <c r="J30" s="3">
        <v>8.23</v>
      </c>
      <c r="K30" s="3">
        <v>2.97</v>
      </c>
      <c r="L30" s="15"/>
      <c r="M30" s="15"/>
      <c r="N30" s="15">
        <f t="shared" ref="N30:N32" si="6">((L6-H30)/I30)*10+50</f>
        <v>77.972508591065292</v>
      </c>
      <c r="O30" s="15">
        <f t="shared" ref="O30:O32" si="7">((M6-J30)/K30)*10+50</f>
        <v>48.161616161616159</v>
      </c>
    </row>
    <row r="31" spans="1:15" ht="15" thickBot="1" x14ac:dyDescent="0.35">
      <c r="A31" s="11" t="s">
        <v>74</v>
      </c>
      <c r="B31" s="9"/>
      <c r="C31" s="10"/>
      <c r="F31" s="24" t="s">
        <v>28</v>
      </c>
      <c r="G31" s="25"/>
      <c r="H31" s="3">
        <v>8.66</v>
      </c>
      <c r="I31" s="3">
        <v>2.76</v>
      </c>
      <c r="J31" s="3">
        <v>9.5399999999999991</v>
      </c>
      <c r="K31" s="3">
        <v>2.86</v>
      </c>
      <c r="L31" s="15"/>
      <c r="M31" s="15"/>
      <c r="N31" s="15">
        <f t="shared" si="6"/>
        <v>66.099637681159422</v>
      </c>
      <c r="O31" s="15">
        <f t="shared" si="7"/>
        <v>25.783216783216787</v>
      </c>
    </row>
    <row r="32" spans="1:15" ht="15" thickBot="1" x14ac:dyDescent="0.35">
      <c r="A32" s="11" t="s">
        <v>75</v>
      </c>
      <c r="B32" s="9"/>
      <c r="C32" s="10"/>
      <c r="F32" s="24" t="s">
        <v>29</v>
      </c>
      <c r="G32" s="25"/>
      <c r="H32" s="3">
        <v>10.199999999999999</v>
      </c>
      <c r="I32" s="3">
        <v>2.87</v>
      </c>
      <c r="J32" s="3">
        <v>9.3000000000000007</v>
      </c>
      <c r="K32" s="3">
        <v>2.69</v>
      </c>
      <c r="L32" s="15"/>
      <c r="M32" s="15"/>
      <c r="N32" s="15">
        <f t="shared" si="6"/>
        <v>31.574912891986067</v>
      </c>
      <c r="O32" s="15">
        <f t="shared" si="7"/>
        <v>83.449814126394045</v>
      </c>
    </row>
    <row r="33" spans="1:15" ht="15" thickBot="1" x14ac:dyDescent="0.35">
      <c r="A33" s="11" t="s">
        <v>76</v>
      </c>
      <c r="B33" s="9"/>
      <c r="C33" s="10"/>
      <c r="F33" s="2"/>
      <c r="G33" s="2"/>
      <c r="H33" s="2"/>
      <c r="I33" s="2"/>
      <c r="J33" s="2"/>
      <c r="K33" s="2"/>
      <c r="L33" s="15"/>
      <c r="M33" s="15"/>
    </row>
    <row r="34" spans="1:15" ht="15" thickBot="1" x14ac:dyDescent="0.35">
      <c r="A34" s="11" t="s">
        <v>77</v>
      </c>
      <c r="B34" s="9"/>
      <c r="C34" s="10"/>
      <c r="F34" s="4"/>
      <c r="G34" s="28" t="s">
        <v>16</v>
      </c>
      <c r="H34" s="29"/>
      <c r="I34" s="29"/>
      <c r="J34" s="29"/>
      <c r="K34" s="29"/>
      <c r="L34" s="15"/>
      <c r="M34" s="15"/>
    </row>
    <row r="35" spans="1:15" ht="15" thickBot="1" x14ac:dyDescent="0.35">
      <c r="A35" s="11" t="s">
        <v>78</v>
      </c>
      <c r="B35" s="9"/>
      <c r="C35" s="10"/>
      <c r="F35" s="30" t="s">
        <v>25</v>
      </c>
      <c r="G35" s="31"/>
      <c r="H35" s="28" t="s">
        <v>10</v>
      </c>
      <c r="I35" s="34"/>
      <c r="J35" s="28" t="s">
        <v>11</v>
      </c>
      <c r="K35" s="34"/>
      <c r="L35" s="15"/>
      <c r="M35" s="15"/>
    </row>
    <row r="36" spans="1:15" ht="15" thickBot="1" x14ac:dyDescent="0.35">
      <c r="A36" s="11" t="s">
        <v>79</v>
      </c>
      <c r="B36" s="9"/>
      <c r="C36" s="10"/>
      <c r="F36" s="32"/>
      <c r="G36" s="33"/>
      <c r="H36" s="5" t="s">
        <v>12</v>
      </c>
      <c r="I36" s="5" t="s">
        <v>13</v>
      </c>
      <c r="J36" s="5" t="s">
        <v>12</v>
      </c>
      <c r="K36" s="5" t="s">
        <v>13</v>
      </c>
      <c r="L36" s="15"/>
      <c r="M36" s="15"/>
      <c r="N36" s="17" t="s">
        <v>90</v>
      </c>
      <c r="O36" s="14" t="s">
        <v>88</v>
      </c>
    </row>
    <row r="37" spans="1:15" ht="15" thickBot="1" x14ac:dyDescent="0.35">
      <c r="A37" s="11" t="s">
        <v>80</v>
      </c>
      <c r="B37" s="9"/>
      <c r="C37" s="10"/>
      <c r="F37" s="24" t="s">
        <v>26</v>
      </c>
      <c r="G37" s="25"/>
      <c r="H37" s="3">
        <v>11.15</v>
      </c>
      <c r="I37" s="3">
        <v>2.58</v>
      </c>
      <c r="J37" s="3">
        <v>11.79</v>
      </c>
      <c r="K37" s="3">
        <v>2.59</v>
      </c>
      <c r="L37" s="15"/>
      <c r="M37" s="15"/>
      <c r="N37" s="15">
        <f>((L5-H37)/I37)*10+50</f>
        <v>34.515503875968989</v>
      </c>
      <c r="O37" s="15">
        <f>((M5-J37)/K37)*10+50</f>
        <v>44.849420849420852</v>
      </c>
    </row>
    <row r="38" spans="1:15" ht="15" thickBot="1" x14ac:dyDescent="0.35">
      <c r="A38" s="11" t="s">
        <v>81</v>
      </c>
      <c r="B38" s="9"/>
      <c r="C38" s="10"/>
      <c r="F38" s="24" t="s">
        <v>27</v>
      </c>
      <c r="G38" s="25"/>
      <c r="H38" s="3">
        <v>6.94</v>
      </c>
      <c r="I38" s="3">
        <v>2.61</v>
      </c>
      <c r="J38" s="3">
        <v>7.39</v>
      </c>
      <c r="K38" s="3">
        <v>2.75</v>
      </c>
      <c r="L38" s="15"/>
      <c r="M38" s="15"/>
      <c r="N38" s="15">
        <f t="shared" ref="N38:N40" si="8">((L6-H38)/I38)*10+50</f>
        <v>84.712643678160916</v>
      </c>
      <c r="O38" s="15">
        <f t="shared" ref="O38:O40" si="9">((M6-J38)/K38)*10+50</f>
        <v>51.06909090909091</v>
      </c>
    </row>
    <row r="39" spans="1:15" ht="15" thickBot="1" x14ac:dyDescent="0.35">
      <c r="A39" s="11" t="s">
        <v>82</v>
      </c>
      <c r="B39" s="9"/>
      <c r="C39" s="10"/>
      <c r="F39" s="24" t="s">
        <v>28</v>
      </c>
      <c r="G39" s="25"/>
      <c r="H39" s="3">
        <v>7.98</v>
      </c>
      <c r="I39" s="3">
        <v>2.5499999999999998</v>
      </c>
      <c r="J39" s="3">
        <v>8.8800000000000008</v>
      </c>
      <c r="K39" s="3">
        <v>2.71</v>
      </c>
      <c r="L39" s="15"/>
      <c r="M39" s="15"/>
      <c r="N39" s="15">
        <f t="shared" si="8"/>
        <v>70.092156862745099</v>
      </c>
      <c r="O39" s="15">
        <f t="shared" si="9"/>
        <v>26.87822878228782</v>
      </c>
    </row>
    <row r="40" spans="1:15" ht="15" thickBot="1" x14ac:dyDescent="0.35">
      <c r="A40" s="11" t="s">
        <v>83</v>
      </c>
      <c r="B40" s="9"/>
      <c r="C40" s="10"/>
      <c r="F40" s="24" t="s">
        <v>29</v>
      </c>
      <c r="G40" s="25"/>
      <c r="H40" s="3">
        <v>10.199999999999999</v>
      </c>
      <c r="I40" s="3">
        <v>2.88</v>
      </c>
      <c r="J40" s="3">
        <v>9.36</v>
      </c>
      <c r="K40" s="3">
        <v>2.71</v>
      </c>
      <c r="L40" s="15"/>
      <c r="M40" s="15"/>
      <c r="N40" s="15">
        <f t="shared" si="8"/>
        <v>31.638888888888889</v>
      </c>
      <c r="O40" s="15">
        <f t="shared" si="9"/>
        <v>82.98154981549817</v>
      </c>
    </row>
    <row r="41" spans="1:15" ht="15" thickBot="1" x14ac:dyDescent="0.35">
      <c r="A41" s="11" t="s">
        <v>84</v>
      </c>
      <c r="B41" s="9"/>
      <c r="C41" s="10"/>
      <c r="F41" s="2"/>
      <c r="G41" s="2"/>
      <c r="H41" s="2"/>
      <c r="I41" s="2"/>
      <c r="J41" s="2"/>
      <c r="K41" s="2"/>
      <c r="L41" s="15"/>
      <c r="M41" s="15"/>
    </row>
    <row r="42" spans="1:15" ht="15" thickBot="1" x14ac:dyDescent="0.35">
      <c r="F42" s="4"/>
      <c r="G42" s="28" t="s">
        <v>17</v>
      </c>
      <c r="H42" s="29"/>
      <c r="I42" s="29"/>
      <c r="J42" s="29"/>
      <c r="K42" s="29"/>
      <c r="L42" s="15"/>
      <c r="M42" s="15"/>
    </row>
    <row r="43" spans="1:15" ht="15" thickBot="1" x14ac:dyDescent="0.35">
      <c r="F43" s="30" t="s">
        <v>25</v>
      </c>
      <c r="G43" s="31"/>
      <c r="H43" s="28" t="s">
        <v>10</v>
      </c>
      <c r="I43" s="34"/>
      <c r="J43" s="28" t="s">
        <v>11</v>
      </c>
      <c r="K43" s="34"/>
      <c r="L43" s="15"/>
      <c r="M43" s="15"/>
    </row>
    <row r="44" spans="1:15" ht="15" thickBot="1" x14ac:dyDescent="0.35">
      <c r="F44" s="32"/>
      <c r="G44" s="33"/>
      <c r="H44" s="5" t="s">
        <v>12</v>
      </c>
      <c r="I44" s="5" t="s">
        <v>13</v>
      </c>
      <c r="J44" s="5" t="s">
        <v>12</v>
      </c>
      <c r="K44" s="5" t="s">
        <v>13</v>
      </c>
      <c r="L44" s="15"/>
      <c r="M44" s="15"/>
      <c r="N44" s="17" t="s">
        <v>90</v>
      </c>
      <c r="O44" s="14" t="s">
        <v>88</v>
      </c>
    </row>
    <row r="45" spans="1:15" ht="15" thickBot="1" x14ac:dyDescent="0.35">
      <c r="F45" s="24" t="s">
        <v>26</v>
      </c>
      <c r="G45" s="25"/>
      <c r="H45" s="3">
        <v>10.220000000000001</v>
      </c>
      <c r="I45" s="3">
        <v>2.6</v>
      </c>
      <c r="J45" s="3">
        <v>10.74</v>
      </c>
      <c r="K45" s="3">
        <v>2.59</v>
      </c>
      <c r="L45" s="15"/>
      <c r="M45" s="15"/>
      <c r="N45" s="15">
        <f>((L5-H45)/I45)*10+50</f>
        <v>38.21153846153846</v>
      </c>
      <c r="O45" s="15">
        <f>((M5-J45)/K45)*10+50</f>
        <v>48.903474903474901</v>
      </c>
    </row>
    <row r="46" spans="1:15" ht="15" thickBot="1" x14ac:dyDescent="0.35">
      <c r="F46" s="24" t="s">
        <v>27</v>
      </c>
      <c r="G46" s="25"/>
      <c r="H46" s="3">
        <v>9.1999999999999993</v>
      </c>
      <c r="I46" s="3">
        <v>2.81</v>
      </c>
      <c r="J46" s="3">
        <v>9.4499999999999993</v>
      </c>
      <c r="K46" s="3">
        <v>2.87</v>
      </c>
      <c r="L46" s="15"/>
      <c r="M46" s="15"/>
      <c r="N46" s="15">
        <f t="shared" ref="N46:N48" si="10">((L6-H46)/I46)*10+50</f>
        <v>74.19928825622776</v>
      </c>
      <c r="O46" s="15">
        <f t="shared" ref="O46:O48" si="11">((M6-J46)/K46)*10+50</f>
        <v>43.846689895470384</v>
      </c>
    </row>
    <row r="47" spans="1:15" ht="15" thickBot="1" x14ac:dyDescent="0.35">
      <c r="F47" s="24" t="s">
        <v>28</v>
      </c>
      <c r="G47" s="25"/>
      <c r="H47" s="3">
        <v>9.64</v>
      </c>
      <c r="I47" s="3">
        <v>2.77</v>
      </c>
      <c r="J47" s="3">
        <v>10.5</v>
      </c>
      <c r="K47" s="3">
        <v>2.81</v>
      </c>
      <c r="L47" s="15"/>
      <c r="M47" s="15"/>
      <c r="N47" s="15">
        <f t="shared" si="10"/>
        <v>62.503610108303249</v>
      </c>
      <c r="O47" s="15">
        <f t="shared" si="11"/>
        <v>21.935943060498218</v>
      </c>
    </row>
    <row r="48" spans="1:15" ht="15" thickBot="1" x14ac:dyDescent="0.35">
      <c r="F48" s="24" t="s">
        <v>29</v>
      </c>
      <c r="G48" s="25"/>
      <c r="H48" s="3">
        <v>10.19</v>
      </c>
      <c r="I48" s="3">
        <v>2.86</v>
      </c>
      <c r="J48" s="3">
        <v>9.1999999999999993</v>
      </c>
      <c r="K48" s="3">
        <v>2.66</v>
      </c>
      <c r="L48" s="15"/>
      <c r="M48" s="15"/>
      <c r="N48" s="15">
        <f t="shared" si="10"/>
        <v>31.545454545454547</v>
      </c>
      <c r="O48" s="15">
        <f t="shared" si="11"/>
        <v>84.203007518796994</v>
      </c>
    </row>
    <row r="49" spans="6:15" ht="15" thickBot="1" x14ac:dyDescent="0.35">
      <c r="F49" s="2"/>
      <c r="G49" s="2"/>
      <c r="H49" s="2"/>
      <c r="I49" s="2"/>
      <c r="J49" s="2"/>
      <c r="K49" s="2"/>
      <c r="L49" s="15"/>
      <c r="M49" s="15"/>
    </row>
    <row r="50" spans="6:15" ht="15" thickBot="1" x14ac:dyDescent="0.35">
      <c r="F50" s="4"/>
      <c r="G50" s="28" t="s">
        <v>18</v>
      </c>
      <c r="H50" s="29"/>
      <c r="I50" s="29"/>
      <c r="J50" s="29"/>
      <c r="K50" s="29"/>
      <c r="L50" s="15"/>
      <c r="M50" s="15"/>
    </row>
    <row r="51" spans="6:15" ht="15" thickBot="1" x14ac:dyDescent="0.35">
      <c r="F51" s="30" t="s">
        <v>25</v>
      </c>
      <c r="G51" s="31"/>
      <c r="H51" s="28" t="s">
        <v>10</v>
      </c>
      <c r="I51" s="34"/>
      <c r="J51" s="28" t="s">
        <v>11</v>
      </c>
      <c r="K51" s="34"/>
      <c r="L51" s="15"/>
      <c r="M51" s="15"/>
    </row>
    <row r="52" spans="6:15" ht="15" thickBot="1" x14ac:dyDescent="0.35">
      <c r="F52" s="32"/>
      <c r="G52" s="33"/>
      <c r="H52" s="5" t="s">
        <v>12</v>
      </c>
      <c r="I52" s="5" t="s">
        <v>13</v>
      </c>
      <c r="J52" s="5" t="s">
        <v>12</v>
      </c>
      <c r="K52" s="5" t="s">
        <v>13</v>
      </c>
      <c r="L52" s="15"/>
      <c r="M52" s="15"/>
      <c r="N52" s="17" t="s">
        <v>90</v>
      </c>
      <c r="O52" s="14" t="s">
        <v>88</v>
      </c>
    </row>
    <row r="53" spans="6:15" ht="15" thickBot="1" x14ac:dyDescent="0.35">
      <c r="F53" s="24" t="s">
        <v>26</v>
      </c>
      <c r="G53" s="25"/>
      <c r="H53" s="8">
        <v>10.52</v>
      </c>
      <c r="I53" s="8">
        <v>2.78</v>
      </c>
      <c r="J53" s="8">
        <v>11.16</v>
      </c>
      <c r="K53" s="8">
        <v>2.8</v>
      </c>
      <c r="L53" s="15"/>
      <c r="M53" s="15"/>
      <c r="N53" s="15">
        <f>((L5-H53)/I53)*10+50</f>
        <v>37.89568345323741</v>
      </c>
      <c r="O53" s="15">
        <f>((M5-J53)/K53)*10+50</f>
        <v>47.48571428571428</v>
      </c>
    </row>
    <row r="54" spans="6:15" ht="15" thickBot="1" x14ac:dyDescent="0.35">
      <c r="F54" s="24" t="s">
        <v>27</v>
      </c>
      <c r="G54" s="25"/>
      <c r="H54" s="8">
        <v>7.93</v>
      </c>
      <c r="I54" s="8">
        <v>2.93</v>
      </c>
      <c r="J54" s="8">
        <v>8.4</v>
      </c>
      <c r="K54" s="8">
        <v>3.07</v>
      </c>
      <c r="L54" s="15"/>
      <c r="M54" s="15"/>
      <c r="N54" s="15">
        <f t="shared" ref="N54:N56" si="12">((L6-H54)/I54)*10+50</f>
        <v>77.542662116040958</v>
      </c>
      <c r="O54" s="15">
        <f t="shared" ref="O54:O56" si="13">((M6-J54)/K54)*10+50</f>
        <v>47.667752442996743</v>
      </c>
    </row>
    <row r="55" spans="6:15" ht="15" thickBot="1" x14ac:dyDescent="0.35">
      <c r="F55" s="24" t="s">
        <v>28</v>
      </c>
      <c r="G55" s="25"/>
      <c r="H55" s="8">
        <v>8.7200000000000006</v>
      </c>
      <c r="I55" s="8">
        <v>2.78</v>
      </c>
      <c r="J55" s="8">
        <v>9.64</v>
      </c>
      <c r="K55" s="8">
        <v>2.94</v>
      </c>
      <c r="L55" s="15"/>
      <c r="M55" s="15"/>
      <c r="N55" s="15">
        <f t="shared" si="12"/>
        <v>65.767985611510795</v>
      </c>
      <c r="O55" s="15">
        <f t="shared" si="13"/>
        <v>26.102040816326525</v>
      </c>
    </row>
    <row r="56" spans="6:15" ht="15" thickBot="1" x14ac:dyDescent="0.35">
      <c r="F56" s="24" t="s">
        <v>29</v>
      </c>
      <c r="G56" s="25"/>
      <c r="H56" s="8">
        <v>10.07</v>
      </c>
      <c r="I56" s="8">
        <v>2.94</v>
      </c>
      <c r="J56" s="8">
        <v>9.34</v>
      </c>
      <c r="K56" s="8">
        <v>2.81</v>
      </c>
      <c r="L56" s="15"/>
      <c r="M56" s="15"/>
      <c r="N56" s="15">
        <f t="shared" si="12"/>
        <v>32.455782312925166</v>
      </c>
      <c r="O56" s="15">
        <f t="shared" si="13"/>
        <v>81.879003558718864</v>
      </c>
    </row>
  </sheetData>
  <mergeCells count="56">
    <mergeCell ref="F56:G56"/>
    <mergeCell ref="H43:I43"/>
    <mergeCell ref="J43:K43"/>
    <mergeCell ref="F45:G45"/>
    <mergeCell ref="F46:G46"/>
    <mergeCell ref="F47:G47"/>
    <mergeCell ref="F48:G48"/>
    <mergeCell ref="H51:I51"/>
    <mergeCell ref="J51:K51"/>
    <mergeCell ref="F53:G53"/>
    <mergeCell ref="F54:G54"/>
    <mergeCell ref="F55:G55"/>
    <mergeCell ref="F23:G23"/>
    <mergeCell ref="F40:G40"/>
    <mergeCell ref="H27:I27"/>
    <mergeCell ref="J27:K27"/>
    <mergeCell ref="F29:G29"/>
    <mergeCell ref="F30:G30"/>
    <mergeCell ref="F31:G31"/>
    <mergeCell ref="F32:G32"/>
    <mergeCell ref="H35:I35"/>
    <mergeCell ref="J35:K35"/>
    <mergeCell ref="F37:G37"/>
    <mergeCell ref="F38:G38"/>
    <mergeCell ref="F39:G39"/>
    <mergeCell ref="F16:G16"/>
    <mergeCell ref="H19:I19"/>
    <mergeCell ref="J19:K19"/>
    <mergeCell ref="F21:G21"/>
    <mergeCell ref="F22:G22"/>
    <mergeCell ref="H11:I11"/>
    <mergeCell ref="J11:K11"/>
    <mergeCell ref="F13:G13"/>
    <mergeCell ref="F14:G14"/>
    <mergeCell ref="F15:G15"/>
    <mergeCell ref="G2:K2"/>
    <mergeCell ref="F3:G4"/>
    <mergeCell ref="H3:I3"/>
    <mergeCell ref="J3:K3"/>
    <mergeCell ref="F5:G5"/>
    <mergeCell ref="F6:G6"/>
    <mergeCell ref="G50:K50"/>
    <mergeCell ref="F51:G52"/>
    <mergeCell ref="G42:K42"/>
    <mergeCell ref="F43:G44"/>
    <mergeCell ref="G34:K34"/>
    <mergeCell ref="F35:G36"/>
    <mergeCell ref="G26:K26"/>
    <mergeCell ref="F27:G28"/>
    <mergeCell ref="G18:K18"/>
    <mergeCell ref="F19:G20"/>
    <mergeCell ref="F7:G7"/>
    <mergeCell ref="F8:G8"/>
    <mergeCell ref="G10:K10"/>
    <mergeCell ref="F11:G12"/>
    <mergeCell ref="F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N119" sqref="N119"/>
    </sheetView>
  </sheetViews>
  <sheetFormatPr defaultRowHeight="14.4" x14ac:dyDescent="0.3"/>
  <cols>
    <col min="1" max="1" width="18.44140625" customWidth="1"/>
    <col min="2" max="2" width="16.33203125" style="15" customWidth="1"/>
    <col min="3" max="3" width="18.33203125" style="15" customWidth="1"/>
  </cols>
  <sheetData>
    <row r="1" spans="1:3" x14ac:dyDescent="0.3">
      <c r="A1" t="s">
        <v>89</v>
      </c>
      <c r="B1" s="15" t="str">
        <f>'4 Kutup'!N4</f>
        <v>İlgi Standart Puan</v>
      </c>
      <c r="C1" s="15" t="str">
        <f>'4 Kutup'!O4</f>
        <v>Yeterlik Standart Puan</v>
      </c>
    </row>
    <row r="2" spans="1:3" x14ac:dyDescent="0.3">
      <c r="A2" s="11" t="s">
        <v>26</v>
      </c>
      <c r="B2" s="21">
        <f>'4 Kutup'!N5</f>
        <v>39.778911564625851</v>
      </c>
      <c r="C2" s="21">
        <f>'4 Kutup'!O5</f>
        <v>48.615384615384613</v>
      </c>
    </row>
    <row r="3" spans="1:3" x14ac:dyDescent="0.3">
      <c r="A3" s="11" t="s">
        <v>27</v>
      </c>
      <c r="B3" s="21">
        <f>'4 Kutup'!N6</f>
        <v>77.050847457627114</v>
      </c>
      <c r="C3" s="21">
        <f>'4 Kutup'!O6</f>
        <v>46.9937106918239</v>
      </c>
    </row>
    <row r="4" spans="1:3" x14ac:dyDescent="0.3">
      <c r="A4" s="11" t="s">
        <v>28</v>
      </c>
      <c r="B4" s="21">
        <f>'4 Kutup'!N7</f>
        <v>65.279359430604984</v>
      </c>
      <c r="C4" s="21">
        <f>'4 Kutup'!O7</f>
        <v>26.349834983498347</v>
      </c>
    </row>
    <row r="5" spans="1:3" x14ac:dyDescent="0.3">
      <c r="A5" s="11" t="s">
        <v>29</v>
      </c>
      <c r="B5" s="21">
        <f>'4 Kutup'!N8</f>
        <v>33.625</v>
      </c>
      <c r="C5" s="21">
        <f>'4 Kutup'!O8</f>
        <v>79.959595959595958</v>
      </c>
    </row>
    <row r="21" spans="1:3" x14ac:dyDescent="0.3">
      <c r="A21" t="s">
        <v>91</v>
      </c>
      <c r="B21" s="15" t="str">
        <f>'4 Kutup'!N12</f>
        <v>İlgi Standart Puan</v>
      </c>
      <c r="C21" s="15" t="str">
        <f>'4 Kutup'!O12</f>
        <v>Yeterlik Standart Puan</v>
      </c>
    </row>
    <row r="22" spans="1:3" x14ac:dyDescent="0.3">
      <c r="A22" s="11" t="s">
        <v>26</v>
      </c>
      <c r="B22" s="21">
        <f>'4 Kutup'!N13</f>
        <v>38.114186851211073</v>
      </c>
      <c r="C22" s="21">
        <f>'4 Kutup'!O13</f>
        <v>47.255972696245735</v>
      </c>
    </row>
    <row r="23" spans="1:3" x14ac:dyDescent="0.3">
      <c r="A23" s="11" t="s">
        <v>27</v>
      </c>
      <c r="B23" s="21">
        <f>'4 Kutup'!N14</f>
        <v>82.723880597014926</v>
      </c>
      <c r="C23" s="21">
        <f>'4 Kutup'!O14</f>
        <v>49.469387755102041</v>
      </c>
    </row>
    <row r="24" spans="1:3" x14ac:dyDescent="0.3">
      <c r="A24" s="11" t="s">
        <v>28</v>
      </c>
      <c r="B24" s="21">
        <f>'4 Kutup'!N15</f>
        <v>68.56844106463879</v>
      </c>
      <c r="C24" s="21">
        <f>'4 Kutup'!O15</f>
        <v>27.111888111888113</v>
      </c>
    </row>
    <row r="25" spans="1:3" x14ac:dyDescent="0.3">
      <c r="A25" s="11" t="s">
        <v>29</v>
      </c>
      <c r="B25" s="21">
        <f>'4 Kutup'!N16</f>
        <v>33.36184210526315</v>
      </c>
      <c r="C25" s="21">
        <f>'4 Kutup'!O16</f>
        <v>79.858585858585869</v>
      </c>
    </row>
    <row r="41" spans="1:3" x14ac:dyDescent="0.3">
      <c r="A41" t="s">
        <v>92</v>
      </c>
      <c r="B41" s="15" t="str">
        <f>'4 Kutup'!N20</f>
        <v>İlgi Standart Puan</v>
      </c>
      <c r="C41" s="15" t="str">
        <f>'4 Kutup'!O20</f>
        <v>Yeterlik Standart Puan</v>
      </c>
    </row>
    <row r="42" spans="1:3" x14ac:dyDescent="0.3">
      <c r="A42" s="11" t="s">
        <v>26</v>
      </c>
      <c r="B42" s="21">
        <f>'4 Kutup'!N21</f>
        <v>42.03125</v>
      </c>
      <c r="C42" s="21">
        <f>'4 Kutup'!O21</f>
        <v>50.758389261744966</v>
      </c>
    </row>
    <row r="43" spans="1:3" x14ac:dyDescent="0.3">
      <c r="A43" s="11" t="s">
        <v>27</v>
      </c>
      <c r="B43" s="21">
        <f>'4 Kutup'!N22</f>
        <v>72.808219178082197</v>
      </c>
      <c r="C43" s="21">
        <f>'4 Kutup'!O22</f>
        <v>42.705128205128204</v>
      </c>
    </row>
    <row r="44" spans="1:3" x14ac:dyDescent="0.3">
      <c r="A44" s="11" t="s">
        <v>28</v>
      </c>
      <c r="B44" s="21">
        <f>'4 Kutup'!N23</f>
        <v>61.756227758007114</v>
      </c>
      <c r="C44" s="21">
        <f>'4 Kutup'!O23</f>
        <v>23.016501650165022</v>
      </c>
    </row>
    <row r="45" spans="1:3" x14ac:dyDescent="0.3">
      <c r="A45" s="11" t="s">
        <v>29</v>
      </c>
      <c r="B45" s="21">
        <f>'4 Kutup'!N24</f>
        <v>34.085526315789473</v>
      </c>
      <c r="C45" s="21">
        <f>'4 Kutup'!O24</f>
        <v>80.094276094276097</v>
      </c>
    </row>
    <row r="61" spans="1:3" x14ac:dyDescent="0.3">
      <c r="A61" t="s">
        <v>93</v>
      </c>
      <c r="B61" s="15" t="str">
        <f>'4 Kutup'!N28</f>
        <v>İlgi Standart Puan</v>
      </c>
      <c r="C61" s="15" t="str">
        <f>'4 Kutup'!O28</f>
        <v>Yeterlik Standart Puan</v>
      </c>
    </row>
    <row r="62" spans="1:3" x14ac:dyDescent="0.3">
      <c r="A62" s="11" t="s">
        <v>26</v>
      </c>
      <c r="B62" s="21">
        <f>'4 Kutup'!N29</f>
        <v>36.254752851711032</v>
      </c>
      <c r="C62" s="21">
        <f>'4 Kutup'!O29</f>
        <v>46.575757575757578</v>
      </c>
    </row>
    <row r="63" spans="1:3" x14ac:dyDescent="0.3">
      <c r="A63" s="11" t="s">
        <v>27</v>
      </c>
      <c r="B63" s="21">
        <f>'4 Kutup'!N30</f>
        <v>77.972508591065292</v>
      </c>
      <c r="C63" s="21">
        <f>'4 Kutup'!O30</f>
        <v>48.161616161616159</v>
      </c>
    </row>
    <row r="64" spans="1:3" x14ac:dyDescent="0.3">
      <c r="A64" s="11" t="s">
        <v>28</v>
      </c>
      <c r="B64" s="21">
        <f>'4 Kutup'!N31</f>
        <v>66.099637681159422</v>
      </c>
      <c r="C64" s="21">
        <f>'4 Kutup'!O31</f>
        <v>25.783216783216787</v>
      </c>
    </row>
    <row r="65" spans="1:3" x14ac:dyDescent="0.3">
      <c r="A65" s="11" t="s">
        <v>29</v>
      </c>
      <c r="B65" s="21">
        <f>'4 Kutup'!N32</f>
        <v>31.574912891986067</v>
      </c>
      <c r="C65" s="21">
        <f>'4 Kutup'!O32</f>
        <v>83.449814126394045</v>
      </c>
    </row>
    <row r="81" spans="1:3" x14ac:dyDescent="0.3">
      <c r="A81" t="s">
        <v>94</v>
      </c>
      <c r="B81" s="15" t="str">
        <f>'4 Kutup'!N36</f>
        <v>İlgi Standart Puan</v>
      </c>
      <c r="C81" s="15" t="str">
        <f>'4 Kutup'!O36</f>
        <v>Yeterlik Standart Puan</v>
      </c>
    </row>
    <row r="82" spans="1:3" x14ac:dyDescent="0.3">
      <c r="A82" s="11" t="s">
        <v>26</v>
      </c>
      <c r="B82" s="21">
        <f>'4 Kutup'!N37</f>
        <v>34.515503875968989</v>
      </c>
      <c r="C82" s="21">
        <f>'4 Kutup'!O37</f>
        <v>44.849420849420852</v>
      </c>
    </row>
    <row r="83" spans="1:3" x14ac:dyDescent="0.3">
      <c r="A83" s="11" t="s">
        <v>27</v>
      </c>
      <c r="B83" s="21">
        <f>'4 Kutup'!N38</f>
        <v>84.712643678160916</v>
      </c>
      <c r="C83" s="21">
        <f>'4 Kutup'!O38</f>
        <v>51.06909090909091</v>
      </c>
    </row>
    <row r="84" spans="1:3" x14ac:dyDescent="0.3">
      <c r="A84" s="11" t="s">
        <v>28</v>
      </c>
      <c r="B84" s="21">
        <f>'4 Kutup'!N39</f>
        <v>70.092156862745099</v>
      </c>
      <c r="C84" s="21">
        <f>'4 Kutup'!O39</f>
        <v>26.87822878228782</v>
      </c>
    </row>
    <row r="85" spans="1:3" x14ac:dyDescent="0.3">
      <c r="A85" s="11" t="s">
        <v>29</v>
      </c>
      <c r="B85" s="21">
        <f>'4 Kutup'!N40</f>
        <v>31.638888888888889</v>
      </c>
      <c r="C85" s="21">
        <f>'4 Kutup'!O40</f>
        <v>82.98154981549817</v>
      </c>
    </row>
    <row r="101" spans="1:3" x14ac:dyDescent="0.3">
      <c r="A101" t="s">
        <v>95</v>
      </c>
      <c r="B101" s="15" t="str">
        <f>'4 Kutup'!N44</f>
        <v>İlgi Standart Puan</v>
      </c>
      <c r="C101" s="15" t="str">
        <f>'4 Kutup'!O44</f>
        <v>Yeterlik Standart Puan</v>
      </c>
    </row>
    <row r="102" spans="1:3" x14ac:dyDescent="0.3">
      <c r="A102" s="11" t="s">
        <v>26</v>
      </c>
      <c r="B102" s="21">
        <f>'4 Kutup'!N45</f>
        <v>38.21153846153846</v>
      </c>
      <c r="C102" s="21">
        <f>'4 Kutup'!O45</f>
        <v>48.903474903474901</v>
      </c>
    </row>
    <row r="103" spans="1:3" x14ac:dyDescent="0.3">
      <c r="A103" s="11" t="s">
        <v>27</v>
      </c>
      <c r="B103" s="21">
        <f>'4 Kutup'!N46</f>
        <v>74.19928825622776</v>
      </c>
      <c r="C103" s="21">
        <f>'4 Kutup'!O46</f>
        <v>43.846689895470384</v>
      </c>
    </row>
    <row r="104" spans="1:3" x14ac:dyDescent="0.3">
      <c r="A104" s="11" t="s">
        <v>28</v>
      </c>
      <c r="B104" s="21">
        <f>'4 Kutup'!N47</f>
        <v>62.503610108303249</v>
      </c>
      <c r="C104" s="21">
        <f>'4 Kutup'!O47</f>
        <v>21.935943060498218</v>
      </c>
    </row>
    <row r="105" spans="1:3" x14ac:dyDescent="0.3">
      <c r="A105" s="11" t="s">
        <v>29</v>
      </c>
      <c r="B105" s="21">
        <f>'4 Kutup'!N48</f>
        <v>31.545454545454547</v>
      </c>
      <c r="C105" s="21">
        <f>'4 Kutup'!O48</f>
        <v>84.203007518796994</v>
      </c>
    </row>
    <row r="121" spans="1:3" x14ac:dyDescent="0.3">
      <c r="A121" t="s">
        <v>96</v>
      </c>
      <c r="B121" s="15" t="str">
        <f>'4 Kutup'!N52</f>
        <v>İlgi Standart Puan</v>
      </c>
      <c r="C121" s="15" t="str">
        <f>'4 Kutup'!O52</f>
        <v>Yeterlik Standart Puan</v>
      </c>
    </row>
    <row r="122" spans="1:3" x14ac:dyDescent="0.3">
      <c r="A122" s="11" t="s">
        <v>26</v>
      </c>
      <c r="B122" s="21">
        <f>'4 Kutup'!N53</f>
        <v>37.89568345323741</v>
      </c>
      <c r="C122" s="21">
        <f>'4 Kutup'!O53</f>
        <v>47.48571428571428</v>
      </c>
    </row>
    <row r="123" spans="1:3" x14ac:dyDescent="0.3">
      <c r="A123" s="11" t="s">
        <v>27</v>
      </c>
      <c r="B123" s="21">
        <f>'4 Kutup'!N54</f>
        <v>77.542662116040958</v>
      </c>
      <c r="C123" s="21">
        <f>'4 Kutup'!O54</f>
        <v>47.667752442996743</v>
      </c>
    </row>
    <row r="124" spans="1:3" x14ac:dyDescent="0.3">
      <c r="A124" s="11" t="s">
        <v>28</v>
      </c>
      <c r="B124" s="21">
        <f>'4 Kutup'!N55</f>
        <v>65.767985611510795</v>
      </c>
      <c r="C124" s="21">
        <f>'4 Kutup'!O55</f>
        <v>26.102040816326525</v>
      </c>
    </row>
    <row r="125" spans="1:3" x14ac:dyDescent="0.3">
      <c r="A125" s="11" t="s">
        <v>29</v>
      </c>
      <c r="B125" s="21">
        <f>'4 Kutup'!N56</f>
        <v>32.455782312925166</v>
      </c>
      <c r="C125" s="21">
        <f>'4 Kutup'!O56</f>
        <v>81.879003558718864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E58" workbookViewId="0">
      <selection activeCell="N64" sqref="N64:O70"/>
    </sheetView>
  </sheetViews>
  <sheetFormatPr defaultRowHeight="14.4" x14ac:dyDescent="0.3"/>
  <sheetData>
    <row r="1" spans="1:15" ht="15" thickBot="1" x14ac:dyDescent="0.35">
      <c r="A1" s="11"/>
      <c r="B1" s="9"/>
      <c r="C1" s="10"/>
      <c r="F1" s="1" t="s">
        <v>30</v>
      </c>
    </row>
    <row r="2" spans="1:15" ht="15" thickBot="1" x14ac:dyDescent="0.35">
      <c r="A2" s="11"/>
      <c r="B2" s="9"/>
      <c r="C2" s="10"/>
      <c r="F2" s="4"/>
      <c r="G2" s="28" t="s">
        <v>20</v>
      </c>
      <c r="H2" s="29"/>
      <c r="I2" s="29"/>
      <c r="J2" s="29"/>
      <c r="K2" s="29"/>
      <c r="N2" t="s">
        <v>85</v>
      </c>
    </row>
    <row r="3" spans="1:15" ht="15" thickBot="1" x14ac:dyDescent="0.35">
      <c r="A3" s="11"/>
      <c r="B3" s="9"/>
      <c r="C3" s="10"/>
      <c r="F3" s="30" t="s">
        <v>31</v>
      </c>
      <c r="G3" s="31"/>
      <c r="H3" s="28" t="s">
        <v>10</v>
      </c>
      <c r="I3" s="34"/>
      <c r="J3" s="28" t="s">
        <v>11</v>
      </c>
      <c r="K3" s="34"/>
    </row>
    <row r="4" spans="1:15" ht="43.8" thickBot="1" x14ac:dyDescent="0.35">
      <c r="A4" s="11"/>
      <c r="B4" s="9"/>
      <c r="C4" s="10"/>
      <c r="F4" s="32"/>
      <c r="G4" s="33"/>
      <c r="H4" s="5" t="s">
        <v>12</v>
      </c>
      <c r="I4" s="5" t="s">
        <v>13</v>
      </c>
      <c r="J4" s="5" t="s">
        <v>12</v>
      </c>
      <c r="K4" s="5" t="s">
        <v>13</v>
      </c>
      <c r="L4" s="14" t="s">
        <v>86</v>
      </c>
      <c r="M4" s="14" t="s">
        <v>87</v>
      </c>
      <c r="N4" s="17" t="s">
        <v>90</v>
      </c>
      <c r="O4" s="14" t="s">
        <v>88</v>
      </c>
    </row>
    <row r="5" spans="1:15" ht="15" thickBot="1" x14ac:dyDescent="0.35">
      <c r="A5" s="11"/>
      <c r="B5" s="9"/>
      <c r="C5" s="10"/>
      <c r="E5">
        <v>1</v>
      </c>
      <c r="F5" s="24" t="s">
        <v>32</v>
      </c>
      <c r="G5" s="25"/>
      <c r="H5" s="3">
        <v>2.85</v>
      </c>
      <c r="I5" s="3">
        <v>1.42</v>
      </c>
      <c r="J5" s="3">
        <v>3.08</v>
      </c>
      <c r="K5" s="3">
        <v>1.48</v>
      </c>
      <c r="L5">
        <f>('8 Dilimli'!B5+'8 Dilimli'!B15+'8 Dilimli'!B26+'8 Dilimli'!B36)/4</f>
        <v>7</v>
      </c>
      <c r="M5">
        <f>('8 Dilimli'!C5+'8 Dilimli'!C15+'8 Dilimli'!C26+'8 Dilimli'!C36)/4</f>
        <v>7</v>
      </c>
      <c r="N5" s="15">
        <f>((L5-H5)/I5)*10+50</f>
        <v>79.225352112676063</v>
      </c>
      <c r="O5" s="15">
        <f>((M5-J5)/K5)*10+50</f>
        <v>76.486486486486484</v>
      </c>
    </row>
    <row r="6" spans="1:15" ht="15" thickBot="1" x14ac:dyDescent="0.35">
      <c r="A6" s="11"/>
      <c r="B6" s="9"/>
      <c r="C6" s="10"/>
      <c r="E6">
        <v>2</v>
      </c>
      <c r="F6" s="24" t="s">
        <v>33</v>
      </c>
      <c r="G6" s="25"/>
      <c r="H6" s="3">
        <v>3.78</v>
      </c>
      <c r="I6" s="3">
        <v>1.51</v>
      </c>
      <c r="J6" s="3">
        <v>3.79</v>
      </c>
      <c r="K6" s="3">
        <v>1.49</v>
      </c>
      <c r="L6">
        <f>('8 Dilimli'!B6+'8 Dilimli'!B16+'8 Dilimli'!B27+'8 Dilimli'!B37)/4</f>
        <v>1</v>
      </c>
      <c r="M6">
        <f>('8 Dilimli'!C6+'8 Dilimli'!C16+'8 Dilimli'!C27+'8 Dilimli'!C37)/4</f>
        <v>7</v>
      </c>
      <c r="N6" s="15">
        <f t="shared" ref="N6:N10" si="0">((L6-H6)/I6)*10+50</f>
        <v>31.589403973509935</v>
      </c>
      <c r="O6" s="15">
        <f t="shared" ref="O6:O10" si="1">((M6-J6)/K6)*10+50</f>
        <v>71.543624161073822</v>
      </c>
    </row>
    <row r="7" spans="1:15" ht="15" thickBot="1" x14ac:dyDescent="0.35">
      <c r="A7" s="11"/>
      <c r="B7" s="9"/>
      <c r="C7" s="10"/>
      <c r="E7">
        <v>3</v>
      </c>
      <c r="F7" s="24" t="s">
        <v>34</v>
      </c>
      <c r="G7" s="25"/>
      <c r="H7" s="3">
        <v>4.01</v>
      </c>
      <c r="I7" s="3">
        <v>1.72</v>
      </c>
      <c r="J7" s="3">
        <v>3.4</v>
      </c>
      <c r="K7" s="3">
        <v>1.63</v>
      </c>
      <c r="L7">
        <f>('8 Dilimli'!B7+'8 Dilimli'!B17+'8 Dilimli'!B28+'8 Dilimli'!B38)/4</f>
        <v>1</v>
      </c>
      <c r="M7">
        <f>('8 Dilimli'!C7+'8 Dilimli'!C17+'8 Dilimli'!C28+'8 Dilimli'!C38)/4</f>
        <v>7</v>
      </c>
      <c r="N7" s="15">
        <f t="shared" si="0"/>
        <v>32.5</v>
      </c>
      <c r="O7" s="15">
        <f t="shared" si="1"/>
        <v>72.085889570552155</v>
      </c>
    </row>
    <row r="8" spans="1:15" ht="15" thickBot="1" x14ac:dyDescent="0.35">
      <c r="A8" s="11"/>
      <c r="B8" s="9"/>
      <c r="C8" s="10"/>
      <c r="E8">
        <v>4</v>
      </c>
      <c r="F8" s="24" t="s">
        <v>35</v>
      </c>
      <c r="G8" s="25"/>
      <c r="H8" s="3">
        <v>5.13</v>
      </c>
      <c r="I8" s="3">
        <v>1.7</v>
      </c>
      <c r="J8" s="3">
        <v>5.71</v>
      </c>
      <c r="K8" s="3">
        <v>1.73</v>
      </c>
      <c r="L8">
        <f>2*((('8 Dilimli'!B8+'8 Dilimli'!B18+'8 Dilimli'!B29+'8 Dilimli'!B39)/4)+(('8 Dilimli'!B1+'8 Dilimli'!B11+'8 Dilimli'!B21+'8 Dilimli'!B32)/4))/3</f>
        <v>4.333333333333333</v>
      </c>
      <c r="M8">
        <f>2*((('8 Dilimli'!C8+'8 Dilimli'!C18+'8 Dilimli'!C29+'8 Dilimli'!C39)/4)+(('8 Dilimli'!C1+'8 Dilimli'!C11+'8 Dilimli'!C21+'8 Dilimli'!C32)/4))/3</f>
        <v>5.333333333333333</v>
      </c>
      <c r="N8" s="15">
        <f t="shared" si="0"/>
        <v>45.313725490196077</v>
      </c>
      <c r="O8" s="15">
        <f t="shared" si="1"/>
        <v>47.822736030828516</v>
      </c>
    </row>
    <row r="9" spans="1:15" ht="15" thickBot="1" x14ac:dyDescent="0.35">
      <c r="A9" s="11"/>
      <c r="B9" s="9"/>
      <c r="C9" s="10"/>
      <c r="E9">
        <v>5</v>
      </c>
      <c r="F9" s="24" t="s">
        <v>36</v>
      </c>
      <c r="G9" s="25"/>
      <c r="H9" s="3">
        <v>4.97</v>
      </c>
      <c r="I9" s="3">
        <v>1.58</v>
      </c>
      <c r="J9" s="3">
        <v>5.81</v>
      </c>
      <c r="K9" s="3">
        <v>1.69</v>
      </c>
      <c r="L9">
        <f>2*((('8 Dilimli'!B2+'8 Dilimli'!B12+'8 Dilimli'!B22+'8 Dilimli'!B33)/4)+(('8 Dilimli'!B1+'8 Dilimli'!B11+'8 Dilimli'!B21+'8 Dilimli'!B32)/4))/3</f>
        <v>5</v>
      </c>
      <c r="M9">
        <f>2*((('8 Dilimli'!C2+'8 Dilimli'!C12+'8 Dilimli'!C22+'8 Dilimli'!C33)/4)+(('8 Dilimli'!C1+'8 Dilimli'!C11+'8 Dilimli'!C21+'8 Dilimli'!C32)/4))/3</f>
        <v>1.3333333333333333</v>
      </c>
      <c r="N9" s="15">
        <f t="shared" si="0"/>
        <v>50.189873417721522</v>
      </c>
      <c r="O9" s="15">
        <f t="shared" si="1"/>
        <v>23.510848126232741</v>
      </c>
    </row>
    <row r="10" spans="1:15" ht="15" thickBot="1" x14ac:dyDescent="0.35">
      <c r="A10" s="11"/>
      <c r="B10" s="9"/>
      <c r="C10" s="10"/>
      <c r="E10">
        <v>6</v>
      </c>
      <c r="F10" s="24" t="s">
        <v>37</v>
      </c>
      <c r="G10" s="25"/>
      <c r="H10" s="3">
        <v>3.95</v>
      </c>
      <c r="I10" s="3">
        <v>1.61</v>
      </c>
      <c r="J10" s="3">
        <v>4.49</v>
      </c>
      <c r="K10" s="3">
        <v>1.78</v>
      </c>
      <c r="L10">
        <f>2*((('8 Dilimli'!B4+'8 Dilimli'!B14+'8 Dilimli'!B24+'8 Dilimli'!B35)/4)+(('8 Dilimli'!B3+'8 Dilimli'!B13+'8 Dilimli'!B23+'8 Dilimli'!B34)/4))/3</f>
        <v>9.3333333333333339</v>
      </c>
      <c r="M10">
        <f>2*((('8 Dilimli'!C4+'8 Dilimli'!C14+'8 Dilimli'!C24+'8 Dilimli'!C35)/4)+(('8 Dilimli'!C3+'8 Dilimli'!C13+'8 Dilimli'!C23+'8 Dilimli'!C34)/4))/3</f>
        <v>1.3333333333333333</v>
      </c>
      <c r="N10" s="15">
        <f t="shared" si="0"/>
        <v>83.436853002070393</v>
      </c>
      <c r="O10" s="15">
        <f t="shared" si="1"/>
        <v>32.265917602996254</v>
      </c>
    </row>
    <row r="11" spans="1:15" ht="15" thickBot="1" x14ac:dyDescent="0.35">
      <c r="A11" s="11"/>
      <c r="B11" s="9"/>
      <c r="C11" s="10"/>
      <c r="F11" s="2"/>
      <c r="G11" s="2"/>
      <c r="H11" s="2"/>
      <c r="I11" s="2"/>
      <c r="J11" s="2"/>
      <c r="K11" s="2"/>
    </row>
    <row r="12" spans="1:15" ht="15" thickBot="1" x14ac:dyDescent="0.35">
      <c r="A12" s="11"/>
      <c r="B12" s="9"/>
      <c r="C12" s="10"/>
      <c r="F12" s="4"/>
      <c r="G12" s="28" t="s">
        <v>8</v>
      </c>
      <c r="H12" s="29"/>
      <c r="I12" s="29"/>
      <c r="J12" s="29"/>
      <c r="K12" s="29"/>
    </row>
    <row r="13" spans="1:15" ht="15" thickBot="1" x14ac:dyDescent="0.35">
      <c r="A13" s="11"/>
      <c r="B13" s="9"/>
      <c r="C13" s="10"/>
      <c r="F13" s="30" t="s">
        <v>31</v>
      </c>
      <c r="G13" s="31"/>
      <c r="H13" s="28" t="s">
        <v>10</v>
      </c>
      <c r="I13" s="34"/>
      <c r="J13" s="28" t="s">
        <v>11</v>
      </c>
      <c r="K13" s="34"/>
    </row>
    <row r="14" spans="1:15" ht="43.8" thickBot="1" x14ac:dyDescent="0.35">
      <c r="A14" s="11"/>
      <c r="B14" s="9"/>
      <c r="C14" s="10"/>
      <c r="F14" s="32"/>
      <c r="G14" s="33"/>
      <c r="H14" s="5" t="s">
        <v>12</v>
      </c>
      <c r="I14" s="5" t="s">
        <v>13</v>
      </c>
      <c r="J14" s="5" t="s">
        <v>12</v>
      </c>
      <c r="K14" s="5" t="s">
        <v>13</v>
      </c>
      <c r="N14" s="17" t="s">
        <v>90</v>
      </c>
      <c r="O14" s="14" t="s">
        <v>88</v>
      </c>
    </row>
    <row r="15" spans="1:15" ht="15" thickBot="1" x14ac:dyDescent="0.35">
      <c r="A15" s="11"/>
      <c r="B15" s="9"/>
      <c r="C15" s="10"/>
      <c r="F15" s="24" t="s">
        <v>32</v>
      </c>
      <c r="G15" s="25"/>
      <c r="H15" s="3">
        <v>2.4500000000000002</v>
      </c>
      <c r="I15" s="3">
        <v>1.26</v>
      </c>
      <c r="J15" s="3">
        <v>2.66</v>
      </c>
      <c r="K15" s="3">
        <v>1.32</v>
      </c>
      <c r="N15" s="15">
        <f>((L5-H15)/I15)*10+50</f>
        <v>86.111111111111114</v>
      </c>
      <c r="O15" s="15">
        <f>((M5-J15)/K15)*10+50</f>
        <v>82.878787878787875</v>
      </c>
    </row>
    <row r="16" spans="1:15" ht="15" thickBot="1" x14ac:dyDescent="0.35">
      <c r="A16" s="11"/>
      <c r="B16" s="9"/>
      <c r="C16" s="10"/>
      <c r="F16" s="24" t="s">
        <v>33</v>
      </c>
      <c r="G16" s="25"/>
      <c r="H16" s="3">
        <v>3.69</v>
      </c>
      <c r="I16" s="3">
        <v>1.53</v>
      </c>
      <c r="J16" s="3">
        <v>3.69</v>
      </c>
      <c r="K16" s="3">
        <v>1.52</v>
      </c>
      <c r="N16" s="15">
        <f t="shared" ref="N16:N20" si="2">((L6-H16)/I16)*10+50</f>
        <v>32.41830065359477</v>
      </c>
      <c r="O16" s="15">
        <f t="shared" ref="O16:O20" si="3">((M6-J16)/K16)*10+50</f>
        <v>71.776315789473685</v>
      </c>
    </row>
    <row r="17" spans="1:15" ht="15" thickBot="1" x14ac:dyDescent="0.35">
      <c r="A17" s="11"/>
      <c r="B17" s="9"/>
      <c r="C17" s="10"/>
      <c r="F17" s="24" t="s">
        <v>34</v>
      </c>
      <c r="G17" s="25"/>
      <c r="H17" s="3">
        <v>4.2</v>
      </c>
      <c r="I17" s="3">
        <v>1.73</v>
      </c>
      <c r="J17" s="3">
        <v>3.54</v>
      </c>
      <c r="K17" s="3">
        <v>1.65</v>
      </c>
      <c r="N17" s="15">
        <f t="shared" si="2"/>
        <v>31.502890173410403</v>
      </c>
      <c r="O17" s="15">
        <f t="shared" si="3"/>
        <v>70.969696969696969</v>
      </c>
    </row>
    <row r="18" spans="1:15" ht="15" thickBot="1" x14ac:dyDescent="0.35">
      <c r="A18" s="11"/>
      <c r="B18" s="9"/>
      <c r="C18" s="10"/>
      <c r="F18" s="24" t="s">
        <v>35</v>
      </c>
      <c r="G18" s="25"/>
      <c r="H18" s="3">
        <v>5.42</v>
      </c>
      <c r="I18" s="3">
        <v>1.67</v>
      </c>
      <c r="J18" s="3">
        <v>5.98</v>
      </c>
      <c r="K18" s="3">
        <v>1.7</v>
      </c>
      <c r="N18" s="15">
        <f t="shared" si="2"/>
        <v>43.493013972055884</v>
      </c>
      <c r="O18" s="15">
        <f t="shared" si="3"/>
        <v>46.196078431372541</v>
      </c>
    </row>
    <row r="19" spans="1:15" ht="15" thickBot="1" x14ac:dyDescent="0.35">
      <c r="A19" s="11"/>
      <c r="B19" s="9"/>
      <c r="C19" s="10"/>
      <c r="F19" s="24" t="s">
        <v>36</v>
      </c>
      <c r="G19" s="25"/>
      <c r="H19" s="3">
        <v>4.93</v>
      </c>
      <c r="I19" s="3">
        <v>1.6</v>
      </c>
      <c r="J19" s="3">
        <v>5.77</v>
      </c>
      <c r="K19" s="3">
        <v>1.71</v>
      </c>
      <c r="N19" s="15">
        <f t="shared" si="2"/>
        <v>50.4375</v>
      </c>
      <c r="O19" s="15">
        <f t="shared" si="3"/>
        <v>24.054580896686161</v>
      </c>
    </row>
    <row r="20" spans="1:15" ht="15" thickBot="1" x14ac:dyDescent="0.35">
      <c r="A20" s="11"/>
      <c r="B20" s="9"/>
      <c r="C20" s="10"/>
      <c r="F20" s="24" t="s">
        <v>37</v>
      </c>
      <c r="G20" s="25"/>
      <c r="H20" s="3">
        <v>3.6</v>
      </c>
      <c r="I20" s="3">
        <v>1.5</v>
      </c>
      <c r="J20" s="3">
        <v>4.1500000000000004</v>
      </c>
      <c r="K20" s="3">
        <v>1.72</v>
      </c>
      <c r="N20" s="15">
        <f t="shared" si="2"/>
        <v>88.222222222222229</v>
      </c>
      <c r="O20" s="15">
        <f t="shared" si="3"/>
        <v>33.624031007751938</v>
      </c>
    </row>
    <row r="21" spans="1:15" ht="15" thickBot="1" x14ac:dyDescent="0.35">
      <c r="A21" s="11"/>
      <c r="B21" s="9"/>
      <c r="C21" s="10"/>
      <c r="F21" s="2"/>
      <c r="G21" s="2"/>
      <c r="H21" s="2"/>
      <c r="I21" s="2"/>
      <c r="J21" s="2"/>
      <c r="K21" s="2"/>
    </row>
    <row r="22" spans="1:15" ht="15" thickBot="1" x14ac:dyDescent="0.35">
      <c r="F22" s="4"/>
      <c r="G22" s="28" t="s">
        <v>14</v>
      </c>
      <c r="H22" s="29"/>
      <c r="I22" s="29"/>
      <c r="J22" s="29"/>
      <c r="K22" s="29"/>
    </row>
    <row r="23" spans="1:15" ht="15" thickBot="1" x14ac:dyDescent="0.35">
      <c r="F23" s="30" t="s">
        <v>31</v>
      </c>
      <c r="G23" s="31"/>
      <c r="H23" s="28" t="s">
        <v>10</v>
      </c>
      <c r="I23" s="34"/>
      <c r="J23" s="28" t="s">
        <v>11</v>
      </c>
      <c r="K23" s="34"/>
    </row>
    <row r="24" spans="1:15" ht="43.8" thickBot="1" x14ac:dyDescent="0.35">
      <c r="F24" s="32"/>
      <c r="G24" s="33"/>
      <c r="H24" s="5" t="s">
        <v>12</v>
      </c>
      <c r="I24" s="5" t="s">
        <v>13</v>
      </c>
      <c r="J24" s="5" t="s">
        <v>12</v>
      </c>
      <c r="K24" s="5" t="s">
        <v>13</v>
      </c>
      <c r="N24" s="17" t="s">
        <v>90</v>
      </c>
      <c r="O24" s="14" t="s">
        <v>88</v>
      </c>
    </row>
    <row r="25" spans="1:15" ht="15" thickBot="1" x14ac:dyDescent="0.35">
      <c r="F25" s="24" t="s">
        <v>32</v>
      </c>
      <c r="G25" s="25"/>
      <c r="H25" s="3">
        <v>3.5</v>
      </c>
      <c r="I25" s="3">
        <v>1.44</v>
      </c>
      <c r="J25" s="3">
        <v>3.77</v>
      </c>
      <c r="K25" s="3">
        <v>1.48</v>
      </c>
      <c r="N25" s="15">
        <f>((L5-H25)/I25)*10+50</f>
        <v>74.305555555555557</v>
      </c>
      <c r="O25" s="15">
        <f>((M5-J25)/K25)*10+50</f>
        <v>71.824324324324323</v>
      </c>
    </row>
    <row r="26" spans="1:15" ht="15" thickBot="1" x14ac:dyDescent="0.35">
      <c r="F26" s="24" t="s">
        <v>33</v>
      </c>
      <c r="G26" s="25"/>
      <c r="H26" s="3">
        <v>3.93</v>
      </c>
      <c r="I26" s="3">
        <v>1.47</v>
      </c>
      <c r="J26" s="3">
        <v>3.94</v>
      </c>
      <c r="K26" s="3">
        <v>1.42</v>
      </c>
      <c r="N26" s="15">
        <f t="shared" ref="N26:N30" si="4">((L6-H26)/I26)*10+50</f>
        <v>30.068027210884352</v>
      </c>
      <c r="O26" s="15">
        <f t="shared" ref="O26:O30" si="5">((M6-J26)/K26)*10+50</f>
        <v>71.549295774647888</v>
      </c>
    </row>
    <row r="27" spans="1:15" ht="15" thickBot="1" x14ac:dyDescent="0.35">
      <c r="F27" s="24" t="s">
        <v>34</v>
      </c>
      <c r="G27" s="25"/>
      <c r="H27" s="3">
        <v>3.69</v>
      </c>
      <c r="I27" s="3">
        <v>1.66</v>
      </c>
      <c r="J27" s="3">
        <v>3.17</v>
      </c>
      <c r="K27" s="3">
        <v>1.58</v>
      </c>
      <c r="N27" s="15">
        <f t="shared" si="4"/>
        <v>33.795180722891565</v>
      </c>
      <c r="O27" s="15">
        <f t="shared" si="5"/>
        <v>74.240506329113927</v>
      </c>
    </row>
    <row r="28" spans="1:15" ht="15" thickBot="1" x14ac:dyDescent="0.35">
      <c r="F28" s="24" t="s">
        <v>35</v>
      </c>
      <c r="G28" s="25"/>
      <c r="H28" s="3">
        <v>4.6500000000000004</v>
      </c>
      <c r="I28" s="3">
        <v>1.63</v>
      </c>
      <c r="J28" s="3">
        <v>5.26</v>
      </c>
      <c r="K28" s="3">
        <v>1.68</v>
      </c>
      <c r="N28" s="15">
        <f t="shared" si="4"/>
        <v>48.057259713701427</v>
      </c>
      <c r="O28" s="15">
        <f t="shared" si="5"/>
        <v>50.436507936507937</v>
      </c>
    </row>
    <row r="29" spans="1:15" ht="15" thickBot="1" x14ac:dyDescent="0.35">
      <c r="F29" s="24" t="s">
        <v>36</v>
      </c>
      <c r="G29" s="25"/>
      <c r="H29" s="3">
        <v>5.03</v>
      </c>
      <c r="I29" s="3">
        <v>1.54</v>
      </c>
      <c r="J29" s="3">
        <v>5.89</v>
      </c>
      <c r="K29" s="3">
        <v>1.66</v>
      </c>
      <c r="N29" s="15">
        <f t="shared" si="4"/>
        <v>49.805194805194802</v>
      </c>
      <c r="O29" s="15">
        <f t="shared" si="5"/>
        <v>22.550200803212853</v>
      </c>
    </row>
    <row r="30" spans="1:15" ht="15" thickBot="1" x14ac:dyDescent="0.35">
      <c r="F30" s="24" t="s">
        <v>37</v>
      </c>
      <c r="G30" s="25"/>
      <c r="H30" s="3">
        <v>4.5199999999999996</v>
      </c>
      <c r="I30" s="3">
        <v>1.62</v>
      </c>
      <c r="J30" s="3">
        <v>5.03</v>
      </c>
      <c r="K30" s="3">
        <v>1.75</v>
      </c>
      <c r="N30" s="15">
        <f t="shared" si="4"/>
        <v>79.711934156378604</v>
      </c>
      <c r="O30" s="15">
        <f t="shared" si="5"/>
        <v>28.876190476190473</v>
      </c>
    </row>
    <row r="31" spans="1:15" ht="15" thickBot="1" x14ac:dyDescent="0.35">
      <c r="F31" s="2"/>
      <c r="G31" s="2"/>
      <c r="H31" s="2"/>
      <c r="I31" s="2"/>
      <c r="J31" s="2"/>
      <c r="K31" s="2"/>
    </row>
    <row r="32" spans="1:15" ht="15" thickBot="1" x14ac:dyDescent="0.35">
      <c r="F32" s="4"/>
      <c r="G32" s="28" t="s">
        <v>15</v>
      </c>
      <c r="H32" s="29"/>
      <c r="I32" s="29"/>
      <c r="J32" s="29"/>
      <c r="K32" s="29"/>
    </row>
    <row r="33" spans="6:15" ht="15" thickBot="1" x14ac:dyDescent="0.35">
      <c r="F33" s="30" t="s">
        <v>31</v>
      </c>
      <c r="G33" s="31"/>
      <c r="H33" s="28" t="s">
        <v>10</v>
      </c>
      <c r="I33" s="34"/>
      <c r="J33" s="28" t="s">
        <v>11</v>
      </c>
      <c r="K33" s="34"/>
    </row>
    <row r="34" spans="6:15" ht="43.8" thickBot="1" x14ac:dyDescent="0.35">
      <c r="F34" s="32"/>
      <c r="G34" s="33"/>
      <c r="H34" s="5" t="s">
        <v>12</v>
      </c>
      <c r="I34" s="5" t="s">
        <v>13</v>
      </c>
      <c r="J34" s="5" t="s">
        <v>12</v>
      </c>
      <c r="K34" s="5" t="s">
        <v>13</v>
      </c>
      <c r="N34" s="17" t="s">
        <v>90</v>
      </c>
      <c r="O34" s="14" t="s">
        <v>88</v>
      </c>
    </row>
    <row r="35" spans="6:15" ht="15" thickBot="1" x14ac:dyDescent="0.35">
      <c r="F35" s="24" t="s">
        <v>32</v>
      </c>
      <c r="G35" s="25"/>
      <c r="H35" s="3">
        <v>2.67</v>
      </c>
      <c r="I35" s="3">
        <v>1.44</v>
      </c>
      <c r="J35" s="3">
        <v>2.81</v>
      </c>
      <c r="K35" s="3">
        <v>1.47</v>
      </c>
      <c r="N35" s="15">
        <f>((L5-H35)/I35)*10+50</f>
        <v>80.069444444444443</v>
      </c>
      <c r="O35" s="15">
        <f>((M5-J35)/K35)*10+50</f>
        <v>78.503401360544217</v>
      </c>
    </row>
    <row r="36" spans="6:15" ht="15" thickBot="1" x14ac:dyDescent="0.35">
      <c r="F36" s="24" t="s">
        <v>33</v>
      </c>
      <c r="G36" s="25"/>
      <c r="H36" s="3">
        <v>3.78</v>
      </c>
      <c r="I36" s="3">
        <v>1.4</v>
      </c>
      <c r="J36" s="3">
        <v>3.78</v>
      </c>
      <c r="K36" s="3">
        <v>1.35</v>
      </c>
      <c r="N36" s="15">
        <f t="shared" ref="N36:N40" si="6">((L6-H36)/I36)*10+50</f>
        <v>30.142857142857142</v>
      </c>
      <c r="O36" s="15">
        <f t="shared" ref="O36:O40" si="7">((M6-J36)/K36)*10+50</f>
        <v>73.851851851851848</v>
      </c>
    </row>
    <row r="37" spans="6:15" ht="15" thickBot="1" x14ac:dyDescent="0.35">
      <c r="F37" s="24" t="s">
        <v>34</v>
      </c>
      <c r="G37" s="25"/>
      <c r="H37" s="3">
        <v>4.18</v>
      </c>
      <c r="I37" s="3">
        <v>1.7</v>
      </c>
      <c r="J37" s="3">
        <v>3.24</v>
      </c>
      <c r="K37" s="3">
        <v>1.51</v>
      </c>
      <c r="N37" s="15">
        <f t="shared" si="6"/>
        <v>31.294117647058826</v>
      </c>
      <c r="O37" s="15">
        <f t="shared" si="7"/>
        <v>74.900662251655632</v>
      </c>
    </row>
    <row r="38" spans="6:15" ht="15" thickBot="1" x14ac:dyDescent="0.35">
      <c r="F38" s="24" t="s">
        <v>35</v>
      </c>
      <c r="G38" s="25"/>
      <c r="H38" s="3">
        <v>5.52</v>
      </c>
      <c r="I38" s="3">
        <v>1.48</v>
      </c>
      <c r="J38" s="3">
        <v>6.11</v>
      </c>
      <c r="K38" s="3">
        <v>1.52</v>
      </c>
      <c r="N38" s="15">
        <f t="shared" si="6"/>
        <v>41.981981981981981</v>
      </c>
      <c r="O38" s="15">
        <f t="shared" si="7"/>
        <v>44.890350877192979</v>
      </c>
    </row>
    <row r="39" spans="6:15" ht="15" thickBot="1" x14ac:dyDescent="0.35">
      <c r="F39" s="24" t="s">
        <v>36</v>
      </c>
      <c r="G39" s="25"/>
      <c r="H39" s="3">
        <v>4.99</v>
      </c>
      <c r="I39" s="3">
        <v>1.54</v>
      </c>
      <c r="J39" s="3">
        <v>5.97</v>
      </c>
      <c r="K39" s="3">
        <v>1.62</v>
      </c>
      <c r="N39" s="15">
        <f t="shared" si="6"/>
        <v>50.064935064935064</v>
      </c>
      <c r="O39" s="15">
        <f t="shared" si="7"/>
        <v>21.378600823045272</v>
      </c>
    </row>
    <row r="40" spans="6:15" ht="15" thickBot="1" x14ac:dyDescent="0.35">
      <c r="F40" s="24" t="s">
        <v>37</v>
      </c>
      <c r="G40" s="25"/>
      <c r="H40" s="3">
        <v>3.97</v>
      </c>
      <c r="I40" s="3">
        <v>1.67</v>
      </c>
      <c r="J40" s="3">
        <v>4.42</v>
      </c>
      <c r="K40" s="3">
        <v>1.72</v>
      </c>
      <c r="N40" s="15">
        <f t="shared" si="6"/>
        <v>82.115768463073863</v>
      </c>
      <c r="O40" s="15">
        <f t="shared" si="7"/>
        <v>32.054263565891475</v>
      </c>
    </row>
    <row r="41" spans="6:15" ht="15" thickBot="1" x14ac:dyDescent="0.35">
      <c r="F41" s="2"/>
      <c r="G41" s="2"/>
      <c r="H41" s="2"/>
      <c r="I41" s="2"/>
      <c r="J41" s="2"/>
      <c r="K41" s="2"/>
    </row>
    <row r="42" spans="6:15" ht="15" thickBot="1" x14ac:dyDescent="0.35">
      <c r="F42" s="4"/>
      <c r="G42" s="28" t="s">
        <v>16</v>
      </c>
      <c r="H42" s="29"/>
      <c r="I42" s="29"/>
      <c r="J42" s="29"/>
      <c r="K42" s="29"/>
    </row>
    <row r="43" spans="6:15" ht="15" thickBot="1" x14ac:dyDescent="0.35">
      <c r="F43" s="30" t="s">
        <v>31</v>
      </c>
      <c r="G43" s="31"/>
      <c r="H43" s="28" t="s">
        <v>10</v>
      </c>
      <c r="I43" s="34"/>
      <c r="J43" s="28" t="s">
        <v>11</v>
      </c>
      <c r="K43" s="34"/>
    </row>
    <row r="44" spans="6:15" ht="43.8" thickBot="1" x14ac:dyDescent="0.35">
      <c r="F44" s="32"/>
      <c r="G44" s="33"/>
      <c r="H44" s="5" t="s">
        <v>12</v>
      </c>
      <c r="I44" s="5" t="s">
        <v>13</v>
      </c>
      <c r="J44" s="5" t="s">
        <v>12</v>
      </c>
      <c r="K44" s="5" t="s">
        <v>13</v>
      </c>
      <c r="N44" s="17" t="s">
        <v>90</v>
      </c>
      <c r="O44" s="14" t="s">
        <v>88</v>
      </c>
    </row>
    <row r="45" spans="6:15" ht="15" thickBot="1" x14ac:dyDescent="0.35">
      <c r="F45" s="24" t="s">
        <v>32</v>
      </c>
      <c r="G45" s="25"/>
      <c r="H45" s="3">
        <v>2.23</v>
      </c>
      <c r="I45" s="3">
        <v>1.23</v>
      </c>
      <c r="J45" s="3">
        <v>2.37</v>
      </c>
      <c r="K45" s="3">
        <v>1.29</v>
      </c>
      <c r="N45" s="15">
        <f>((L5-H45)/I45)*10+50</f>
        <v>88.780487804878049</v>
      </c>
      <c r="O45" s="15">
        <f>((M5-J45)/K45)*10+50</f>
        <v>85.891472868217051</v>
      </c>
    </row>
    <row r="46" spans="6:15" ht="15" thickBot="1" x14ac:dyDescent="0.35">
      <c r="F46" s="24" t="s">
        <v>33</v>
      </c>
      <c r="G46" s="25"/>
      <c r="H46" s="3">
        <v>3.68</v>
      </c>
      <c r="I46" s="3">
        <v>1.43</v>
      </c>
      <c r="J46" s="3">
        <v>3.73</v>
      </c>
      <c r="K46" s="3">
        <v>1.38</v>
      </c>
      <c r="N46" s="15">
        <f t="shared" ref="N46:N50" si="8">((L6-H46)/I46)*10+50</f>
        <v>31.258741258741257</v>
      </c>
      <c r="O46" s="15">
        <f t="shared" ref="O46:O50" si="9">((M6-J46)/K46)*10+50</f>
        <v>73.695652173913047</v>
      </c>
    </row>
    <row r="47" spans="6:15" ht="15" thickBot="1" x14ac:dyDescent="0.35">
      <c r="F47" s="24" t="s">
        <v>34</v>
      </c>
      <c r="G47" s="25"/>
      <c r="H47" s="3">
        <v>4.34</v>
      </c>
      <c r="I47" s="3">
        <v>1.71</v>
      </c>
      <c r="J47" s="3">
        <v>3.39</v>
      </c>
      <c r="K47" s="3">
        <v>1.53</v>
      </c>
      <c r="N47" s="15">
        <f t="shared" si="8"/>
        <v>30.467836257309941</v>
      </c>
      <c r="O47" s="15">
        <f t="shared" si="9"/>
        <v>73.594771241830074</v>
      </c>
    </row>
    <row r="48" spans="6:15" ht="15" thickBot="1" x14ac:dyDescent="0.35">
      <c r="F48" s="24" t="s">
        <v>35</v>
      </c>
      <c r="G48" s="25"/>
      <c r="H48" s="3">
        <v>5.8</v>
      </c>
      <c r="I48" s="3">
        <v>1.44</v>
      </c>
      <c r="J48" s="3">
        <v>6.42</v>
      </c>
      <c r="K48" s="3">
        <v>1.48</v>
      </c>
      <c r="N48" s="15">
        <f t="shared" si="8"/>
        <v>39.81481481481481</v>
      </c>
      <c r="O48" s="15">
        <f t="shared" si="9"/>
        <v>42.657657657657658</v>
      </c>
    </row>
    <row r="49" spans="6:15" ht="15" thickBot="1" x14ac:dyDescent="0.35">
      <c r="F49" s="24" t="s">
        <v>36</v>
      </c>
      <c r="G49" s="25"/>
      <c r="H49" s="3">
        <v>4.95</v>
      </c>
      <c r="I49" s="3">
        <v>1.54</v>
      </c>
      <c r="J49" s="3">
        <v>5.92</v>
      </c>
      <c r="K49" s="3">
        <v>1.63</v>
      </c>
      <c r="N49" s="15">
        <f t="shared" si="8"/>
        <v>50.324675324675326</v>
      </c>
      <c r="O49" s="15">
        <f t="shared" si="9"/>
        <v>21.86094069529652</v>
      </c>
    </row>
    <row r="50" spans="6:15" ht="15" thickBot="1" x14ac:dyDescent="0.35">
      <c r="F50" s="24" t="s">
        <v>37</v>
      </c>
      <c r="G50" s="25"/>
      <c r="H50" s="3">
        <v>3.52</v>
      </c>
      <c r="I50" s="3">
        <v>1.54</v>
      </c>
      <c r="J50" s="3">
        <v>4.0199999999999996</v>
      </c>
      <c r="K50" s="3">
        <v>1.65</v>
      </c>
      <c r="N50" s="15">
        <f t="shared" si="8"/>
        <v>87.748917748917762</v>
      </c>
      <c r="O50" s="15">
        <f t="shared" si="9"/>
        <v>33.717171717171716</v>
      </c>
    </row>
    <row r="51" spans="6:15" ht="15" thickBot="1" x14ac:dyDescent="0.35">
      <c r="F51" s="2"/>
      <c r="G51" s="2"/>
      <c r="H51" s="2"/>
      <c r="I51" s="2"/>
      <c r="J51" s="2"/>
      <c r="K51" s="2"/>
    </row>
    <row r="52" spans="6:15" ht="15" thickBot="1" x14ac:dyDescent="0.35">
      <c r="F52" s="4"/>
      <c r="G52" s="28" t="s">
        <v>17</v>
      </c>
      <c r="H52" s="29"/>
      <c r="I52" s="29"/>
      <c r="J52" s="29"/>
      <c r="K52" s="29"/>
    </row>
    <row r="53" spans="6:15" ht="15" thickBot="1" x14ac:dyDescent="0.35">
      <c r="F53" s="30" t="s">
        <v>31</v>
      </c>
      <c r="G53" s="31"/>
      <c r="H53" s="28" t="s">
        <v>10</v>
      </c>
      <c r="I53" s="34"/>
      <c r="J53" s="28" t="s">
        <v>11</v>
      </c>
      <c r="K53" s="34"/>
    </row>
    <row r="54" spans="6:15" ht="43.8" thickBot="1" x14ac:dyDescent="0.35">
      <c r="F54" s="32"/>
      <c r="G54" s="33"/>
      <c r="H54" s="5" t="s">
        <v>12</v>
      </c>
      <c r="I54" s="5" t="s">
        <v>13</v>
      </c>
      <c r="J54" s="5" t="s">
        <v>12</v>
      </c>
      <c r="K54" s="5" t="s">
        <v>13</v>
      </c>
      <c r="N54" s="17" t="s">
        <v>90</v>
      </c>
      <c r="O54" s="14" t="s">
        <v>88</v>
      </c>
    </row>
    <row r="55" spans="6:15" ht="15" thickBot="1" x14ac:dyDescent="0.35">
      <c r="F55" s="24" t="s">
        <v>32</v>
      </c>
      <c r="G55" s="25"/>
      <c r="H55" s="3">
        <v>3.31</v>
      </c>
      <c r="I55" s="3">
        <v>1.47</v>
      </c>
      <c r="J55" s="3">
        <v>3.44</v>
      </c>
      <c r="K55" s="3">
        <v>1.48</v>
      </c>
      <c r="N55" s="15">
        <f>((L5-H55)/I55)*10+50</f>
        <v>75.102040816326536</v>
      </c>
      <c r="O55" s="15">
        <f>((M5-J55)/K55)*10+50</f>
        <v>74.054054054054049</v>
      </c>
    </row>
    <row r="56" spans="6:15" ht="15" thickBot="1" x14ac:dyDescent="0.35">
      <c r="F56" s="24" t="s">
        <v>33</v>
      </c>
      <c r="G56" s="25"/>
      <c r="H56" s="3">
        <v>3.93</v>
      </c>
      <c r="I56" s="3">
        <v>1.34</v>
      </c>
      <c r="J56" s="3">
        <v>3.86</v>
      </c>
      <c r="K56" s="3">
        <v>1.29</v>
      </c>
      <c r="N56" s="15">
        <f t="shared" ref="N56:N60" si="10">((L6-H56)/I56)*10+50</f>
        <v>28.134328358208954</v>
      </c>
      <c r="O56" s="15">
        <f t="shared" ref="O56:O60" si="11">((M6-J56)/K56)*10+50</f>
        <v>74.341085271317837</v>
      </c>
    </row>
    <row r="57" spans="6:15" ht="15" thickBot="1" x14ac:dyDescent="0.35">
      <c r="F57" s="24" t="s">
        <v>34</v>
      </c>
      <c r="G57" s="25"/>
      <c r="H57" s="3">
        <v>3.95</v>
      </c>
      <c r="I57" s="3">
        <v>1.67</v>
      </c>
      <c r="J57" s="3">
        <v>3.01</v>
      </c>
      <c r="K57" s="3">
        <v>1.46</v>
      </c>
      <c r="N57" s="15">
        <f t="shared" si="10"/>
        <v>32.335329341317362</v>
      </c>
      <c r="O57" s="15">
        <f t="shared" si="11"/>
        <v>77.328767123287676</v>
      </c>
    </row>
    <row r="58" spans="6:15" ht="15" thickBot="1" x14ac:dyDescent="0.35">
      <c r="F58" s="24" t="s">
        <v>35</v>
      </c>
      <c r="G58" s="25"/>
      <c r="H58" s="3">
        <v>5.12</v>
      </c>
      <c r="I58" s="3">
        <v>1.45</v>
      </c>
      <c r="J58" s="3">
        <v>5.65</v>
      </c>
      <c r="K58" s="3">
        <v>1.46</v>
      </c>
      <c r="N58" s="15">
        <f t="shared" si="10"/>
        <v>44.574712643678154</v>
      </c>
      <c r="O58" s="15">
        <f t="shared" si="11"/>
        <v>47.831050228310495</v>
      </c>
    </row>
    <row r="59" spans="6:15" ht="15" thickBot="1" x14ac:dyDescent="0.35">
      <c r="F59" s="24" t="s">
        <v>36</v>
      </c>
      <c r="G59" s="25"/>
      <c r="H59" s="3">
        <v>5.05</v>
      </c>
      <c r="I59" s="3">
        <v>1.54</v>
      </c>
      <c r="J59" s="3">
        <v>6.03</v>
      </c>
      <c r="K59" s="3">
        <v>1.61</v>
      </c>
      <c r="N59" s="15">
        <f t="shared" si="10"/>
        <v>49.675324675324674</v>
      </c>
      <c r="O59" s="15">
        <f t="shared" si="11"/>
        <v>20.828157349896479</v>
      </c>
    </row>
    <row r="60" spans="6:15" ht="15" thickBot="1" x14ac:dyDescent="0.35">
      <c r="F60" s="24" t="s">
        <v>37</v>
      </c>
      <c r="G60" s="25"/>
      <c r="H60" s="3">
        <v>4.62</v>
      </c>
      <c r="I60" s="3">
        <v>1.63</v>
      </c>
      <c r="J60" s="3">
        <v>5</v>
      </c>
      <c r="K60" s="3">
        <v>1.65</v>
      </c>
      <c r="N60" s="15">
        <f t="shared" si="10"/>
        <v>78.916155419222918</v>
      </c>
      <c r="O60" s="15">
        <f t="shared" si="11"/>
        <v>27.777777777777779</v>
      </c>
    </row>
    <row r="61" spans="6:15" ht="15" thickBot="1" x14ac:dyDescent="0.35">
      <c r="F61" s="2"/>
      <c r="G61" s="2"/>
      <c r="H61" s="2"/>
      <c r="I61" s="2"/>
      <c r="J61" s="2"/>
      <c r="K61" s="2"/>
    </row>
    <row r="62" spans="6:15" ht="15" thickBot="1" x14ac:dyDescent="0.35">
      <c r="F62" s="4"/>
      <c r="G62" s="28" t="s">
        <v>18</v>
      </c>
      <c r="H62" s="29"/>
      <c r="I62" s="29"/>
      <c r="J62" s="29"/>
      <c r="K62" s="29"/>
    </row>
    <row r="63" spans="6:15" ht="15" thickBot="1" x14ac:dyDescent="0.35">
      <c r="F63" s="30" t="s">
        <v>31</v>
      </c>
      <c r="G63" s="31"/>
      <c r="H63" s="28" t="s">
        <v>10</v>
      </c>
      <c r="I63" s="34"/>
      <c r="J63" s="28" t="s">
        <v>11</v>
      </c>
      <c r="K63" s="34"/>
    </row>
    <row r="64" spans="6:15" ht="43.8" thickBot="1" x14ac:dyDescent="0.35">
      <c r="F64" s="32"/>
      <c r="G64" s="33"/>
      <c r="H64" s="5" t="s">
        <v>12</v>
      </c>
      <c r="I64" s="5" t="s">
        <v>13</v>
      </c>
      <c r="J64" s="5" t="s">
        <v>12</v>
      </c>
      <c r="K64" s="5" t="s">
        <v>13</v>
      </c>
      <c r="N64" s="17" t="s">
        <v>90</v>
      </c>
      <c r="O64" s="14" t="s">
        <v>88</v>
      </c>
    </row>
    <row r="65" spans="6:15" ht="15" thickBot="1" x14ac:dyDescent="0.35">
      <c r="F65" s="24" t="s">
        <v>32</v>
      </c>
      <c r="G65" s="25"/>
      <c r="H65" s="8">
        <v>2.74</v>
      </c>
      <c r="I65" s="8">
        <v>1.43</v>
      </c>
      <c r="J65" s="8">
        <v>2.92</v>
      </c>
      <c r="K65" s="8">
        <v>1.48</v>
      </c>
      <c r="N65" s="15">
        <f>((L5-H65)/I65)*10+50</f>
        <v>79.790209790209786</v>
      </c>
      <c r="O65" s="15">
        <f>((M5-J65)/K65)*10+50</f>
        <v>77.567567567567579</v>
      </c>
    </row>
    <row r="66" spans="6:15" ht="15" thickBot="1" x14ac:dyDescent="0.35">
      <c r="F66" s="24" t="s">
        <v>33</v>
      </c>
      <c r="G66" s="25"/>
      <c r="H66" s="8">
        <v>3.78</v>
      </c>
      <c r="I66" s="8">
        <v>1.45</v>
      </c>
      <c r="J66" s="8">
        <v>3.78</v>
      </c>
      <c r="K66" s="8">
        <v>1.41</v>
      </c>
      <c r="N66" s="15">
        <f t="shared" ref="N66:N70" si="12">((L6-H66)/I66)*10+50</f>
        <v>30.827586206896555</v>
      </c>
      <c r="O66" s="15">
        <f t="shared" ref="O66:O70" si="13">((M6-J66)/K66)*10+50</f>
        <v>72.836879432624116</v>
      </c>
    </row>
    <row r="67" spans="6:15" ht="15" thickBot="1" x14ac:dyDescent="0.35">
      <c r="F67" s="24" t="s">
        <v>34</v>
      </c>
      <c r="G67" s="25"/>
      <c r="H67" s="8">
        <v>4.1100000000000003</v>
      </c>
      <c r="I67" s="8">
        <v>1.71</v>
      </c>
      <c r="J67" s="8">
        <v>3.3</v>
      </c>
      <c r="K67" s="8">
        <v>1.56</v>
      </c>
      <c r="N67" s="15">
        <f t="shared" si="12"/>
        <v>31.812865497076022</v>
      </c>
      <c r="O67" s="15">
        <f t="shared" si="13"/>
        <v>73.717948717948715</v>
      </c>
    </row>
    <row r="68" spans="6:15" ht="15" thickBot="1" x14ac:dyDescent="0.35">
      <c r="F68" s="24" t="s">
        <v>35</v>
      </c>
      <c r="G68" s="25"/>
      <c r="H68" s="8">
        <v>5.36</v>
      </c>
      <c r="I68" s="8">
        <v>1.59</v>
      </c>
      <c r="J68" s="8">
        <v>5.94</v>
      </c>
      <c r="K68" s="8">
        <v>1.62</v>
      </c>
      <c r="N68" s="15">
        <f t="shared" si="12"/>
        <v>43.542976939203349</v>
      </c>
      <c r="O68" s="15">
        <f t="shared" si="13"/>
        <v>46.255144032921805</v>
      </c>
    </row>
    <row r="69" spans="6:15" ht="15" thickBot="1" x14ac:dyDescent="0.35">
      <c r="F69" s="24" t="s">
        <v>36</v>
      </c>
      <c r="G69" s="25"/>
      <c r="H69" s="8">
        <v>4.9800000000000004</v>
      </c>
      <c r="I69" s="8">
        <v>1.55</v>
      </c>
      <c r="J69" s="8">
        <v>5.9</v>
      </c>
      <c r="K69" s="8">
        <v>1.65</v>
      </c>
      <c r="N69" s="15">
        <f t="shared" si="12"/>
        <v>50.129032258064512</v>
      </c>
      <c r="O69" s="15">
        <f t="shared" si="13"/>
        <v>22.323232323232318</v>
      </c>
    </row>
    <row r="70" spans="6:15" ht="15" thickBot="1" x14ac:dyDescent="0.35">
      <c r="F70" s="24" t="s">
        <v>37</v>
      </c>
      <c r="G70" s="25"/>
      <c r="H70" s="8">
        <v>3.96</v>
      </c>
      <c r="I70" s="8">
        <v>1.64</v>
      </c>
      <c r="J70" s="8">
        <v>4.45</v>
      </c>
      <c r="K70" s="8">
        <v>1.75</v>
      </c>
      <c r="N70" s="15">
        <f t="shared" si="12"/>
        <v>82.764227642276424</v>
      </c>
      <c r="O70" s="15">
        <f t="shared" si="13"/>
        <v>32.19047619047619</v>
      </c>
    </row>
  </sheetData>
  <mergeCells count="70">
    <mergeCell ref="F67:G67"/>
    <mergeCell ref="F68:G68"/>
    <mergeCell ref="F69:G69"/>
    <mergeCell ref="F70:G70"/>
    <mergeCell ref="G62:K62"/>
    <mergeCell ref="F63:G64"/>
    <mergeCell ref="H63:I63"/>
    <mergeCell ref="J63:K63"/>
    <mergeCell ref="F65:G65"/>
    <mergeCell ref="F66:G66"/>
    <mergeCell ref="F60:G60"/>
    <mergeCell ref="F47:G47"/>
    <mergeCell ref="F48:G48"/>
    <mergeCell ref="F49:G49"/>
    <mergeCell ref="F50:G50"/>
    <mergeCell ref="G52:K52"/>
    <mergeCell ref="F53:G54"/>
    <mergeCell ref="H53:I53"/>
    <mergeCell ref="J53:K53"/>
    <mergeCell ref="F55:G55"/>
    <mergeCell ref="F56:G56"/>
    <mergeCell ref="F57:G57"/>
    <mergeCell ref="F58:G58"/>
    <mergeCell ref="F59:G59"/>
    <mergeCell ref="F46:G46"/>
    <mergeCell ref="F35:G35"/>
    <mergeCell ref="F36:G36"/>
    <mergeCell ref="F37:G37"/>
    <mergeCell ref="F38:G38"/>
    <mergeCell ref="F39:G39"/>
    <mergeCell ref="F40:G40"/>
    <mergeCell ref="G42:K42"/>
    <mergeCell ref="F43:G44"/>
    <mergeCell ref="H43:I43"/>
    <mergeCell ref="J43:K43"/>
    <mergeCell ref="F45:G45"/>
    <mergeCell ref="F33:G34"/>
    <mergeCell ref="H33:I33"/>
    <mergeCell ref="J33:K33"/>
    <mergeCell ref="G22:K22"/>
    <mergeCell ref="F23:G24"/>
    <mergeCell ref="H23:I23"/>
    <mergeCell ref="J23:K23"/>
    <mergeCell ref="F25:G25"/>
    <mergeCell ref="F26:G26"/>
    <mergeCell ref="F27:G27"/>
    <mergeCell ref="F28:G28"/>
    <mergeCell ref="F29:G29"/>
    <mergeCell ref="F30:G30"/>
    <mergeCell ref="G32:K32"/>
    <mergeCell ref="F20:G20"/>
    <mergeCell ref="F7:G7"/>
    <mergeCell ref="F8:G8"/>
    <mergeCell ref="F9:G9"/>
    <mergeCell ref="F10:G10"/>
    <mergeCell ref="G12:K12"/>
    <mergeCell ref="F13:G14"/>
    <mergeCell ref="H13:I13"/>
    <mergeCell ref="J13:K13"/>
    <mergeCell ref="F15:G15"/>
    <mergeCell ref="F16:G16"/>
    <mergeCell ref="F17:G17"/>
    <mergeCell ref="F18:G18"/>
    <mergeCell ref="F19:G19"/>
    <mergeCell ref="F6:G6"/>
    <mergeCell ref="G2:K2"/>
    <mergeCell ref="F3:G4"/>
    <mergeCell ref="H3:I3"/>
    <mergeCell ref="J3:K3"/>
    <mergeCell ref="F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34" workbookViewId="0">
      <selection activeCell="G114" sqref="G114"/>
    </sheetView>
  </sheetViews>
  <sheetFormatPr defaultRowHeight="14.4" x14ac:dyDescent="0.3"/>
  <cols>
    <col min="1" max="1" width="18" customWidth="1"/>
    <col min="2" max="2" width="15.88671875" style="15" customWidth="1"/>
    <col min="3" max="3" width="18.77734375" style="15" customWidth="1"/>
  </cols>
  <sheetData>
    <row r="1" spans="1:3" x14ac:dyDescent="0.3">
      <c r="A1" t="s">
        <v>89</v>
      </c>
      <c r="B1" s="15" t="str">
        <f>RAYSGD!N4</f>
        <v>İlgi Standart Puan</v>
      </c>
      <c r="C1" s="15" t="str">
        <f>RAYSGD!O4</f>
        <v>Yeterlik Standart Puan</v>
      </c>
    </row>
    <row r="2" spans="1:3" x14ac:dyDescent="0.3">
      <c r="A2" s="11" t="s">
        <v>32</v>
      </c>
      <c r="B2" s="21">
        <f>RAYSGD!N5</f>
        <v>79.225352112676063</v>
      </c>
      <c r="C2" s="21">
        <f>RAYSGD!O5</f>
        <v>76.486486486486484</v>
      </c>
    </row>
    <row r="3" spans="1:3" x14ac:dyDescent="0.3">
      <c r="A3" s="11" t="s">
        <v>33</v>
      </c>
      <c r="B3" s="21">
        <f>RAYSGD!N6</f>
        <v>31.589403973509935</v>
      </c>
      <c r="C3" s="21">
        <f>RAYSGD!O6</f>
        <v>71.543624161073822</v>
      </c>
    </row>
    <row r="4" spans="1:3" x14ac:dyDescent="0.3">
      <c r="A4" s="11" t="s">
        <v>34</v>
      </c>
      <c r="B4" s="21">
        <f>RAYSGD!N7</f>
        <v>32.5</v>
      </c>
      <c r="C4" s="21">
        <f>RAYSGD!O7</f>
        <v>72.085889570552155</v>
      </c>
    </row>
    <row r="5" spans="1:3" x14ac:dyDescent="0.3">
      <c r="A5" s="11" t="s">
        <v>35</v>
      </c>
      <c r="B5" s="21">
        <f>RAYSGD!N8</f>
        <v>45.313725490196077</v>
      </c>
      <c r="C5" s="21">
        <f>RAYSGD!O8</f>
        <v>47.822736030828516</v>
      </c>
    </row>
    <row r="6" spans="1:3" x14ac:dyDescent="0.3">
      <c r="A6" s="11" t="s">
        <v>36</v>
      </c>
      <c r="B6" s="21">
        <f>RAYSGD!N9</f>
        <v>50.189873417721522</v>
      </c>
      <c r="C6" s="21">
        <f>RAYSGD!O9</f>
        <v>23.510848126232741</v>
      </c>
    </row>
    <row r="7" spans="1:3" x14ac:dyDescent="0.3">
      <c r="A7" s="11" t="s">
        <v>37</v>
      </c>
      <c r="B7" s="21">
        <f>RAYSGD!N10</f>
        <v>83.436853002070393</v>
      </c>
      <c r="C7" s="21">
        <f>RAYSGD!O10</f>
        <v>32.265917602996254</v>
      </c>
    </row>
    <row r="21" spans="1:3" x14ac:dyDescent="0.3">
      <c r="A21" t="s">
        <v>91</v>
      </c>
      <c r="B21" s="15" t="str">
        <f>RAYSGD!N14</f>
        <v>İlgi Standart Puan</v>
      </c>
      <c r="C21" s="15" t="str">
        <f>RAYSGD!O14</f>
        <v>Yeterlik Standart Puan</v>
      </c>
    </row>
    <row r="22" spans="1:3" x14ac:dyDescent="0.3">
      <c r="A22" s="11" t="s">
        <v>32</v>
      </c>
      <c r="B22" s="21">
        <f>RAYSGD!N15</f>
        <v>86.111111111111114</v>
      </c>
      <c r="C22" s="21">
        <f>RAYSGD!O15</f>
        <v>82.878787878787875</v>
      </c>
    </row>
    <row r="23" spans="1:3" x14ac:dyDescent="0.3">
      <c r="A23" s="11" t="s">
        <v>33</v>
      </c>
      <c r="B23" s="21">
        <f>RAYSGD!N16</f>
        <v>32.41830065359477</v>
      </c>
      <c r="C23" s="21">
        <f>RAYSGD!O16</f>
        <v>71.776315789473685</v>
      </c>
    </row>
    <row r="24" spans="1:3" x14ac:dyDescent="0.3">
      <c r="A24" s="11" t="s">
        <v>34</v>
      </c>
      <c r="B24" s="21">
        <f>RAYSGD!N17</f>
        <v>31.502890173410403</v>
      </c>
      <c r="C24" s="21">
        <f>RAYSGD!O17</f>
        <v>70.969696969696969</v>
      </c>
    </row>
    <row r="25" spans="1:3" x14ac:dyDescent="0.3">
      <c r="A25" s="11" t="s">
        <v>35</v>
      </c>
      <c r="B25" s="21">
        <f>RAYSGD!N18</f>
        <v>43.493013972055884</v>
      </c>
      <c r="C25" s="21">
        <f>RAYSGD!O18</f>
        <v>46.196078431372541</v>
      </c>
    </row>
    <row r="26" spans="1:3" x14ac:dyDescent="0.3">
      <c r="A26" s="11" t="s">
        <v>36</v>
      </c>
      <c r="B26" s="21">
        <f>RAYSGD!N19</f>
        <v>50.4375</v>
      </c>
      <c r="C26" s="21">
        <f>RAYSGD!O19</f>
        <v>24.054580896686161</v>
      </c>
    </row>
    <row r="27" spans="1:3" x14ac:dyDescent="0.3">
      <c r="A27" s="11" t="s">
        <v>37</v>
      </c>
      <c r="B27" s="21">
        <f>RAYSGD!N20</f>
        <v>88.222222222222229</v>
      </c>
      <c r="C27" s="21">
        <f>RAYSGD!O20</f>
        <v>33.624031007751938</v>
      </c>
    </row>
    <row r="41" spans="1:3" x14ac:dyDescent="0.3">
      <c r="A41" t="s">
        <v>92</v>
      </c>
      <c r="B41" s="15" t="str">
        <f>RAYSGD!N24</f>
        <v>İlgi Standart Puan</v>
      </c>
      <c r="C41" s="15" t="str">
        <f>RAYSGD!O24</f>
        <v>Yeterlik Standart Puan</v>
      </c>
    </row>
    <row r="42" spans="1:3" x14ac:dyDescent="0.3">
      <c r="A42" s="11" t="s">
        <v>32</v>
      </c>
      <c r="B42" s="21">
        <f>RAYSGD!N25</f>
        <v>74.305555555555557</v>
      </c>
      <c r="C42" s="21">
        <f>RAYSGD!O25</f>
        <v>71.824324324324323</v>
      </c>
    </row>
    <row r="43" spans="1:3" x14ac:dyDescent="0.3">
      <c r="A43" s="11" t="s">
        <v>33</v>
      </c>
      <c r="B43" s="21">
        <f>RAYSGD!N26</f>
        <v>30.068027210884352</v>
      </c>
      <c r="C43" s="21">
        <f>RAYSGD!O26</f>
        <v>71.549295774647888</v>
      </c>
    </row>
    <row r="44" spans="1:3" x14ac:dyDescent="0.3">
      <c r="A44" s="11" t="s">
        <v>34</v>
      </c>
      <c r="B44" s="21">
        <f>RAYSGD!N27</f>
        <v>33.795180722891565</v>
      </c>
      <c r="C44" s="21">
        <f>RAYSGD!O27</f>
        <v>74.240506329113927</v>
      </c>
    </row>
    <row r="45" spans="1:3" x14ac:dyDescent="0.3">
      <c r="A45" s="11" t="s">
        <v>35</v>
      </c>
      <c r="B45" s="21">
        <f>RAYSGD!N28</f>
        <v>48.057259713701427</v>
      </c>
      <c r="C45" s="21">
        <f>RAYSGD!O28</f>
        <v>50.436507936507937</v>
      </c>
    </row>
    <row r="46" spans="1:3" x14ac:dyDescent="0.3">
      <c r="A46" s="11" t="s">
        <v>36</v>
      </c>
      <c r="B46" s="21">
        <f>RAYSGD!N29</f>
        <v>49.805194805194802</v>
      </c>
      <c r="C46" s="21">
        <f>RAYSGD!O29</f>
        <v>22.550200803212853</v>
      </c>
    </row>
    <row r="47" spans="1:3" x14ac:dyDescent="0.3">
      <c r="A47" s="11" t="s">
        <v>37</v>
      </c>
      <c r="B47" s="21">
        <f>RAYSGD!N30</f>
        <v>79.711934156378604</v>
      </c>
      <c r="C47" s="21">
        <f>RAYSGD!O30</f>
        <v>28.876190476190473</v>
      </c>
    </row>
    <row r="61" spans="1:3" x14ac:dyDescent="0.3">
      <c r="A61" t="s">
        <v>93</v>
      </c>
      <c r="B61" s="15" t="str">
        <f>RAYSGD!N34</f>
        <v>İlgi Standart Puan</v>
      </c>
      <c r="C61" s="15" t="str">
        <f>RAYSGD!O34</f>
        <v>Yeterlik Standart Puan</v>
      </c>
    </row>
    <row r="62" spans="1:3" x14ac:dyDescent="0.3">
      <c r="A62" s="11" t="s">
        <v>32</v>
      </c>
      <c r="B62" s="21">
        <f>RAYSGD!N35</f>
        <v>80.069444444444443</v>
      </c>
      <c r="C62" s="21">
        <f>RAYSGD!O35</f>
        <v>78.503401360544217</v>
      </c>
    </row>
    <row r="63" spans="1:3" x14ac:dyDescent="0.3">
      <c r="A63" s="11" t="s">
        <v>33</v>
      </c>
      <c r="B63" s="21">
        <f>RAYSGD!N36</f>
        <v>30.142857142857142</v>
      </c>
      <c r="C63" s="21">
        <f>RAYSGD!O36</f>
        <v>73.851851851851848</v>
      </c>
    </row>
    <row r="64" spans="1:3" x14ac:dyDescent="0.3">
      <c r="A64" s="11" t="s">
        <v>34</v>
      </c>
      <c r="B64" s="21">
        <f>RAYSGD!N37</f>
        <v>31.294117647058826</v>
      </c>
      <c r="C64" s="21">
        <f>RAYSGD!O37</f>
        <v>74.900662251655632</v>
      </c>
    </row>
    <row r="65" spans="1:3" x14ac:dyDescent="0.3">
      <c r="A65" s="11" t="s">
        <v>35</v>
      </c>
      <c r="B65" s="21">
        <f>RAYSGD!N38</f>
        <v>41.981981981981981</v>
      </c>
      <c r="C65" s="21">
        <f>RAYSGD!O38</f>
        <v>44.890350877192979</v>
      </c>
    </row>
    <row r="66" spans="1:3" x14ac:dyDescent="0.3">
      <c r="A66" s="11" t="s">
        <v>36</v>
      </c>
      <c r="B66" s="21">
        <f>RAYSGD!N39</f>
        <v>50.064935064935064</v>
      </c>
      <c r="C66" s="21">
        <f>RAYSGD!O39</f>
        <v>21.378600823045272</v>
      </c>
    </row>
    <row r="67" spans="1:3" x14ac:dyDescent="0.3">
      <c r="A67" s="11" t="s">
        <v>37</v>
      </c>
      <c r="B67" s="21">
        <f>RAYSGD!N40</f>
        <v>82.115768463073863</v>
      </c>
      <c r="C67" s="21">
        <f>RAYSGD!O40</f>
        <v>32.054263565891475</v>
      </c>
    </row>
    <row r="81" spans="1:3" x14ac:dyDescent="0.3">
      <c r="A81" t="s">
        <v>94</v>
      </c>
      <c r="B81" s="15" t="str">
        <f>RAYSGD!N44</f>
        <v>İlgi Standart Puan</v>
      </c>
      <c r="C81" s="15" t="str">
        <f>RAYSGD!O44</f>
        <v>Yeterlik Standart Puan</v>
      </c>
    </row>
    <row r="82" spans="1:3" x14ac:dyDescent="0.3">
      <c r="A82" s="11" t="s">
        <v>32</v>
      </c>
      <c r="B82" s="21">
        <f>RAYSGD!N45</f>
        <v>88.780487804878049</v>
      </c>
      <c r="C82" s="21">
        <f>RAYSGD!O45</f>
        <v>85.891472868217051</v>
      </c>
    </row>
    <row r="83" spans="1:3" x14ac:dyDescent="0.3">
      <c r="A83" s="11" t="s">
        <v>33</v>
      </c>
      <c r="B83" s="21">
        <f>RAYSGD!N46</f>
        <v>31.258741258741257</v>
      </c>
      <c r="C83" s="21">
        <f>RAYSGD!O46</f>
        <v>73.695652173913047</v>
      </c>
    </row>
    <row r="84" spans="1:3" x14ac:dyDescent="0.3">
      <c r="A84" s="11" t="s">
        <v>34</v>
      </c>
      <c r="B84" s="21">
        <f>RAYSGD!N47</f>
        <v>30.467836257309941</v>
      </c>
      <c r="C84" s="21">
        <f>RAYSGD!O47</f>
        <v>73.594771241830074</v>
      </c>
    </row>
    <row r="85" spans="1:3" x14ac:dyDescent="0.3">
      <c r="A85" s="11" t="s">
        <v>35</v>
      </c>
      <c r="B85" s="21">
        <f>RAYSGD!N48</f>
        <v>39.81481481481481</v>
      </c>
      <c r="C85" s="21">
        <f>RAYSGD!O48</f>
        <v>42.657657657657658</v>
      </c>
    </row>
    <row r="86" spans="1:3" x14ac:dyDescent="0.3">
      <c r="A86" s="11" t="s">
        <v>36</v>
      </c>
      <c r="B86" s="21">
        <f>RAYSGD!N49</f>
        <v>50.324675324675326</v>
      </c>
      <c r="C86" s="21">
        <f>RAYSGD!O49</f>
        <v>21.86094069529652</v>
      </c>
    </row>
    <row r="87" spans="1:3" x14ac:dyDescent="0.3">
      <c r="A87" s="11" t="s">
        <v>37</v>
      </c>
      <c r="B87" s="21">
        <f>RAYSGD!N50</f>
        <v>87.748917748917762</v>
      </c>
      <c r="C87" s="21">
        <f>RAYSGD!O50</f>
        <v>33.717171717171716</v>
      </c>
    </row>
    <row r="101" spans="1:3" x14ac:dyDescent="0.3">
      <c r="A101" t="s">
        <v>95</v>
      </c>
      <c r="B101" s="15" t="str">
        <f>RAYSGD!N54</f>
        <v>İlgi Standart Puan</v>
      </c>
      <c r="C101" s="15" t="str">
        <f>RAYSGD!O54</f>
        <v>Yeterlik Standart Puan</v>
      </c>
    </row>
    <row r="102" spans="1:3" x14ac:dyDescent="0.3">
      <c r="A102" s="11" t="s">
        <v>32</v>
      </c>
      <c r="B102" s="21">
        <f>RAYSGD!N55</f>
        <v>75.102040816326536</v>
      </c>
      <c r="C102" s="21">
        <f>RAYSGD!O55</f>
        <v>74.054054054054049</v>
      </c>
    </row>
    <row r="103" spans="1:3" x14ac:dyDescent="0.3">
      <c r="A103" s="11" t="s">
        <v>33</v>
      </c>
      <c r="B103" s="21">
        <f>RAYSGD!N56</f>
        <v>28.134328358208954</v>
      </c>
      <c r="C103" s="21">
        <f>RAYSGD!O56</f>
        <v>74.341085271317837</v>
      </c>
    </row>
    <row r="104" spans="1:3" x14ac:dyDescent="0.3">
      <c r="A104" s="11" t="s">
        <v>34</v>
      </c>
      <c r="B104" s="21">
        <f>RAYSGD!N57</f>
        <v>32.335329341317362</v>
      </c>
      <c r="C104" s="21">
        <f>RAYSGD!O57</f>
        <v>77.328767123287676</v>
      </c>
    </row>
    <row r="105" spans="1:3" x14ac:dyDescent="0.3">
      <c r="A105" s="11" t="s">
        <v>35</v>
      </c>
      <c r="B105" s="21">
        <f>RAYSGD!N58</f>
        <v>44.574712643678154</v>
      </c>
      <c r="C105" s="21">
        <f>RAYSGD!O58</f>
        <v>47.831050228310495</v>
      </c>
    </row>
    <row r="106" spans="1:3" x14ac:dyDescent="0.3">
      <c r="A106" s="11" t="s">
        <v>36</v>
      </c>
      <c r="B106" s="21">
        <f>RAYSGD!N59</f>
        <v>49.675324675324674</v>
      </c>
      <c r="C106" s="21">
        <f>RAYSGD!O59</f>
        <v>20.828157349896479</v>
      </c>
    </row>
    <row r="107" spans="1:3" x14ac:dyDescent="0.3">
      <c r="A107" s="11" t="s">
        <v>37</v>
      </c>
      <c r="B107" s="21">
        <f>RAYSGD!N60</f>
        <v>78.916155419222918</v>
      </c>
      <c r="C107" s="21">
        <f>RAYSGD!O60</f>
        <v>27.777777777777779</v>
      </c>
    </row>
    <row r="121" spans="1:3" x14ac:dyDescent="0.3">
      <c r="A121" t="s">
        <v>96</v>
      </c>
      <c r="B121" s="15" t="str">
        <f>RAYSGD!N64</f>
        <v>İlgi Standart Puan</v>
      </c>
      <c r="C121" s="15" t="str">
        <f>RAYSGD!O64</f>
        <v>Yeterlik Standart Puan</v>
      </c>
    </row>
    <row r="122" spans="1:3" x14ac:dyDescent="0.3">
      <c r="A122" s="11" t="s">
        <v>32</v>
      </c>
      <c r="B122" s="21">
        <f>RAYSGD!N65</f>
        <v>79.790209790209786</v>
      </c>
      <c r="C122" s="21">
        <f>RAYSGD!O65</f>
        <v>77.567567567567579</v>
      </c>
    </row>
    <row r="123" spans="1:3" x14ac:dyDescent="0.3">
      <c r="A123" s="11" t="s">
        <v>33</v>
      </c>
      <c r="B123" s="21">
        <f>RAYSGD!N66</f>
        <v>30.827586206896555</v>
      </c>
      <c r="C123" s="21">
        <f>RAYSGD!O66</f>
        <v>72.836879432624116</v>
      </c>
    </row>
    <row r="124" spans="1:3" x14ac:dyDescent="0.3">
      <c r="A124" s="11" t="s">
        <v>34</v>
      </c>
      <c r="B124" s="21">
        <f>RAYSGD!N67</f>
        <v>31.812865497076022</v>
      </c>
      <c r="C124" s="21">
        <f>RAYSGD!O67</f>
        <v>73.717948717948715</v>
      </c>
    </row>
    <row r="125" spans="1:3" x14ac:dyDescent="0.3">
      <c r="A125" s="11" t="s">
        <v>35</v>
      </c>
      <c r="B125" s="21">
        <f>RAYSGD!N68</f>
        <v>43.542976939203349</v>
      </c>
      <c r="C125" s="21">
        <f>RAYSGD!O68</f>
        <v>46.255144032921805</v>
      </c>
    </row>
    <row r="126" spans="1:3" x14ac:dyDescent="0.3">
      <c r="A126" s="11" t="s">
        <v>36</v>
      </c>
      <c r="B126" s="21">
        <f>RAYSGD!N69</f>
        <v>50.129032258064512</v>
      </c>
      <c r="C126" s="21">
        <f>RAYSGD!O69</f>
        <v>22.323232323232318</v>
      </c>
    </row>
    <row r="127" spans="1:3" x14ac:dyDescent="0.3">
      <c r="A127" s="11" t="s">
        <v>37</v>
      </c>
      <c r="B127" s="21">
        <f>RAYSGD!N70</f>
        <v>82.764227642276424</v>
      </c>
      <c r="C127" s="21">
        <f>RAYSGD!O70</f>
        <v>32.19047619047619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E1" workbookViewId="0">
      <selection activeCell="F5" sqref="F5:G7"/>
    </sheetView>
  </sheetViews>
  <sheetFormatPr defaultRowHeight="14.4" x14ac:dyDescent="0.3"/>
  <sheetData>
    <row r="1" spans="1:15" ht="15" thickBot="1" x14ac:dyDescent="0.35">
      <c r="A1" s="11"/>
      <c r="B1" s="9"/>
      <c r="C1" s="10"/>
      <c r="F1" s="1" t="s">
        <v>38</v>
      </c>
    </row>
    <row r="2" spans="1:15" ht="15" thickBot="1" x14ac:dyDescent="0.35">
      <c r="A2" s="11"/>
      <c r="B2" s="9"/>
      <c r="C2" s="10"/>
      <c r="F2" s="4"/>
      <c r="G2" s="28" t="s">
        <v>20</v>
      </c>
      <c r="H2" s="29"/>
      <c r="I2" s="29"/>
      <c r="J2" s="29"/>
      <c r="K2" s="29"/>
    </row>
    <row r="3" spans="1:15" ht="15" thickBot="1" x14ac:dyDescent="0.35">
      <c r="A3" s="11"/>
      <c r="B3" s="9"/>
      <c r="C3" s="10"/>
      <c r="F3" s="30" t="s">
        <v>39</v>
      </c>
      <c r="G3" s="31"/>
      <c r="H3" s="28" t="s">
        <v>10</v>
      </c>
      <c r="I3" s="34"/>
      <c r="J3" s="28" t="s">
        <v>11</v>
      </c>
      <c r="K3" s="34"/>
    </row>
    <row r="4" spans="1:15" ht="43.8" thickBot="1" x14ac:dyDescent="0.35">
      <c r="A4" s="11"/>
      <c r="B4" s="9"/>
      <c r="C4" s="10"/>
      <c r="F4" s="32"/>
      <c r="G4" s="33"/>
      <c r="H4" s="5" t="s">
        <v>12</v>
      </c>
      <c r="I4" s="5" t="s">
        <v>13</v>
      </c>
      <c r="J4" s="5" t="s">
        <v>12</v>
      </c>
      <c r="K4" s="5" t="s">
        <v>13</v>
      </c>
      <c r="L4" s="14" t="s">
        <v>86</v>
      </c>
      <c r="M4" s="14" t="s">
        <v>87</v>
      </c>
      <c r="N4" s="17" t="s">
        <v>90</v>
      </c>
      <c r="O4" s="14" t="s">
        <v>88</v>
      </c>
    </row>
    <row r="5" spans="1:15" ht="15" thickBot="1" x14ac:dyDescent="0.35">
      <c r="A5" s="11"/>
      <c r="B5" s="9"/>
      <c r="C5" s="10"/>
      <c r="F5" s="24" t="s">
        <v>40</v>
      </c>
      <c r="G5" s="25"/>
      <c r="H5" s="3">
        <v>2.12</v>
      </c>
      <c r="I5" s="3">
        <v>3.39</v>
      </c>
      <c r="J5" s="3">
        <v>2.23</v>
      </c>
      <c r="K5" s="3">
        <v>3.29</v>
      </c>
      <c r="L5" s="15">
        <f>(0.924*((('8 Dilimli'!B8+'8 Dilimli'!B18+'8 Dilimli'!B29+'8 Dilimli'!B39)/4)+(('8 Dilimli'!B1+'8 Dilimli'!B11+'8 Dilimli'!B21+'8 Dilimli'!B32)/4))+0.383*((('8 Dilimli'!B2+'8 Dilimli'!B12+'8 Dilimli'!B22+'8 Dilimli'!B33)/4)+(('8 Dilimli'!B7+'8 Dilimli'!B17+'8 Dilimli'!B28+'8 Dilimli'!B38)/4)))-(0.924*((('8 Dilimli'!B4+'8 Dilimli'!B14+'8 Dilimli'!B24+'8 Dilimli'!B35)/4)+(('8 Dilimli'!B5+'8 Dilimli'!B15+'8 Dilimli'!B26+'8 Dilimli'!B36)/4))+0.383*((('8 Dilimli'!B3+'8 Dilimli'!B13+'8 Dilimli'!B23+'8 Dilimli'!B34)/4)+(('8 Dilimli'!B6+'8 Dilimli'!B16+'8 Dilimli'!B27+'8 Dilimli'!B37)/4)))</f>
        <v>-8.8449999999999989</v>
      </c>
      <c r="M5" s="15">
        <f>(0.924*((('8 Dilimli'!C9+'8 Dilimli'!C19+'8 Dilimli'!C30+'8 Dilimli'!C40)/4)+(('8 Dilimli'!C2+'8 Dilimli'!C12+'8 Dilimli'!C22+'8 Dilimli'!C33)/4))+0.383*((('8 Dilimli'!C3+'8 Dilimli'!C13+'8 Dilimli'!C23+'8 Dilimli'!C34)/4)+(('8 Dilimli'!C8+'8 Dilimli'!C18+'8 Dilimli'!C29+'8 Dilimli'!C39)/4)))-(0.924*((('8 Dilimli'!C5+'8 Dilimli'!C15+'8 Dilimli'!C25+'8 Dilimli'!C36)/4)+(('8 Dilimli'!C6+'8 Dilimli'!C16+'8 Dilimli'!C27+'8 Dilimli'!C37)/4))+0.383*((('8 Dilimli'!C4+'8 Dilimli'!C14+'8 Dilimli'!C24+'8 Dilimli'!C35)/4)+(('8 Dilimli'!C7+'8 Dilimli'!C17+'8 Dilimli'!C28+'8 Dilimli'!C38)/4)))</f>
        <v>-9.702</v>
      </c>
      <c r="N5" s="16">
        <f>((L5-H5)/I5)*10+50</f>
        <v>17.654867256637168</v>
      </c>
      <c r="O5" s="16">
        <f>((M5-J5)/K5)*10+50</f>
        <v>13.732522796352583</v>
      </c>
    </row>
    <row r="6" spans="1:15" ht="15" thickBot="1" x14ac:dyDescent="0.35">
      <c r="A6" s="11"/>
      <c r="B6" s="9"/>
      <c r="C6" s="10"/>
      <c r="F6" s="24" t="s">
        <v>41</v>
      </c>
      <c r="G6" s="25"/>
      <c r="H6" s="3">
        <v>1.0900000000000001</v>
      </c>
      <c r="I6" s="3">
        <v>2.99</v>
      </c>
      <c r="J6" s="3">
        <v>-0.35</v>
      </c>
      <c r="K6" s="3">
        <v>2.78</v>
      </c>
      <c r="L6" s="15">
        <f>(0.924*((('8 Dilimli'!B7+'8 Dilimli'!B17+'8 Dilimli'!B28+'8 Dilimli'!B38)/4)+(('8 Dilimli'!B6+'8 Dilimli'!B16+'8 Dilimli'!B27+'8 Dilimli'!B37)/4))+0.383*((('8 Dilimli'!B5+'8 Dilimli'!B15+'8 Dilimli'!B26+'8 Dilimli'!B36)/4)+(('8 Dilimli'!B8+'8 Dilimli'!B18+'8 Dilimli'!B29+'8 Dilimli'!B39)/4)))-(0.924*((('8 Dilimli'!B2+'8 Dilimli'!B12+'8 Dilimli'!B22+'8 Dilimli'!B33)/4)+(('8 Dilimli'!B3+'8 Dilimli'!B13+'8 Dilimli'!B23+'8 Dilimli'!B34)/4))+0.383*((('8 Dilimli'!B1+'8 Dilimli'!B11+'8 Dilimli'!B21+'8 Dilimli'!B33)/4)+(('8 Dilimli'!B4+'8 Dilimli'!B14+'8 Dilimli'!B24+'8 Dilimli'!B35)/4)))</f>
        <v>-8.1915000000000013</v>
      </c>
      <c r="M6" s="15">
        <f>(0.924*((('8 Dilimli'!C7+'8 Dilimli'!C17+'8 Dilimli'!C28+'8 Dilimli'!C38)/4)+(('8 Dilimli'!C6+'8 Dilimli'!C16+'8 Dilimli'!C27+'8 Dilimli'!C37)/4))+0.383*((('8 Dilimli'!C5+'8 Dilimli'!C15+'8 Dilimli'!C26+'8 Dilimli'!C36)/4)+(('8 Dilimli'!C8+'8 Dilimli'!C18+'8 Dilimli'!C29+'8 Dilimli'!C39)/4)))-(0.924*((('8 Dilimli'!C2+'8 Dilimli'!C12+'8 Dilimli'!C22+'8 Dilimli'!C33)/4)+(('8 Dilimli'!C3+'8 Dilimli'!C13+'8 Dilimli'!C23+'8 Dilimli'!C34)/4))+0.383*((('8 Dilimli'!C1+'8 Dilimli'!C11+'8 Dilimli'!C21+'8 Dilimli'!C33)/4)+(('8 Dilimli'!C4+'8 Dilimli'!C14+'8 Dilimli'!C24+'8 Dilimli'!C35)/4)))</f>
        <v>15.684000000000001</v>
      </c>
      <c r="N6" s="16">
        <f t="shared" ref="N6:N7" si="0">((L6-H6)/I6)*10+50</f>
        <v>18.958193979933107</v>
      </c>
      <c r="O6" s="16">
        <f t="shared" ref="O6:O7" si="1">((M6-J6)/K6)*10+50</f>
        <v>107.67625899280577</v>
      </c>
    </row>
    <row r="7" spans="1:15" ht="15" thickBot="1" x14ac:dyDescent="0.35">
      <c r="A7" s="11"/>
      <c r="B7" s="9"/>
      <c r="C7" s="10"/>
      <c r="F7" s="24" t="s">
        <v>42</v>
      </c>
      <c r="G7" s="25"/>
      <c r="H7" s="3">
        <v>1.05</v>
      </c>
      <c r="I7" s="3">
        <v>1.86</v>
      </c>
      <c r="J7" s="3">
        <v>0.77</v>
      </c>
      <c r="K7" s="3">
        <v>1.84</v>
      </c>
      <c r="L7" s="15">
        <f>(('8 Dilimli'!B9+'8 Dilimli'!B19+'8 Dilimli'!B30+'8 Dilimli'!B40)/4)-(('8 Dilimli'!B10+'8 Dilimli'!B20+'8 Dilimli'!B31+'8 Dilimli'!B41)/4)</f>
        <v>1</v>
      </c>
      <c r="M7" s="15">
        <f>(('8 Dilimli'!C9+'8 Dilimli'!C19+'8 Dilimli'!C30+'8 Dilimli'!C40)/4)-(('8 Dilimli'!C10+'8 Dilimli'!C20+'8 Dilimli'!C31+'8 Dilimli'!C41)/4)</f>
        <v>-3.75</v>
      </c>
      <c r="N7" s="16">
        <f t="shared" si="0"/>
        <v>49.731182795698928</v>
      </c>
      <c r="O7" s="16">
        <f t="shared" si="1"/>
        <v>25.434782608695656</v>
      </c>
    </row>
    <row r="8" spans="1:15" ht="15" thickBot="1" x14ac:dyDescent="0.35">
      <c r="A8" s="11"/>
      <c r="B8" s="9"/>
      <c r="C8" s="10"/>
      <c r="F8" s="2"/>
      <c r="G8" s="2"/>
      <c r="H8" s="2"/>
      <c r="I8" s="2"/>
      <c r="J8" s="2"/>
      <c r="K8" s="2"/>
      <c r="N8" s="15"/>
      <c r="O8" s="15"/>
    </row>
    <row r="9" spans="1:15" ht="15" thickBot="1" x14ac:dyDescent="0.35">
      <c r="A9" s="11"/>
      <c r="B9" s="9"/>
      <c r="C9" s="10"/>
      <c r="F9" s="4"/>
      <c r="G9" s="28" t="s">
        <v>8</v>
      </c>
      <c r="H9" s="29"/>
      <c r="I9" s="29"/>
      <c r="J9" s="29"/>
      <c r="K9" s="29"/>
      <c r="N9" s="15"/>
      <c r="O9" s="15"/>
    </row>
    <row r="10" spans="1:15" ht="15" thickBot="1" x14ac:dyDescent="0.35">
      <c r="A10" s="11"/>
      <c r="B10" s="9"/>
      <c r="C10" s="10"/>
      <c r="F10" s="30" t="s">
        <v>39</v>
      </c>
      <c r="G10" s="31"/>
      <c r="H10" s="28" t="s">
        <v>10</v>
      </c>
      <c r="I10" s="34"/>
      <c r="J10" s="28" t="s">
        <v>11</v>
      </c>
      <c r="K10" s="34"/>
      <c r="N10" s="15"/>
      <c r="O10" s="15"/>
    </row>
    <row r="11" spans="1:15" ht="43.8" thickBot="1" x14ac:dyDescent="0.35">
      <c r="A11" s="11"/>
      <c r="B11" s="9"/>
      <c r="C11" s="10"/>
      <c r="F11" s="32"/>
      <c r="G11" s="33"/>
      <c r="H11" s="5" t="s">
        <v>12</v>
      </c>
      <c r="I11" s="5" t="s">
        <v>13</v>
      </c>
      <c r="J11" s="5" t="s">
        <v>12</v>
      </c>
      <c r="K11" s="5" t="s">
        <v>13</v>
      </c>
      <c r="N11" s="17" t="s">
        <v>90</v>
      </c>
      <c r="O11" s="14" t="s">
        <v>88</v>
      </c>
    </row>
    <row r="12" spans="1:15" ht="15" thickBot="1" x14ac:dyDescent="0.35">
      <c r="A12" s="11"/>
      <c r="B12" s="9"/>
      <c r="C12" s="10"/>
      <c r="F12" s="24" t="s">
        <v>40</v>
      </c>
      <c r="G12" s="25"/>
      <c r="H12" s="3">
        <v>3.36</v>
      </c>
      <c r="I12" s="3">
        <v>3.05</v>
      </c>
      <c r="J12" s="3">
        <v>3.42</v>
      </c>
      <c r="K12" s="3">
        <v>2.98</v>
      </c>
      <c r="N12" s="16">
        <f>((L5-H12)/I12)*10+50</f>
        <v>9.9836065573770512</v>
      </c>
      <c r="O12" s="16">
        <f>((M5-J12)/K12)*10+50</f>
        <v>5.9664429530201346</v>
      </c>
    </row>
    <row r="13" spans="1:15" ht="15" thickBot="1" x14ac:dyDescent="0.35">
      <c r="A13" s="11"/>
      <c r="B13" s="9"/>
      <c r="C13" s="10"/>
      <c r="F13" s="24" t="s">
        <v>41</v>
      </c>
      <c r="G13" s="25"/>
      <c r="H13" s="3">
        <v>1.78</v>
      </c>
      <c r="I13" s="3">
        <v>2.85</v>
      </c>
      <c r="J13" s="3">
        <v>0.28000000000000003</v>
      </c>
      <c r="K13" s="3">
        <v>2.72</v>
      </c>
      <c r="N13" s="16">
        <f t="shared" ref="N13:N14" si="2">((L6-H13)/I13)*10+50</f>
        <v>15.012280701754385</v>
      </c>
      <c r="O13" s="16">
        <f t="shared" ref="O13:O14" si="3">((M6-J13)/K13)*10+50</f>
        <v>106.63235294117646</v>
      </c>
    </row>
    <row r="14" spans="1:15" ht="15" thickBot="1" x14ac:dyDescent="0.35">
      <c r="A14" s="11"/>
      <c r="B14" s="9"/>
      <c r="C14" s="10"/>
      <c r="F14" s="24" t="s">
        <v>42</v>
      </c>
      <c r="G14" s="25"/>
      <c r="H14" s="3">
        <v>1.57</v>
      </c>
      <c r="I14" s="3">
        <v>1.68</v>
      </c>
      <c r="J14" s="3">
        <v>1.35</v>
      </c>
      <c r="K14" s="3">
        <v>1.63</v>
      </c>
      <c r="N14" s="16">
        <f t="shared" si="2"/>
        <v>46.607142857142854</v>
      </c>
      <c r="O14" s="16">
        <f t="shared" si="3"/>
        <v>18.711656441717789</v>
      </c>
    </row>
    <row r="15" spans="1:15" ht="15" thickBot="1" x14ac:dyDescent="0.35">
      <c r="A15" s="11"/>
      <c r="B15" s="9"/>
      <c r="C15" s="10"/>
      <c r="F15" s="2"/>
      <c r="G15" s="2"/>
      <c r="H15" s="2"/>
      <c r="I15" s="2"/>
      <c r="J15" s="2"/>
      <c r="K15" s="2"/>
      <c r="N15" s="15"/>
      <c r="O15" s="15"/>
    </row>
    <row r="16" spans="1:15" ht="15" thickBot="1" x14ac:dyDescent="0.35">
      <c r="A16" s="11"/>
      <c r="B16" s="9"/>
      <c r="C16" s="10"/>
      <c r="F16" s="4"/>
      <c r="G16" s="28" t="s">
        <v>14</v>
      </c>
      <c r="H16" s="29"/>
      <c r="I16" s="29"/>
      <c r="J16" s="29"/>
      <c r="K16" s="29"/>
      <c r="N16" s="15"/>
      <c r="O16" s="15"/>
    </row>
    <row r="17" spans="1:15" ht="15" thickBot="1" x14ac:dyDescent="0.35">
      <c r="A17" s="11"/>
      <c r="B17" s="9"/>
      <c r="C17" s="10"/>
      <c r="F17" s="30" t="s">
        <v>39</v>
      </c>
      <c r="G17" s="31"/>
      <c r="H17" s="28" t="s">
        <v>10</v>
      </c>
      <c r="I17" s="34"/>
      <c r="J17" s="28" t="s">
        <v>11</v>
      </c>
      <c r="K17" s="34"/>
      <c r="N17" s="15"/>
      <c r="O17" s="15"/>
    </row>
    <row r="18" spans="1:15" ht="43.8" thickBot="1" x14ac:dyDescent="0.35">
      <c r="A18" s="11"/>
      <c r="B18" s="9"/>
      <c r="C18" s="10"/>
      <c r="F18" s="32"/>
      <c r="G18" s="33"/>
      <c r="H18" s="5" t="s">
        <v>12</v>
      </c>
      <c r="I18" s="5" t="s">
        <v>13</v>
      </c>
      <c r="J18" s="5" t="s">
        <v>12</v>
      </c>
      <c r="K18" s="5" t="s">
        <v>13</v>
      </c>
      <c r="N18" s="17" t="s">
        <v>90</v>
      </c>
      <c r="O18" s="14" t="s">
        <v>88</v>
      </c>
    </row>
    <row r="19" spans="1:15" ht="15" thickBot="1" x14ac:dyDescent="0.35">
      <c r="A19" s="11"/>
      <c r="B19" s="9"/>
      <c r="C19" s="10"/>
      <c r="F19" s="24" t="s">
        <v>40</v>
      </c>
      <c r="G19" s="25"/>
      <c r="H19" s="3">
        <v>7.0000000000000007E-2</v>
      </c>
      <c r="I19" s="3">
        <v>2.9</v>
      </c>
      <c r="J19" s="3">
        <v>0.26</v>
      </c>
      <c r="K19" s="3">
        <v>2.78</v>
      </c>
      <c r="N19" s="16">
        <f>((L5-H19)/I19)*10+50</f>
        <v>19.258620689655174</v>
      </c>
      <c r="O19" s="16">
        <f>((M5-J19)/K19)*10+50</f>
        <v>14.165467625899282</v>
      </c>
    </row>
    <row r="20" spans="1:15" ht="15" thickBot="1" x14ac:dyDescent="0.35">
      <c r="A20" s="11"/>
      <c r="B20" s="9"/>
      <c r="C20" s="10"/>
      <c r="F20" s="24" t="s">
        <v>41</v>
      </c>
      <c r="G20" s="25"/>
      <c r="H20" s="3">
        <v>-0.05</v>
      </c>
      <c r="I20" s="3">
        <v>2.87</v>
      </c>
      <c r="J20" s="3">
        <v>-1.4</v>
      </c>
      <c r="K20" s="3">
        <v>2.57</v>
      </c>
      <c r="N20" s="16">
        <f t="shared" ref="N20:N21" si="4">((L6-H20)/I20)*10+50</f>
        <v>21.632404181184665</v>
      </c>
      <c r="O20" s="16">
        <f t="shared" ref="O20:O21" si="5">((M6-J20)/K20)*10+50</f>
        <v>116.47470817120623</v>
      </c>
    </row>
    <row r="21" spans="1:15" ht="15" thickBot="1" x14ac:dyDescent="0.35">
      <c r="A21" s="11"/>
      <c r="B21" s="9"/>
      <c r="C21" s="10"/>
      <c r="F21" s="24" t="s">
        <v>42</v>
      </c>
      <c r="G21" s="25"/>
      <c r="H21" s="3">
        <v>0.2</v>
      </c>
      <c r="I21" s="3">
        <v>1.83</v>
      </c>
      <c r="J21" s="3">
        <v>-0.19</v>
      </c>
      <c r="K21" s="3">
        <v>1.75</v>
      </c>
      <c r="N21" s="16">
        <f t="shared" si="4"/>
        <v>54.37158469945355</v>
      </c>
      <c r="O21" s="16">
        <f t="shared" si="5"/>
        <v>29.657142857142858</v>
      </c>
    </row>
    <row r="22" spans="1:15" ht="15" thickBot="1" x14ac:dyDescent="0.35">
      <c r="A22" s="11"/>
      <c r="B22" s="9"/>
      <c r="C22" s="10"/>
      <c r="F22" s="2"/>
      <c r="G22" s="2"/>
      <c r="H22" s="2"/>
      <c r="I22" s="2"/>
      <c r="J22" s="2"/>
      <c r="K22" s="2"/>
      <c r="N22" s="15"/>
      <c r="O22" s="15"/>
    </row>
    <row r="23" spans="1:15" ht="15" thickBot="1" x14ac:dyDescent="0.35">
      <c r="A23" s="11"/>
      <c r="B23" s="9"/>
      <c r="C23" s="10"/>
      <c r="F23" s="4"/>
      <c r="G23" s="28" t="s">
        <v>15</v>
      </c>
      <c r="H23" s="29"/>
      <c r="I23" s="29"/>
      <c r="J23" s="29"/>
      <c r="K23" s="29"/>
      <c r="N23" s="15"/>
      <c r="O23" s="15"/>
    </row>
    <row r="24" spans="1:15" ht="15" thickBot="1" x14ac:dyDescent="0.35">
      <c r="A24" s="12"/>
      <c r="B24" s="13"/>
      <c r="C24" s="13"/>
      <c r="F24" s="30" t="s">
        <v>39</v>
      </c>
      <c r="G24" s="31"/>
      <c r="H24" s="28" t="s">
        <v>10</v>
      </c>
      <c r="I24" s="34"/>
      <c r="J24" s="28" t="s">
        <v>11</v>
      </c>
      <c r="K24" s="34"/>
      <c r="N24" s="15"/>
      <c r="O24" s="15"/>
    </row>
    <row r="25" spans="1:15" ht="43.8" thickBot="1" x14ac:dyDescent="0.35">
      <c r="A25" s="11"/>
      <c r="B25" s="9"/>
      <c r="C25" s="10"/>
      <c r="F25" s="32"/>
      <c r="G25" s="33"/>
      <c r="H25" s="5" t="s">
        <v>12</v>
      </c>
      <c r="I25" s="5" t="s">
        <v>13</v>
      </c>
      <c r="J25" s="5" t="s">
        <v>12</v>
      </c>
      <c r="K25" s="5" t="s">
        <v>13</v>
      </c>
      <c r="N25" s="17" t="s">
        <v>90</v>
      </c>
      <c r="O25" s="14" t="s">
        <v>88</v>
      </c>
    </row>
    <row r="26" spans="1:15" ht="15" thickBot="1" x14ac:dyDescent="0.35">
      <c r="A26" s="11"/>
      <c r="B26" s="9"/>
      <c r="C26" s="10"/>
      <c r="F26" s="24" t="s">
        <v>40</v>
      </c>
      <c r="G26" s="25"/>
      <c r="H26" s="3">
        <v>2.91</v>
      </c>
      <c r="I26" s="3">
        <v>3.27</v>
      </c>
      <c r="J26" s="3">
        <v>3.14</v>
      </c>
      <c r="K26" s="3">
        <v>3.23</v>
      </c>
      <c r="N26" s="16">
        <f>((L5-H26)/I26)*10+50</f>
        <v>14.051987767584102</v>
      </c>
      <c r="O26" s="16">
        <f>((M5-J26)/K26)*10+50</f>
        <v>10.241486068111449</v>
      </c>
    </row>
    <row r="27" spans="1:15" ht="15" thickBot="1" x14ac:dyDescent="0.35">
      <c r="A27" s="11"/>
      <c r="B27" s="9"/>
      <c r="C27" s="10"/>
      <c r="F27" s="24" t="s">
        <v>41</v>
      </c>
      <c r="G27" s="25"/>
      <c r="H27" s="3">
        <v>1.54</v>
      </c>
      <c r="I27" s="3">
        <v>2.97</v>
      </c>
      <c r="J27" s="3">
        <v>-0.24</v>
      </c>
      <c r="K27" s="3">
        <v>2.7</v>
      </c>
      <c r="N27" s="16">
        <f t="shared" ref="N27:N28" si="6">((L6-H27)/I27)*10+50</f>
        <v>17.234006734006734</v>
      </c>
      <c r="O27" s="16">
        <f t="shared" ref="O27:O28" si="7">((M6-J27)/K27)*10+50</f>
        <v>108.97777777777777</v>
      </c>
    </row>
    <row r="28" spans="1:15" ht="15" thickBot="1" x14ac:dyDescent="0.35">
      <c r="A28" s="11"/>
      <c r="B28" s="9"/>
      <c r="C28" s="10"/>
      <c r="F28" s="24" t="s">
        <v>42</v>
      </c>
      <c r="G28" s="25"/>
      <c r="H28" s="3">
        <v>1.0900000000000001</v>
      </c>
      <c r="I28" s="3">
        <v>1.84</v>
      </c>
      <c r="J28" s="3">
        <v>0.84</v>
      </c>
      <c r="K28" s="3">
        <v>1.84</v>
      </c>
      <c r="N28" s="16">
        <f t="shared" si="6"/>
        <v>49.510869565217391</v>
      </c>
      <c r="O28" s="16">
        <f t="shared" si="7"/>
        <v>25.054347826086957</v>
      </c>
    </row>
    <row r="29" spans="1:15" ht="15" thickBot="1" x14ac:dyDescent="0.35">
      <c r="A29" s="11"/>
      <c r="B29" s="9"/>
      <c r="C29" s="10"/>
      <c r="F29" s="2"/>
      <c r="G29" s="2"/>
      <c r="H29" s="2"/>
      <c r="I29" s="2"/>
      <c r="J29" s="2"/>
      <c r="K29" s="2"/>
      <c r="N29" s="15"/>
      <c r="O29" s="15"/>
    </row>
    <row r="30" spans="1:15" ht="15" thickBot="1" x14ac:dyDescent="0.35">
      <c r="A30" s="11"/>
      <c r="B30" s="9"/>
      <c r="C30" s="10"/>
      <c r="F30" s="4"/>
      <c r="G30" s="28" t="s">
        <v>16</v>
      </c>
      <c r="H30" s="29"/>
      <c r="I30" s="29"/>
      <c r="J30" s="29"/>
      <c r="K30" s="29"/>
      <c r="N30" s="15"/>
      <c r="O30" s="15"/>
    </row>
    <row r="31" spans="1:15" ht="15" thickBot="1" x14ac:dyDescent="0.35">
      <c r="A31" s="11"/>
      <c r="B31" s="9"/>
      <c r="C31" s="10"/>
      <c r="F31" s="30" t="s">
        <v>39</v>
      </c>
      <c r="G31" s="31"/>
      <c r="H31" s="28" t="s">
        <v>10</v>
      </c>
      <c r="I31" s="34"/>
      <c r="J31" s="28" t="s">
        <v>11</v>
      </c>
      <c r="K31" s="34"/>
      <c r="N31" s="15"/>
      <c r="O31" s="15"/>
    </row>
    <row r="32" spans="1:15" ht="43.8" thickBot="1" x14ac:dyDescent="0.35">
      <c r="A32" s="11"/>
      <c r="B32" s="9"/>
      <c r="C32" s="10"/>
      <c r="F32" s="32"/>
      <c r="G32" s="33"/>
      <c r="H32" s="5" t="s">
        <v>12</v>
      </c>
      <c r="I32" s="5" t="s">
        <v>13</v>
      </c>
      <c r="J32" s="5" t="s">
        <v>12</v>
      </c>
      <c r="K32" s="5" t="s">
        <v>13</v>
      </c>
      <c r="N32" s="17" t="s">
        <v>90</v>
      </c>
      <c r="O32" s="14" t="s">
        <v>88</v>
      </c>
    </row>
    <row r="33" spans="1:15" ht="15" thickBot="1" x14ac:dyDescent="0.35">
      <c r="A33" s="11"/>
      <c r="B33" s="9"/>
      <c r="C33" s="10"/>
      <c r="F33" s="24" t="s">
        <v>40</v>
      </c>
      <c r="G33" s="25"/>
      <c r="H33" s="3">
        <v>4.2</v>
      </c>
      <c r="I33" s="3">
        <v>2.9</v>
      </c>
      <c r="J33" s="3">
        <v>4.4000000000000004</v>
      </c>
      <c r="K33" s="3">
        <v>2.86</v>
      </c>
      <c r="N33" s="16">
        <f>((L5-H33)/I33)*10+50</f>
        <v>5.0172413793103487</v>
      </c>
      <c r="O33" s="16">
        <f>((M5-J33)/K33)*10+50</f>
        <v>0.6923076923076934</v>
      </c>
    </row>
    <row r="34" spans="1:15" ht="15" thickBot="1" x14ac:dyDescent="0.35">
      <c r="A34" s="11"/>
      <c r="B34" s="9"/>
      <c r="C34" s="10"/>
      <c r="F34" s="24" t="s">
        <v>41</v>
      </c>
      <c r="G34" s="25"/>
      <c r="H34" s="3">
        <v>2.21</v>
      </c>
      <c r="I34" s="3">
        <v>2.8</v>
      </c>
      <c r="J34" s="3">
        <v>0.48</v>
      </c>
      <c r="K34" s="3">
        <v>2.5299999999999998</v>
      </c>
      <c r="N34" s="16">
        <f t="shared" ref="N34:N35" si="8">((L6-H34)/I34)*10+50</f>
        <v>12.851785714285704</v>
      </c>
      <c r="O34" s="16">
        <f t="shared" ref="O34:O35" si="9">((M6-J34)/K34)*10+50</f>
        <v>110.09486166007906</v>
      </c>
    </row>
    <row r="35" spans="1:15" ht="15" thickBot="1" x14ac:dyDescent="0.35">
      <c r="A35" s="11"/>
      <c r="B35" s="9"/>
      <c r="C35" s="10"/>
      <c r="F35" s="24" t="s">
        <v>42</v>
      </c>
      <c r="G35" s="25"/>
      <c r="H35" s="3">
        <v>1.55</v>
      </c>
      <c r="I35" s="3">
        <v>1.71</v>
      </c>
      <c r="J35" s="3">
        <v>1.43</v>
      </c>
      <c r="K35" s="3">
        <v>1.66</v>
      </c>
      <c r="N35" s="16">
        <f t="shared" si="8"/>
        <v>46.783625730994153</v>
      </c>
      <c r="O35" s="16">
        <f t="shared" si="9"/>
        <v>18.795180722891565</v>
      </c>
    </row>
    <row r="36" spans="1:15" ht="15" thickBot="1" x14ac:dyDescent="0.35">
      <c r="A36" s="11"/>
      <c r="B36" s="9"/>
      <c r="C36" s="10"/>
      <c r="F36" s="2"/>
      <c r="G36" s="2"/>
      <c r="H36" s="2"/>
      <c r="I36" s="2"/>
      <c r="J36" s="2"/>
      <c r="K36" s="2"/>
      <c r="N36" s="15"/>
      <c r="O36" s="15"/>
    </row>
    <row r="37" spans="1:15" ht="15" thickBot="1" x14ac:dyDescent="0.35">
      <c r="A37" s="11"/>
      <c r="B37" s="9"/>
      <c r="C37" s="10"/>
      <c r="F37" s="4"/>
      <c r="G37" s="28" t="s">
        <v>17</v>
      </c>
      <c r="H37" s="29"/>
      <c r="I37" s="29"/>
      <c r="J37" s="29"/>
      <c r="K37" s="29"/>
      <c r="N37" s="15"/>
      <c r="O37" s="15"/>
    </row>
    <row r="38" spans="1:15" ht="15" thickBot="1" x14ac:dyDescent="0.35">
      <c r="A38" s="11"/>
      <c r="B38" s="9"/>
      <c r="C38" s="10"/>
      <c r="F38" s="30" t="s">
        <v>39</v>
      </c>
      <c r="G38" s="31"/>
      <c r="H38" s="28" t="s">
        <v>10</v>
      </c>
      <c r="I38" s="34"/>
      <c r="J38" s="28" t="s">
        <v>11</v>
      </c>
      <c r="K38" s="34"/>
      <c r="N38" s="15"/>
      <c r="O38" s="15"/>
    </row>
    <row r="39" spans="1:15" ht="43.8" thickBot="1" x14ac:dyDescent="0.35">
      <c r="A39" s="11"/>
      <c r="B39" s="9"/>
      <c r="C39" s="10"/>
      <c r="F39" s="32"/>
      <c r="G39" s="33"/>
      <c r="H39" s="5" t="s">
        <v>12</v>
      </c>
      <c r="I39" s="5" t="s">
        <v>13</v>
      </c>
      <c r="J39" s="5" t="s">
        <v>12</v>
      </c>
      <c r="K39" s="5" t="s">
        <v>13</v>
      </c>
      <c r="N39" s="17" t="s">
        <v>90</v>
      </c>
      <c r="O39" s="14" t="s">
        <v>88</v>
      </c>
    </row>
    <row r="40" spans="1:15" ht="15" thickBot="1" x14ac:dyDescent="0.35">
      <c r="A40" s="11"/>
      <c r="B40" s="9"/>
      <c r="C40" s="10"/>
      <c r="F40" s="24" t="s">
        <v>40</v>
      </c>
      <c r="G40" s="25"/>
      <c r="H40" s="3">
        <v>1.03</v>
      </c>
      <c r="I40" s="3">
        <v>2.84</v>
      </c>
      <c r="J40" s="3">
        <v>1.3</v>
      </c>
      <c r="K40" s="3">
        <v>2.83</v>
      </c>
      <c r="N40" s="16">
        <f>((L5-H40)/I40)*10+50</f>
        <v>15.228873239436624</v>
      </c>
      <c r="O40" s="16">
        <f>((M5-J40)/K40)*10+50</f>
        <v>11.123674911660771</v>
      </c>
    </row>
    <row r="41" spans="1:15" ht="15" thickBot="1" x14ac:dyDescent="0.35">
      <c r="F41" s="24" t="s">
        <v>41</v>
      </c>
      <c r="G41" s="25"/>
      <c r="H41" s="3">
        <v>0.57999999999999996</v>
      </c>
      <c r="I41" s="3">
        <v>2.95</v>
      </c>
      <c r="J41" s="3">
        <v>-1.3</v>
      </c>
      <c r="K41" s="3">
        <v>2.58</v>
      </c>
      <c r="N41" s="16">
        <f t="shared" ref="N41:N42" si="10">((L6-H41)/I41)*10+50</f>
        <v>20.26610169491525</v>
      </c>
      <c r="O41" s="16">
        <f t="shared" ref="O41:O42" si="11">((M6-J41)/K41)*10+50</f>
        <v>115.8294573643411</v>
      </c>
    </row>
    <row r="42" spans="1:15" ht="15" thickBot="1" x14ac:dyDescent="0.35">
      <c r="F42" s="24" t="s">
        <v>42</v>
      </c>
      <c r="G42" s="25"/>
      <c r="H42" s="3">
        <v>0.43</v>
      </c>
      <c r="I42" s="3">
        <v>1.81</v>
      </c>
      <c r="J42" s="3">
        <v>0.01</v>
      </c>
      <c r="K42" s="3">
        <v>1.77</v>
      </c>
      <c r="N42" s="16">
        <f t="shared" si="10"/>
        <v>53.149171270718234</v>
      </c>
      <c r="O42" s="16">
        <f t="shared" si="11"/>
        <v>28.757062146892657</v>
      </c>
    </row>
    <row r="43" spans="1:15" ht="15" thickBot="1" x14ac:dyDescent="0.35">
      <c r="F43" s="2"/>
      <c r="G43" s="2"/>
      <c r="H43" s="2"/>
      <c r="I43" s="2"/>
      <c r="J43" s="2"/>
      <c r="K43" s="2"/>
      <c r="N43" s="15"/>
      <c r="O43" s="15"/>
    </row>
    <row r="44" spans="1:15" ht="15" thickBot="1" x14ac:dyDescent="0.35">
      <c r="F44" s="4"/>
      <c r="G44" s="28" t="s">
        <v>18</v>
      </c>
      <c r="H44" s="29"/>
      <c r="I44" s="29"/>
      <c r="J44" s="29"/>
      <c r="K44" s="29"/>
      <c r="N44" s="15"/>
      <c r="O44" s="15"/>
    </row>
    <row r="45" spans="1:15" ht="15" thickBot="1" x14ac:dyDescent="0.35">
      <c r="F45" s="30" t="s">
        <v>39</v>
      </c>
      <c r="G45" s="31"/>
      <c r="H45" s="28" t="s">
        <v>10</v>
      </c>
      <c r="I45" s="34"/>
      <c r="J45" s="28" t="s">
        <v>11</v>
      </c>
      <c r="K45" s="34"/>
      <c r="N45" s="15"/>
      <c r="O45" s="15"/>
    </row>
    <row r="46" spans="1:15" ht="43.8" thickBot="1" x14ac:dyDescent="0.35">
      <c r="F46" s="32"/>
      <c r="G46" s="33"/>
      <c r="H46" s="5" t="s">
        <v>12</v>
      </c>
      <c r="I46" s="5" t="s">
        <v>13</v>
      </c>
      <c r="J46" s="5" t="s">
        <v>12</v>
      </c>
      <c r="K46" s="5" t="s">
        <v>13</v>
      </c>
      <c r="N46" s="17" t="s">
        <v>90</v>
      </c>
      <c r="O46" s="14" t="s">
        <v>88</v>
      </c>
    </row>
    <row r="47" spans="1:15" ht="15" thickBot="1" x14ac:dyDescent="0.35">
      <c r="F47" s="24" t="s">
        <v>40</v>
      </c>
      <c r="G47" s="25"/>
      <c r="H47" s="8">
        <v>2.59</v>
      </c>
      <c r="I47" s="8">
        <v>3.34</v>
      </c>
      <c r="J47" s="8">
        <v>2.77</v>
      </c>
      <c r="K47" s="8">
        <v>3.28</v>
      </c>
      <c r="N47" s="16">
        <f>((L5-H47)/I47)*10+50</f>
        <v>15.763473053892213</v>
      </c>
      <c r="O47" s="16">
        <f>((M5-J47)/K47)*10+50</f>
        <v>11.975609756097555</v>
      </c>
    </row>
    <row r="48" spans="1:15" ht="15" thickBot="1" x14ac:dyDescent="0.35">
      <c r="F48" s="24" t="s">
        <v>41</v>
      </c>
      <c r="G48" s="25"/>
      <c r="H48" s="8">
        <v>1.36</v>
      </c>
      <c r="I48" s="8">
        <v>2.98</v>
      </c>
      <c r="J48" s="8">
        <v>-0.28999999999999998</v>
      </c>
      <c r="K48" s="8">
        <v>2.73</v>
      </c>
      <c r="N48" s="16">
        <f t="shared" ref="N48:N49" si="12">((L6-H48)/I48)*10+50</f>
        <v>17.947986577181204</v>
      </c>
      <c r="O48" s="16">
        <f t="shared" ref="O48:O49" si="13">((M6-J48)/K48)*10+50</f>
        <v>108.51282051282053</v>
      </c>
    </row>
    <row r="49" spans="6:15" ht="15" thickBot="1" x14ac:dyDescent="0.35">
      <c r="F49" s="24" t="s">
        <v>42</v>
      </c>
      <c r="G49" s="25"/>
      <c r="H49" s="8">
        <v>1.07</v>
      </c>
      <c r="I49" s="8">
        <v>1.85</v>
      </c>
      <c r="J49" s="8">
        <v>0.81</v>
      </c>
      <c r="K49" s="8">
        <v>1.84</v>
      </c>
      <c r="N49" s="16">
        <f t="shared" si="12"/>
        <v>49.621621621621621</v>
      </c>
      <c r="O49" s="16">
        <f t="shared" si="13"/>
        <v>25.217391304347821</v>
      </c>
    </row>
    <row r="50" spans="6:15" x14ac:dyDescent="0.3">
      <c r="F50" s="2"/>
      <c r="G50" s="2"/>
      <c r="H50" s="2"/>
      <c r="I50" s="2"/>
      <c r="J50" s="2"/>
      <c r="K50" s="2"/>
    </row>
  </sheetData>
  <mergeCells count="49">
    <mergeCell ref="F47:G47"/>
    <mergeCell ref="F48:G48"/>
    <mergeCell ref="F49:G49"/>
    <mergeCell ref="F40:G40"/>
    <mergeCell ref="F41:G41"/>
    <mergeCell ref="F42:G42"/>
    <mergeCell ref="G44:K44"/>
    <mergeCell ref="F45:G46"/>
    <mergeCell ref="H45:I45"/>
    <mergeCell ref="J45:K45"/>
    <mergeCell ref="F33:G33"/>
    <mergeCell ref="F34:G34"/>
    <mergeCell ref="F35:G35"/>
    <mergeCell ref="G37:K37"/>
    <mergeCell ref="F38:G39"/>
    <mergeCell ref="H38:I38"/>
    <mergeCell ref="J38:K38"/>
    <mergeCell ref="F26:G26"/>
    <mergeCell ref="F27:G27"/>
    <mergeCell ref="F28:G28"/>
    <mergeCell ref="G30:K30"/>
    <mergeCell ref="F31:G32"/>
    <mergeCell ref="H31:I31"/>
    <mergeCell ref="J31:K31"/>
    <mergeCell ref="F19:G19"/>
    <mergeCell ref="F20:G20"/>
    <mergeCell ref="F21:G21"/>
    <mergeCell ref="G23:K23"/>
    <mergeCell ref="F24:G25"/>
    <mergeCell ref="H24:I24"/>
    <mergeCell ref="J24:K24"/>
    <mergeCell ref="F13:G13"/>
    <mergeCell ref="F14:G14"/>
    <mergeCell ref="G16:K16"/>
    <mergeCell ref="F17:G18"/>
    <mergeCell ref="H17:I17"/>
    <mergeCell ref="J17:K17"/>
    <mergeCell ref="F12:G12"/>
    <mergeCell ref="G2:K2"/>
    <mergeCell ref="F3:G4"/>
    <mergeCell ref="H3:I3"/>
    <mergeCell ref="J3:K3"/>
    <mergeCell ref="F5:G5"/>
    <mergeCell ref="F6:G6"/>
    <mergeCell ref="F7:G7"/>
    <mergeCell ref="G9:K9"/>
    <mergeCell ref="F10:G11"/>
    <mergeCell ref="H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8 Dilimli</vt:lpstr>
      <vt:lpstr>8 Dilimli Grafik</vt:lpstr>
      <vt:lpstr>Y-D Saygınlık</vt:lpstr>
      <vt:lpstr>Y-D Saygınlık Grafik</vt:lpstr>
      <vt:lpstr>4 Kutup</vt:lpstr>
      <vt:lpstr>4 Kutup Grafik</vt:lpstr>
      <vt:lpstr>RAYSGD</vt:lpstr>
      <vt:lpstr>RAYSGD Grafik</vt:lpstr>
      <vt:lpstr>3 Boyut</vt:lpstr>
      <vt:lpstr>3 Boyut 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2021-03-20T09:44:43Z</dcterms:modified>
</cp:coreProperties>
</file>