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ysha\Desktop\"/>
    </mc:Choice>
  </mc:AlternateContent>
  <xr:revisionPtr revIDLastSave="0" documentId="13_ncr:1_{8B97A48B-6692-4F41-81E3-163551E79061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lottomax_numb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2" i="1"/>
  <c r="W53" i="1"/>
  <c r="W54" i="1"/>
  <c r="W52" i="1"/>
  <c r="W45" i="1"/>
  <c r="W46" i="1"/>
  <c r="W47" i="1"/>
  <c r="W48" i="1"/>
  <c r="W49" i="1"/>
  <c r="W50" i="1"/>
  <c r="W51" i="1"/>
  <c r="W44" i="1"/>
  <c r="W36" i="1"/>
  <c r="W37" i="1"/>
  <c r="W38" i="1"/>
  <c r="W39" i="1"/>
  <c r="W40" i="1"/>
  <c r="W41" i="1"/>
  <c r="W42" i="1"/>
  <c r="W43" i="1"/>
  <c r="W35" i="1"/>
  <c r="W27" i="1"/>
  <c r="W28" i="1"/>
  <c r="W29" i="1"/>
  <c r="W30" i="1"/>
  <c r="W31" i="1"/>
  <c r="W32" i="1"/>
  <c r="W33" i="1"/>
  <c r="W34" i="1"/>
  <c r="W26" i="1"/>
  <c r="W19" i="1"/>
  <c r="W20" i="1"/>
  <c r="W21" i="1"/>
  <c r="W22" i="1"/>
  <c r="W23" i="1"/>
  <c r="W24" i="1"/>
  <c r="W25" i="1"/>
  <c r="W18" i="1"/>
  <c r="W10" i="1"/>
  <c r="W11" i="1"/>
  <c r="W12" i="1"/>
  <c r="W13" i="1"/>
  <c r="W14" i="1"/>
  <c r="W15" i="1"/>
  <c r="W16" i="1"/>
  <c r="W17" i="1"/>
  <c r="W9" i="1"/>
  <c r="W3" i="1"/>
  <c r="W4" i="1"/>
  <c r="W5" i="1"/>
  <c r="W6" i="1"/>
  <c r="W7" i="1"/>
  <c r="W8" i="1"/>
  <c r="W2" i="1"/>
  <c r="Q2" i="1"/>
  <c r="P2" i="1"/>
  <c r="O2" i="1"/>
  <c r="N2" i="1"/>
  <c r="M2" i="1"/>
  <c r="L2" i="1"/>
  <c r="K2" i="1"/>
  <c r="R2" i="1" s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3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4" i="1"/>
  <c r="K5" i="1"/>
  <c r="K6" i="1"/>
  <c r="K7" i="1"/>
  <c r="K8" i="1"/>
  <c r="K3" i="1"/>
  <c r="R8" i="1" l="1"/>
  <c r="R53" i="1"/>
  <c r="R47" i="1"/>
  <c r="R41" i="1"/>
  <c r="R35" i="1"/>
  <c r="R29" i="1"/>
  <c r="R23" i="1"/>
  <c r="R17" i="1"/>
  <c r="R11" i="1"/>
  <c r="R5" i="1"/>
  <c r="R50" i="1"/>
  <c r="R44" i="1"/>
  <c r="R38" i="1"/>
  <c r="R32" i="1"/>
  <c r="R26" i="1"/>
  <c r="R20" i="1"/>
  <c r="R14" i="1"/>
  <c r="R4" i="1"/>
  <c r="R49" i="1"/>
  <c r="R43" i="1"/>
  <c r="R37" i="1"/>
  <c r="R31" i="1"/>
  <c r="R25" i="1"/>
  <c r="R19" i="1"/>
  <c r="R13" i="1"/>
  <c r="R3" i="1"/>
  <c r="S2" i="1" s="1"/>
  <c r="R54" i="1"/>
  <c r="S54" i="1" s="1"/>
  <c r="R48" i="1"/>
  <c r="R42" i="1"/>
  <c r="R36" i="1"/>
  <c r="R30" i="1"/>
  <c r="S30" i="1" s="1"/>
  <c r="R24" i="1"/>
  <c r="R18" i="1"/>
  <c r="R12" i="1"/>
  <c r="R7" i="1"/>
  <c r="R52" i="1"/>
  <c r="R46" i="1"/>
  <c r="R40" i="1"/>
  <c r="R34" i="1"/>
  <c r="R28" i="1"/>
  <c r="R22" i="1"/>
  <c r="R16" i="1"/>
  <c r="R10" i="1"/>
  <c r="R6" i="1"/>
  <c r="R51" i="1"/>
  <c r="R45" i="1"/>
  <c r="R39" i="1"/>
  <c r="R33" i="1"/>
  <c r="R27" i="1"/>
  <c r="S27" i="1" s="1"/>
  <c r="R21" i="1"/>
  <c r="R15" i="1"/>
  <c r="R9" i="1"/>
  <c r="S28" i="1" l="1"/>
  <c r="S10" i="1"/>
  <c r="S46" i="1"/>
  <c r="S16" i="1"/>
  <c r="S52" i="1"/>
  <c r="S47" i="1"/>
  <c r="S22" i="1"/>
  <c r="S13" i="1"/>
  <c r="S49" i="1"/>
  <c r="S19" i="1"/>
  <c r="S4" i="1"/>
  <c r="S34" i="1"/>
  <c r="S37" i="1"/>
  <c r="S26" i="1"/>
  <c r="S40" i="1"/>
  <c r="S32" i="1"/>
  <c r="S17" i="1"/>
  <c r="S38" i="1"/>
  <c r="S7" i="1"/>
  <c r="S36" i="1"/>
  <c r="S51" i="1"/>
  <c r="S25" i="1"/>
  <c r="S15" i="1"/>
  <c r="S21" i="1"/>
  <c r="S6" i="1"/>
  <c r="S31" i="1"/>
  <c r="S11" i="1"/>
  <c r="S29" i="1"/>
  <c r="S24" i="1"/>
  <c r="S3" i="1"/>
  <c r="S43" i="1"/>
  <c r="S20" i="1"/>
  <c r="S5" i="1"/>
  <c r="S9" i="1"/>
  <c r="S45" i="1"/>
  <c r="S18" i="1"/>
  <c r="S44" i="1"/>
  <c r="S23" i="1"/>
  <c r="S33" i="1"/>
  <c r="S8" i="1"/>
  <c r="S42" i="1"/>
  <c r="S35" i="1"/>
  <c r="S14" i="1"/>
  <c r="S50" i="1"/>
  <c r="S41" i="1"/>
  <c r="S39" i="1"/>
  <c r="S12" i="1"/>
  <c r="S48" i="1"/>
  <c r="S53" i="1"/>
</calcChain>
</file>

<file path=xl/sharedStrings.xml><?xml version="1.0" encoding="utf-8"?>
<sst xmlns="http://schemas.openxmlformats.org/spreadsheetml/2006/main" count="114" uniqueCount="68">
  <si>
    <t>Date</t>
  </si>
  <si>
    <t>Bonus</t>
  </si>
  <si>
    <t>Jackpot</t>
  </si>
  <si>
    <t>April 5 2024</t>
  </si>
  <si>
    <t>April 2 2024</t>
  </si>
  <si>
    <t>March 29 2024</t>
  </si>
  <si>
    <t>March 26 2024</t>
  </si>
  <si>
    <t>March 22 2024</t>
  </si>
  <si>
    <t>March 19 2024</t>
  </si>
  <si>
    <t>March 15 2024</t>
  </si>
  <si>
    <t>March 12 2024</t>
  </si>
  <si>
    <t>March 8 2024</t>
  </si>
  <si>
    <t>March 5 2024</t>
  </si>
  <si>
    <t>March 1 2024</t>
  </si>
  <si>
    <t>February 27 2024</t>
  </si>
  <si>
    <t>February 23 2024</t>
  </si>
  <si>
    <t>February 20 2024</t>
  </si>
  <si>
    <t>February 16 2024</t>
  </si>
  <si>
    <t>February 13 2024</t>
  </si>
  <si>
    <t>February 9 2024</t>
  </si>
  <si>
    <t>February 6 2024</t>
  </si>
  <si>
    <t>February 2 2024</t>
  </si>
  <si>
    <t>January 30 2024</t>
  </si>
  <si>
    <t>January 26 2024</t>
  </si>
  <si>
    <t>January 23 2024</t>
  </si>
  <si>
    <t>January 19 2024</t>
  </si>
  <si>
    <t>January 16 2024</t>
  </si>
  <si>
    <t>January 12 2024</t>
  </si>
  <si>
    <t>January 9 2024</t>
  </si>
  <si>
    <t>January 5 2024</t>
  </si>
  <si>
    <t>January 2 2024</t>
  </si>
  <si>
    <t>December 29 2023</t>
  </si>
  <si>
    <t>December 26 2023</t>
  </si>
  <si>
    <t>December 22 2023</t>
  </si>
  <si>
    <t>December 19 2023</t>
  </si>
  <si>
    <t>December 15 2023</t>
  </si>
  <si>
    <t>December 12 2023</t>
  </si>
  <si>
    <t>December 8 2023</t>
  </si>
  <si>
    <t>December 5 2023</t>
  </si>
  <si>
    <t>December 1 2023</t>
  </si>
  <si>
    <t>November 28 2023</t>
  </si>
  <si>
    <t>November 24 2023</t>
  </si>
  <si>
    <t>November 21 2023</t>
  </si>
  <si>
    <t>November 17 2023</t>
  </si>
  <si>
    <t>November 14 2023</t>
  </si>
  <si>
    <t>November 10 2023</t>
  </si>
  <si>
    <t>November 7 2023</t>
  </si>
  <si>
    <t>November 3 2023</t>
  </si>
  <si>
    <t>October 31 2023</t>
  </si>
  <si>
    <t>October 27 2023</t>
  </si>
  <si>
    <t>October 24 2023</t>
  </si>
  <si>
    <t>difference</t>
  </si>
  <si>
    <t>digit gap</t>
  </si>
  <si>
    <t>Sum abs</t>
  </si>
  <si>
    <t>April 9 2024</t>
  </si>
  <si>
    <t>April 12 2024</t>
  </si>
  <si>
    <t>April 16 2024</t>
  </si>
  <si>
    <t>April 19 2024</t>
  </si>
  <si>
    <t>April 23 2024</t>
  </si>
  <si>
    <t>April</t>
  </si>
  <si>
    <t>March</t>
  </si>
  <si>
    <t>February</t>
  </si>
  <si>
    <t>January</t>
  </si>
  <si>
    <t>December</t>
  </si>
  <si>
    <t>November</t>
  </si>
  <si>
    <t>October</t>
  </si>
  <si>
    <t>month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</si>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</sst>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;[Red]\-&quot;$&quot;#,##0"/>
    <numFmt numFmtId="165" formatCode="yy/mm/dd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6" fontId="0" fillId="0" borderId="0" xfId="0" applyNumberFormat="1"/>
    <xf numFmtId="14" fontId="0" fillId="0" borderId="0" xfId="0" applyNumberFormat="1"/>
    <xf numFmtId="165" fontId="0" fillId="0" borderId="0" xfId="0" applyNumberFormat="1"/>
    <xf numFmtId="165" fontId="0" fillId="0" borderId="0" xfId="0" quotePrefix="1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4"/>
  <sheetViews>
    <sheetView tabSelected="1" topLeftCell="H1" workbookViewId="0">
      <selection activeCell="Y35" sqref="Y35"/>
    </sheetView>
  </sheetViews>
  <sheetFormatPr defaultRowHeight="15" x14ac:dyDescent="0.25"/>
  <cols>
    <col min="1" max="1" width="16.5703125" customWidth="1"/>
    <col min="10" max="10" width="20" customWidth="1"/>
    <col min="21" max="21" width="10.42578125" bestFit="1" customWidth="1"/>
    <col min="24" max="24" width="10.42578125" bestFit="1" customWidth="1"/>
  </cols>
  <sheetData>
    <row r="1" spans="1:24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 t="s">
        <v>1</v>
      </c>
      <c r="J1" t="s">
        <v>2</v>
      </c>
      <c r="K1" t="s">
        <v>52</v>
      </c>
      <c r="R1" t="s">
        <v>53</v>
      </c>
      <c r="S1" t="s">
        <v>51</v>
      </c>
      <c r="W1" t="s">
        <v>66</v>
      </c>
      <c r="X1" t="s">
        <v>67</v>
      </c>
    </row>
    <row r="2" spans="1:24" x14ac:dyDescent="0.25">
      <c r="A2" s="3" t="s">
        <v>58</v>
      </c>
      <c r="B2">
        <v>7</v>
      </c>
      <c r="C2">
        <v>14</v>
      </c>
      <c r="D2">
        <v>17</v>
      </c>
      <c r="E2">
        <v>26</v>
      </c>
      <c r="F2">
        <v>29</v>
      </c>
      <c r="G2">
        <v>38</v>
      </c>
      <c r="H2">
        <v>39</v>
      </c>
      <c r="I2">
        <v>18</v>
      </c>
      <c r="J2" s="1">
        <v>21000000</v>
      </c>
      <c r="K2">
        <f>B2-B3</f>
        <v>1</v>
      </c>
      <c r="L2">
        <f>C2-C3</f>
        <v>7</v>
      </c>
      <c r="M2">
        <f>D2-D3</f>
        <v>3</v>
      </c>
      <c r="N2">
        <f>E2-E3</f>
        <v>11</v>
      </c>
      <c r="O2">
        <f>F2- F3</f>
        <v>1</v>
      </c>
      <c r="P2">
        <f>G2-G3</f>
        <v>-1</v>
      </c>
      <c r="Q2">
        <f>H2-H3</f>
        <v>-3</v>
      </c>
      <c r="R2">
        <f>ABS(K2+L2+M2+N2+O2+P2+Q2)</f>
        <v>19</v>
      </c>
      <c r="S2">
        <f>R2-R3</f>
        <v>-30</v>
      </c>
      <c r="T2" t="s">
        <v>59</v>
      </c>
      <c r="U2" s="5">
        <v>23</v>
      </c>
      <c r="V2">
        <v>2024</v>
      </c>
      <c r="W2">
        <f>MONTH(4&amp;T2)</f>
        <v>4</v>
      </c>
      <c r="X2" s="2">
        <f>DATE(V2,W2,U2)</f>
        <v>45405</v>
      </c>
    </row>
    <row r="3" spans="1:24" x14ac:dyDescent="0.25">
      <c r="A3" s="4" t="s">
        <v>57</v>
      </c>
      <c r="B3">
        <v>6</v>
      </c>
      <c r="C3">
        <v>7</v>
      </c>
      <c r="D3">
        <v>14</v>
      </c>
      <c r="E3">
        <v>15</v>
      </c>
      <c r="F3">
        <v>28</v>
      </c>
      <c r="G3">
        <v>39</v>
      </c>
      <c r="H3">
        <v>42</v>
      </c>
      <c r="I3">
        <v>37</v>
      </c>
      <c r="J3" s="1">
        <v>70000000</v>
      </c>
      <c r="K3">
        <f>B3 - B4</f>
        <v>-9</v>
      </c>
      <c r="L3">
        <f>C3 - C4</f>
        <v>-12</v>
      </c>
      <c r="M3">
        <f>D3-D4</f>
        <v>-8</v>
      </c>
      <c r="N3">
        <f>E3-E4</f>
        <v>-13</v>
      </c>
      <c r="O3">
        <f>F3 - F4</f>
        <v>-6</v>
      </c>
      <c r="P3">
        <f>G3-G4</f>
        <v>3</v>
      </c>
      <c r="Q3">
        <f>H3 - H4</f>
        <v>-4</v>
      </c>
      <c r="R3">
        <f>ABS(K3 +L3 +M3+N3+O3+P3+Q3)</f>
        <v>49</v>
      </c>
      <c r="S3">
        <f>R3 - R4</f>
        <v>12</v>
      </c>
      <c r="T3" t="s">
        <v>59</v>
      </c>
      <c r="U3">
        <v>19</v>
      </c>
      <c r="V3">
        <v>2024</v>
      </c>
      <c r="W3">
        <f t="shared" ref="W3:W8" si="0">MONTH(4&amp;T3)</f>
        <v>4</v>
      </c>
      <c r="X3" s="2">
        <f t="shared" ref="X3:X54" si="1">DATE(V3,W3,U3)</f>
        <v>45401</v>
      </c>
    </row>
    <row r="4" spans="1:24" x14ac:dyDescent="0.25">
      <c r="A4" s="3" t="s">
        <v>56</v>
      </c>
      <c r="B4">
        <v>15</v>
      </c>
      <c r="C4">
        <v>19</v>
      </c>
      <c r="D4">
        <v>22</v>
      </c>
      <c r="E4">
        <v>28</v>
      </c>
      <c r="F4">
        <v>34</v>
      </c>
      <c r="G4">
        <v>36</v>
      </c>
      <c r="H4">
        <v>46</v>
      </c>
      <c r="I4">
        <v>25</v>
      </c>
      <c r="J4" s="1">
        <v>70000000</v>
      </c>
      <c r="K4">
        <f t="shared" ref="K4:K54" si="2">B4 - B5</f>
        <v>-2</v>
      </c>
      <c r="L4">
        <f t="shared" ref="L4:L54" si="3">C4 - C5</f>
        <v>-6</v>
      </c>
      <c r="M4">
        <f t="shared" ref="M4:M54" si="4">D4-D5</f>
        <v>-8</v>
      </c>
      <c r="N4">
        <f t="shared" ref="N4:N54" si="5">E4-E5</f>
        <v>-7</v>
      </c>
      <c r="O4">
        <f t="shared" ref="O4:O54" si="6">F4 - F5</f>
        <v>-2</v>
      </c>
      <c r="P4">
        <f t="shared" ref="P4:P54" si="7">G4-G5</f>
        <v>-8</v>
      </c>
      <c r="Q4">
        <f t="shared" ref="Q4:Q54" si="8">H4 - H5</f>
        <v>-4</v>
      </c>
      <c r="R4">
        <f t="shared" ref="R4:R54" si="9">ABS(K4 +L4 +M4+N4+O4+P4+Q4)</f>
        <v>37</v>
      </c>
      <c r="S4">
        <f t="shared" ref="S4:S54" si="10">R4 - R5</f>
        <v>1</v>
      </c>
      <c r="T4" t="s">
        <v>59</v>
      </c>
      <c r="U4">
        <v>16</v>
      </c>
      <c r="V4">
        <v>2024</v>
      </c>
      <c r="W4">
        <f t="shared" si="0"/>
        <v>4</v>
      </c>
      <c r="X4" s="2">
        <f t="shared" si="1"/>
        <v>45398</v>
      </c>
    </row>
    <row r="5" spans="1:24" x14ac:dyDescent="0.25">
      <c r="A5" s="3" t="s">
        <v>55</v>
      </c>
      <c r="B5">
        <v>17</v>
      </c>
      <c r="C5">
        <v>25</v>
      </c>
      <c r="D5">
        <v>30</v>
      </c>
      <c r="E5">
        <v>35</v>
      </c>
      <c r="F5">
        <v>36</v>
      </c>
      <c r="G5">
        <v>44</v>
      </c>
      <c r="H5">
        <v>50</v>
      </c>
      <c r="I5">
        <v>10</v>
      </c>
      <c r="J5" s="1">
        <v>65000000</v>
      </c>
      <c r="K5">
        <f t="shared" si="2"/>
        <v>13</v>
      </c>
      <c r="L5">
        <f t="shared" si="3"/>
        <v>20</v>
      </c>
      <c r="M5">
        <f t="shared" si="4"/>
        <v>8</v>
      </c>
      <c r="N5">
        <f t="shared" si="5"/>
        <v>5</v>
      </c>
      <c r="O5">
        <f t="shared" si="6"/>
        <v>-8</v>
      </c>
      <c r="P5">
        <f t="shared" si="7"/>
        <v>-2</v>
      </c>
      <c r="Q5">
        <f t="shared" si="8"/>
        <v>0</v>
      </c>
      <c r="R5">
        <f t="shared" si="9"/>
        <v>36</v>
      </c>
      <c r="S5">
        <f t="shared" si="10"/>
        <v>-4</v>
      </c>
      <c r="T5" t="s">
        <v>59</v>
      </c>
      <c r="U5">
        <v>12</v>
      </c>
      <c r="V5">
        <v>2024</v>
      </c>
      <c r="W5">
        <f t="shared" si="0"/>
        <v>4</v>
      </c>
      <c r="X5" s="2">
        <f t="shared" si="1"/>
        <v>45394</v>
      </c>
    </row>
    <row r="6" spans="1:24" x14ac:dyDescent="0.25">
      <c r="A6" s="3" t="s">
        <v>54</v>
      </c>
      <c r="B6">
        <v>4</v>
      </c>
      <c r="C6">
        <v>5</v>
      </c>
      <c r="D6">
        <v>22</v>
      </c>
      <c r="E6">
        <v>30</v>
      </c>
      <c r="F6">
        <v>44</v>
      </c>
      <c r="G6">
        <v>46</v>
      </c>
      <c r="H6">
        <v>50</v>
      </c>
      <c r="I6">
        <v>34</v>
      </c>
      <c r="J6" s="1">
        <v>60000000</v>
      </c>
      <c r="K6">
        <f t="shared" si="2"/>
        <v>0</v>
      </c>
      <c r="L6">
        <f t="shared" si="3"/>
        <v>-3</v>
      </c>
      <c r="M6">
        <f t="shared" si="4"/>
        <v>4</v>
      </c>
      <c r="N6">
        <f t="shared" si="5"/>
        <v>6</v>
      </c>
      <c r="O6">
        <f t="shared" si="6"/>
        <v>18</v>
      </c>
      <c r="P6">
        <f t="shared" si="7"/>
        <v>11</v>
      </c>
      <c r="Q6">
        <f t="shared" si="8"/>
        <v>4</v>
      </c>
      <c r="R6">
        <f t="shared" si="9"/>
        <v>40</v>
      </c>
      <c r="S6">
        <f t="shared" si="10"/>
        <v>-41</v>
      </c>
      <c r="T6" t="s">
        <v>59</v>
      </c>
      <c r="U6">
        <v>9</v>
      </c>
      <c r="V6">
        <v>2024</v>
      </c>
      <c r="W6">
        <f t="shared" si="0"/>
        <v>4</v>
      </c>
      <c r="X6" s="2">
        <f t="shared" si="1"/>
        <v>45391</v>
      </c>
    </row>
    <row r="7" spans="1:24" x14ac:dyDescent="0.25">
      <c r="A7" s="3" t="s">
        <v>3</v>
      </c>
      <c r="B7">
        <v>4</v>
      </c>
      <c r="C7">
        <v>8</v>
      </c>
      <c r="D7">
        <v>18</v>
      </c>
      <c r="E7">
        <v>24</v>
      </c>
      <c r="F7">
        <v>26</v>
      </c>
      <c r="G7">
        <v>35</v>
      </c>
      <c r="H7">
        <v>46</v>
      </c>
      <c r="I7">
        <v>5</v>
      </c>
      <c r="J7" s="1">
        <v>55000000</v>
      </c>
      <c r="K7">
        <f t="shared" si="2"/>
        <v>-7</v>
      </c>
      <c r="L7">
        <f t="shared" si="3"/>
        <v>-15</v>
      </c>
      <c r="M7">
        <f t="shared" si="4"/>
        <v>-18</v>
      </c>
      <c r="N7">
        <f t="shared" si="5"/>
        <v>-14</v>
      </c>
      <c r="O7">
        <f t="shared" si="6"/>
        <v>-16</v>
      </c>
      <c r="P7">
        <f t="shared" si="7"/>
        <v>-8</v>
      </c>
      <c r="Q7">
        <f t="shared" si="8"/>
        <v>-3</v>
      </c>
      <c r="R7">
        <f t="shared" si="9"/>
        <v>81</v>
      </c>
      <c r="S7">
        <f t="shared" si="10"/>
        <v>3</v>
      </c>
      <c r="T7" t="s">
        <v>59</v>
      </c>
      <c r="U7">
        <v>5</v>
      </c>
      <c r="V7">
        <v>2024</v>
      </c>
      <c r="W7">
        <f t="shared" si="0"/>
        <v>4</v>
      </c>
      <c r="X7" s="2">
        <f t="shared" si="1"/>
        <v>45387</v>
      </c>
    </row>
    <row r="8" spans="1:24" x14ac:dyDescent="0.25">
      <c r="A8" s="3" t="s">
        <v>4</v>
      </c>
      <c r="B8">
        <v>11</v>
      </c>
      <c r="C8">
        <v>23</v>
      </c>
      <c r="D8">
        <v>36</v>
      </c>
      <c r="E8">
        <v>38</v>
      </c>
      <c r="F8">
        <v>42</v>
      </c>
      <c r="G8">
        <v>43</v>
      </c>
      <c r="H8">
        <v>49</v>
      </c>
      <c r="I8">
        <v>27</v>
      </c>
      <c r="J8" s="1">
        <v>50000000</v>
      </c>
      <c r="K8">
        <f t="shared" si="2"/>
        <v>10</v>
      </c>
      <c r="L8">
        <f t="shared" si="3"/>
        <v>9</v>
      </c>
      <c r="M8">
        <f t="shared" si="4"/>
        <v>19</v>
      </c>
      <c r="N8">
        <f t="shared" si="5"/>
        <v>19</v>
      </c>
      <c r="O8">
        <f t="shared" si="6"/>
        <v>19</v>
      </c>
      <c r="P8">
        <f t="shared" si="7"/>
        <v>1</v>
      </c>
      <c r="Q8">
        <f t="shared" si="8"/>
        <v>1</v>
      </c>
      <c r="R8">
        <f t="shared" si="9"/>
        <v>78</v>
      </c>
      <c r="S8">
        <f t="shared" si="10"/>
        <v>30</v>
      </c>
      <c r="T8" t="s">
        <v>59</v>
      </c>
      <c r="U8">
        <v>2</v>
      </c>
      <c r="V8">
        <v>2024</v>
      </c>
      <c r="W8">
        <f t="shared" si="0"/>
        <v>4</v>
      </c>
      <c r="X8" s="2">
        <f t="shared" si="1"/>
        <v>45384</v>
      </c>
    </row>
    <row r="9" spans="1:24" x14ac:dyDescent="0.25">
      <c r="A9" s="3" t="s">
        <v>5</v>
      </c>
      <c r="B9">
        <v>1</v>
      </c>
      <c r="C9">
        <v>14</v>
      </c>
      <c r="D9">
        <v>17</v>
      </c>
      <c r="E9">
        <v>19</v>
      </c>
      <c r="F9">
        <v>23</v>
      </c>
      <c r="G9">
        <v>42</v>
      </c>
      <c r="H9">
        <v>48</v>
      </c>
      <c r="I9">
        <v>39</v>
      </c>
      <c r="J9" s="1">
        <v>40000000</v>
      </c>
      <c r="K9">
        <f t="shared" si="2"/>
        <v>-20</v>
      </c>
      <c r="L9">
        <f t="shared" si="3"/>
        <v>-10</v>
      </c>
      <c r="M9">
        <f t="shared" si="4"/>
        <v>-8</v>
      </c>
      <c r="N9">
        <f t="shared" si="5"/>
        <v>-7</v>
      </c>
      <c r="O9">
        <f t="shared" si="6"/>
        <v>-8</v>
      </c>
      <c r="P9">
        <f t="shared" si="7"/>
        <v>0</v>
      </c>
      <c r="Q9">
        <f t="shared" si="8"/>
        <v>5</v>
      </c>
      <c r="R9">
        <f t="shared" si="9"/>
        <v>48</v>
      </c>
      <c r="S9">
        <f t="shared" si="10"/>
        <v>9</v>
      </c>
      <c r="T9" t="s">
        <v>60</v>
      </c>
      <c r="U9">
        <v>29</v>
      </c>
      <c r="V9">
        <v>2024</v>
      </c>
      <c r="W9">
        <f>MONTH(3&amp;T9)</f>
        <v>3</v>
      </c>
      <c r="X9" s="2">
        <f t="shared" si="1"/>
        <v>45380</v>
      </c>
    </row>
    <row r="10" spans="1:24" x14ac:dyDescent="0.25">
      <c r="A10" s="3" t="s">
        <v>6</v>
      </c>
      <c r="B10">
        <v>21</v>
      </c>
      <c r="C10">
        <v>24</v>
      </c>
      <c r="D10">
        <v>25</v>
      </c>
      <c r="E10">
        <v>26</v>
      </c>
      <c r="F10">
        <v>31</v>
      </c>
      <c r="G10">
        <v>42</v>
      </c>
      <c r="H10">
        <v>43</v>
      </c>
      <c r="I10">
        <v>30</v>
      </c>
      <c r="J10" s="1">
        <v>30000000</v>
      </c>
      <c r="K10">
        <f t="shared" si="2"/>
        <v>19</v>
      </c>
      <c r="L10">
        <f t="shared" si="3"/>
        <v>17</v>
      </c>
      <c r="M10">
        <f t="shared" si="4"/>
        <v>6</v>
      </c>
      <c r="N10">
        <f t="shared" si="5"/>
        <v>-2</v>
      </c>
      <c r="O10">
        <f t="shared" si="6"/>
        <v>-5</v>
      </c>
      <c r="P10">
        <f t="shared" si="7"/>
        <v>5</v>
      </c>
      <c r="Q10">
        <f t="shared" si="8"/>
        <v>-1</v>
      </c>
      <c r="R10">
        <f t="shared" si="9"/>
        <v>39</v>
      </c>
      <c r="S10">
        <f t="shared" si="10"/>
        <v>35</v>
      </c>
      <c r="T10" t="s">
        <v>60</v>
      </c>
      <c r="U10">
        <v>26</v>
      </c>
      <c r="V10">
        <v>2024</v>
      </c>
      <c r="W10">
        <f t="shared" ref="W10:W17" si="11">MONTH(3&amp;T10)</f>
        <v>3</v>
      </c>
      <c r="X10" s="2">
        <f t="shared" si="1"/>
        <v>45377</v>
      </c>
    </row>
    <row r="11" spans="1:24" x14ac:dyDescent="0.25">
      <c r="A11" s="3" t="s">
        <v>7</v>
      </c>
      <c r="B11">
        <v>2</v>
      </c>
      <c r="C11">
        <v>7</v>
      </c>
      <c r="D11">
        <v>19</v>
      </c>
      <c r="E11">
        <v>28</v>
      </c>
      <c r="F11">
        <v>36</v>
      </c>
      <c r="G11">
        <v>37</v>
      </c>
      <c r="H11">
        <v>44</v>
      </c>
      <c r="I11">
        <v>10</v>
      </c>
      <c r="J11" s="1">
        <v>25000000</v>
      </c>
      <c r="K11">
        <f t="shared" si="2"/>
        <v>-1</v>
      </c>
      <c r="L11">
        <f t="shared" si="3"/>
        <v>-9</v>
      </c>
      <c r="M11">
        <f t="shared" si="4"/>
        <v>0</v>
      </c>
      <c r="N11">
        <f t="shared" si="5"/>
        <v>7</v>
      </c>
      <c r="O11">
        <f t="shared" si="6"/>
        <v>12</v>
      </c>
      <c r="P11">
        <f t="shared" si="7"/>
        <v>-3</v>
      </c>
      <c r="Q11">
        <f t="shared" si="8"/>
        <v>-2</v>
      </c>
      <c r="R11">
        <f t="shared" si="9"/>
        <v>4</v>
      </c>
      <c r="S11">
        <f t="shared" si="10"/>
        <v>-67</v>
      </c>
      <c r="T11" t="s">
        <v>60</v>
      </c>
      <c r="U11">
        <v>22</v>
      </c>
      <c r="V11">
        <v>2024</v>
      </c>
      <c r="W11">
        <f t="shared" si="11"/>
        <v>3</v>
      </c>
      <c r="X11" s="2">
        <f t="shared" si="1"/>
        <v>45373</v>
      </c>
    </row>
    <row r="12" spans="1:24" x14ac:dyDescent="0.25">
      <c r="A12" s="3" t="s">
        <v>8</v>
      </c>
      <c r="B12">
        <v>3</v>
      </c>
      <c r="C12">
        <v>16</v>
      </c>
      <c r="D12">
        <v>19</v>
      </c>
      <c r="E12">
        <v>21</v>
      </c>
      <c r="F12">
        <v>24</v>
      </c>
      <c r="G12">
        <v>40</v>
      </c>
      <c r="H12">
        <v>46</v>
      </c>
      <c r="I12">
        <v>39</v>
      </c>
      <c r="J12" s="1">
        <v>20000000</v>
      </c>
      <c r="K12">
        <f t="shared" si="2"/>
        <v>-19</v>
      </c>
      <c r="L12">
        <f t="shared" si="3"/>
        <v>-8</v>
      </c>
      <c r="M12">
        <f t="shared" si="4"/>
        <v>-12</v>
      </c>
      <c r="N12">
        <f t="shared" si="5"/>
        <v>-12</v>
      </c>
      <c r="O12">
        <f t="shared" si="6"/>
        <v>-15</v>
      </c>
      <c r="P12">
        <f t="shared" si="7"/>
        <v>-5</v>
      </c>
      <c r="Q12">
        <f t="shared" si="8"/>
        <v>0</v>
      </c>
      <c r="R12">
        <f t="shared" si="9"/>
        <v>71</v>
      </c>
      <c r="S12">
        <f t="shared" si="10"/>
        <v>-29</v>
      </c>
      <c r="T12" t="s">
        <v>60</v>
      </c>
      <c r="U12">
        <v>19</v>
      </c>
      <c r="V12">
        <v>2024</v>
      </c>
      <c r="W12">
        <f t="shared" si="11"/>
        <v>3</v>
      </c>
      <c r="X12" s="2">
        <f t="shared" si="1"/>
        <v>45370</v>
      </c>
    </row>
    <row r="13" spans="1:24" x14ac:dyDescent="0.25">
      <c r="A13" s="3" t="s">
        <v>9</v>
      </c>
      <c r="B13">
        <v>22</v>
      </c>
      <c r="C13">
        <v>24</v>
      </c>
      <c r="D13">
        <v>31</v>
      </c>
      <c r="E13">
        <v>33</v>
      </c>
      <c r="F13">
        <v>39</v>
      </c>
      <c r="G13">
        <v>45</v>
      </c>
      <c r="H13">
        <v>46</v>
      </c>
      <c r="I13">
        <v>2</v>
      </c>
      <c r="J13" s="1">
        <v>15000000</v>
      </c>
      <c r="K13">
        <f t="shared" si="2"/>
        <v>19</v>
      </c>
      <c r="L13">
        <f t="shared" si="3"/>
        <v>9</v>
      </c>
      <c r="M13">
        <f t="shared" si="4"/>
        <v>11</v>
      </c>
      <c r="N13">
        <f t="shared" si="5"/>
        <v>12</v>
      </c>
      <c r="O13">
        <f t="shared" si="6"/>
        <v>16</v>
      </c>
      <c r="P13">
        <f t="shared" si="7"/>
        <v>21</v>
      </c>
      <c r="Q13">
        <f t="shared" si="8"/>
        <v>12</v>
      </c>
      <c r="R13">
        <f t="shared" si="9"/>
        <v>100</v>
      </c>
      <c r="S13">
        <f t="shared" si="10"/>
        <v>90</v>
      </c>
      <c r="T13" t="s">
        <v>60</v>
      </c>
      <c r="U13">
        <v>15</v>
      </c>
      <c r="V13">
        <v>2024</v>
      </c>
      <c r="W13">
        <f t="shared" si="11"/>
        <v>3</v>
      </c>
      <c r="X13" s="2">
        <f t="shared" si="1"/>
        <v>45366</v>
      </c>
    </row>
    <row r="14" spans="1:24" x14ac:dyDescent="0.25">
      <c r="A14" s="3" t="s">
        <v>10</v>
      </c>
      <c r="B14">
        <v>3</v>
      </c>
      <c r="C14">
        <v>15</v>
      </c>
      <c r="D14">
        <v>20</v>
      </c>
      <c r="E14">
        <v>21</v>
      </c>
      <c r="F14">
        <v>23</v>
      </c>
      <c r="G14">
        <v>24</v>
      </c>
      <c r="H14">
        <v>34</v>
      </c>
      <c r="I14">
        <v>38</v>
      </c>
      <c r="J14" s="1">
        <v>10000000</v>
      </c>
      <c r="K14">
        <f t="shared" si="2"/>
        <v>2</v>
      </c>
      <c r="L14">
        <f t="shared" si="3"/>
        <v>12</v>
      </c>
      <c r="M14">
        <f t="shared" si="4"/>
        <v>14</v>
      </c>
      <c r="N14">
        <f t="shared" si="5"/>
        <v>2</v>
      </c>
      <c r="O14">
        <f t="shared" si="6"/>
        <v>2</v>
      </c>
      <c r="P14">
        <f t="shared" si="7"/>
        <v>-9</v>
      </c>
      <c r="Q14">
        <f t="shared" si="8"/>
        <v>-13</v>
      </c>
      <c r="R14">
        <f t="shared" si="9"/>
        <v>10</v>
      </c>
      <c r="S14">
        <f t="shared" si="10"/>
        <v>-23</v>
      </c>
      <c r="T14" t="s">
        <v>60</v>
      </c>
      <c r="U14">
        <v>12</v>
      </c>
      <c r="V14">
        <v>2024</v>
      </c>
      <c r="W14">
        <f t="shared" si="11"/>
        <v>3</v>
      </c>
      <c r="X14" s="2">
        <f t="shared" si="1"/>
        <v>45363</v>
      </c>
    </row>
    <row r="15" spans="1:24" x14ac:dyDescent="0.25">
      <c r="A15" s="3" t="s">
        <v>11</v>
      </c>
      <c r="B15">
        <v>1</v>
      </c>
      <c r="C15">
        <v>3</v>
      </c>
      <c r="D15">
        <v>6</v>
      </c>
      <c r="E15">
        <v>19</v>
      </c>
      <c r="F15">
        <v>21</v>
      </c>
      <c r="G15">
        <v>33</v>
      </c>
      <c r="H15">
        <v>47</v>
      </c>
      <c r="I15">
        <v>10</v>
      </c>
      <c r="J15" s="1">
        <v>25000000</v>
      </c>
      <c r="K15">
        <f t="shared" si="2"/>
        <v>-1</v>
      </c>
      <c r="L15">
        <f t="shared" si="3"/>
        <v>-1</v>
      </c>
      <c r="M15">
        <f t="shared" si="4"/>
        <v>-1</v>
      </c>
      <c r="N15">
        <f t="shared" si="5"/>
        <v>-6</v>
      </c>
      <c r="O15">
        <f t="shared" si="6"/>
        <v>-12</v>
      </c>
      <c r="P15">
        <f t="shared" si="7"/>
        <v>-10</v>
      </c>
      <c r="Q15">
        <f t="shared" si="8"/>
        <v>-2</v>
      </c>
      <c r="R15">
        <f t="shared" si="9"/>
        <v>33</v>
      </c>
      <c r="S15">
        <f t="shared" si="10"/>
        <v>-22</v>
      </c>
      <c r="T15" t="s">
        <v>60</v>
      </c>
      <c r="U15">
        <v>8</v>
      </c>
      <c r="V15">
        <v>2024</v>
      </c>
      <c r="W15">
        <f t="shared" si="11"/>
        <v>3</v>
      </c>
      <c r="X15" s="2">
        <f t="shared" si="1"/>
        <v>45359</v>
      </c>
    </row>
    <row r="16" spans="1:24" x14ac:dyDescent="0.25">
      <c r="A16" s="3" t="s">
        <v>12</v>
      </c>
      <c r="B16">
        <v>2</v>
      </c>
      <c r="C16">
        <v>4</v>
      </c>
      <c r="D16">
        <v>7</v>
      </c>
      <c r="E16">
        <v>25</v>
      </c>
      <c r="F16">
        <v>33</v>
      </c>
      <c r="G16">
        <v>43</v>
      </c>
      <c r="H16">
        <v>49</v>
      </c>
      <c r="I16">
        <v>38</v>
      </c>
      <c r="J16" s="1">
        <v>20000000</v>
      </c>
      <c r="K16">
        <f t="shared" si="2"/>
        <v>-13</v>
      </c>
      <c r="L16">
        <f t="shared" si="3"/>
        <v>-13</v>
      </c>
      <c r="M16">
        <f t="shared" si="4"/>
        <v>-16</v>
      </c>
      <c r="N16">
        <f t="shared" si="5"/>
        <v>-7</v>
      </c>
      <c r="O16">
        <f t="shared" si="6"/>
        <v>-5</v>
      </c>
      <c r="P16">
        <f t="shared" si="7"/>
        <v>-3</v>
      </c>
      <c r="Q16">
        <f t="shared" si="8"/>
        <v>2</v>
      </c>
      <c r="R16">
        <f t="shared" si="9"/>
        <v>55</v>
      </c>
      <c r="S16">
        <f t="shared" si="10"/>
        <v>36</v>
      </c>
      <c r="T16" t="s">
        <v>60</v>
      </c>
      <c r="U16">
        <v>5</v>
      </c>
      <c r="V16">
        <v>2024</v>
      </c>
      <c r="W16">
        <f t="shared" si="11"/>
        <v>3</v>
      </c>
      <c r="X16" s="2">
        <f t="shared" si="1"/>
        <v>45356</v>
      </c>
    </row>
    <row r="17" spans="1:24" x14ac:dyDescent="0.25">
      <c r="A17" s="3" t="s">
        <v>13</v>
      </c>
      <c r="B17">
        <v>15</v>
      </c>
      <c r="C17">
        <v>17</v>
      </c>
      <c r="D17">
        <v>23</v>
      </c>
      <c r="E17">
        <v>32</v>
      </c>
      <c r="F17">
        <v>38</v>
      </c>
      <c r="G17">
        <v>46</v>
      </c>
      <c r="H17">
        <v>47</v>
      </c>
      <c r="I17">
        <v>44</v>
      </c>
      <c r="J17" s="1">
        <v>15000000</v>
      </c>
      <c r="K17">
        <f t="shared" si="2"/>
        <v>1</v>
      </c>
      <c r="L17">
        <f t="shared" si="3"/>
        <v>-1</v>
      </c>
      <c r="M17">
        <f t="shared" si="4"/>
        <v>1</v>
      </c>
      <c r="N17">
        <f t="shared" si="5"/>
        <v>7</v>
      </c>
      <c r="O17">
        <f t="shared" si="6"/>
        <v>4</v>
      </c>
      <c r="P17">
        <f t="shared" si="7"/>
        <v>6</v>
      </c>
      <c r="Q17">
        <f t="shared" si="8"/>
        <v>1</v>
      </c>
      <c r="R17">
        <f t="shared" si="9"/>
        <v>19</v>
      </c>
      <c r="S17">
        <f t="shared" si="10"/>
        <v>14</v>
      </c>
      <c r="T17" t="s">
        <v>60</v>
      </c>
      <c r="U17">
        <v>1</v>
      </c>
      <c r="V17">
        <v>2024</v>
      </c>
      <c r="W17">
        <f t="shared" si="11"/>
        <v>3</v>
      </c>
      <c r="X17" s="2">
        <f t="shared" si="1"/>
        <v>45352</v>
      </c>
    </row>
    <row r="18" spans="1:24" x14ac:dyDescent="0.25">
      <c r="A18" s="3" t="s">
        <v>14</v>
      </c>
      <c r="B18">
        <v>14</v>
      </c>
      <c r="C18">
        <v>18</v>
      </c>
      <c r="D18">
        <v>22</v>
      </c>
      <c r="E18">
        <v>25</v>
      </c>
      <c r="F18">
        <v>34</v>
      </c>
      <c r="G18">
        <v>40</v>
      </c>
      <c r="H18">
        <v>46</v>
      </c>
      <c r="I18">
        <v>30</v>
      </c>
      <c r="J18" s="1">
        <v>10000000</v>
      </c>
      <c r="K18">
        <f t="shared" si="2"/>
        <v>6</v>
      </c>
      <c r="L18">
        <f t="shared" si="3"/>
        <v>2</v>
      </c>
      <c r="M18">
        <f t="shared" si="4"/>
        <v>-2</v>
      </c>
      <c r="N18">
        <f t="shared" si="5"/>
        <v>-3</v>
      </c>
      <c r="O18">
        <f t="shared" si="6"/>
        <v>-6</v>
      </c>
      <c r="P18">
        <f t="shared" si="7"/>
        <v>-1</v>
      </c>
      <c r="Q18">
        <f t="shared" si="8"/>
        <v>-1</v>
      </c>
      <c r="R18">
        <f t="shared" si="9"/>
        <v>5</v>
      </c>
      <c r="S18">
        <f t="shared" si="10"/>
        <v>-28</v>
      </c>
      <c r="T18" t="s">
        <v>61</v>
      </c>
      <c r="U18">
        <v>27</v>
      </c>
      <c r="V18">
        <v>2024</v>
      </c>
      <c r="W18">
        <f>MONTH(2&amp;T18)</f>
        <v>2</v>
      </c>
      <c r="X18" s="2">
        <f t="shared" si="1"/>
        <v>45349</v>
      </c>
    </row>
    <row r="19" spans="1:24" x14ac:dyDescent="0.25">
      <c r="A19" s="3" t="s">
        <v>15</v>
      </c>
      <c r="B19">
        <v>8</v>
      </c>
      <c r="C19">
        <v>16</v>
      </c>
      <c r="D19">
        <v>24</v>
      </c>
      <c r="E19">
        <v>28</v>
      </c>
      <c r="F19">
        <v>40</v>
      </c>
      <c r="G19">
        <v>41</v>
      </c>
      <c r="H19">
        <v>47</v>
      </c>
      <c r="I19">
        <v>10</v>
      </c>
      <c r="J19" s="1">
        <v>18000000</v>
      </c>
      <c r="K19">
        <f t="shared" si="2"/>
        <v>7</v>
      </c>
      <c r="L19">
        <f t="shared" si="3"/>
        <v>12</v>
      </c>
      <c r="M19">
        <f t="shared" si="4"/>
        <v>1</v>
      </c>
      <c r="N19">
        <f t="shared" si="5"/>
        <v>4</v>
      </c>
      <c r="O19">
        <f t="shared" si="6"/>
        <v>9</v>
      </c>
      <c r="P19">
        <f t="shared" si="7"/>
        <v>1</v>
      </c>
      <c r="Q19">
        <f t="shared" si="8"/>
        <v>-1</v>
      </c>
      <c r="R19">
        <f t="shared" si="9"/>
        <v>33</v>
      </c>
      <c r="S19">
        <f t="shared" si="10"/>
        <v>-13</v>
      </c>
      <c r="T19" t="s">
        <v>61</v>
      </c>
      <c r="U19">
        <v>23</v>
      </c>
      <c r="V19">
        <v>2024</v>
      </c>
      <c r="W19">
        <f t="shared" ref="W19:W25" si="12">MONTH(2&amp;T19)</f>
        <v>2</v>
      </c>
      <c r="X19" s="2">
        <f t="shared" si="1"/>
        <v>45345</v>
      </c>
    </row>
    <row r="20" spans="1:24" x14ac:dyDescent="0.25">
      <c r="A20" s="3" t="s">
        <v>16</v>
      </c>
      <c r="B20">
        <v>1</v>
      </c>
      <c r="C20">
        <v>4</v>
      </c>
      <c r="D20">
        <v>23</v>
      </c>
      <c r="E20">
        <v>24</v>
      </c>
      <c r="F20">
        <v>31</v>
      </c>
      <c r="G20">
        <v>40</v>
      </c>
      <c r="H20">
        <v>48</v>
      </c>
      <c r="I20">
        <v>38</v>
      </c>
      <c r="J20" s="1">
        <v>70000000</v>
      </c>
      <c r="K20">
        <f t="shared" si="2"/>
        <v>-3</v>
      </c>
      <c r="L20">
        <f t="shared" si="3"/>
        <v>-15</v>
      </c>
      <c r="M20">
        <f t="shared" si="4"/>
        <v>-6</v>
      </c>
      <c r="N20">
        <f t="shared" si="5"/>
        <v>-10</v>
      </c>
      <c r="O20">
        <f t="shared" si="6"/>
        <v>-10</v>
      </c>
      <c r="P20">
        <f t="shared" si="7"/>
        <v>-4</v>
      </c>
      <c r="Q20">
        <f t="shared" si="8"/>
        <v>2</v>
      </c>
      <c r="R20">
        <f t="shared" si="9"/>
        <v>46</v>
      </c>
      <c r="S20">
        <f t="shared" si="10"/>
        <v>25</v>
      </c>
      <c r="T20" t="s">
        <v>61</v>
      </c>
      <c r="U20">
        <v>20</v>
      </c>
      <c r="V20">
        <v>2024</v>
      </c>
      <c r="W20">
        <f t="shared" si="12"/>
        <v>2</v>
      </c>
      <c r="X20" s="2">
        <f t="shared" si="1"/>
        <v>45342</v>
      </c>
    </row>
    <row r="21" spans="1:24" x14ac:dyDescent="0.25">
      <c r="A21" s="3" t="s">
        <v>17</v>
      </c>
      <c r="B21">
        <v>4</v>
      </c>
      <c r="C21">
        <v>19</v>
      </c>
      <c r="D21">
        <v>29</v>
      </c>
      <c r="E21">
        <v>34</v>
      </c>
      <c r="F21">
        <v>41</v>
      </c>
      <c r="G21">
        <v>44</v>
      </c>
      <c r="H21">
        <v>46</v>
      </c>
      <c r="I21">
        <v>31</v>
      </c>
      <c r="J21" s="1">
        <v>65000000</v>
      </c>
      <c r="K21">
        <f t="shared" si="2"/>
        <v>-9</v>
      </c>
      <c r="L21">
        <f t="shared" si="3"/>
        <v>3</v>
      </c>
      <c r="M21">
        <f t="shared" si="4"/>
        <v>11</v>
      </c>
      <c r="N21">
        <f t="shared" si="5"/>
        <v>5</v>
      </c>
      <c r="O21">
        <f t="shared" si="6"/>
        <v>6</v>
      </c>
      <c r="P21">
        <f t="shared" si="7"/>
        <v>8</v>
      </c>
      <c r="Q21">
        <f t="shared" si="8"/>
        <v>-3</v>
      </c>
      <c r="R21">
        <f t="shared" si="9"/>
        <v>21</v>
      </c>
      <c r="S21">
        <f t="shared" si="10"/>
        <v>5</v>
      </c>
      <c r="T21" t="s">
        <v>61</v>
      </c>
      <c r="U21">
        <v>16</v>
      </c>
      <c r="V21">
        <v>2024</v>
      </c>
      <c r="W21">
        <f t="shared" si="12"/>
        <v>2</v>
      </c>
      <c r="X21" s="2">
        <f t="shared" si="1"/>
        <v>45338</v>
      </c>
    </row>
    <row r="22" spans="1:24" x14ac:dyDescent="0.25">
      <c r="A22" s="3" t="s">
        <v>18</v>
      </c>
      <c r="B22">
        <v>13</v>
      </c>
      <c r="C22">
        <v>16</v>
      </c>
      <c r="D22">
        <v>18</v>
      </c>
      <c r="E22">
        <v>29</v>
      </c>
      <c r="F22">
        <v>35</v>
      </c>
      <c r="G22">
        <v>36</v>
      </c>
      <c r="H22">
        <v>49</v>
      </c>
      <c r="I22">
        <v>34</v>
      </c>
      <c r="J22" s="1">
        <v>60000000</v>
      </c>
      <c r="K22">
        <f t="shared" si="2"/>
        <v>8</v>
      </c>
      <c r="L22">
        <f t="shared" si="3"/>
        <v>8</v>
      </c>
      <c r="M22">
        <f t="shared" si="4"/>
        <v>2</v>
      </c>
      <c r="N22">
        <f t="shared" si="5"/>
        <v>-3</v>
      </c>
      <c r="O22">
        <f t="shared" si="6"/>
        <v>-1</v>
      </c>
      <c r="P22">
        <f t="shared" si="7"/>
        <v>-5</v>
      </c>
      <c r="Q22">
        <f t="shared" si="8"/>
        <v>7</v>
      </c>
      <c r="R22">
        <f t="shared" si="9"/>
        <v>16</v>
      </c>
      <c r="S22">
        <f t="shared" si="10"/>
        <v>-16</v>
      </c>
      <c r="T22" t="s">
        <v>61</v>
      </c>
      <c r="U22">
        <v>13</v>
      </c>
      <c r="V22">
        <v>2024</v>
      </c>
      <c r="W22">
        <f t="shared" si="12"/>
        <v>2</v>
      </c>
      <c r="X22" s="2">
        <f t="shared" si="1"/>
        <v>45335</v>
      </c>
    </row>
    <row r="23" spans="1:24" x14ac:dyDescent="0.25">
      <c r="A23" s="3" t="s">
        <v>19</v>
      </c>
      <c r="B23">
        <v>5</v>
      </c>
      <c r="C23">
        <v>8</v>
      </c>
      <c r="D23">
        <v>16</v>
      </c>
      <c r="E23">
        <v>32</v>
      </c>
      <c r="F23">
        <v>36</v>
      </c>
      <c r="G23">
        <v>41</v>
      </c>
      <c r="H23">
        <v>42</v>
      </c>
      <c r="I23">
        <v>12</v>
      </c>
      <c r="J23" s="1">
        <v>55000000</v>
      </c>
      <c r="K23">
        <f t="shared" si="2"/>
        <v>-5</v>
      </c>
      <c r="L23">
        <f t="shared" si="3"/>
        <v>-8</v>
      </c>
      <c r="M23">
        <f t="shared" si="4"/>
        <v>-5</v>
      </c>
      <c r="N23">
        <f t="shared" si="5"/>
        <v>3</v>
      </c>
      <c r="O23">
        <f t="shared" si="6"/>
        <v>-6</v>
      </c>
      <c r="P23">
        <f t="shared" si="7"/>
        <v>-3</v>
      </c>
      <c r="Q23">
        <f t="shared" si="8"/>
        <v>-8</v>
      </c>
      <c r="R23">
        <f t="shared" si="9"/>
        <v>32</v>
      </c>
      <c r="S23">
        <f t="shared" si="10"/>
        <v>-36</v>
      </c>
      <c r="T23" t="s">
        <v>61</v>
      </c>
      <c r="U23">
        <v>9</v>
      </c>
      <c r="V23">
        <v>2024</v>
      </c>
      <c r="W23">
        <f t="shared" si="12"/>
        <v>2</v>
      </c>
      <c r="X23" s="2">
        <f t="shared" si="1"/>
        <v>45331</v>
      </c>
    </row>
    <row r="24" spans="1:24" x14ac:dyDescent="0.25">
      <c r="A24" s="3" t="s">
        <v>20</v>
      </c>
      <c r="B24">
        <v>10</v>
      </c>
      <c r="C24">
        <v>16</v>
      </c>
      <c r="D24">
        <v>21</v>
      </c>
      <c r="E24">
        <v>29</v>
      </c>
      <c r="F24">
        <v>42</v>
      </c>
      <c r="G24">
        <v>44</v>
      </c>
      <c r="H24">
        <v>50</v>
      </c>
      <c r="I24">
        <v>26</v>
      </c>
      <c r="J24" s="1">
        <v>50000000</v>
      </c>
      <c r="K24">
        <f t="shared" si="2"/>
        <v>3</v>
      </c>
      <c r="L24">
        <f t="shared" si="3"/>
        <v>7</v>
      </c>
      <c r="M24">
        <f t="shared" si="4"/>
        <v>7</v>
      </c>
      <c r="N24">
        <f t="shared" si="5"/>
        <v>11</v>
      </c>
      <c r="O24">
        <f t="shared" si="6"/>
        <v>20</v>
      </c>
      <c r="P24">
        <f t="shared" si="7"/>
        <v>12</v>
      </c>
      <c r="Q24">
        <f t="shared" si="8"/>
        <v>8</v>
      </c>
      <c r="R24">
        <f t="shared" si="9"/>
        <v>68</v>
      </c>
      <c r="S24">
        <f t="shared" si="10"/>
        <v>54</v>
      </c>
      <c r="T24" t="s">
        <v>61</v>
      </c>
      <c r="U24">
        <v>6</v>
      </c>
      <c r="V24">
        <v>2024</v>
      </c>
      <c r="W24">
        <f t="shared" si="12"/>
        <v>2</v>
      </c>
      <c r="X24" s="2">
        <f t="shared" si="1"/>
        <v>45328</v>
      </c>
    </row>
    <row r="25" spans="1:24" x14ac:dyDescent="0.25">
      <c r="A25" s="3" t="s">
        <v>21</v>
      </c>
      <c r="B25">
        <v>7</v>
      </c>
      <c r="C25">
        <v>9</v>
      </c>
      <c r="D25">
        <v>14</v>
      </c>
      <c r="E25">
        <v>18</v>
      </c>
      <c r="F25">
        <v>22</v>
      </c>
      <c r="G25">
        <v>32</v>
      </c>
      <c r="H25">
        <v>42</v>
      </c>
      <c r="I25">
        <v>2</v>
      </c>
      <c r="J25" s="1">
        <v>40000000</v>
      </c>
      <c r="K25">
        <f t="shared" si="2"/>
        <v>6</v>
      </c>
      <c r="L25">
        <f t="shared" si="3"/>
        <v>3</v>
      </c>
      <c r="M25">
        <f t="shared" si="4"/>
        <v>2</v>
      </c>
      <c r="N25">
        <f t="shared" si="5"/>
        <v>0</v>
      </c>
      <c r="O25">
        <f t="shared" si="6"/>
        <v>-4</v>
      </c>
      <c r="P25">
        <f t="shared" si="7"/>
        <v>5</v>
      </c>
      <c r="Q25">
        <f t="shared" si="8"/>
        <v>2</v>
      </c>
      <c r="R25">
        <f t="shared" si="9"/>
        <v>14</v>
      </c>
      <c r="S25">
        <f t="shared" si="10"/>
        <v>-2</v>
      </c>
      <c r="T25" t="s">
        <v>61</v>
      </c>
      <c r="U25">
        <v>2</v>
      </c>
      <c r="V25">
        <v>2024</v>
      </c>
      <c r="W25">
        <f t="shared" si="12"/>
        <v>2</v>
      </c>
      <c r="X25" s="2">
        <f t="shared" si="1"/>
        <v>45324</v>
      </c>
    </row>
    <row r="26" spans="1:24" x14ac:dyDescent="0.25">
      <c r="A26" s="3" t="s">
        <v>22</v>
      </c>
      <c r="B26">
        <v>1</v>
      </c>
      <c r="C26">
        <v>6</v>
      </c>
      <c r="D26">
        <v>12</v>
      </c>
      <c r="E26">
        <v>18</v>
      </c>
      <c r="F26">
        <v>26</v>
      </c>
      <c r="G26">
        <v>27</v>
      </c>
      <c r="H26">
        <v>40</v>
      </c>
      <c r="I26">
        <v>42</v>
      </c>
      <c r="J26" s="1">
        <v>34000000</v>
      </c>
      <c r="K26">
        <f t="shared" si="2"/>
        <v>-6</v>
      </c>
      <c r="L26">
        <f t="shared" si="3"/>
        <v>-5</v>
      </c>
      <c r="M26">
        <f t="shared" si="4"/>
        <v>-9</v>
      </c>
      <c r="N26">
        <f t="shared" si="5"/>
        <v>-4</v>
      </c>
      <c r="O26">
        <f t="shared" si="6"/>
        <v>2</v>
      </c>
      <c r="P26">
        <f t="shared" si="7"/>
        <v>1</v>
      </c>
      <c r="Q26">
        <f t="shared" si="8"/>
        <v>5</v>
      </c>
      <c r="R26">
        <f t="shared" si="9"/>
        <v>16</v>
      </c>
      <c r="S26">
        <f t="shared" si="10"/>
        <v>-45</v>
      </c>
      <c r="T26" t="s">
        <v>62</v>
      </c>
      <c r="U26">
        <v>30</v>
      </c>
      <c r="V26">
        <v>2024</v>
      </c>
      <c r="W26">
        <f>MONTH(1&amp;T26)</f>
        <v>1</v>
      </c>
      <c r="X26" s="2">
        <f t="shared" si="1"/>
        <v>45321</v>
      </c>
    </row>
    <row r="27" spans="1:24" x14ac:dyDescent="0.25">
      <c r="A27" s="3" t="s">
        <v>23</v>
      </c>
      <c r="B27">
        <v>7</v>
      </c>
      <c r="C27">
        <v>11</v>
      </c>
      <c r="D27">
        <v>21</v>
      </c>
      <c r="E27">
        <v>22</v>
      </c>
      <c r="F27">
        <v>24</v>
      </c>
      <c r="G27">
        <v>26</v>
      </c>
      <c r="H27">
        <v>35</v>
      </c>
      <c r="I27">
        <v>32</v>
      </c>
      <c r="J27" s="1">
        <v>29000000</v>
      </c>
      <c r="K27">
        <f t="shared" si="2"/>
        <v>3</v>
      </c>
      <c r="L27">
        <f t="shared" si="3"/>
        <v>2</v>
      </c>
      <c r="M27">
        <f t="shared" si="4"/>
        <v>-4</v>
      </c>
      <c r="N27">
        <f t="shared" si="5"/>
        <v>-9</v>
      </c>
      <c r="O27">
        <f t="shared" si="6"/>
        <v>-17</v>
      </c>
      <c r="P27">
        <f t="shared" si="7"/>
        <v>-22</v>
      </c>
      <c r="Q27">
        <f t="shared" si="8"/>
        <v>-14</v>
      </c>
      <c r="R27">
        <f t="shared" si="9"/>
        <v>61</v>
      </c>
      <c r="S27">
        <f t="shared" si="10"/>
        <v>58</v>
      </c>
      <c r="T27" t="s">
        <v>62</v>
      </c>
      <c r="U27">
        <v>26</v>
      </c>
      <c r="V27">
        <v>2024</v>
      </c>
      <c r="W27">
        <f t="shared" ref="W27:W34" si="13">MONTH(1&amp;T27)</f>
        <v>1</v>
      </c>
      <c r="X27" s="2">
        <f t="shared" si="1"/>
        <v>45317</v>
      </c>
    </row>
    <row r="28" spans="1:24" x14ac:dyDescent="0.25">
      <c r="A28" s="3" t="s">
        <v>24</v>
      </c>
      <c r="B28">
        <v>4</v>
      </c>
      <c r="C28">
        <v>9</v>
      </c>
      <c r="D28">
        <v>25</v>
      </c>
      <c r="E28">
        <v>31</v>
      </c>
      <c r="F28">
        <v>41</v>
      </c>
      <c r="G28">
        <v>48</v>
      </c>
      <c r="H28">
        <v>49</v>
      </c>
      <c r="I28">
        <v>7</v>
      </c>
      <c r="J28" s="1">
        <v>24000000</v>
      </c>
      <c r="K28">
        <f t="shared" si="2"/>
        <v>-7</v>
      </c>
      <c r="L28">
        <f t="shared" si="3"/>
        <v>-11</v>
      </c>
      <c r="M28">
        <f t="shared" si="4"/>
        <v>-2</v>
      </c>
      <c r="N28">
        <f t="shared" si="5"/>
        <v>3</v>
      </c>
      <c r="O28">
        <f t="shared" si="6"/>
        <v>9</v>
      </c>
      <c r="P28">
        <f t="shared" si="7"/>
        <v>12</v>
      </c>
      <c r="Q28">
        <f t="shared" si="8"/>
        <v>-1</v>
      </c>
      <c r="R28">
        <f t="shared" si="9"/>
        <v>3</v>
      </c>
      <c r="S28">
        <f t="shared" si="10"/>
        <v>-37</v>
      </c>
      <c r="T28" t="s">
        <v>62</v>
      </c>
      <c r="U28">
        <v>23</v>
      </c>
      <c r="V28">
        <v>2024</v>
      </c>
      <c r="W28">
        <f t="shared" si="13"/>
        <v>1</v>
      </c>
      <c r="X28" s="2">
        <f t="shared" si="1"/>
        <v>45314</v>
      </c>
    </row>
    <row r="29" spans="1:24" x14ac:dyDescent="0.25">
      <c r="A29" s="3" t="s">
        <v>25</v>
      </c>
      <c r="B29">
        <v>11</v>
      </c>
      <c r="C29">
        <v>20</v>
      </c>
      <c r="D29">
        <v>27</v>
      </c>
      <c r="E29">
        <v>28</v>
      </c>
      <c r="F29">
        <v>32</v>
      </c>
      <c r="G29">
        <v>36</v>
      </c>
      <c r="H29">
        <v>50</v>
      </c>
      <c r="I29">
        <v>2</v>
      </c>
      <c r="J29" s="1">
        <v>19000000</v>
      </c>
      <c r="K29">
        <f t="shared" si="2"/>
        <v>9</v>
      </c>
      <c r="L29">
        <f t="shared" si="3"/>
        <v>11</v>
      </c>
      <c r="M29">
        <f t="shared" si="4"/>
        <v>17</v>
      </c>
      <c r="N29">
        <f t="shared" si="5"/>
        <v>14</v>
      </c>
      <c r="O29">
        <f t="shared" si="6"/>
        <v>-10</v>
      </c>
      <c r="P29">
        <f t="shared" si="7"/>
        <v>-7</v>
      </c>
      <c r="Q29">
        <f t="shared" si="8"/>
        <v>6</v>
      </c>
      <c r="R29">
        <f t="shared" si="9"/>
        <v>40</v>
      </c>
      <c r="S29">
        <f t="shared" si="10"/>
        <v>4</v>
      </c>
      <c r="T29" t="s">
        <v>62</v>
      </c>
      <c r="U29">
        <v>19</v>
      </c>
      <c r="V29">
        <v>2024</v>
      </c>
      <c r="W29">
        <f t="shared" si="13"/>
        <v>1</v>
      </c>
      <c r="X29" s="2">
        <f t="shared" si="1"/>
        <v>45310</v>
      </c>
    </row>
    <row r="30" spans="1:24" x14ac:dyDescent="0.25">
      <c r="A30" s="3" t="s">
        <v>26</v>
      </c>
      <c r="B30">
        <v>2</v>
      </c>
      <c r="C30">
        <v>9</v>
      </c>
      <c r="D30">
        <v>10</v>
      </c>
      <c r="E30">
        <v>14</v>
      </c>
      <c r="F30">
        <v>42</v>
      </c>
      <c r="G30">
        <v>43</v>
      </c>
      <c r="H30">
        <v>44</v>
      </c>
      <c r="I30">
        <v>25</v>
      </c>
      <c r="J30" s="1">
        <v>70000000</v>
      </c>
      <c r="K30">
        <f t="shared" si="2"/>
        <v>-3</v>
      </c>
      <c r="L30">
        <f t="shared" si="3"/>
        <v>3</v>
      </c>
      <c r="M30">
        <f t="shared" si="4"/>
        <v>3</v>
      </c>
      <c r="N30">
        <f t="shared" si="5"/>
        <v>-4</v>
      </c>
      <c r="O30">
        <f t="shared" si="6"/>
        <v>20</v>
      </c>
      <c r="P30">
        <f t="shared" si="7"/>
        <v>9</v>
      </c>
      <c r="Q30">
        <f t="shared" si="8"/>
        <v>8</v>
      </c>
      <c r="R30">
        <f t="shared" si="9"/>
        <v>36</v>
      </c>
      <c r="S30">
        <f t="shared" si="10"/>
        <v>21</v>
      </c>
      <c r="T30" t="s">
        <v>62</v>
      </c>
      <c r="U30">
        <v>16</v>
      </c>
      <c r="V30">
        <v>2024</v>
      </c>
      <c r="W30">
        <f t="shared" si="13"/>
        <v>1</v>
      </c>
      <c r="X30" s="2">
        <f t="shared" si="1"/>
        <v>45307</v>
      </c>
    </row>
    <row r="31" spans="1:24" x14ac:dyDescent="0.25">
      <c r="A31" s="3" t="s">
        <v>27</v>
      </c>
      <c r="B31">
        <v>5</v>
      </c>
      <c r="C31">
        <v>6</v>
      </c>
      <c r="D31">
        <v>7</v>
      </c>
      <c r="E31">
        <v>18</v>
      </c>
      <c r="F31">
        <v>22</v>
      </c>
      <c r="G31">
        <v>34</v>
      </c>
      <c r="H31">
        <v>36</v>
      </c>
      <c r="I31">
        <v>26</v>
      </c>
      <c r="J31" s="1">
        <v>60000000</v>
      </c>
      <c r="K31">
        <f t="shared" si="2"/>
        <v>4</v>
      </c>
      <c r="L31">
        <f t="shared" si="3"/>
        <v>4</v>
      </c>
      <c r="M31">
        <f t="shared" si="4"/>
        <v>-5</v>
      </c>
      <c r="N31">
        <f t="shared" si="5"/>
        <v>-2</v>
      </c>
      <c r="O31">
        <f t="shared" si="6"/>
        <v>-2</v>
      </c>
      <c r="P31">
        <f t="shared" si="7"/>
        <v>8</v>
      </c>
      <c r="Q31">
        <f t="shared" si="8"/>
        <v>8</v>
      </c>
      <c r="R31">
        <f t="shared" si="9"/>
        <v>15</v>
      </c>
      <c r="S31">
        <f t="shared" si="10"/>
        <v>-40</v>
      </c>
      <c r="T31" t="s">
        <v>62</v>
      </c>
      <c r="U31">
        <v>12</v>
      </c>
      <c r="V31">
        <v>2024</v>
      </c>
      <c r="W31">
        <f t="shared" si="13"/>
        <v>1</v>
      </c>
      <c r="X31" s="2">
        <f t="shared" si="1"/>
        <v>45303</v>
      </c>
    </row>
    <row r="32" spans="1:24" x14ac:dyDescent="0.25">
      <c r="A32" s="3" t="s">
        <v>28</v>
      </c>
      <c r="B32">
        <v>1</v>
      </c>
      <c r="C32">
        <v>2</v>
      </c>
      <c r="D32">
        <v>12</v>
      </c>
      <c r="E32">
        <v>20</v>
      </c>
      <c r="F32">
        <v>24</v>
      </c>
      <c r="G32">
        <v>26</v>
      </c>
      <c r="H32">
        <v>28</v>
      </c>
      <c r="I32">
        <v>13</v>
      </c>
      <c r="J32" s="1">
        <v>50000000</v>
      </c>
      <c r="K32">
        <f t="shared" si="2"/>
        <v>-2</v>
      </c>
      <c r="L32">
        <f t="shared" si="3"/>
        <v>-4</v>
      </c>
      <c r="M32">
        <f t="shared" si="4"/>
        <v>1</v>
      </c>
      <c r="N32">
        <f t="shared" si="5"/>
        <v>-4</v>
      </c>
      <c r="O32">
        <f t="shared" si="6"/>
        <v>-5</v>
      </c>
      <c r="P32">
        <f t="shared" si="7"/>
        <v>-19</v>
      </c>
      <c r="Q32">
        <f t="shared" si="8"/>
        <v>-22</v>
      </c>
      <c r="R32">
        <f t="shared" si="9"/>
        <v>55</v>
      </c>
      <c r="S32">
        <f t="shared" si="10"/>
        <v>36</v>
      </c>
      <c r="T32" t="s">
        <v>62</v>
      </c>
      <c r="U32">
        <v>9</v>
      </c>
      <c r="V32">
        <v>2024</v>
      </c>
      <c r="W32">
        <f t="shared" si="13"/>
        <v>1</v>
      </c>
      <c r="X32" s="2">
        <f t="shared" si="1"/>
        <v>45300</v>
      </c>
    </row>
    <row r="33" spans="1:24" x14ac:dyDescent="0.25">
      <c r="A33" s="3" t="s">
        <v>29</v>
      </c>
      <c r="B33">
        <v>3</v>
      </c>
      <c r="C33">
        <v>6</v>
      </c>
      <c r="D33">
        <v>11</v>
      </c>
      <c r="E33">
        <v>24</v>
      </c>
      <c r="F33">
        <v>29</v>
      </c>
      <c r="G33">
        <v>45</v>
      </c>
      <c r="H33">
        <v>50</v>
      </c>
      <c r="I33">
        <v>16</v>
      </c>
      <c r="J33" s="1">
        <v>40000000</v>
      </c>
      <c r="K33">
        <f t="shared" si="2"/>
        <v>-6</v>
      </c>
      <c r="L33">
        <f t="shared" si="3"/>
        <v>-4</v>
      </c>
      <c r="M33">
        <f t="shared" si="4"/>
        <v>-5</v>
      </c>
      <c r="N33">
        <f t="shared" si="5"/>
        <v>-5</v>
      </c>
      <c r="O33">
        <f t="shared" si="6"/>
        <v>-7</v>
      </c>
      <c r="P33">
        <f t="shared" si="7"/>
        <v>8</v>
      </c>
      <c r="Q33">
        <f t="shared" si="8"/>
        <v>0</v>
      </c>
      <c r="R33">
        <f t="shared" si="9"/>
        <v>19</v>
      </c>
      <c r="S33">
        <f t="shared" si="10"/>
        <v>-17</v>
      </c>
      <c r="T33" t="s">
        <v>62</v>
      </c>
      <c r="U33">
        <v>5</v>
      </c>
      <c r="V33">
        <v>2024</v>
      </c>
      <c r="W33">
        <f t="shared" si="13"/>
        <v>1</v>
      </c>
      <c r="X33" s="2">
        <f t="shared" si="1"/>
        <v>45296</v>
      </c>
    </row>
    <row r="34" spans="1:24" x14ac:dyDescent="0.25">
      <c r="A34" s="3" t="s">
        <v>30</v>
      </c>
      <c r="B34">
        <v>9</v>
      </c>
      <c r="C34">
        <v>10</v>
      </c>
      <c r="D34">
        <v>16</v>
      </c>
      <c r="E34">
        <v>29</v>
      </c>
      <c r="F34">
        <v>36</v>
      </c>
      <c r="G34">
        <v>37</v>
      </c>
      <c r="H34">
        <v>50</v>
      </c>
      <c r="I34">
        <v>20</v>
      </c>
      <c r="J34" s="1">
        <v>32000000</v>
      </c>
      <c r="K34">
        <f t="shared" si="2"/>
        <v>6</v>
      </c>
      <c r="L34">
        <f t="shared" si="3"/>
        <v>4</v>
      </c>
      <c r="M34">
        <f t="shared" si="4"/>
        <v>7</v>
      </c>
      <c r="N34">
        <f t="shared" si="5"/>
        <v>4</v>
      </c>
      <c r="O34">
        <f t="shared" si="6"/>
        <v>6</v>
      </c>
      <c r="P34">
        <f t="shared" si="7"/>
        <v>1</v>
      </c>
      <c r="Q34">
        <f t="shared" si="8"/>
        <v>8</v>
      </c>
      <c r="R34">
        <f t="shared" si="9"/>
        <v>36</v>
      </c>
      <c r="S34">
        <f t="shared" si="10"/>
        <v>9</v>
      </c>
      <c r="T34" t="s">
        <v>62</v>
      </c>
      <c r="U34">
        <v>2</v>
      </c>
      <c r="V34">
        <v>2024</v>
      </c>
      <c r="W34">
        <f t="shared" si="13"/>
        <v>1</v>
      </c>
      <c r="X34" s="2">
        <f t="shared" si="1"/>
        <v>45293</v>
      </c>
    </row>
    <row r="35" spans="1:24" x14ac:dyDescent="0.25">
      <c r="A35" s="3" t="s">
        <v>31</v>
      </c>
      <c r="B35">
        <v>3</v>
      </c>
      <c r="C35">
        <v>6</v>
      </c>
      <c r="D35">
        <v>9</v>
      </c>
      <c r="E35">
        <v>25</v>
      </c>
      <c r="F35">
        <v>30</v>
      </c>
      <c r="G35">
        <v>36</v>
      </c>
      <c r="H35">
        <v>42</v>
      </c>
      <c r="I35">
        <v>34</v>
      </c>
      <c r="J35" s="1">
        <v>27000000</v>
      </c>
      <c r="K35">
        <f t="shared" si="2"/>
        <v>2</v>
      </c>
      <c r="L35">
        <f t="shared" si="3"/>
        <v>-5</v>
      </c>
      <c r="M35">
        <f t="shared" si="4"/>
        <v>-4</v>
      </c>
      <c r="N35">
        <f t="shared" si="5"/>
        <v>8</v>
      </c>
      <c r="O35">
        <f t="shared" si="6"/>
        <v>-12</v>
      </c>
      <c r="P35">
        <f t="shared" si="7"/>
        <v>-9</v>
      </c>
      <c r="Q35">
        <f t="shared" si="8"/>
        <v>-7</v>
      </c>
      <c r="R35">
        <f t="shared" si="9"/>
        <v>27</v>
      </c>
      <c r="S35">
        <f t="shared" si="10"/>
        <v>27</v>
      </c>
      <c r="T35" t="s">
        <v>63</v>
      </c>
      <c r="U35">
        <v>29</v>
      </c>
      <c r="V35">
        <v>2023</v>
      </c>
      <c r="W35">
        <f>MONTH(12&amp;T35)</f>
        <v>12</v>
      </c>
      <c r="X35" s="2">
        <f t="shared" si="1"/>
        <v>45289</v>
      </c>
    </row>
    <row r="36" spans="1:24" x14ac:dyDescent="0.25">
      <c r="A36" s="3" t="s">
        <v>32</v>
      </c>
      <c r="B36">
        <v>1</v>
      </c>
      <c r="C36">
        <v>11</v>
      </c>
      <c r="D36">
        <v>13</v>
      </c>
      <c r="E36">
        <v>17</v>
      </c>
      <c r="F36">
        <v>42</v>
      </c>
      <c r="G36">
        <v>45</v>
      </c>
      <c r="H36">
        <v>49</v>
      </c>
      <c r="I36">
        <v>23</v>
      </c>
      <c r="J36" s="1">
        <v>22000000</v>
      </c>
      <c r="K36">
        <f t="shared" si="2"/>
        <v>-7</v>
      </c>
      <c r="L36">
        <f t="shared" si="3"/>
        <v>-5</v>
      </c>
      <c r="M36">
        <f t="shared" si="4"/>
        <v>-6</v>
      </c>
      <c r="N36">
        <f t="shared" si="5"/>
        <v>-8</v>
      </c>
      <c r="O36">
        <f t="shared" si="6"/>
        <v>12</v>
      </c>
      <c r="P36">
        <f t="shared" si="7"/>
        <v>12</v>
      </c>
      <c r="Q36">
        <f t="shared" si="8"/>
        <v>2</v>
      </c>
      <c r="R36">
        <f t="shared" si="9"/>
        <v>0</v>
      </c>
      <c r="S36">
        <f t="shared" si="10"/>
        <v>-62</v>
      </c>
      <c r="T36" t="s">
        <v>63</v>
      </c>
      <c r="U36">
        <v>26</v>
      </c>
      <c r="V36">
        <v>2023</v>
      </c>
      <c r="W36">
        <f t="shared" ref="W36:W43" si="14">MONTH(12&amp;T36)</f>
        <v>12</v>
      </c>
      <c r="X36" s="2">
        <f t="shared" si="1"/>
        <v>45286</v>
      </c>
    </row>
    <row r="37" spans="1:24" x14ac:dyDescent="0.25">
      <c r="A37" s="3" t="s">
        <v>33</v>
      </c>
      <c r="B37">
        <v>8</v>
      </c>
      <c r="C37">
        <v>16</v>
      </c>
      <c r="D37">
        <v>19</v>
      </c>
      <c r="E37">
        <v>25</v>
      </c>
      <c r="F37">
        <v>30</v>
      </c>
      <c r="G37">
        <v>33</v>
      </c>
      <c r="H37">
        <v>47</v>
      </c>
      <c r="I37">
        <v>10</v>
      </c>
      <c r="J37" s="1">
        <v>17000000</v>
      </c>
      <c r="K37">
        <f t="shared" si="2"/>
        <v>6</v>
      </c>
      <c r="L37">
        <f t="shared" si="3"/>
        <v>13</v>
      </c>
      <c r="M37">
        <f t="shared" si="4"/>
        <v>15</v>
      </c>
      <c r="N37">
        <f t="shared" si="5"/>
        <v>12</v>
      </c>
      <c r="O37">
        <f t="shared" si="6"/>
        <v>9</v>
      </c>
      <c r="P37">
        <f t="shared" si="7"/>
        <v>-2</v>
      </c>
      <c r="Q37">
        <f t="shared" si="8"/>
        <v>9</v>
      </c>
      <c r="R37">
        <f t="shared" si="9"/>
        <v>62</v>
      </c>
      <c r="S37">
        <f t="shared" si="10"/>
        <v>61</v>
      </c>
      <c r="T37" t="s">
        <v>63</v>
      </c>
      <c r="U37">
        <v>22</v>
      </c>
      <c r="V37">
        <v>2023</v>
      </c>
      <c r="W37">
        <f t="shared" si="14"/>
        <v>12</v>
      </c>
      <c r="X37" s="2">
        <f t="shared" si="1"/>
        <v>45282</v>
      </c>
    </row>
    <row r="38" spans="1:24" x14ac:dyDescent="0.25">
      <c r="A38" s="3" t="s">
        <v>34</v>
      </c>
      <c r="B38">
        <v>2</v>
      </c>
      <c r="C38">
        <v>3</v>
      </c>
      <c r="D38">
        <v>4</v>
      </c>
      <c r="E38">
        <v>13</v>
      </c>
      <c r="F38">
        <v>21</v>
      </c>
      <c r="G38">
        <v>35</v>
      </c>
      <c r="H38">
        <v>38</v>
      </c>
      <c r="I38">
        <v>50</v>
      </c>
      <c r="J38" s="1">
        <v>12000000</v>
      </c>
      <c r="K38">
        <f t="shared" si="2"/>
        <v>1</v>
      </c>
      <c r="L38">
        <f t="shared" si="3"/>
        <v>1</v>
      </c>
      <c r="M38">
        <f t="shared" si="4"/>
        <v>-9</v>
      </c>
      <c r="N38">
        <f t="shared" si="5"/>
        <v>-2</v>
      </c>
      <c r="O38">
        <f t="shared" si="6"/>
        <v>1</v>
      </c>
      <c r="P38">
        <f t="shared" si="7"/>
        <v>14</v>
      </c>
      <c r="Q38">
        <f t="shared" si="8"/>
        <v>-7</v>
      </c>
      <c r="R38">
        <f t="shared" si="9"/>
        <v>1</v>
      </c>
      <c r="S38">
        <f t="shared" si="10"/>
        <v>-35</v>
      </c>
      <c r="T38" t="s">
        <v>63</v>
      </c>
      <c r="U38">
        <v>19</v>
      </c>
      <c r="V38">
        <v>2023</v>
      </c>
      <c r="W38">
        <f t="shared" si="14"/>
        <v>12</v>
      </c>
      <c r="X38" s="2">
        <f t="shared" si="1"/>
        <v>45279</v>
      </c>
    </row>
    <row r="39" spans="1:24" x14ac:dyDescent="0.25">
      <c r="A39" s="3" t="s">
        <v>35</v>
      </c>
      <c r="B39">
        <v>1</v>
      </c>
      <c r="C39">
        <v>2</v>
      </c>
      <c r="D39">
        <v>13</v>
      </c>
      <c r="E39">
        <v>15</v>
      </c>
      <c r="F39">
        <v>20</v>
      </c>
      <c r="G39">
        <v>21</v>
      </c>
      <c r="H39">
        <v>45</v>
      </c>
      <c r="I39">
        <v>8</v>
      </c>
      <c r="J39" s="1">
        <v>50000000</v>
      </c>
      <c r="K39">
        <f t="shared" si="2"/>
        <v>-1</v>
      </c>
      <c r="L39">
        <f t="shared" si="3"/>
        <v>-4</v>
      </c>
      <c r="M39">
        <f t="shared" si="4"/>
        <v>-9</v>
      </c>
      <c r="N39">
        <f t="shared" si="5"/>
        <v>-8</v>
      </c>
      <c r="O39">
        <f t="shared" si="6"/>
        <v>-8</v>
      </c>
      <c r="P39">
        <f t="shared" si="7"/>
        <v>-9</v>
      </c>
      <c r="Q39">
        <f t="shared" si="8"/>
        <v>3</v>
      </c>
      <c r="R39">
        <f t="shared" si="9"/>
        <v>36</v>
      </c>
      <c r="S39">
        <f t="shared" si="10"/>
        <v>25</v>
      </c>
      <c r="T39" t="s">
        <v>63</v>
      </c>
      <c r="U39">
        <v>15</v>
      </c>
      <c r="V39">
        <v>2023</v>
      </c>
      <c r="W39">
        <f t="shared" si="14"/>
        <v>12</v>
      </c>
      <c r="X39" s="2">
        <f t="shared" si="1"/>
        <v>45275</v>
      </c>
    </row>
    <row r="40" spans="1:24" x14ac:dyDescent="0.25">
      <c r="A40" s="3" t="s">
        <v>36</v>
      </c>
      <c r="B40">
        <v>2</v>
      </c>
      <c r="C40">
        <v>6</v>
      </c>
      <c r="D40">
        <v>22</v>
      </c>
      <c r="E40">
        <v>23</v>
      </c>
      <c r="F40">
        <v>28</v>
      </c>
      <c r="G40">
        <v>30</v>
      </c>
      <c r="H40">
        <v>42</v>
      </c>
      <c r="I40">
        <v>43</v>
      </c>
      <c r="J40" s="1">
        <v>40000000</v>
      </c>
      <c r="K40">
        <f t="shared" si="2"/>
        <v>-6</v>
      </c>
      <c r="L40">
        <f t="shared" si="3"/>
        <v>-3</v>
      </c>
      <c r="M40">
        <f t="shared" si="4"/>
        <v>11</v>
      </c>
      <c r="N40">
        <f t="shared" si="5"/>
        <v>0</v>
      </c>
      <c r="O40">
        <f t="shared" si="6"/>
        <v>3</v>
      </c>
      <c r="P40">
        <f t="shared" si="7"/>
        <v>-2</v>
      </c>
      <c r="Q40">
        <f t="shared" si="8"/>
        <v>8</v>
      </c>
      <c r="R40">
        <f t="shared" si="9"/>
        <v>11</v>
      </c>
      <c r="S40">
        <f t="shared" si="10"/>
        <v>0</v>
      </c>
      <c r="T40" t="s">
        <v>63</v>
      </c>
      <c r="U40">
        <v>12</v>
      </c>
      <c r="V40">
        <v>2023</v>
      </c>
      <c r="W40">
        <f t="shared" si="14"/>
        <v>12</v>
      </c>
      <c r="X40" s="2">
        <f t="shared" si="1"/>
        <v>45272</v>
      </c>
    </row>
    <row r="41" spans="1:24" x14ac:dyDescent="0.25">
      <c r="A41" s="3" t="s">
        <v>37</v>
      </c>
      <c r="B41">
        <v>8</v>
      </c>
      <c r="C41">
        <v>9</v>
      </c>
      <c r="D41">
        <v>11</v>
      </c>
      <c r="E41">
        <v>23</v>
      </c>
      <c r="F41">
        <v>25</v>
      </c>
      <c r="G41">
        <v>32</v>
      </c>
      <c r="H41">
        <v>34</v>
      </c>
      <c r="I41">
        <v>20</v>
      </c>
      <c r="J41" s="1">
        <v>30000000</v>
      </c>
      <c r="K41">
        <f t="shared" si="2"/>
        <v>5</v>
      </c>
      <c r="L41">
        <f t="shared" si="3"/>
        <v>5</v>
      </c>
      <c r="M41">
        <f t="shared" si="4"/>
        <v>3</v>
      </c>
      <c r="N41">
        <f t="shared" si="5"/>
        <v>13</v>
      </c>
      <c r="O41">
        <f t="shared" si="6"/>
        <v>-13</v>
      </c>
      <c r="P41">
        <f t="shared" si="7"/>
        <v>-11</v>
      </c>
      <c r="Q41">
        <f t="shared" si="8"/>
        <v>-13</v>
      </c>
      <c r="R41">
        <f t="shared" si="9"/>
        <v>11</v>
      </c>
      <c r="S41">
        <f t="shared" si="10"/>
        <v>-15</v>
      </c>
      <c r="T41" t="s">
        <v>63</v>
      </c>
      <c r="U41">
        <v>8</v>
      </c>
      <c r="V41">
        <v>2023</v>
      </c>
      <c r="W41">
        <f t="shared" si="14"/>
        <v>12</v>
      </c>
      <c r="X41" s="2">
        <f t="shared" si="1"/>
        <v>45268</v>
      </c>
    </row>
    <row r="42" spans="1:24" x14ac:dyDescent="0.25">
      <c r="A42" s="3" t="s">
        <v>38</v>
      </c>
      <c r="B42">
        <v>3</v>
      </c>
      <c r="C42">
        <v>4</v>
      </c>
      <c r="D42">
        <v>8</v>
      </c>
      <c r="E42">
        <v>10</v>
      </c>
      <c r="F42">
        <v>38</v>
      </c>
      <c r="G42">
        <v>43</v>
      </c>
      <c r="H42">
        <v>47</v>
      </c>
      <c r="I42">
        <v>18</v>
      </c>
      <c r="J42" s="1">
        <v>25000000</v>
      </c>
      <c r="K42">
        <f t="shared" si="2"/>
        <v>-1</v>
      </c>
      <c r="L42">
        <f t="shared" si="3"/>
        <v>-8</v>
      </c>
      <c r="M42">
        <f t="shared" si="4"/>
        <v>-7</v>
      </c>
      <c r="N42">
        <f t="shared" si="5"/>
        <v>-12</v>
      </c>
      <c r="O42">
        <f t="shared" si="6"/>
        <v>2</v>
      </c>
      <c r="P42">
        <f t="shared" si="7"/>
        <v>-1</v>
      </c>
      <c r="Q42">
        <f t="shared" si="8"/>
        <v>1</v>
      </c>
      <c r="R42">
        <f t="shared" si="9"/>
        <v>26</v>
      </c>
      <c r="S42">
        <f t="shared" si="10"/>
        <v>20</v>
      </c>
      <c r="T42" t="s">
        <v>63</v>
      </c>
      <c r="U42">
        <v>5</v>
      </c>
      <c r="V42">
        <v>2023</v>
      </c>
      <c r="W42">
        <f t="shared" si="14"/>
        <v>12</v>
      </c>
      <c r="X42" s="2">
        <f t="shared" si="1"/>
        <v>45265</v>
      </c>
    </row>
    <row r="43" spans="1:24" x14ac:dyDescent="0.25">
      <c r="A43" s="3" t="s">
        <v>39</v>
      </c>
      <c r="B43">
        <v>4</v>
      </c>
      <c r="C43">
        <v>12</v>
      </c>
      <c r="D43">
        <v>15</v>
      </c>
      <c r="E43">
        <v>22</v>
      </c>
      <c r="F43">
        <v>36</v>
      </c>
      <c r="G43">
        <v>44</v>
      </c>
      <c r="H43">
        <v>46</v>
      </c>
      <c r="I43">
        <v>33</v>
      </c>
      <c r="J43" s="1">
        <v>20000000</v>
      </c>
      <c r="K43">
        <f t="shared" si="2"/>
        <v>3</v>
      </c>
      <c r="L43">
        <f t="shared" si="3"/>
        <v>-6</v>
      </c>
      <c r="M43">
        <f t="shared" si="4"/>
        <v>-10</v>
      </c>
      <c r="N43">
        <f t="shared" si="5"/>
        <v>-4</v>
      </c>
      <c r="O43">
        <f t="shared" si="6"/>
        <v>6</v>
      </c>
      <c r="P43">
        <f t="shared" si="7"/>
        <v>10</v>
      </c>
      <c r="Q43">
        <f t="shared" si="8"/>
        <v>7</v>
      </c>
      <c r="R43">
        <f t="shared" si="9"/>
        <v>6</v>
      </c>
      <c r="S43">
        <f t="shared" si="10"/>
        <v>-19</v>
      </c>
      <c r="T43" t="s">
        <v>63</v>
      </c>
      <c r="U43">
        <v>1</v>
      </c>
      <c r="V43">
        <v>2023</v>
      </c>
      <c r="W43">
        <f t="shared" si="14"/>
        <v>12</v>
      </c>
      <c r="X43" s="2">
        <f t="shared" si="1"/>
        <v>45261</v>
      </c>
    </row>
    <row r="44" spans="1:24" x14ac:dyDescent="0.25">
      <c r="A44" s="3" t="s">
        <v>40</v>
      </c>
      <c r="B44">
        <v>1</v>
      </c>
      <c r="C44">
        <v>18</v>
      </c>
      <c r="D44">
        <v>25</v>
      </c>
      <c r="E44">
        <v>26</v>
      </c>
      <c r="F44">
        <v>30</v>
      </c>
      <c r="G44">
        <v>34</v>
      </c>
      <c r="H44">
        <v>39</v>
      </c>
      <c r="I44">
        <v>20</v>
      </c>
      <c r="J44" s="1">
        <v>15000000</v>
      </c>
      <c r="K44">
        <f t="shared" si="2"/>
        <v>-1</v>
      </c>
      <c r="L44">
        <f t="shared" si="3"/>
        <v>-6</v>
      </c>
      <c r="M44">
        <f t="shared" si="4"/>
        <v>0</v>
      </c>
      <c r="N44">
        <f t="shared" si="5"/>
        <v>-2</v>
      </c>
      <c r="O44">
        <f t="shared" si="6"/>
        <v>-6</v>
      </c>
      <c r="P44">
        <f t="shared" si="7"/>
        <v>-3</v>
      </c>
      <c r="Q44">
        <f t="shared" si="8"/>
        <v>-7</v>
      </c>
      <c r="R44">
        <f t="shared" si="9"/>
        <v>25</v>
      </c>
      <c r="S44">
        <f t="shared" si="10"/>
        <v>22</v>
      </c>
      <c r="T44" t="s">
        <v>64</v>
      </c>
      <c r="U44">
        <v>28</v>
      </c>
      <c r="V44">
        <v>2023</v>
      </c>
      <c r="W44">
        <f>MONTH(11&amp;T44)</f>
        <v>11</v>
      </c>
      <c r="X44" s="2">
        <f t="shared" si="1"/>
        <v>45258</v>
      </c>
    </row>
    <row r="45" spans="1:24" x14ac:dyDescent="0.25">
      <c r="A45" s="3" t="s">
        <v>41</v>
      </c>
      <c r="B45">
        <v>2</v>
      </c>
      <c r="C45">
        <v>24</v>
      </c>
      <c r="D45">
        <v>25</v>
      </c>
      <c r="E45">
        <v>28</v>
      </c>
      <c r="F45">
        <v>36</v>
      </c>
      <c r="G45">
        <v>37</v>
      </c>
      <c r="H45">
        <v>46</v>
      </c>
      <c r="I45">
        <v>26</v>
      </c>
      <c r="J45" s="1">
        <v>10000000</v>
      </c>
      <c r="K45">
        <f t="shared" si="2"/>
        <v>-5</v>
      </c>
      <c r="L45">
        <f t="shared" si="3"/>
        <v>11</v>
      </c>
      <c r="M45">
        <f t="shared" si="4"/>
        <v>-5</v>
      </c>
      <c r="N45">
        <f t="shared" si="5"/>
        <v>-6</v>
      </c>
      <c r="O45">
        <f t="shared" si="6"/>
        <v>-1</v>
      </c>
      <c r="P45">
        <f t="shared" si="7"/>
        <v>-1</v>
      </c>
      <c r="Q45">
        <f t="shared" si="8"/>
        <v>4</v>
      </c>
      <c r="R45">
        <f t="shared" si="9"/>
        <v>3</v>
      </c>
      <c r="S45">
        <f t="shared" si="10"/>
        <v>-14</v>
      </c>
      <c r="T45" t="s">
        <v>64</v>
      </c>
      <c r="U45">
        <v>24</v>
      </c>
      <c r="V45">
        <v>2023</v>
      </c>
      <c r="W45">
        <f t="shared" ref="W45:W51" si="15">MONTH(11&amp;T45)</f>
        <v>11</v>
      </c>
      <c r="X45" s="2">
        <f t="shared" si="1"/>
        <v>45254</v>
      </c>
    </row>
    <row r="46" spans="1:24" x14ac:dyDescent="0.25">
      <c r="A46" s="3" t="s">
        <v>42</v>
      </c>
      <c r="B46">
        <v>7</v>
      </c>
      <c r="C46">
        <v>13</v>
      </c>
      <c r="D46">
        <v>30</v>
      </c>
      <c r="E46">
        <v>34</v>
      </c>
      <c r="F46">
        <v>37</v>
      </c>
      <c r="G46">
        <v>38</v>
      </c>
      <c r="H46">
        <v>42</v>
      </c>
      <c r="I46">
        <v>35</v>
      </c>
      <c r="J46" s="1">
        <v>40000000</v>
      </c>
      <c r="K46">
        <f t="shared" si="2"/>
        <v>5</v>
      </c>
      <c r="L46">
        <f t="shared" si="3"/>
        <v>-10</v>
      </c>
      <c r="M46">
        <f t="shared" si="4"/>
        <v>2</v>
      </c>
      <c r="N46">
        <f t="shared" si="5"/>
        <v>4</v>
      </c>
      <c r="O46">
        <f t="shared" si="6"/>
        <v>6</v>
      </c>
      <c r="P46">
        <f t="shared" si="7"/>
        <v>5</v>
      </c>
      <c r="Q46">
        <f t="shared" si="8"/>
        <v>5</v>
      </c>
      <c r="R46">
        <f t="shared" si="9"/>
        <v>17</v>
      </c>
      <c r="S46">
        <f t="shared" si="10"/>
        <v>2</v>
      </c>
      <c r="T46" t="s">
        <v>64</v>
      </c>
      <c r="U46">
        <v>21</v>
      </c>
      <c r="V46">
        <v>2023</v>
      </c>
      <c r="W46">
        <f t="shared" si="15"/>
        <v>11</v>
      </c>
      <c r="X46" s="2">
        <f t="shared" si="1"/>
        <v>45251</v>
      </c>
    </row>
    <row r="47" spans="1:24" x14ac:dyDescent="0.25">
      <c r="A47" s="3" t="s">
        <v>43</v>
      </c>
      <c r="B47">
        <v>2</v>
      </c>
      <c r="C47">
        <v>23</v>
      </c>
      <c r="D47">
        <v>28</v>
      </c>
      <c r="E47">
        <v>30</v>
      </c>
      <c r="F47">
        <v>31</v>
      </c>
      <c r="G47">
        <v>33</v>
      </c>
      <c r="H47">
        <v>37</v>
      </c>
      <c r="I47">
        <v>50</v>
      </c>
      <c r="J47" s="1">
        <v>33000000</v>
      </c>
      <c r="K47">
        <f t="shared" si="2"/>
        <v>-7</v>
      </c>
      <c r="L47">
        <f t="shared" si="3"/>
        <v>9</v>
      </c>
      <c r="M47">
        <f t="shared" si="4"/>
        <v>13</v>
      </c>
      <c r="N47">
        <f t="shared" si="5"/>
        <v>11</v>
      </c>
      <c r="O47">
        <f t="shared" si="6"/>
        <v>-14</v>
      </c>
      <c r="P47">
        <f t="shared" si="7"/>
        <v>-14</v>
      </c>
      <c r="Q47">
        <f t="shared" si="8"/>
        <v>-13</v>
      </c>
      <c r="R47">
        <f t="shared" si="9"/>
        <v>15</v>
      </c>
      <c r="S47">
        <f t="shared" si="10"/>
        <v>-6</v>
      </c>
      <c r="T47" t="s">
        <v>64</v>
      </c>
      <c r="U47">
        <v>17</v>
      </c>
      <c r="V47">
        <v>2023</v>
      </c>
      <c r="W47">
        <f t="shared" si="15"/>
        <v>11</v>
      </c>
      <c r="X47" s="2">
        <f t="shared" si="1"/>
        <v>45247</v>
      </c>
    </row>
    <row r="48" spans="1:24" x14ac:dyDescent="0.25">
      <c r="A48" s="3" t="s">
        <v>44</v>
      </c>
      <c r="B48">
        <v>9</v>
      </c>
      <c r="C48">
        <v>14</v>
      </c>
      <c r="D48">
        <v>15</v>
      </c>
      <c r="E48">
        <v>19</v>
      </c>
      <c r="F48">
        <v>45</v>
      </c>
      <c r="G48">
        <v>47</v>
      </c>
      <c r="H48">
        <v>50</v>
      </c>
      <c r="I48">
        <v>33</v>
      </c>
      <c r="J48" s="1">
        <v>28000000</v>
      </c>
      <c r="K48">
        <f t="shared" si="2"/>
        <v>2</v>
      </c>
      <c r="L48">
        <f t="shared" si="3"/>
        <v>2</v>
      </c>
      <c r="M48">
        <f t="shared" si="4"/>
        <v>0</v>
      </c>
      <c r="N48">
        <f t="shared" si="5"/>
        <v>3</v>
      </c>
      <c r="O48">
        <f t="shared" si="6"/>
        <v>10</v>
      </c>
      <c r="P48">
        <f t="shared" si="7"/>
        <v>2</v>
      </c>
      <c r="Q48">
        <f t="shared" si="8"/>
        <v>2</v>
      </c>
      <c r="R48">
        <f t="shared" si="9"/>
        <v>21</v>
      </c>
      <c r="S48">
        <f t="shared" si="10"/>
        <v>-8</v>
      </c>
      <c r="T48" t="s">
        <v>64</v>
      </c>
      <c r="U48">
        <v>14</v>
      </c>
      <c r="V48">
        <v>2023</v>
      </c>
      <c r="W48">
        <f t="shared" si="15"/>
        <v>11</v>
      </c>
      <c r="X48" s="2">
        <f t="shared" si="1"/>
        <v>45244</v>
      </c>
    </row>
    <row r="49" spans="1:24" x14ac:dyDescent="0.25">
      <c r="A49" s="3" t="s">
        <v>45</v>
      </c>
      <c r="B49">
        <v>7</v>
      </c>
      <c r="C49">
        <v>12</v>
      </c>
      <c r="D49">
        <v>15</v>
      </c>
      <c r="E49">
        <v>16</v>
      </c>
      <c r="F49">
        <v>35</v>
      </c>
      <c r="G49">
        <v>45</v>
      </c>
      <c r="H49">
        <v>48</v>
      </c>
      <c r="I49">
        <v>10</v>
      </c>
      <c r="J49" s="1">
        <v>23000000</v>
      </c>
      <c r="K49">
        <f t="shared" si="2"/>
        <v>3</v>
      </c>
      <c r="L49">
        <f t="shared" si="3"/>
        <v>6</v>
      </c>
      <c r="M49">
        <f t="shared" si="4"/>
        <v>-1</v>
      </c>
      <c r="N49">
        <f t="shared" si="5"/>
        <v>-3</v>
      </c>
      <c r="O49">
        <f t="shared" si="6"/>
        <v>6</v>
      </c>
      <c r="P49">
        <f t="shared" si="7"/>
        <v>14</v>
      </c>
      <c r="Q49">
        <f t="shared" si="8"/>
        <v>4</v>
      </c>
      <c r="R49">
        <f t="shared" si="9"/>
        <v>29</v>
      </c>
      <c r="S49">
        <f t="shared" si="10"/>
        <v>-6</v>
      </c>
      <c r="T49" t="s">
        <v>64</v>
      </c>
      <c r="U49">
        <v>10</v>
      </c>
      <c r="V49">
        <v>2023</v>
      </c>
      <c r="W49">
        <f t="shared" si="15"/>
        <v>11</v>
      </c>
      <c r="X49" s="2">
        <f t="shared" si="1"/>
        <v>45240</v>
      </c>
    </row>
    <row r="50" spans="1:24" x14ac:dyDescent="0.25">
      <c r="A50" s="3" t="s">
        <v>46</v>
      </c>
      <c r="B50">
        <v>4</v>
      </c>
      <c r="C50">
        <v>6</v>
      </c>
      <c r="D50">
        <v>16</v>
      </c>
      <c r="E50">
        <v>19</v>
      </c>
      <c r="F50">
        <v>29</v>
      </c>
      <c r="G50">
        <v>31</v>
      </c>
      <c r="H50">
        <v>44</v>
      </c>
      <c r="I50">
        <v>22</v>
      </c>
      <c r="J50" s="1">
        <v>18000000</v>
      </c>
      <c r="K50">
        <f t="shared" si="2"/>
        <v>-1</v>
      </c>
      <c r="L50">
        <f t="shared" si="3"/>
        <v>-1</v>
      </c>
      <c r="M50">
        <f t="shared" si="4"/>
        <v>7</v>
      </c>
      <c r="N50">
        <f t="shared" si="5"/>
        <v>9</v>
      </c>
      <c r="O50">
        <f t="shared" si="6"/>
        <v>10</v>
      </c>
      <c r="P50">
        <f t="shared" si="7"/>
        <v>7</v>
      </c>
      <c r="Q50">
        <f t="shared" si="8"/>
        <v>4</v>
      </c>
      <c r="R50">
        <f t="shared" si="9"/>
        <v>35</v>
      </c>
      <c r="S50">
        <f t="shared" si="10"/>
        <v>-66</v>
      </c>
      <c r="T50" t="s">
        <v>64</v>
      </c>
      <c r="U50">
        <v>7</v>
      </c>
      <c r="V50">
        <v>2023</v>
      </c>
      <c r="W50">
        <f t="shared" si="15"/>
        <v>11</v>
      </c>
      <c r="X50" s="2">
        <f t="shared" si="1"/>
        <v>45237</v>
      </c>
    </row>
    <row r="51" spans="1:24" x14ac:dyDescent="0.25">
      <c r="A51" s="3" t="s">
        <v>47</v>
      </c>
      <c r="B51">
        <v>5</v>
      </c>
      <c r="C51">
        <v>7</v>
      </c>
      <c r="D51">
        <v>9</v>
      </c>
      <c r="E51">
        <v>10</v>
      </c>
      <c r="F51">
        <v>19</v>
      </c>
      <c r="G51">
        <v>24</v>
      </c>
      <c r="H51">
        <v>40</v>
      </c>
      <c r="I51">
        <v>18</v>
      </c>
      <c r="J51" s="1">
        <v>13000000</v>
      </c>
      <c r="K51">
        <f t="shared" si="2"/>
        <v>-17</v>
      </c>
      <c r="L51">
        <f t="shared" si="3"/>
        <v>-16</v>
      </c>
      <c r="M51">
        <f t="shared" si="4"/>
        <v>-16</v>
      </c>
      <c r="N51">
        <f t="shared" si="5"/>
        <v>-16</v>
      </c>
      <c r="O51">
        <f t="shared" si="6"/>
        <v>-16</v>
      </c>
      <c r="P51">
        <f t="shared" si="7"/>
        <v>-16</v>
      </c>
      <c r="Q51">
        <f t="shared" si="8"/>
        <v>-4</v>
      </c>
      <c r="R51">
        <f t="shared" si="9"/>
        <v>101</v>
      </c>
      <c r="S51">
        <f t="shared" si="10"/>
        <v>62</v>
      </c>
      <c r="T51" t="s">
        <v>64</v>
      </c>
      <c r="U51">
        <v>3</v>
      </c>
      <c r="V51">
        <v>2023</v>
      </c>
      <c r="W51">
        <f t="shared" si="15"/>
        <v>11</v>
      </c>
      <c r="X51" s="2">
        <f t="shared" si="1"/>
        <v>45233</v>
      </c>
    </row>
    <row r="52" spans="1:24" x14ac:dyDescent="0.25">
      <c r="A52" s="3" t="s">
        <v>48</v>
      </c>
      <c r="B52">
        <v>22</v>
      </c>
      <c r="C52">
        <v>23</v>
      </c>
      <c r="D52">
        <v>25</v>
      </c>
      <c r="E52">
        <v>26</v>
      </c>
      <c r="F52">
        <v>35</v>
      </c>
      <c r="G52">
        <v>40</v>
      </c>
      <c r="H52">
        <v>44</v>
      </c>
      <c r="I52">
        <v>33</v>
      </c>
      <c r="J52" s="1">
        <v>55000000</v>
      </c>
      <c r="K52">
        <f t="shared" si="2"/>
        <v>16</v>
      </c>
      <c r="L52">
        <f t="shared" si="3"/>
        <v>6</v>
      </c>
      <c r="M52">
        <f t="shared" si="4"/>
        <v>0</v>
      </c>
      <c r="N52">
        <f t="shared" si="5"/>
        <v>-2</v>
      </c>
      <c r="O52">
        <f t="shared" si="6"/>
        <v>5</v>
      </c>
      <c r="P52">
        <f t="shared" si="7"/>
        <v>6</v>
      </c>
      <c r="Q52">
        <f t="shared" si="8"/>
        <v>8</v>
      </c>
      <c r="R52">
        <f t="shared" si="9"/>
        <v>39</v>
      </c>
      <c r="S52">
        <f t="shared" si="10"/>
        <v>12</v>
      </c>
      <c r="T52" t="s">
        <v>65</v>
      </c>
      <c r="U52">
        <v>31</v>
      </c>
      <c r="V52">
        <v>2023</v>
      </c>
      <c r="W52">
        <f>MONTH(10&amp;T52)</f>
        <v>10</v>
      </c>
      <c r="X52" s="2">
        <f t="shared" si="1"/>
        <v>45230</v>
      </c>
    </row>
    <row r="53" spans="1:24" x14ac:dyDescent="0.25">
      <c r="A53" s="3" t="s">
        <v>49</v>
      </c>
      <c r="B53">
        <v>6</v>
      </c>
      <c r="C53">
        <v>17</v>
      </c>
      <c r="D53">
        <v>25</v>
      </c>
      <c r="E53">
        <v>28</v>
      </c>
      <c r="F53">
        <v>30</v>
      </c>
      <c r="G53">
        <v>34</v>
      </c>
      <c r="H53">
        <v>36</v>
      </c>
      <c r="I53">
        <v>15</v>
      </c>
      <c r="J53" s="1">
        <v>50000000</v>
      </c>
      <c r="K53">
        <f t="shared" si="2"/>
        <v>2</v>
      </c>
      <c r="L53">
        <f t="shared" si="3"/>
        <v>2</v>
      </c>
      <c r="M53">
        <f t="shared" si="4"/>
        <v>9</v>
      </c>
      <c r="N53">
        <f t="shared" si="5"/>
        <v>11</v>
      </c>
      <c r="O53">
        <f t="shared" si="6"/>
        <v>7</v>
      </c>
      <c r="P53">
        <f t="shared" si="7"/>
        <v>7</v>
      </c>
      <c r="Q53">
        <f t="shared" si="8"/>
        <v>-11</v>
      </c>
      <c r="R53">
        <f t="shared" si="9"/>
        <v>27</v>
      </c>
      <c r="S53">
        <f t="shared" si="10"/>
        <v>-122</v>
      </c>
      <c r="T53" t="s">
        <v>65</v>
      </c>
      <c r="U53">
        <v>27</v>
      </c>
      <c r="V53">
        <v>2023</v>
      </c>
      <c r="W53">
        <f t="shared" ref="W53:W54" si="16">MONTH(10&amp;T53)</f>
        <v>10</v>
      </c>
      <c r="X53" s="2">
        <f t="shared" si="1"/>
        <v>45226</v>
      </c>
    </row>
    <row r="54" spans="1:24" x14ac:dyDescent="0.25">
      <c r="A54" s="3" t="s">
        <v>50</v>
      </c>
      <c r="B54">
        <v>4</v>
      </c>
      <c r="C54">
        <v>15</v>
      </c>
      <c r="D54">
        <v>16</v>
      </c>
      <c r="E54">
        <v>17</v>
      </c>
      <c r="F54">
        <v>23</v>
      </c>
      <c r="G54">
        <v>27</v>
      </c>
      <c r="H54">
        <v>47</v>
      </c>
      <c r="I54">
        <v>1</v>
      </c>
      <c r="J54" s="1">
        <v>32000000</v>
      </c>
      <c r="K54">
        <f t="shared" si="2"/>
        <v>4</v>
      </c>
      <c r="L54">
        <f t="shared" si="3"/>
        <v>15</v>
      </c>
      <c r="M54">
        <f t="shared" si="4"/>
        <v>16</v>
      </c>
      <c r="N54">
        <f t="shared" si="5"/>
        <v>17</v>
      </c>
      <c r="O54">
        <f t="shared" si="6"/>
        <v>23</v>
      </c>
      <c r="P54">
        <f t="shared" si="7"/>
        <v>27</v>
      </c>
      <c r="Q54">
        <f t="shared" si="8"/>
        <v>47</v>
      </c>
      <c r="R54">
        <f t="shared" si="9"/>
        <v>149</v>
      </c>
      <c r="S54">
        <f t="shared" si="10"/>
        <v>149</v>
      </c>
      <c r="T54" t="s">
        <v>65</v>
      </c>
      <c r="U54">
        <v>24</v>
      </c>
      <c r="V54">
        <v>2023</v>
      </c>
      <c r="W54">
        <f t="shared" si="16"/>
        <v>10</v>
      </c>
      <c r="X54" s="2">
        <f t="shared" si="1"/>
        <v>45223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lottomax_numbers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Aysha</dc:creator>
  <cp:lastModifiedBy>Aysha Gondal</cp:lastModifiedBy>
  <dcterms:created xsi:type="dcterms:W3CDTF">2024-04-25T02:47:51Z</dcterms:created>
  <dcterms:modified xsi:type="dcterms:W3CDTF">2024-04-25T04:35:20Z</dcterms:modified>
</cp:coreProperties>
</file>